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7DD863CE-FA61-4A09-95C9-175202BDFD58}" xr6:coauthVersionLast="47" xr6:coauthVersionMax="47" xr10:uidLastSave="{00000000-0000-0000-0000-000000000000}"/>
  <bookViews>
    <workbookView xWindow="-110" yWindow="-110" windowWidth="19420" windowHeight="10420" tabRatio="9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O36" i="10"/>
  <c r="BW36" i="10"/>
  <c r="BE36" i="10"/>
  <c r="AM36" i="10"/>
  <c r="CO35" i="10"/>
  <c r="BW35" i="10"/>
  <c r="BE35" i="10"/>
  <c r="CO34" i="10"/>
  <c r="BW34" i="10"/>
  <c r="BE34" i="10"/>
  <c r="C34" i="10"/>
  <c r="C35" i="10" l="1"/>
  <c r="C36" i="10" s="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<sst xmlns="http://schemas.openxmlformats.org/spreadsheetml/2006/main" count="1086" uniqueCount="607">
  <si>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</si>
  <si>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</si>
  <si>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</si>
  <si>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</si>
  <si>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</si>
  <si>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</si>
  <si>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</si>
  <si>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</si>
  <si>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</si>
  <si>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</si>
  <si>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</si>
  <si>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</si>
  <si>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</si>
  <si>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</si>
  <si>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</si>
  <si>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</si>
  <si>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</si>
  <si>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</si>
  <si>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</si>
  <si>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</si>
  <si>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</si>
  <si>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</si>
  <si>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</si>
  <si>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</si>
  <si>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</si>
  <si>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</si>
  <si>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</si>
  <si>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</si>
  <si>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</si>
  <si>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</si>
  <si>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</si>
  <si>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</si>
  <si>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</si>
  <si>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</si>
  <si>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</si>
  <si>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</si>
  <si>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</si>
  <si>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</si>
  <si>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</si>
  <si>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</si>
  <si>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</si>
  <si>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</si>
  <si>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</si>
  <si>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</si>
  <si>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</si>
  <si>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</si>
  <si>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</si>
  <si>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</si>
  <si>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</si>
  <si>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</si>
  <si>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</si>
  <si>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</si>
  <si>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</si>
  <si>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</si>
  <si>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</si>
  <si>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</si>
  <si>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</si>
  <si>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</si>
  <si>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</si>
  <si>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</si>
  <si>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</si>
  <si>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</si>
  <si>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</si>
  <si>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</si>
  <si>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</si>
  <si>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</si>
  <si>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</si>
  <si>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</si>
  <si>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</si>
  <si>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</si>
  <si>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</si>
  <si>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</si>
  <si>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</si>
  <si>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</si>
  <si>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</si>
  <si>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</si>
  <si>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</si>
  <si>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</si>
  <si>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</si>
  <si>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</si>
  <si>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</si>
  <si>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</si>
  <si>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</si>
  <si>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</si>
  <si>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</si>
  <si>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</si>
  <si>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</si>
  <si>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</si>
  <si>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</si>
  <si>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</si>
  <si>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</si>
  <si>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</si>
  <si>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</si>
  <si>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</si>
  <si>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</si>
  <si>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</si>
  <si>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</si>
  <si>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</si>
  <si>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かほく市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</si>
  <si>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</si>
  <si>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</si>
  <si>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</si>
  <si>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</si>
  <si>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</si>
  <si>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</si>
  <si>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</si>
  <si>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</si>
  <si>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</si>
  <si>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</si>
  <si>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</si>
  <si>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</si>
  <si>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</si>
  <si>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</si>
  <si>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</si>
  <si>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</si>
  <si>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</si>
  <si>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</si>
  <si>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</si>
  <si>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</si>
  <si>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</si>
  <si>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</si>
  <si>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</si>
  <si>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</si>
  <si>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</si>
  <si>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</si>
  <si>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</si>
  <si>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</si>
  <si>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</si>
  <si>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</si>
  <si>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</si>
  <si>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</si>
  <si>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</si>
  <si>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</si>
  <si>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</si>
  <si>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</si>
  <si>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</si>
  <si>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</si>
  <si>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</si>
  <si>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</si>
  <si>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</si>
  <si>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</si>
  <si>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</si>
  <si>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</si>
  <si>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</si>
  <si>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</si>
  <si>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</si>
  <si>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</si>
  <si>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</si>
  <si>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</si>
  <si>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</si>
  <si>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</si>
  <si>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</si>
  <si>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</si>
  <si>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</si>
  <si>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</si>
  <si>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</si>
  <si>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</si>
  <si>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</si>
  <si>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</si>
  <si>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</si>
  <si>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</si>
  <si>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</si>
  <si>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</si>
  <si>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</si>
  <si>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</si>
  <si>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</si>
  <si>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</si>
  <si>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</si>
  <si>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</si>
  <si>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</si>
  <si>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</si>
  <si>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</si>
  <si>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</si>
  <si>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</si>
  <si>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</si>
  <si>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</si>
  <si>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</si>
  <si>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</si>
  <si>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</si>
  <si>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</si>
  <si>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</si>
  <si>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</si>
  <si>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</si>
  <si>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</si>
  <si>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</si>
  <si>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</si>
  <si>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</si>
  <si>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</si>
  <si>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</si>
  <si>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</si>
  <si>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</si>
  <si>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</si>
  <si>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</si>
  <si>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</si>
  <si>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</si>
  <si>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</si>
  <si>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</si>
  <si>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</si>
  <si>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</si>
  <si>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</si>
  <si>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</si>
  <si>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</si>
  <si>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</si>
  <si>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</si>
  <si>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</si>
  <si>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</si>
  <si>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</si>
  <si>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</si>
  <si>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</si>
  <si>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</si>
  <si>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</si>
  <si>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</si>
  <si>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</si>
  <si>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</si>
  <si>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</si>
  <si>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</si>
  <si>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</si>
  <si>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石川県かほく市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</si>
  <si>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</si>
  <si>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</si>
  <si>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</si>
  <si>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</si>
  <si>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</si>
  <si>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</si>
  <si>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</si>
  <si>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</si>
  <si>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</si>
  <si>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</si>
  <si>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</si>
  <si>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</si>
  <si>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</si>
  <si>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</si>
  <si>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</si>
  <si>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</si>
  <si>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</si>
  <si>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</si>
  <si>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</si>
  <si>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</si>
  <si>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</si>
  <si>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</si>
  <si>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</si>
  <si>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</si>
  <si>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</si>
  <si>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</si>
  <si>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</si>
  <si>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</si>
  <si>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</si>
  <si>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</si>
  <si>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</si>
  <si>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</si>
  <si>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</si>
  <si>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</si>
  <si>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</si>
  <si>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</si>
  <si>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</si>
  <si>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</si>
  <si>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</si>
  <si>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</si>
  <si>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</si>
  <si>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</si>
  <si>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</si>
  <si>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</si>
  <si>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</si>
  <si>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</si>
  <si>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</si>
  <si>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</si>
  <si>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</si>
  <si>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</si>
  <si>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</si>
  <si>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</si>
  <si>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</si>
  <si>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</si>
  <si>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</si>
  <si>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</si>
  <si>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</si>
  <si>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</si>
  <si>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</si>
  <si>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</si>
  <si>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</si>
  <si>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</si>
  <si>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</si>
  <si>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</si>
  <si>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</si>
  <si>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</si>
  <si>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</si>
  <si>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</si>
  <si>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</si>
  <si>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</si>
  <si>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</si>
  <si>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</si>
  <si>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</si>
  <si>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</si>
  <si>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</si>
  <si>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</si>
  <si>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</si>
  <si>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</si>
  <si>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</si>
  <si>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</si>
  <si>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</si>
  <si>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</si>
  <si>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</si>
  <si>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</si>
  <si>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</si>
  <si>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</si>
  <si>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</si>
  <si>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</si>
  <si>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</si>
  <si>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</si>
  <si>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</si>
  <si>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</si>
  <si>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</si>
  <si>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</si>
  <si>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</si>
  <si>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</si>
  <si>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</si>
  <si>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</si>
  <si>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</si>
  <si>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</si>
  <si>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</si>
  <si>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</si>
  <si>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</si>
  <si>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</si>
  <si>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</si>
  <si>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</si>
  <si>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</si>
  <si>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</si>
  <si>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</si>
  <si>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</si>
  <si>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</si>
  <si>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</si>
  <si>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</si>
  <si>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</si>
  <si>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</si>
  <si>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</si>
  <si>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</si>
  <si>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</si>
  <si>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</si>
  <si>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</si>
  <si>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</si>
  <si>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</si>
  <si>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</si>
  <si>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</si>
  <si>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</si>
  <si>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</si>
  <si>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</si>
  <si>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</si>
  <si>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</si>
  <si>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</si>
  <si>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</si>
  <si>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</si>
  <si>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</si>
  <si>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</si>
  <si>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</si>
  <si>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</si>
  <si>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</si>
  <si>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</si>
  <si>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</si>
  <si>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</si>
  <si>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</si>
  <si>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</si>
  <si>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</si>
  <si>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</si>
  <si>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</si>
  <si>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</si>
  <si>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</si>
  <si>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</si>
  <si>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</si>
  <si>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</si>
  <si>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</si>
  <si>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</si>
  <si>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</si>
  <si>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石川県かほく市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</si>
  <si>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</si>
  <si>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</si>
  <si>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</si>
  <si>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</si>
  <si>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</si>
  <si>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</si>
  <si>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</si>
  <si>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</si>
  <si>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</si>
  <si>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</si>
  <si>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</si>
  <si>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</si>
  <si>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</si>
  <si>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</si>
  <si>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</si>
  <si>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</si>
  <si>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</si>
  <si>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</si>
  <si>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</si>
  <si>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</si>
  <si>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かほく市営バス事業特別会計</t>
    <phoneticPr fontId="5"/>
  </si>
  <si>
    <t>かほく市墓地特別会計</t>
    <phoneticPr fontId="5"/>
  </si>
  <si>
    <t>-</t>
    <phoneticPr fontId="5"/>
  </si>
  <si>
    <t>かほく市ケーブルテレビ事業特別会計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</si>
  <si>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</si>
  <si>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</si>
  <si>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</si>
  <si>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</si>
  <si>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</si>
  <si>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</si>
  <si>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</si>
  <si>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</si>
  <si>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</si>
  <si>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</si>
  <si>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</si>
  <si>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</si>
  <si>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</si>
  <si>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</si>
  <si>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かほく市国民健康保険特別会計</t>
    <phoneticPr fontId="5"/>
  </si>
  <si>
    <t>かほく市後期高齢者医療特別会計</t>
    <phoneticPr fontId="5"/>
  </si>
  <si>
    <t>かほく市介護保険特別会計</t>
    <phoneticPr fontId="5"/>
  </si>
  <si>
    <t>かほく市水道事業会計</t>
    <phoneticPr fontId="5"/>
  </si>
  <si>
    <t>法適用企業</t>
    <phoneticPr fontId="5"/>
  </si>
  <si>
    <t>かほく市下水道事業会計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</si>
  <si>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</si>
  <si>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</si>
  <si>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</si>
  <si>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</si>
  <si>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</si>
  <si>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</si>
  <si>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</si>
  <si>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</si>
  <si>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</si>
  <si>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</si>
  <si>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</si>
  <si>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</si>
  <si>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</si>
  <si>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</si>
  <si>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</si>
  <si>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</si>
  <si>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</si>
  <si>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</si>
  <si>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</si>
  <si>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</si>
  <si>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</si>
  <si>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</si>
  <si>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</si>
  <si>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</si>
  <si>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</si>
  <si>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</si>
  <si>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</si>
  <si>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</si>
  <si>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</si>
  <si>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</si>
  <si>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</si>
  <si>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</si>
  <si>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</si>
  <si>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</si>
  <si>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</si>
  <si>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</si>
  <si>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</si>
  <si>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</si>
  <si>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</si>
  <si>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</si>
  <si>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</si>
  <si>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</si>
  <si>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</si>
  <si>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</si>
  <si>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</si>
  <si>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</si>
  <si>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</si>
  <si>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</si>
  <si>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</si>
  <si>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</si>
  <si>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</si>
  <si>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</si>
  <si>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</si>
  <si>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</si>
  <si>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</si>
  <si>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</si>
  <si>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</si>
  <si>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</si>
  <si>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</si>
  <si>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</si>
  <si>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</si>
  <si>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</si>
  <si>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かほく市下水道事業会計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</si>
  <si>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</si>
  <si>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</si>
  <si>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かほく市水道事業会計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</si>
  <si>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</si>
  <si>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</si>
  <si>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かほく市介護保険特別会計</t>
    <phoneticPr fontId="5"/>
  </si>
  <si>
    <t>(Ｆ)</t>
    <phoneticPr fontId="5"/>
  </si>
  <si>
    <t>かほく市後期高齢者医療特別会計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</si>
  <si>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</si>
  <si>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</si>
  <si>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</si>
  <si>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</si>
  <si>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</si>
  <si>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</si>
  <si>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</si>
  <si>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</si>
  <si>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</si>
  <si>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</si>
  <si>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</si>
  <si>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</si>
  <si>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</si>
  <si>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</si>
  <si>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</si>
  <si>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</si>
  <si>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</si>
  <si>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</si>
  <si>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</si>
  <si>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</si>
  <si>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</si>
  <si>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</si>
  <si>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</si>
  <si>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</si>
  <si>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</si>
  <si>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</si>
  <si>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</si>
  <si>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</si>
  <si>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</si>
  <si>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</si>
  <si>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</si>
  <si>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</si>
  <si>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</si>
  <si>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</si>
  <si>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</si>
  <si>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</si>
  <si>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</si>
  <si>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</si>
  <si>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</si>
  <si>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</si>
  <si>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</si>
  <si>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</si>
  <si>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</si>
  <si>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</si>
  <si>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</si>
  <si>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</si>
  <si>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</si>
  <si>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</si>
  <si>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</si>
  <si>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</si>
  <si>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</si>
  <si>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</si>
  <si>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</si>
  <si>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</si>
  <si>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</si>
  <si>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</si>
  <si>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</si>
  <si>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</si>
  <si>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</si>
  <si>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</si>
  <si>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</si>
  <si>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</si>
  <si>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</si>
  <si>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</si>
  <si>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</si>
  <si>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</si>
  <si>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</si>
  <si>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</si>
  <si>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</si>
  <si>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</si>
  <si>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</si>
  <si>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</si>
  <si>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</si>
  <si>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</si>
  <si>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</si>
  <si>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</si>
  <si>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</si>
  <si>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</si>
  <si>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</si>
  <si>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</si>
  <si>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</si>
  <si>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</si>
  <si>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</si>
  <si>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3.00</t>
  </si>
  <si>
    <t>▲ 6.74</t>
  </si>
  <si>
    <t>▲ 2.47</t>
  </si>
  <si>
    <t>▲ 0.00</t>
  </si>
  <si>
    <t>かほく市水道事業会計</t>
  </si>
  <si>
    <t>一般会計</t>
  </si>
  <si>
    <t>かほく市下水道事業会計</t>
  </si>
  <si>
    <t>かほく市介護保険特別会計</t>
  </si>
  <si>
    <t>かほく市国民健康保険特別会計</t>
  </si>
  <si>
    <t>かほく市ケーブルテレビ事業特別会計</t>
  </si>
  <si>
    <t>かほく市営バス事業特別会計</t>
  </si>
  <si>
    <t>かほく市後期高齢者医療特別会計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</si>
  <si>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</si>
  <si>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</si>
  <si>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</si>
  <si>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</si>
  <si>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</si>
  <si>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</si>
  <si>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</si>
  <si>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</si>
  <si>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まちづくり基金</t>
    <rPh sb="5" eb="7">
      <t>キキン</t>
    </rPh>
    <phoneticPr fontId="2"/>
  </si>
  <si>
    <t>子ども・子育て基金</t>
    <rPh sb="0" eb="1">
      <t>コ</t>
    </rPh>
    <rPh sb="4" eb="6">
      <t>コソダ</t>
    </rPh>
    <rPh sb="7" eb="9">
      <t>キキン</t>
    </rPh>
    <phoneticPr fontId="2"/>
  </si>
  <si>
    <t>公共施設管理基金</t>
    <rPh sb="0" eb="2">
      <t>コウキョウ</t>
    </rPh>
    <rPh sb="2" eb="4">
      <t>シセツ</t>
    </rPh>
    <rPh sb="4" eb="6">
      <t>カンリ</t>
    </rPh>
    <rPh sb="6" eb="8">
      <t>キキン</t>
    </rPh>
    <phoneticPr fontId="2"/>
  </si>
  <si>
    <t>ケーブルテレビ施設整備基金</t>
    <rPh sb="7" eb="9">
      <t>シセツ</t>
    </rPh>
    <rPh sb="9" eb="11">
      <t>セイビ</t>
    </rPh>
    <rPh sb="11" eb="13">
      <t>キキン</t>
    </rPh>
    <phoneticPr fontId="2"/>
  </si>
  <si>
    <t>福祉基金積立金</t>
    <rPh sb="0" eb="2">
      <t>フクシ</t>
    </rPh>
    <rPh sb="2" eb="4">
      <t>キキン</t>
    </rPh>
    <rPh sb="4" eb="6">
      <t>ツミタテ</t>
    </rPh>
    <rPh sb="6" eb="7">
      <t>キン</t>
    </rPh>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</si>
  <si>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</si>
  <si>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</si>
  <si>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</si>
  <si>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後年度の交付税措置が高い合併特例債を財源とした積極的な施設統廃合の実施により、類似団体と比較して、従来から減価償却率・将来負担比率ともに低く現れる傾向にあった。
令和３年度は大型建設事業がなかったこともあり、将来負担比率は低下した。しかしながら、交付税算入のある起債の償還が進むことにより、交付税控除財源の減少が見込まれることから、将来負担比率は増加傾向にある。</t>
    <rPh sb="104" eb="106">
      <t>ショウライ</t>
    </rPh>
    <rPh sb="106" eb="108">
      <t>フタン</t>
    </rPh>
    <rPh sb="108" eb="110">
      <t>ヒリツ</t>
    </rPh>
    <rPh sb="111" eb="113">
      <t>テイカ</t>
    </rPh>
    <rPh sb="123" eb="126">
      <t>コウフゼイ</t>
    </rPh>
    <rPh sb="126" eb="128">
      <t>サンニュウ</t>
    </rPh>
    <rPh sb="148" eb="150">
      <t>コウジョ</t>
    </rPh>
    <rPh sb="150" eb="152">
      <t>ザイゲン</t>
    </rPh>
    <rPh sb="173" eb="175">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</si>
  <si>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</si>
  <si>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</si>
  <si>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</si>
  <si>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</si>
  <si>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</si>
  <si>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</si>
  <si>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合併後の大型事業には合併特例債等の市債を活用していることから、その償還が必要であり、実質公債費比率は類似団体以上の値となっている。
また、将来負担比率については、普通会計、企業会計、一部事務組合のいずれにおいても償還が進んでおり、起債残高が減少しているものの、交付税算入のある起債の償還が進むことにより、交付税控除財源の減少が見込まれることから、将来負担比率は増加傾向にある。</t>
    <rPh sb="17" eb="19">
      <t>シサイ</t>
    </rPh>
    <rPh sb="20" eb="22">
      <t>カツヨウ</t>
    </rPh>
    <rPh sb="33" eb="35">
      <t>ショウカン</t>
    </rPh>
    <rPh sb="36" eb="38">
      <t>ヒツヨウ</t>
    </rPh>
    <rPh sb="50" eb="52">
      <t>ルイジ</t>
    </rPh>
    <rPh sb="52" eb="54">
      <t>ダンタイ</t>
    </rPh>
    <rPh sb="54" eb="56">
      <t>イジョウ</t>
    </rPh>
    <rPh sb="57" eb="58">
      <t>アタイ</t>
    </rPh>
    <rPh sb="133" eb="135">
      <t>サンニュウ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</si>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</sst>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2678-4CE3-B1F9-CBD88C2454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44145</c:v>
                </c:pt>
                <c:pt idx="1">
                  <c:v>53246</c:v>
                </c:pt>
                <c:pt idx="2">
                  <c:v>82907</c:v>
                </c:pt>
                <c:pt idx="3">
                  <c:v>100873</c:v>
                </c:pt>
                <c:pt idx="4">
                  <c:v>53922</c:v>
                </c:pt>
              </c:numCache>
            </c:numRef>
          </c:val>
          <c:smooth val="0"/>
          <c:extLst>
            <c:ext xmlns:c16="http://schemas.microsoft.com/office/drawing/2014/chart" uri="{C3380CC4-5D6E-409C-BE32-E72D297353CC}">
              <c16:uniqueId val="{00000001-2678-4CE3-B1F9-CBD88C2454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3.05</c:v>
                </c:pt>
                <c:pt idx="1">
                  <c:v>5.01</c:v>
                </c:pt>
                <c:pt idx="2">
                  <c:v>3.84</c:v>
                </c:pt>
                <c:pt idx="3">
                  <c:v>5.57</c:v>
                </c:pt>
                <c:pt idx="4">
                  <c:v>6.06</c:v>
                </c:pt>
              </c:numCache>
            </c:numRef>
          </c:val>
          <c:extLst>
            <c:ext xmlns:c16="http://schemas.microsoft.com/office/drawing/2014/chart" uri="{C3380CC4-5D6E-409C-BE32-E72D297353CC}">
              <c16:uniqueId val="{00000000-F0B4-4C3C-93A1-BEA014B759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63.64</c:v>
                </c:pt>
                <c:pt idx="1">
                  <c:v>64.709999999999994</c:v>
                </c:pt>
                <c:pt idx="2">
                  <c:v>61.8</c:v>
                </c:pt>
                <c:pt idx="3">
                  <c:v>57.15</c:v>
                </c:pt>
                <c:pt idx="4">
                  <c:v>56.59</c:v>
                </c:pt>
              </c:numCache>
            </c:numRef>
          </c:val>
          <c:extLst>
            <c:ext xmlns:c16="http://schemas.microsoft.com/office/drawing/2014/chart" uri="{C3380CC4-5D6E-409C-BE32-E72D297353CC}">
              <c16:uniqueId val="{00000001-F0B4-4C3C-93A1-BEA014B759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c:v>
                </c:pt>
                <c:pt idx="1">
                  <c:v>0.42</c:v>
                </c:pt>
                <c:pt idx="2">
                  <c:v>-6.74</c:v>
                </c:pt>
                <c:pt idx="3">
                  <c:v>-2.4700000000000002</c:v>
                </c:pt>
                <c:pt idx="4">
                  <c:v>0</c:v>
                </c:pt>
              </c:numCache>
            </c:numRef>
          </c:val>
          <c:smooth val="0"/>
          <c:extLst>
            <c:ext xmlns:c16="http://schemas.microsoft.com/office/drawing/2014/chart" uri="{C3380CC4-5D6E-409C-BE32-E72D297353CC}">
              <c16:uniqueId val="{00000002-F0B4-4C3C-93A1-BEA014B759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338-44CD-8EEF-044AD7F818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38-44CD-8EEF-044AD7F818AD}"/>
            </c:ext>
          </c:extLst>
        </c:ser>
        <c:ser>
          <c:idx val="2"/>
          <c:order val="2"/>
          <c:tx>
            <c:strRef>
              <c:f>データシート!$A$29</c:f>
              <c:strCache>
                <c:ptCount val="1"/>
                <c:pt idx="0">
                  <c:v>かほく市後期高齢者医療特別会計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338-44CD-8EEF-044AD7F818AD}"/>
            </c:ext>
          </c:extLst>
        </c:ser>
        <c:ser>
          <c:idx val="3"/>
          <c:order val="3"/>
          <c:tx>
            <c:strRef>
              <c:f>データシート!$A$30</c:f>
              <c:strCache>
                <c:ptCount val="1"/>
                <c:pt idx="0">
                  <c:v>かほく市営バス事業特別会計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B338-44CD-8EEF-044AD7F818AD}"/>
            </c:ext>
          </c:extLst>
        </c:ser>
        <c:ser>
          <c:idx val="4"/>
          <c:order val="4"/>
          <c:tx>
            <c:strRef>
              <c:f>データシート!$A$31</c:f>
              <c:strCache>
                <c:ptCount val="1"/>
                <c:pt idx="0">
                  <c:v>かほく市ケーブルテレビ事業特別会計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0.34</c:v>
                </c:pt>
                <c:pt idx="2">
                  <c:v>#N/A</c:v>
                </c:pt>
                <c:pt idx="3">
                  <c:v>0.39</c:v>
                </c:pt>
                <c:pt idx="4">
                  <c:v>#N/A</c:v>
                </c:pt>
                <c:pt idx="5">
                  <c:v>0.05</c:v>
                </c:pt>
                <c:pt idx="6">
                  <c:v>#N/A</c:v>
                </c:pt>
                <c:pt idx="7">
                  <c:v>0.04</c:v>
                </c:pt>
                <c:pt idx="8">
                  <c:v>#N/A</c:v>
                </c:pt>
                <c:pt idx="9">
                  <c:v>7.0000000000000007E-2</c:v>
                </c:pt>
              </c:numCache>
            </c:numRef>
          </c:val>
          <c:extLst>
            <c:ext xmlns:c16="http://schemas.microsoft.com/office/drawing/2014/chart" uri="{C3380CC4-5D6E-409C-BE32-E72D297353CC}">
              <c16:uniqueId val="{00000004-B338-44CD-8EEF-044AD7F818AD}"/>
            </c:ext>
          </c:extLst>
        </c:ser>
        <c:ser>
          <c:idx val="5"/>
          <c:order val="5"/>
          <c:tx>
            <c:strRef>
              <c:f>データシート!$A$32</c:f>
              <c:strCache>
                <c:ptCount val="1"/>
                <c:pt idx="0">
                  <c:v>かほく市国民健康保険特別会計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1.68</c:v>
                </c:pt>
                <c:pt idx="2">
                  <c:v>#N/A</c:v>
                </c:pt>
                <c:pt idx="3">
                  <c:v>0.53</c:v>
                </c:pt>
                <c:pt idx="4">
                  <c:v>#N/A</c:v>
                </c:pt>
                <c:pt idx="5">
                  <c:v>0.65</c:v>
                </c:pt>
                <c:pt idx="6">
                  <c:v>#N/A</c:v>
                </c:pt>
                <c:pt idx="7">
                  <c:v>0.47</c:v>
                </c:pt>
                <c:pt idx="8">
                  <c:v>#N/A</c:v>
                </c:pt>
                <c:pt idx="9">
                  <c:v>0.41</c:v>
                </c:pt>
              </c:numCache>
            </c:numRef>
          </c:val>
          <c:extLst>
            <c:ext xmlns:c16="http://schemas.microsoft.com/office/drawing/2014/chart" uri="{C3380CC4-5D6E-409C-BE32-E72D297353CC}">
              <c16:uniqueId val="{00000005-B338-44CD-8EEF-044AD7F818AD}"/>
            </c:ext>
          </c:extLst>
        </c:ser>
        <c:ser>
          <c:idx val="6"/>
          <c:order val="6"/>
          <c:tx>
            <c:strRef>
              <c:f>データシート!$A$33</c:f>
              <c:strCache>
                <c:ptCount val="1"/>
                <c:pt idx="0">
                  <c:v>かほく市介護保険特別会計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0.74</c:v>
                </c:pt>
                <c:pt idx="2">
                  <c:v>#N/A</c:v>
                </c:pt>
                <c:pt idx="3">
                  <c:v>0.61</c:v>
                </c:pt>
                <c:pt idx="4">
                  <c:v>#N/A</c:v>
                </c:pt>
                <c:pt idx="5">
                  <c:v>0.53</c:v>
                </c:pt>
                <c:pt idx="6">
                  <c:v>#N/A</c:v>
                </c:pt>
                <c:pt idx="7">
                  <c:v>1.22</c:v>
                </c:pt>
                <c:pt idx="8">
                  <c:v>#N/A</c:v>
                </c:pt>
                <c:pt idx="9">
                  <c:v>0.76</c:v>
                </c:pt>
              </c:numCache>
            </c:numRef>
          </c:val>
          <c:extLst>
            <c:ext xmlns:c16="http://schemas.microsoft.com/office/drawing/2014/chart" uri="{C3380CC4-5D6E-409C-BE32-E72D297353CC}">
              <c16:uniqueId val="{00000006-B338-44CD-8EEF-044AD7F818AD}"/>
            </c:ext>
          </c:extLst>
        </c:ser>
        <c:ser>
          <c:idx val="7"/>
          <c:order val="7"/>
          <c:tx>
            <c:strRef>
              <c:f>データシート!$A$34</c:f>
              <c:strCache>
                <c:ptCount val="1"/>
                <c:pt idx="0">
                  <c:v>かほく市下水道事業会計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c:v>
                </c:pt>
                <c:pt idx="2">
                  <c:v>#N/A</c:v>
                </c:pt>
                <c:pt idx="3">
                  <c:v>3</c:v>
                </c:pt>
                <c:pt idx="4">
                  <c:v>#N/A</c:v>
                </c:pt>
                <c:pt idx="5">
                  <c:v>3.77</c:v>
                </c:pt>
                <c:pt idx="6">
                  <c:v>#N/A</c:v>
                </c:pt>
                <c:pt idx="7">
                  <c:v>4.33</c:v>
                </c:pt>
                <c:pt idx="8">
                  <c:v>#N/A</c:v>
                </c:pt>
                <c:pt idx="9">
                  <c:v>4.1399999999999997</c:v>
                </c:pt>
              </c:numCache>
            </c:numRef>
          </c:val>
          <c:extLst>
            <c:ext xmlns:c16="http://schemas.microsoft.com/office/drawing/2014/chart" uri="{C3380CC4-5D6E-409C-BE32-E72D297353CC}">
              <c16:uniqueId val="{00000007-B338-44CD-8EEF-044AD7F818A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2.67</c:v>
                </c:pt>
                <c:pt idx="2">
                  <c:v>#N/A</c:v>
                </c:pt>
                <c:pt idx="3">
                  <c:v>4.58</c:v>
                </c:pt>
                <c:pt idx="4">
                  <c:v>#N/A</c:v>
                </c:pt>
                <c:pt idx="5">
                  <c:v>3.75</c:v>
                </c:pt>
                <c:pt idx="6">
                  <c:v>#N/A</c:v>
                </c:pt>
                <c:pt idx="7">
                  <c:v>5.51</c:v>
                </c:pt>
                <c:pt idx="8">
                  <c:v>#N/A</c:v>
                </c:pt>
                <c:pt idx="9">
                  <c:v>5.96</c:v>
                </c:pt>
              </c:numCache>
            </c:numRef>
          </c:val>
          <c:extLst>
            <c:ext xmlns:c16="http://schemas.microsoft.com/office/drawing/2014/chart" uri="{C3380CC4-5D6E-409C-BE32-E72D297353CC}">
              <c16:uniqueId val="{00000008-B338-44CD-8EEF-044AD7F818AD}"/>
            </c:ext>
          </c:extLst>
        </c:ser>
        <c:ser>
          <c:idx val="9"/>
          <c:order val="9"/>
          <c:tx>
            <c:strRef>
              <c:f>データシート!$A$36</c:f>
              <c:strCache>
                <c:ptCount val="1"/>
                <c:pt idx="0">
                  <c:v>かほく市水道事業会計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9.2200000000000006</c:v>
                </c:pt>
                <c:pt idx="2">
                  <c:v>#N/A</c:v>
                </c:pt>
                <c:pt idx="3">
                  <c:v>9.74</c:v>
                </c:pt>
                <c:pt idx="4">
                  <c:v>#N/A</c:v>
                </c:pt>
                <c:pt idx="5">
                  <c:v>9.27</c:v>
                </c:pt>
                <c:pt idx="6">
                  <c:v>#N/A</c:v>
                </c:pt>
                <c:pt idx="7">
                  <c:v>9.7100000000000009</c:v>
                </c:pt>
                <c:pt idx="8">
                  <c:v>#N/A</c:v>
                </c:pt>
                <c:pt idx="9">
                  <c:v>10.029999999999999</c:v>
                </c:pt>
              </c:numCache>
            </c:numRef>
          </c:val>
          <c:extLst>
            <c:ext xmlns:c16="http://schemas.microsoft.com/office/drawing/2014/chart" uri="{C3380CC4-5D6E-409C-BE32-E72D297353CC}">
              <c16:uniqueId val="{00000009-B338-44CD-8EEF-044AD7F818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3079</c:v>
                </c:pt>
                <c:pt idx="5">
                  <c:v>3025</c:v>
                </c:pt>
                <c:pt idx="8">
                  <c:v>2938</c:v>
                </c:pt>
                <c:pt idx="11">
                  <c:v>2799</c:v>
                </c:pt>
                <c:pt idx="14">
                  <c:v>2802</c:v>
                </c:pt>
              </c:numCache>
            </c:numRef>
          </c:val>
          <c:extLst>
            <c:ext xmlns:c16="http://schemas.microsoft.com/office/drawing/2014/chart" uri="{C3380CC4-5D6E-409C-BE32-E72D297353CC}">
              <c16:uniqueId val="{00000000-F42E-49C5-B7D8-D1DB5193A8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2E-49C5-B7D8-D1DB5193A8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2E-49C5-B7D8-D1DB5193A8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211</c:v>
                </c:pt>
                <c:pt idx="3">
                  <c:v>94</c:v>
                </c:pt>
                <c:pt idx="6">
                  <c:v>74</c:v>
                </c:pt>
                <c:pt idx="9">
                  <c:v>62</c:v>
                </c:pt>
                <c:pt idx="12">
                  <c:v>35</c:v>
                </c:pt>
              </c:numCache>
            </c:numRef>
          </c:val>
          <c:extLst>
            <c:ext xmlns:c16="http://schemas.microsoft.com/office/drawing/2014/chart" uri="{C3380CC4-5D6E-409C-BE32-E72D297353CC}">
              <c16:uniqueId val="{00000003-F42E-49C5-B7D8-D1DB5193A8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1000</c:v>
                </c:pt>
                <c:pt idx="3">
                  <c:v>990</c:v>
                </c:pt>
                <c:pt idx="6">
                  <c:v>937</c:v>
                </c:pt>
                <c:pt idx="9">
                  <c:v>899</c:v>
                </c:pt>
                <c:pt idx="12">
                  <c:v>839</c:v>
                </c:pt>
              </c:numCache>
            </c:numRef>
          </c:val>
          <c:extLst>
            <c:ext xmlns:c16="http://schemas.microsoft.com/office/drawing/2014/chart" uri="{C3380CC4-5D6E-409C-BE32-E72D297353CC}">
              <c16:uniqueId val="{00000004-F42E-49C5-B7D8-D1DB5193A8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2E-49C5-B7D8-D1DB5193A8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2E-49C5-B7D8-D1DB5193A8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2754</c:v>
                </c:pt>
                <c:pt idx="3">
                  <c:v>2834</c:v>
                </c:pt>
                <c:pt idx="6">
                  <c:v>2806</c:v>
                </c:pt>
                <c:pt idx="9">
                  <c:v>2719</c:v>
                </c:pt>
                <c:pt idx="12">
                  <c:v>2802</c:v>
                </c:pt>
              </c:numCache>
            </c:numRef>
          </c:val>
          <c:extLst>
            <c:ext xmlns:c16="http://schemas.microsoft.com/office/drawing/2014/chart" uri="{C3380CC4-5D6E-409C-BE32-E72D297353CC}">
              <c16:uniqueId val="{00000007-F42E-49C5-B7D8-D1DB5193A8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886</c:v>
                </c:pt>
                <c:pt idx="2">
                  <c:v>#N/A</c:v>
                </c:pt>
                <c:pt idx="3">
                  <c:v>#N/A</c:v>
                </c:pt>
                <c:pt idx="4">
                  <c:v>893</c:v>
                </c:pt>
                <c:pt idx="5">
                  <c:v>#N/A</c:v>
                </c:pt>
                <c:pt idx="6">
                  <c:v>#N/A</c:v>
                </c:pt>
                <c:pt idx="7">
                  <c:v>879</c:v>
                </c:pt>
                <c:pt idx="8">
                  <c:v>#N/A</c:v>
                </c:pt>
                <c:pt idx="9">
                  <c:v>#N/A</c:v>
                </c:pt>
                <c:pt idx="10">
                  <c:v>881</c:v>
                </c:pt>
                <c:pt idx="11">
                  <c:v>#N/A</c:v>
                </c:pt>
                <c:pt idx="12">
                  <c:v>#N/A</c:v>
                </c:pt>
                <c:pt idx="13">
                  <c:v>874</c:v>
                </c:pt>
                <c:pt idx="14">
                  <c:v>#N/A</c:v>
                </c:pt>
              </c:numCache>
            </c:numRef>
          </c:val>
          <c:smooth val="0"/>
          <c:extLst>
            <c:ext xmlns:c16="http://schemas.microsoft.com/office/drawing/2014/chart" uri="{C3380CC4-5D6E-409C-BE32-E72D297353CC}">
              <c16:uniqueId val="{00000008-F42E-49C5-B7D8-D1DB5193A8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24762</c:v>
                </c:pt>
                <c:pt idx="5">
                  <c:v>23208</c:v>
                </c:pt>
                <c:pt idx="8">
                  <c:v>21616</c:v>
                </c:pt>
                <c:pt idx="11">
                  <c:v>20200</c:v>
                </c:pt>
                <c:pt idx="14">
                  <c:v>19219</c:v>
                </c:pt>
              </c:numCache>
            </c:numRef>
          </c:val>
          <c:extLst>
            <c:ext xmlns:c16="http://schemas.microsoft.com/office/drawing/2014/chart" uri="{C3380CC4-5D6E-409C-BE32-E72D297353CC}">
              <c16:uniqueId val="{00000000-1AA2-4292-83C5-85019EF23F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2969</c:v>
                </c:pt>
                <c:pt idx="5">
                  <c:v>2863</c:v>
                </c:pt>
                <c:pt idx="8">
                  <c:v>2708</c:v>
                </c:pt>
                <c:pt idx="11">
                  <c:v>2720</c:v>
                </c:pt>
                <c:pt idx="14">
                  <c:v>2648</c:v>
                </c:pt>
              </c:numCache>
            </c:numRef>
          </c:val>
          <c:extLst>
            <c:ext xmlns:c16="http://schemas.microsoft.com/office/drawing/2014/chart" uri="{C3380CC4-5D6E-409C-BE32-E72D297353CC}">
              <c16:uniqueId val="{00000001-1AA2-4292-83C5-85019EF23F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7419</c:v>
                </c:pt>
                <c:pt idx="5">
                  <c:v>7525</c:v>
                </c:pt>
                <c:pt idx="8">
                  <c:v>7201</c:v>
                </c:pt>
                <c:pt idx="11">
                  <c:v>7071</c:v>
                </c:pt>
                <c:pt idx="14">
                  <c:v>7658</c:v>
                </c:pt>
              </c:numCache>
            </c:numRef>
          </c:val>
          <c:extLst>
            <c:ext xmlns:c16="http://schemas.microsoft.com/office/drawing/2014/chart" uri="{C3380CC4-5D6E-409C-BE32-E72D297353CC}">
              <c16:uniqueId val="{00000002-1AA2-4292-83C5-85019EF23F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A2-4292-83C5-85019EF23F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A2-4292-83C5-85019EF23F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69</c:v>
                </c:pt>
                <c:pt idx="3">
                  <c:v>63</c:v>
                </c:pt>
                <c:pt idx="6">
                  <c:v>5</c:v>
                </c:pt>
                <c:pt idx="9">
                  <c:v>3</c:v>
                </c:pt>
                <c:pt idx="12">
                  <c:v>2</c:v>
                </c:pt>
              </c:numCache>
            </c:numRef>
          </c:val>
          <c:extLst>
            <c:ext xmlns:c16="http://schemas.microsoft.com/office/drawing/2014/chart" uri="{C3380CC4-5D6E-409C-BE32-E72D297353CC}">
              <c16:uniqueId val="{00000005-1AA2-4292-83C5-85019EF23F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2336</c:v>
                </c:pt>
                <c:pt idx="3">
                  <c:v>2285</c:v>
                </c:pt>
                <c:pt idx="6">
                  <c:v>2251</c:v>
                </c:pt>
                <c:pt idx="9">
                  <c:v>2191</c:v>
                </c:pt>
                <c:pt idx="12">
                  <c:v>2166</c:v>
                </c:pt>
              </c:numCache>
            </c:numRef>
          </c:val>
          <c:extLst>
            <c:ext xmlns:c16="http://schemas.microsoft.com/office/drawing/2014/chart" uri="{C3380CC4-5D6E-409C-BE32-E72D297353CC}">
              <c16:uniqueId val="{00000006-1AA2-4292-83C5-85019EF23F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368</c:v>
                </c:pt>
                <c:pt idx="3">
                  <c:v>279</c:v>
                </c:pt>
                <c:pt idx="6">
                  <c:v>231</c:v>
                </c:pt>
                <c:pt idx="9">
                  <c:v>225</c:v>
                </c:pt>
                <c:pt idx="12">
                  <c:v>737</c:v>
                </c:pt>
              </c:numCache>
            </c:numRef>
          </c:val>
          <c:extLst>
            <c:ext xmlns:c16="http://schemas.microsoft.com/office/drawing/2014/chart" uri="{C3380CC4-5D6E-409C-BE32-E72D297353CC}">
              <c16:uniqueId val="{00000007-1AA2-4292-83C5-85019EF23F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9074</c:v>
                </c:pt>
                <c:pt idx="3">
                  <c:v>8734</c:v>
                </c:pt>
                <c:pt idx="6">
                  <c:v>8282</c:v>
                </c:pt>
                <c:pt idx="9">
                  <c:v>7963</c:v>
                </c:pt>
                <c:pt idx="12">
                  <c:v>7498</c:v>
                </c:pt>
              </c:numCache>
            </c:numRef>
          </c:val>
          <c:extLst>
            <c:ext xmlns:c16="http://schemas.microsoft.com/office/drawing/2014/chart" uri="{C3380CC4-5D6E-409C-BE32-E72D297353CC}">
              <c16:uniqueId val="{00000008-1AA2-4292-83C5-85019EF23F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c:v>
                </c:pt>
                <c:pt idx="3">
                  <c:v>42</c:v>
                </c:pt>
                <c:pt idx="6">
                  <c:v>0</c:v>
                </c:pt>
                <c:pt idx="9">
                  <c:v>0</c:v>
                </c:pt>
                <c:pt idx="12">
                  <c:v>0</c:v>
                </c:pt>
              </c:numCache>
            </c:numRef>
          </c:val>
          <c:extLst>
            <c:ext xmlns:c16="http://schemas.microsoft.com/office/drawing/2014/chart" uri="{C3380CC4-5D6E-409C-BE32-E72D297353CC}">
              <c16:uniqueId val="{00000009-1AA2-4292-83C5-85019EF23F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24991</c:v>
                </c:pt>
                <c:pt idx="3">
                  <c:v>23933</c:v>
                </c:pt>
                <c:pt idx="6">
                  <c:v>23652</c:v>
                </c:pt>
                <c:pt idx="9">
                  <c:v>23818</c:v>
                </c:pt>
                <c:pt idx="12">
                  <c:v>22739</c:v>
                </c:pt>
              </c:numCache>
            </c:numRef>
          </c:val>
          <c:extLst>
            <c:ext xmlns:c16="http://schemas.microsoft.com/office/drawing/2014/chart" uri="{C3380CC4-5D6E-409C-BE32-E72D297353CC}">
              <c16:uniqueId val="{0000000A-1AA2-4292-83C5-85019EF23F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1730</c:v>
                </c:pt>
                <c:pt idx="2">
                  <c:v>#N/A</c:v>
                </c:pt>
                <c:pt idx="3">
                  <c:v>#N/A</c:v>
                </c:pt>
                <c:pt idx="4">
                  <c:v>1740</c:v>
                </c:pt>
                <c:pt idx="5">
                  <c:v>#N/A</c:v>
                </c:pt>
                <c:pt idx="6">
                  <c:v>#N/A</c:v>
                </c:pt>
                <c:pt idx="7">
                  <c:v>2896</c:v>
                </c:pt>
                <c:pt idx="8">
                  <c:v>#N/A</c:v>
                </c:pt>
                <c:pt idx="9">
                  <c:v>#N/A</c:v>
                </c:pt>
                <c:pt idx="10">
                  <c:v>4209</c:v>
                </c:pt>
                <c:pt idx="11">
                  <c:v>#N/A</c:v>
                </c:pt>
                <c:pt idx="12">
                  <c:v>#N/A</c:v>
                </c:pt>
                <c:pt idx="13">
                  <c:v>3617</c:v>
                </c:pt>
                <c:pt idx="14">
                  <c:v>#N/A</c:v>
                </c:pt>
              </c:numCache>
            </c:numRef>
          </c:val>
          <c:smooth val="0"/>
          <c:extLst>
            <c:ext xmlns:c16="http://schemas.microsoft.com/office/drawing/2014/chart" uri="{C3380CC4-5D6E-409C-BE32-E72D297353CC}">
              <c16:uniqueId val="{0000000B-1AA2-4292-83C5-85019EF23F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6296</c:v>
                </c:pt>
                <c:pt idx="1">
                  <c:v>6037</c:v>
                </c:pt>
                <c:pt idx="2">
                  <c:v>6255</c:v>
                </c:pt>
              </c:numCache>
            </c:numRef>
          </c:val>
          <c:extLst>
            <c:ext xmlns:c16="http://schemas.microsoft.com/office/drawing/2014/chart" uri="{C3380CC4-5D6E-409C-BE32-E72D297353CC}">
              <c16:uniqueId val="{00000000-5221-42F5-9172-DA5C633A99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103</c:v>
                </c:pt>
                <c:pt idx="1">
                  <c:v>104</c:v>
                </c:pt>
                <c:pt idx="2">
                  <c:v>245</c:v>
                </c:pt>
              </c:numCache>
            </c:numRef>
          </c:val>
          <c:extLst>
            <c:ext xmlns:c16="http://schemas.microsoft.com/office/drawing/2014/chart" uri="{C3380CC4-5D6E-409C-BE32-E72D297353CC}">
              <c16:uniqueId val="{00000001-5221-42F5-9172-DA5C633A99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1849</c:v>
                </c:pt>
                <c:pt idx="1">
                  <c:v>1864</c:v>
                </c:pt>
                <c:pt idx="2">
                  <c:v>2037</c:v>
                </c:pt>
              </c:numCache>
            </c:numRef>
          </c:val>
          <c:extLst>
            <c:ext xmlns:c16="http://schemas.microsoft.com/office/drawing/2014/chart" uri="{C3380CC4-5D6E-409C-BE32-E72D297353CC}">
              <c16:uniqueId val="{00000002-5221-42F5-9172-DA5C633A99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{892D89EC-54B3-44E0-BEE9-308349692A29}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61-400D-9531-5D571971A1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{5263B60A-1031-47F2-BE13-113AB33E8988}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61-400D-9531-5D571971A1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{B3E8A7CF-E210-4315-82FD-2238C7BF8953}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61-400D-9531-5D571971A1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{BDA9BCAA-53D1-43C8-A579-5C33DD240964}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61-400D-9531-5D571971A1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{39372BBE-77F0-4C9F-9B11-4590B75C1D12}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61-400D-9531-5D571971A1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{282C96E7-84C6-4D23-BD01-CC24CDDFE9C6}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61-400D-9531-5D571971A1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{766530FA-44A8-48D9-89C8-8BB65FF4DDE1}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61-400D-9531-5D571971A1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{C1D3CBA1-4230-4E97-8C3C-F5537671CE1C}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61-400D-9531-5D571971A1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{01FC68C1-DD16-4443-A0D9-546321AF51A1}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61-400D-9531-5D571971A1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53.7</c:v>
                </c:pt>
                <c:pt idx="8">
                  <c:v>55.6</c:v>
                </c:pt>
                <c:pt idx="16">
                  <c:v>56.5</c:v>
                </c:pt>
                <c:pt idx="24">
                  <c:v>56.6</c:v>
                </c:pt>
                <c:pt idx="32">
                  <c:v>58.3</c:v>
                </c:pt>
              </c:numCache>
            </c:numRef>
          </c:xVal>
          <c:yVal>
            <c:numRef>
              <c:f>公会計指標分析・財政指標組合せ分析表!$BP$51:$DC$51</c:f>
              <c:numCache>
                <c:formatCode>#,##0.0;"▲ "#,##0.0</c:formatCode>
                <c:ptCount val="40"/>
                <c:pt idx="0">
                  <c:v>22.5</c:v>
                </c:pt>
                <c:pt idx="8">
                  <c:v>23.1</c:v>
                </c:pt>
                <c:pt idx="16">
                  <c:v>38.200000000000003</c:v>
                </c:pt>
                <c:pt idx="24">
                  <c:v>52</c:v>
                </c:pt>
                <c:pt idx="32">
                  <c:v>41.6</c:v>
                </c:pt>
              </c:numCache>
            </c:numRef>
          </c:yVal>
          <c:smooth val="0"/>
          <c:extLst>
            <c:ext xmlns:c16="http://schemas.microsoft.com/office/drawing/2014/chart" uri="{C3380CC4-5D6E-409C-BE32-E72D297353CC}">
              <c16:uniqueId val="{00000009-4561-400D-9531-5D571971A1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{7D55F88C-3096-4435-A09D-34F37960D11C}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61-400D-9531-5D571971A1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{926AA2D7-EF16-46ED-9903-ACEEAE9423B2}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61-400D-9531-5D571971A1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{59019A30-A27F-4542-9075-272D48AA79A3}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61-400D-9531-5D571971A1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{BCB77DDE-507F-44BE-AD1C-29DA7095FDA6}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61-400D-9531-5D571971A1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{167D5824-5EB9-4B62-B9B9-16213BE5B758}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61-400D-9531-5D571971A1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{E5B119ED-4EA2-42CA-8E3B-331869DBD4B2}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61-400D-9531-5D571971A1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{5AC62347-1D50-4424-8CCD-754A3BCC1FD6}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61-400D-9531-5D571971A1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{7AEB86B9-AA29-4134-82A9-CD204EAA6B51}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61-400D-9531-5D571971A1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{81F7FE1F-56B6-4403-A6AF-FEF2A2AFA523}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61-400D-9531-5D571971A1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4561-400D-9531-5D571971A1BF}"/>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{59529C96-CE9E-45E5-A8F6-1345ED3CF9A9}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404-4788-807F-2DFD0AA2F9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{1C2888EC-1484-40B9-B009-54D294312AEF}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404-4788-807F-2DFD0AA2F9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{35ED987E-F09D-4362-AA6B-C45A7AA7370F}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404-4788-807F-2DFD0AA2F9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{18E7D7F5-1B54-4D9B-80C7-8734187285C5}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404-4788-807F-2DFD0AA2F9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{74770086-00CE-4A2C-A435-9648193A6B91}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404-4788-807F-2DFD0AA2F9B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{42986953-AEA7-486A-B29B-6D8CB8784CFF}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404-4788-807F-2DFD0AA2F9B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{E3E6B561-DF84-4EB7-8A36-29A483DAC768}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404-4788-807F-2DFD0AA2F9B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{283B939C-CDF8-4D74-9841-079605E6AE3A}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404-4788-807F-2DFD0AA2F9B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{9531FAA2-DFB1-41C7-B629-9B86EB4E8415}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404-4788-807F-2DFD0AA2F9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11.5</c:v>
                </c:pt>
                <c:pt idx="16">
                  <c:v>11.6</c:v>
                </c:pt>
                <c:pt idx="24">
                  <c:v>11.4</c:v>
                </c:pt>
                <c:pt idx="32">
                  <c:v>10.8</c:v>
                </c:pt>
              </c:numCache>
            </c:numRef>
          </c:xVal>
          <c:yVal>
            <c:numRef>
              <c:f>公会計指標分析・財政指標組合せ分析表!$BP$73:$DC$73</c:f>
              <c:numCache>
                <c:formatCode>#,##0.0;"▲ "#,##0.0</c:formatCode>
                <c:ptCount val="40"/>
                <c:pt idx="0">
                  <c:v>22.5</c:v>
                </c:pt>
                <c:pt idx="8">
                  <c:v>23.1</c:v>
                </c:pt>
                <c:pt idx="16">
                  <c:v>38.200000000000003</c:v>
                </c:pt>
                <c:pt idx="24">
                  <c:v>52</c:v>
                </c:pt>
                <c:pt idx="32">
                  <c:v>41.6</c:v>
                </c:pt>
              </c:numCache>
            </c:numRef>
          </c:yVal>
          <c:smooth val="0"/>
          <c:extLst>
            <c:ext xmlns:c16="http://schemas.microsoft.com/office/drawing/2014/chart" uri="{C3380CC4-5D6E-409C-BE32-E72D297353CC}">
              <c16:uniqueId val="{00000009-B404-4788-807F-2DFD0AA2F9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{D8EAC97E-5EFB-4279-9D8E-DF03AC6001D6}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404-4788-807F-2DFD0AA2F9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{535E6D10-6EB9-48DC-9060-37609B019DD7}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404-4788-807F-2DFD0AA2F9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{653DD928-029F-41C9-9CFB-6D70F132262F}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404-4788-807F-2DFD0AA2F9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{3ED5A947-6E62-4032-AE95-89510ED05B7D}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404-4788-807F-2DFD0AA2F9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{D28EB999-E8FB-49D2-96E1-B35FD8FC0051}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404-4788-807F-2DFD0AA2F9B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{96FB2349-F7BE-4C7B-93CA-C44912BA5783}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404-4788-807F-2DFD0AA2F9B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{80531D68-20C1-40AB-8BCF-DCB5005B01D7}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404-4788-807F-2DFD0AA2F9B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{271D0DF4-45F5-4780-B1DF-A6AEFFC69CF3}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404-4788-807F-2DFD0AA2F9B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{C0376A1F-A1B8-4B9A-9A98-294415E434FB}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404-4788-807F-2DFD0AA2F9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B404-4788-807F-2DFD0AA2F9B5}"/>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合併特例債や臨時財政対策債等の償還額の増加に伴い、元利償還金は増加傾向であったが、合併後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年が経過し、合併特例債の償還終了が多くなってきていることから平成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年度をピークに減少傾向に転じている。</a:t>
          </a:r>
        </a:p>
        <a:p>
          <a:r>
            <a:rPr kumimoji="1" lang="ja-JP" altLang="en-US" sz="1400">
              <a:latin typeface="ＭＳ ゴシック" pitchFamily="49" charset="-128"/>
              <a:ea typeface="ＭＳ ゴシック" pitchFamily="49" charset="-128"/>
            </a:rPr>
            <a:t>今後は地方債発行の抑制、交付税措置のある有利な起債の活用、また、繰上償還の実施により、実質公債費比率の抑制に努める。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合併建設計画に基づく事業が完了したことで、地方債残高は平成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ピークに減少しているものの、充当可能財源等については、合併特例債等の有利な地方債の償還が進み、交付税算入額が大きく減少していることや、財政調整基金など充当可能基金の減少により、将来負担比率の分子は増加傾向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石川県かほく市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行財政改革による歳出抑制、市税の増加などによる財政調整基金への積立を行っているが、令和３年度は大規模な建設事業がなく、全体としては増加に転じることとなった。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今後も市総合体育館整備などの大型事業が控えており、一時的な財政調整基金の取崩額が発生する見込みである。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まちづくり基金：かほく市総合計画に基づいた、地域住民の一体感の醸成及び地域振興。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子ども・子育て基金：市民が結婚し安心して子供を産み育て、子どもが健やかに育つ環境の充実。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福祉基金：社会福祉事業の振興に資する。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公共施設管理基金：公共施設の適正な管理に資する。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ケーブルテレビ施設整備基金：ケーブルテレビ施設の整備、運営に資する。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まちづくり基金：かほく市総合計画に基づいた事業へ充当（▲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千円）する一方、ふるさと納税寄附金を積み立てた（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206,489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子ども・子育て基金：民間こども園からの賃借料を積み立てた（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千円）。ふるさと納税寄附金を積み立てた（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福祉基金：ふるさと納税寄附金を積み立てた（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後年度の事業に備え、計画的に積立を行う。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合併による交付税の財政措置や行財政改革の実施による歳出抑制により、将来の財政需要を見据えて積立をしていたが、令和３年度は決算剰余金や基金利子の積立を行ったほか、大規模建設事業がなく、取崩額が少なく済んだことも影響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今後も社会保障関係経費の増大や、公共施設の老朽化対策等に備えるために積立を行うこととしている。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例年、基金運用利息を積み立てているが、令和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年度は臨時財政対策債償還基金費として地方交付税措置された額（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突発的な繰上償還に備えた基金として運用しており、現在は基金運用利息の積立以外は予定していない。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35,854
35,526
64.44
19,713,430
19,024,290
669,968
11,053,171
22,739,002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平成１６年に市町村合併を行い、施設の統廃合を進めてきたことから、類似団体の中でも、比較的減価償却率が低くなっている。</a:t>
          </a:r>
        </a:p>
        <a:p>
          <a:r>
            <a:rPr kumimoji="1" lang="ja-JP" altLang="en-US" sz="1100">
              <a:latin typeface="ＭＳ Ｐゴシック" panose="020B0600070205080204" pitchFamily="50" charset="-128"/>
              <a:ea typeface="ＭＳ Ｐゴシック" panose="020B0600070205080204" pitchFamily="50" charset="-128"/>
            </a:rPr>
            <a:t>今後も計画的に施設整備を実施していく。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31478</xdr:rowOff>
    </xdr:from>
    <xdr:to>
      <xdr:col>23</xdr:col>
      <xdr:colOff>136525</xdr:colOff>
      <xdr:row>29</xdr:row>
      <xdr:rowOff>133078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54355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62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82278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773420"/>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29845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77033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119652</xdr:rowOff>
    </xdr:from>
    <xdr:to>
      <xdr:col>11</xdr:col>
      <xdr:colOff>187325</xdr:colOff>
      <xdr:row>29</xdr:row>
      <xdr:rowOff>49802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170452</xdr:rowOff>
    </xdr:from>
    <xdr:to>
      <xdr:col>15</xdr:col>
      <xdr:colOff>136525</xdr:colOff>
      <xdr:row>29</xdr:row>
      <xdr:rowOff>26761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74257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61051</xdr:rowOff>
    </xdr:from>
    <xdr:to>
      <xdr:col>7</xdr:col>
      <xdr:colOff>187325</xdr:colOff>
      <xdr:row>28</xdr:row>
      <xdr:rowOff>162651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111851</xdr:rowOff>
    </xdr:from>
    <xdr:to>
      <xdr:col>11</xdr:col>
      <xdr:colOff>136525</xdr:colOff>
      <xdr:row>28</xdr:row>
      <xdr:rowOff>170452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68397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66329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7728</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地方債については、償還額とのバランスを考慮しながら借入を行い、残高が増えないよう努めている。</a:t>
          </a:r>
        </a:p>
        <a:p>
          <a:r>
            <a:rPr kumimoji="1" lang="ja-JP" altLang="en-US" sz="1100">
              <a:latin typeface="ＭＳ Ｐゴシック" panose="020B0600070205080204" pitchFamily="50" charset="-128"/>
              <a:ea typeface="ＭＳ Ｐゴシック" panose="020B0600070205080204" pitchFamily="50" charset="-128"/>
            </a:rPr>
            <a:t>また、行財政改革により、債務償還に充当できる一般財源の確保にも取り組んでいる。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39137</xdr:rowOff>
    </xdr:from>
    <xdr:to>
      <xdr:col>76</xdr:col>
      <xdr:colOff>73025</xdr:colOff>
      <xdr:row>29</xdr:row>
      <xdr:rowOff>140737</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57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62014</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56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7842</xdr:rowOff>
    </xdr:from>
    <xdr:to>
      <xdr:col>72</xdr:col>
      <xdr:colOff>123825</xdr:colOff>
      <xdr:row>30</xdr:row>
      <xdr:rowOff>109442</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59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89937</xdr:rowOff>
    </xdr:from>
    <xdr:to>
      <xdr:col>76</xdr:col>
      <xdr:colOff>22225</xdr:colOff>
      <xdr:row>30</xdr:row>
      <xdr:rowOff>58642</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4084300" y="5833512"/>
          <a:ext cx="711200" cy="1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49943</xdr:rowOff>
    </xdr:from>
    <xdr:to>
      <xdr:col>68</xdr:col>
      <xdr:colOff>123825</xdr:colOff>
      <xdr:row>30</xdr:row>
      <xdr:rowOff>151543</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59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58642</xdr:rowOff>
    </xdr:from>
    <xdr:to>
      <xdr:col>72</xdr:col>
      <xdr:colOff>73025</xdr:colOff>
      <xdr:row>30</xdr:row>
      <xdr:rowOff>100743</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3322300" y="5973667"/>
          <a:ext cx="762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164539</xdr:rowOff>
    </xdr:from>
    <xdr:to>
      <xdr:col>64</xdr:col>
      <xdr:colOff>123825</xdr:colOff>
      <xdr:row>30</xdr:row>
      <xdr:rowOff>94689</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590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43889</xdr:rowOff>
    </xdr:from>
    <xdr:to>
      <xdr:col>68</xdr:col>
      <xdr:colOff>73025</xdr:colOff>
      <xdr:row>30</xdr:row>
      <xdr:rowOff>100743</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2560300" y="5958914"/>
          <a:ext cx="762000" cy="5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5863</xdr:rowOff>
    </xdr:from>
    <xdr:to>
      <xdr:col>60</xdr:col>
      <xdr:colOff>123825</xdr:colOff>
      <xdr:row>30</xdr:row>
      <xdr:rowOff>107463</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592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43889</xdr:rowOff>
    </xdr:from>
    <xdr:to>
      <xdr:col>64</xdr:col>
      <xdr:colOff>73025</xdr:colOff>
      <xdr:row>30</xdr:row>
      <xdr:rowOff>56663</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1798300" y="5958914"/>
          <a:ext cx="762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125969</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727" y="569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168070</xdr:rowOff>
    </xdr:from>
    <xdr:ext cx="469744"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87427" y="574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111216</xdr:rowOff>
    </xdr:from>
    <xdr:ext cx="469744"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25427" y="568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123990</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56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35,854
35,526
64.44
19,713,430
19,024,290
669,968
11,053,171
22,739,002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95902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102870</xdr:rowOff>
    </xdr:from>
    <xdr:to>
      <xdr:col>24</xdr:col>
      <xdr:colOff>63500</xdr:colOff>
      <xdr:row>37</xdr:row>
      <xdr:rowOff>123825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465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102870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21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78105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96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145415</xdr:rowOff>
    </xdr:from>
    <xdr:to>
      <xdr:col>6</xdr:col>
      <xdr:colOff>38100</xdr:colOff>
      <xdr:row>37</xdr:row>
      <xdr:rowOff>75565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24765</xdr:rowOff>
    </xdr:from>
    <xdr:to>
      <xdr:col>10</xdr:col>
      <xdr:colOff>114300</xdr:colOff>
      <xdr:row>37</xdr:row>
      <xdr:rowOff>53340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68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170197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92092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27817</xdr:rowOff>
    </xdr:from>
    <xdr:to>
      <xdr:col>55</xdr:col>
      <xdr:colOff>50800</xdr:colOff>
      <xdr:row>40</xdr:row>
      <xdr:rowOff>129417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8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6244</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8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25955</xdr:rowOff>
    </xdr:from>
    <xdr:to>
      <xdr:col>50</xdr:col>
      <xdr:colOff>165100</xdr:colOff>
      <xdr:row>40</xdr:row>
      <xdr:rowOff>127555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8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76755</xdr:rowOff>
    </xdr:from>
    <xdr:to>
      <xdr:col>55</xdr:col>
      <xdr:colOff>0</xdr:colOff>
      <xdr:row>40</xdr:row>
      <xdr:rowOff>78617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9639300" y="6934755"/>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25465</xdr:rowOff>
    </xdr:from>
    <xdr:to>
      <xdr:col>46</xdr:col>
      <xdr:colOff>38100</xdr:colOff>
      <xdr:row>40</xdr:row>
      <xdr:rowOff>127065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8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76265</xdr:rowOff>
    </xdr:from>
    <xdr:to>
      <xdr:col>50</xdr:col>
      <xdr:colOff>114300</xdr:colOff>
      <xdr:row>40</xdr:row>
      <xdr:rowOff>76755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8750300" y="6934265"/>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23440</xdr:rowOff>
    </xdr:from>
    <xdr:to>
      <xdr:col>41</xdr:col>
      <xdr:colOff>101600</xdr:colOff>
      <xdr:row>40</xdr:row>
      <xdr:rowOff>125040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88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74240</xdr:rowOff>
    </xdr:from>
    <xdr:to>
      <xdr:col>45</xdr:col>
      <xdr:colOff>177800</xdr:colOff>
      <xdr:row>40</xdr:row>
      <xdr:rowOff>76265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861300" y="6932240"/>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21024</xdr:rowOff>
    </xdr:from>
    <xdr:to>
      <xdr:col>36</xdr:col>
      <xdr:colOff>165100</xdr:colOff>
      <xdr:row>40</xdr:row>
      <xdr:rowOff>122624</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8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71824</xdr:rowOff>
    </xdr:from>
    <xdr:to>
      <xdr:col>41</xdr:col>
      <xdr:colOff>50800</xdr:colOff>
      <xdr:row>40</xdr:row>
      <xdr:rowOff>74240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972300" y="6929824"/>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118682</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69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118192</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69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116167</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697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113751</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697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25944</xdr:rowOff>
    </xdr:from>
    <xdr:to>
      <xdr:col>20</xdr:col>
      <xdr:colOff>38100</xdr:colOff>
      <xdr:row>62</xdr:row>
      <xdr:rowOff>127544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76744</xdr:rowOff>
    </xdr:from>
    <xdr:to>
      <xdr:col>24</xdr:col>
      <xdr:colOff>63500</xdr:colOff>
      <xdr:row>62</xdr:row>
      <xdr:rowOff>97972</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70664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xdr:rowOff>
    </xdr:from>
    <xdr:to>
      <xdr:col>15</xdr:col>
      <xdr:colOff>101600</xdr:colOff>
      <xdr:row>62</xdr:row>
      <xdr:rowOff>106317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55517</xdr:rowOff>
    </xdr:from>
    <xdr:to>
      <xdr:col>19</xdr:col>
      <xdr:colOff>177800</xdr:colOff>
      <xdr:row>62</xdr:row>
      <xdr:rowOff>76744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6854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153307</xdr:rowOff>
    </xdr:from>
    <xdr:to>
      <xdr:col>10</xdr:col>
      <xdr:colOff>165100</xdr:colOff>
      <xdr:row>62</xdr:row>
      <xdr:rowOff>83457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32657</xdr:rowOff>
    </xdr:from>
    <xdr:to>
      <xdr:col>15</xdr:col>
      <xdr:colOff>50800</xdr:colOff>
      <xdr:row>62</xdr:row>
      <xdr:rowOff>55517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6625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132080</xdr:rowOff>
    </xdr:from>
    <xdr:to>
      <xdr:col>6</xdr:col>
      <xdr:colOff>38100</xdr:colOff>
      <xdr:row>62</xdr:row>
      <xdr:rowOff>62230</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xdr:rowOff>
    </xdr:from>
    <xdr:to>
      <xdr:col>10</xdr:col>
      <xdr:colOff>114300</xdr:colOff>
      <xdr:row>62</xdr:row>
      <xdr:rowOff>32657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6413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118671</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97444</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74584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53357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E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E00-0000EB00000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E00-0000ED00000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E00-0000EF000000}"/>
            </a:ext>
          </a:extLst>
        </xdr:cNvPr>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114355</xdr:rowOff>
    </xdr:from>
    <xdr:to>
      <xdr:col>55</xdr:col>
      <xdr:colOff>50800</xdr:colOff>
      <xdr:row>64</xdr:row>
      <xdr:rowOff>44505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10426700" y="109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29282</xdr:rowOff>
    </xdr:from>
    <xdr:ext cx="534377"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E00-0000FB000000}"/>
            </a:ext>
          </a:extLst>
        </xdr:cNvPr>
        <xdr:cNvSpPr txBox="1"/>
      </xdr:nvSpPr>
      <xdr:spPr>
        <a:xfrm>
          <a:off x="10515600" y="108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113642</xdr:rowOff>
    </xdr:from>
    <xdr:to>
      <xdr:col>50</xdr:col>
      <xdr:colOff>165100</xdr:colOff>
      <xdr:row>64</xdr:row>
      <xdr:rowOff>43792</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9588500" y="109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164442</xdr:rowOff>
    </xdr:from>
    <xdr:to>
      <xdr:col>55</xdr:col>
      <xdr:colOff>0</xdr:colOff>
      <xdr:row>63</xdr:row>
      <xdr:rowOff>165155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9639300" y="10965792"/>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113447</xdr:rowOff>
    </xdr:from>
    <xdr:to>
      <xdr:col>46</xdr:col>
      <xdr:colOff>38100</xdr:colOff>
      <xdr:row>64</xdr:row>
      <xdr:rowOff>43597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8699500" y="109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164247</xdr:rowOff>
    </xdr:from>
    <xdr:to>
      <xdr:col>50</xdr:col>
      <xdr:colOff>114300</xdr:colOff>
      <xdr:row>63</xdr:row>
      <xdr:rowOff>164442</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8750300" y="10965597"/>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112670</xdr:rowOff>
    </xdr:from>
    <xdr:to>
      <xdr:col>41</xdr:col>
      <xdr:colOff>101600</xdr:colOff>
      <xdr:row>64</xdr:row>
      <xdr:rowOff>42820</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7810500" y="109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163470</xdr:rowOff>
    </xdr:from>
    <xdr:to>
      <xdr:col>45</xdr:col>
      <xdr:colOff>177800</xdr:colOff>
      <xdr:row>63</xdr:row>
      <xdr:rowOff>164247</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861300" y="1096482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111877</xdr:rowOff>
    </xdr:from>
    <xdr:to>
      <xdr:col>36</xdr:col>
      <xdr:colOff>165100</xdr:colOff>
      <xdr:row>64</xdr:row>
      <xdr:rowOff>42027</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6921500" y="1091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162677</xdr:rowOff>
    </xdr:from>
    <xdr:to>
      <xdr:col>41</xdr:col>
      <xdr:colOff>50800</xdr:colOff>
      <xdr:row>63</xdr:row>
      <xdr:rowOff>163470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972300" y="10964027"/>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34919</xdr:rowOff>
    </xdr:from>
    <xdr:ext cx="534377"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9359411" y="1100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34724</xdr:rowOff>
    </xdr:from>
    <xdr:ext cx="534377"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8483111" y="110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33947</xdr:rowOff>
    </xdr:from>
    <xdr:ext cx="534377"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7594111" y="110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33154</xdr:rowOff>
    </xdr:from>
    <xdr:ext cx="534377"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6705111" y="1100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E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E00-00002501000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E00-000027010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E00-000029010000}"/>
            </a:ext>
          </a:extLst>
        </xdr:cNvPr>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120650</xdr:rowOff>
    </xdr:from>
    <xdr:to>
      <xdr:col>24</xdr:col>
      <xdr:colOff>114300</xdr:colOff>
      <xdr:row>81</xdr:row>
      <xdr:rowOff>50800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4584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143527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E00-000035010000}"/>
            </a:ext>
          </a:extLst>
        </xdr:cNvPr>
        <xdr:cNvSpPr txBox="1"/>
      </xdr:nvSpPr>
      <xdr:spPr>
        <a:xfrm>
          <a:off x="4673600"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81</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3797300" y="1383601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17780</xdr:rowOff>
    </xdr:from>
    <xdr:to>
      <xdr:col>15</xdr:col>
      <xdr:colOff>101600</xdr:colOff>
      <xdr:row>80</xdr:row>
      <xdr:rowOff>119380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2857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68580</xdr:rowOff>
    </xdr:from>
    <xdr:to>
      <xdr:col>19</xdr:col>
      <xdr:colOff>177800</xdr:colOff>
      <xdr:row>80</xdr:row>
      <xdr:rowOff>120014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908300" y="137845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139700</xdr:rowOff>
    </xdr:from>
    <xdr:to>
      <xdr:col>10</xdr:col>
      <xdr:colOff>165100</xdr:colOff>
      <xdr:row>80</xdr:row>
      <xdr:rowOff>69850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968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19050</xdr:rowOff>
    </xdr:from>
    <xdr:to>
      <xdr:col>15</xdr:col>
      <xdr:colOff>50800</xdr:colOff>
      <xdr:row>80</xdr:row>
      <xdr:rowOff>68580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2019300" y="13735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88264</xdr:rowOff>
    </xdr:from>
    <xdr:to>
      <xdr:col>6</xdr:col>
      <xdr:colOff>38100</xdr:colOff>
      <xdr:row>80</xdr:row>
      <xdr:rowOff>18414</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079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139064</xdr:rowOff>
    </xdr:from>
    <xdr:to>
      <xdr:col>10</xdr:col>
      <xdr:colOff>114300</xdr:colOff>
      <xdr:row>80</xdr:row>
      <xdr:rowOff>19050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130300" y="136836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E00-000042010000}"/>
            </a:ext>
          </a:extLst>
        </xdr:cNvPr>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135907</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E00-000043010000}"/>
            </a:ext>
          </a:extLst>
        </xdr:cNvPr>
        <xdr:cNvSpPr txBox="1"/>
      </xdr:nvSpPr>
      <xdr:spPr>
        <a:xfrm>
          <a:off x="2705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86377</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E00-000044010000}"/>
            </a:ext>
          </a:extLst>
        </xdr:cNvPr>
        <xdr:cNvSpPr txBox="1"/>
      </xdr:nvSpPr>
      <xdr:spPr>
        <a:xfrm>
          <a:off x="1816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34941</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E00-000045010000}"/>
            </a:ext>
          </a:extLst>
        </xdr:cNvPr>
        <xdr:cNvSpPr txBox="1"/>
      </xdr:nvSpPr>
      <xdr:spPr>
        <a:xfrm>
          <a:off x="927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10515600" y="143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10426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157751</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10515600"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4826</xdr:rowOff>
    </xdr:from>
    <xdr:to>
      <xdr:col>50</xdr:col>
      <xdr:colOff>165100</xdr:colOff>
      <xdr:row>85</xdr:row>
      <xdr:rowOff>106426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9588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55626</xdr:rowOff>
    </xdr:from>
    <xdr:to>
      <xdr:col>55</xdr:col>
      <xdr:colOff>0</xdr:colOff>
      <xdr:row>85</xdr:row>
      <xdr:rowOff>58674</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9639300" y="146288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xdr:rowOff>
    </xdr:from>
    <xdr:to>
      <xdr:col>46</xdr:col>
      <xdr:colOff>38100</xdr:colOff>
      <xdr:row>85</xdr:row>
      <xdr:rowOff>107950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8699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55626</xdr:rowOff>
    </xdr:from>
    <xdr:to>
      <xdr:col>50</xdr:col>
      <xdr:colOff>114300</xdr:colOff>
      <xdr:row>85</xdr:row>
      <xdr:rowOff>57150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8750300" y="146288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4826</xdr:rowOff>
    </xdr:from>
    <xdr:to>
      <xdr:col>41</xdr:col>
      <xdr:colOff>101600</xdr:colOff>
      <xdr:row>85</xdr:row>
      <xdr:rowOff>106426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7810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55626</xdr:rowOff>
    </xdr:from>
    <xdr:to>
      <xdr:col>45</xdr:col>
      <xdr:colOff>177800</xdr:colOff>
      <xdr:row>85</xdr:row>
      <xdr:rowOff>57150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7861300" y="146288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54102</xdr:rowOff>
    </xdr:from>
    <xdr:to>
      <xdr:col>41</xdr:col>
      <xdr:colOff>50800</xdr:colOff>
      <xdr:row>85</xdr:row>
      <xdr:rowOff>55626</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6972300" y="146273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9391727" y="142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85154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6737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97553</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99077</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8515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97553</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7626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E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E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E00-0000AA01000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E00-0000AC010000}"/>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6268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55897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E00-0000B8010000}"/>
            </a:ext>
          </a:extLst>
        </xdr:cNvPr>
        <xdr:cNvSpPr txBox="1"/>
      </xdr:nvSpPr>
      <xdr:spPr>
        <a:xfrm>
          <a:off x="16357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118745</xdr:rowOff>
    </xdr:from>
    <xdr:to>
      <xdr:col>81</xdr:col>
      <xdr:colOff>101600</xdr:colOff>
      <xdr:row>36</xdr:row>
      <xdr:rowOff>48895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5430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169545</xdr:rowOff>
    </xdr:from>
    <xdr:to>
      <xdr:col>85</xdr:col>
      <xdr:colOff>127000</xdr:colOff>
      <xdr:row>36</xdr:row>
      <xdr:rowOff>83820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5481300" y="617029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42545</xdr:rowOff>
    </xdr:from>
    <xdr:to>
      <xdr:col>76</xdr:col>
      <xdr:colOff>165100</xdr:colOff>
      <xdr:row>35</xdr:row>
      <xdr:rowOff>144145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4541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93345</xdr:rowOff>
    </xdr:from>
    <xdr:to>
      <xdr:col>81</xdr:col>
      <xdr:colOff>50800</xdr:colOff>
      <xdr:row>35</xdr:row>
      <xdr:rowOff>169545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4592300" y="60940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128270</xdr:rowOff>
    </xdr:from>
    <xdr:to>
      <xdr:col>72</xdr:col>
      <xdr:colOff>38100</xdr:colOff>
      <xdr:row>35</xdr:row>
      <xdr:rowOff>58420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3652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7620</xdr:rowOff>
    </xdr:from>
    <xdr:to>
      <xdr:col>76</xdr:col>
      <xdr:colOff>114300</xdr:colOff>
      <xdr:row>35</xdr:row>
      <xdr:rowOff>93345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3703300" y="60083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40640</xdr:rowOff>
    </xdr:from>
    <xdr:to>
      <xdr:col>67</xdr:col>
      <xdr:colOff>101600</xdr:colOff>
      <xdr:row>34</xdr:row>
      <xdr:rowOff>142240</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2763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91440</xdr:rowOff>
    </xdr:from>
    <xdr:to>
      <xdr:col>71</xdr:col>
      <xdr:colOff>177800</xdr:colOff>
      <xdr:row>35</xdr:row>
      <xdr:rowOff>7620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2814300" y="59207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65422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5266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160672</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4389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74947</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3500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158767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E00-0000C8010000}"/>
            </a:ext>
          </a:extLst>
        </xdr:cNvPr>
        <xdr:cNvSpPr txBox="1"/>
      </xdr:nvSpPr>
      <xdr:spPr>
        <a:xfrm>
          <a:off x="12611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E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E00-0000E1010000}"/>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E00-0000E3010000}"/>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E00-0000E5010000}"/>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31115</xdr:rowOff>
    </xdr:from>
    <xdr:to>
      <xdr:col>116</xdr:col>
      <xdr:colOff>114300</xdr:colOff>
      <xdr:row>38</xdr:row>
      <xdr:rowOff>132715</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2110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53992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E00-0000F1010000}"/>
            </a:ext>
          </a:extLst>
        </xdr:cNvPr>
        <xdr:cNvSpPr txBox="1"/>
      </xdr:nvSpPr>
      <xdr:spPr>
        <a:xfrm>
          <a:off x="22199600"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27305</xdr:rowOff>
    </xdr:from>
    <xdr:to>
      <xdr:col>112</xdr:col>
      <xdr:colOff>38100</xdr:colOff>
      <xdr:row>38</xdr:row>
      <xdr:rowOff>128905</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1272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78105</xdr:rowOff>
    </xdr:from>
    <xdr:to>
      <xdr:col>116</xdr:col>
      <xdr:colOff>63500</xdr:colOff>
      <xdr:row>38</xdr:row>
      <xdr:rowOff>81915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1323300" y="65932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33020</xdr:rowOff>
    </xdr:from>
    <xdr:to>
      <xdr:col>107</xdr:col>
      <xdr:colOff>101600</xdr:colOff>
      <xdr:row>38</xdr:row>
      <xdr:rowOff>134620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20383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78105</xdr:rowOff>
    </xdr:from>
    <xdr:to>
      <xdr:col>111</xdr:col>
      <xdr:colOff>177800</xdr:colOff>
      <xdr:row>38</xdr:row>
      <xdr:rowOff>83820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20434300" y="65932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29210</xdr:rowOff>
    </xdr:from>
    <xdr:to>
      <xdr:col>102</xdr:col>
      <xdr:colOff>165100</xdr:colOff>
      <xdr:row>38</xdr:row>
      <xdr:rowOff>130810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9494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80010</xdr:rowOff>
    </xdr:from>
    <xdr:to>
      <xdr:col>107</xdr:col>
      <xdr:colOff>50800</xdr:colOff>
      <xdr:row>38</xdr:row>
      <xdr:rowOff>83820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9545300" y="659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23495</xdr:rowOff>
    </xdr:from>
    <xdr:to>
      <xdr:col>98</xdr:col>
      <xdr:colOff>38100</xdr:colOff>
      <xdr:row>38</xdr:row>
      <xdr:rowOff>125095</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8605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74295</xdr:rowOff>
    </xdr:from>
    <xdr:to>
      <xdr:col>102</xdr:col>
      <xdr:colOff>114300</xdr:colOff>
      <xdr:row>38</xdr:row>
      <xdr:rowOff>80010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656300" y="65893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145432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10757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147337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9310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141622</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18421427"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141605</xdr:rowOff>
    </xdr:from>
    <xdr:to>
      <xdr:col>85</xdr:col>
      <xdr:colOff>177800</xdr:colOff>
      <xdr:row>59</xdr:row>
      <xdr:rowOff>71755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164482</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99695</xdr:rowOff>
    </xdr:from>
    <xdr:to>
      <xdr:col>81</xdr:col>
      <xdr:colOff>101600</xdr:colOff>
      <xdr:row>59</xdr:row>
      <xdr:rowOff>29845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150495</xdr:rowOff>
    </xdr:from>
    <xdr:to>
      <xdr:col>85</xdr:col>
      <xdr:colOff>127000</xdr:colOff>
      <xdr:row>59</xdr:row>
      <xdr:rowOff>20955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481300" y="100945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xdr:rowOff>
    </xdr:from>
    <xdr:to>
      <xdr:col>76</xdr:col>
      <xdr:colOff>165100</xdr:colOff>
      <xdr:row>59</xdr:row>
      <xdr:rowOff>102235</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150495</xdr:rowOff>
    </xdr:from>
    <xdr:to>
      <xdr:col>81</xdr:col>
      <xdr:colOff>50800</xdr:colOff>
      <xdr:row>59</xdr:row>
      <xdr:rowOff>51435</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4592300" y="100945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51435</xdr:rowOff>
    </xdr:from>
    <xdr:to>
      <xdr:col>76</xdr:col>
      <xdr:colOff>114300</xdr:colOff>
      <xdr:row>59</xdr:row>
      <xdr:rowOff>121920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13703300" y="1016698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121920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814300" y="10195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46372</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118762</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51498</xdr:rowOff>
    </xdr:from>
    <xdr:to>
      <xdr:col>116</xdr:col>
      <xdr:colOff>114300</xdr:colOff>
      <xdr:row>60</xdr:row>
      <xdr:rowOff>153098</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3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29925</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3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45783</xdr:rowOff>
    </xdr:from>
    <xdr:to>
      <xdr:col>112</xdr:col>
      <xdr:colOff>38100</xdr:colOff>
      <xdr:row>60</xdr:row>
      <xdr:rowOff>147383</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96583</xdr:rowOff>
    </xdr:from>
    <xdr:to>
      <xdr:col>116</xdr:col>
      <xdr:colOff>63500</xdr:colOff>
      <xdr:row>60</xdr:row>
      <xdr:rowOff>102298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1323300" y="10383583"/>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66357</xdr:rowOff>
    </xdr:from>
    <xdr:to>
      <xdr:col>107</xdr:col>
      <xdr:colOff>101600</xdr:colOff>
      <xdr:row>60</xdr:row>
      <xdr:rowOff>167957</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3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96583</xdr:rowOff>
    </xdr:from>
    <xdr:to>
      <xdr:col>111</xdr:col>
      <xdr:colOff>177800</xdr:colOff>
      <xdr:row>60</xdr:row>
      <xdr:rowOff>117157</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38358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89218</xdr:rowOff>
    </xdr:from>
    <xdr:to>
      <xdr:col>102</xdr:col>
      <xdr:colOff>165100</xdr:colOff>
      <xdr:row>61</xdr:row>
      <xdr:rowOff>19368</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117157</xdr:rowOff>
    </xdr:from>
    <xdr:to>
      <xdr:col>107</xdr:col>
      <xdr:colOff>50800</xdr:colOff>
      <xdr:row>60</xdr:row>
      <xdr:rowOff>140018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4041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82359</xdr:rowOff>
    </xdr:from>
    <xdr:to>
      <xdr:col>98</xdr:col>
      <xdr:colOff>38100</xdr:colOff>
      <xdr:row>61</xdr:row>
      <xdr:rowOff>12509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3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133159</xdr:rowOff>
    </xdr:from>
    <xdr:to>
      <xdr:col>102</xdr:col>
      <xdr:colOff>114300</xdr:colOff>
      <xdr:row>60</xdr:row>
      <xdr:rowOff>140018</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656300" y="1042015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138510</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04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159084</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04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10495</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046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3636</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046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E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E00-00008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E00-00008E020000}"/>
            </a:ext>
          </a:extLst>
        </xdr:cNvPr>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E00-000090020000}"/>
            </a:ext>
          </a:extLst>
        </xdr:cNvPr>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28121</xdr:rowOff>
    </xdr:from>
    <xdr:to>
      <xdr:col>85</xdr:col>
      <xdr:colOff>177800</xdr:colOff>
      <xdr:row>82</xdr:row>
      <xdr:rowOff>129721</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62687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6548</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E00-00009C020000}"/>
            </a:ext>
          </a:extLst>
        </xdr:cNvPr>
        <xdr:cNvSpPr txBox="1"/>
      </xdr:nvSpPr>
      <xdr:spPr>
        <a:xfrm>
          <a:off x="16357600"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29936</xdr:rowOff>
    </xdr:from>
    <xdr:to>
      <xdr:col>85</xdr:col>
      <xdr:colOff>127000</xdr:colOff>
      <xdr:row>82</xdr:row>
      <xdr:rowOff>78921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5481300" y="1408883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111398</xdr:rowOff>
    </xdr:from>
    <xdr:to>
      <xdr:col>76</xdr:col>
      <xdr:colOff>165100</xdr:colOff>
      <xdr:row>82</xdr:row>
      <xdr:rowOff>41548</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4541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162198</xdr:rowOff>
    </xdr:from>
    <xdr:to>
      <xdr:col>81</xdr:col>
      <xdr:colOff>50800</xdr:colOff>
      <xdr:row>82</xdr:row>
      <xdr:rowOff>29936</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4592300" y="140496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3652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81</xdr:row>
      <xdr:rowOff>162198</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3703300" y="1400882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29755</xdr:rowOff>
    </xdr:from>
    <xdr:to>
      <xdr:col>67</xdr:col>
      <xdr:colOff>101600</xdr:colOff>
      <xdr:row>81</xdr:row>
      <xdr:rowOff>131355</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2763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80555</xdr:rowOff>
    </xdr:from>
    <xdr:to>
      <xdr:col>71</xdr:col>
      <xdr:colOff>177800</xdr:colOff>
      <xdr:row>81</xdr:row>
      <xdr:rowOff>121376</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814300" y="1396800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E00-0000A5020000}"/>
            </a:ext>
          </a:extLst>
        </xdr:cNvPr>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E00-0000A6020000}"/>
            </a:ext>
          </a:extLst>
        </xdr:cNvPr>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E00-0000A7020000}"/>
            </a:ext>
          </a:extLst>
        </xdr:cNvPr>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E00-0000A8020000}"/>
            </a:ext>
          </a:extLst>
        </xdr:cNvPr>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97263</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E00-0000A9020000}"/>
            </a:ext>
          </a:extLst>
        </xdr:cNvPr>
        <xdr:cNvSpPr txBox="1"/>
      </xdr:nvSpPr>
      <xdr:spPr>
        <a:xfrm>
          <a:off x="15266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58075</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E00-0000AA020000}"/>
            </a:ext>
          </a:extLst>
        </xdr:cNvPr>
        <xdr:cNvSpPr txBox="1"/>
      </xdr:nvSpPr>
      <xdr:spPr>
        <a:xfrm>
          <a:off x="14389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E00-0000AB020000}"/>
            </a:ext>
          </a:extLst>
        </xdr:cNvPr>
        <xdr:cNvSpPr txBox="1"/>
      </xdr:nvSpPr>
      <xdr:spPr>
        <a:xfrm>
          <a:off x="13500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147882</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E00-0000AC020000}"/>
            </a:ext>
          </a:extLst>
        </xdr:cNvPr>
        <xdr:cNvSpPr txBox="1"/>
      </xdr:nvSpPr>
      <xdr:spPr>
        <a:xfrm>
          <a:off x="12611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7890</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E00-0000D3020000}"/>
            </a:ext>
          </a:extLst>
        </xdr:cNvPr>
        <xdr:cNvSpPr txBox="1"/>
      </xdr:nvSpPr>
      <xdr:spPr>
        <a:xfrm>
          <a:off x="22199600"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76963</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1323300" y="146090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76963</xdr:rowOff>
    </xdr:from>
    <xdr:to>
      <xdr:col>107</xdr:col>
      <xdr:colOff>50800</xdr:colOff>
      <xdr:row>85</xdr:row>
      <xdr:rowOff>76963</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9545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26163</xdr:rowOff>
    </xdr:from>
    <xdr:to>
      <xdr:col>98</xdr:col>
      <xdr:colOff>38100</xdr:colOff>
      <xdr:row>85</xdr:row>
      <xdr:rowOff>127763</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18605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76963</xdr:rowOff>
    </xdr:from>
    <xdr:to>
      <xdr:col>102</xdr:col>
      <xdr:colOff>114300</xdr:colOff>
      <xdr:row>85</xdr:row>
      <xdr:rowOff>76963</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656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a:extLst>
            <a:ext uri="{FF2B5EF4-FFF2-40B4-BE49-F238E27FC236}">
              <a16:creationId xmlns:a16="http://schemas.microsoft.com/office/drawing/2014/main" id="{00000000-0008-0000-0E00-0000DC020000}"/>
            </a:ext>
          </a:extLst>
        </xdr:cNvPr>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a:extLst>
            <a:ext uri="{FF2B5EF4-FFF2-40B4-BE49-F238E27FC236}">
              <a16:creationId xmlns:a16="http://schemas.microsoft.com/office/drawing/2014/main" id="{00000000-0008-0000-0E00-0000DD02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a:extLst>
            <a:ext uri="{FF2B5EF4-FFF2-40B4-BE49-F238E27FC236}">
              <a16:creationId xmlns:a16="http://schemas.microsoft.com/office/drawing/2014/main" id="{00000000-0008-0000-0E00-0000DE020000}"/>
            </a:ext>
          </a:extLst>
        </xdr:cNvPr>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a:extLst>
            <a:ext uri="{FF2B5EF4-FFF2-40B4-BE49-F238E27FC236}">
              <a16:creationId xmlns:a16="http://schemas.microsoft.com/office/drawing/2014/main" id="{00000000-0008-0000-0E00-0000DF020000}"/>
            </a:ext>
          </a:extLst>
        </xdr:cNvPr>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736" name="n_1mainValue【児童館】&#10;一人当たり面積">
          <a:extLst>
            <a:ext uri="{FF2B5EF4-FFF2-40B4-BE49-F238E27FC236}">
              <a16:creationId xmlns:a16="http://schemas.microsoft.com/office/drawing/2014/main" id="{00000000-0008-0000-0E00-0000E0020000}"/>
            </a:ext>
          </a:extLst>
        </xdr:cNvPr>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737" name="n_2mainValue【児童館】&#10;一人当たり面積">
          <a:extLst>
            <a:ext uri="{FF2B5EF4-FFF2-40B4-BE49-F238E27FC236}">
              <a16:creationId xmlns:a16="http://schemas.microsoft.com/office/drawing/2014/main" id="{00000000-0008-0000-0E00-0000E1020000}"/>
            </a:ext>
          </a:extLst>
        </xdr:cNvPr>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738" name="n_3mainValue【児童館】&#10;一人当たり面積">
          <a:extLst>
            <a:ext uri="{FF2B5EF4-FFF2-40B4-BE49-F238E27FC236}">
              <a16:creationId xmlns:a16="http://schemas.microsoft.com/office/drawing/2014/main" id="{00000000-0008-0000-0E00-0000E2020000}"/>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118890</xdr:rowOff>
    </xdr:from>
    <xdr:ext cx="469744" cy="259045"/>
    <xdr:sp macro="" textlink="">
      <xdr:nvSpPr>
        <xdr:cNvPr id="739" name="n_4mainValue【児童館】&#10;一人当たり面積">
          <a:extLst>
            <a:ext uri="{FF2B5EF4-FFF2-40B4-BE49-F238E27FC236}">
              <a16:creationId xmlns:a16="http://schemas.microsoft.com/office/drawing/2014/main" id="{00000000-0008-0000-0E00-0000E3020000}"/>
            </a:ext>
          </a:extLst>
        </xdr:cNvPr>
        <xdr:cNvSpPr txBox="1"/>
      </xdr:nvSpPr>
      <xdr:spPr>
        <a:xfrm>
          <a:off x="18421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54792</xdr:rowOff>
    </xdr:from>
    <xdr:to>
      <xdr:col>81</xdr:col>
      <xdr:colOff>101600</xdr:colOff>
      <xdr:row>106</xdr:row>
      <xdr:rowOff>156392</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105592</xdr:rowOff>
    </xdr:from>
    <xdr:to>
      <xdr:col>85</xdr:col>
      <xdr:colOff>127000</xdr:colOff>
      <xdr:row>106</xdr:row>
      <xdr:rowOff>121920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5481300" y="182792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105592</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4592300" y="1825806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40095</xdr:rowOff>
    </xdr:from>
    <xdr:to>
      <xdr:col>72</xdr:col>
      <xdr:colOff>38100</xdr:colOff>
      <xdr:row>106</xdr:row>
      <xdr:rowOff>141695</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90895</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13703300" y="1825806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90895</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821234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147519</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132822</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84853</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774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108204</xdr:rowOff>
    </xdr:from>
    <xdr:to>
      <xdr:col>116</xdr:col>
      <xdr:colOff>63500</xdr:colOff>
      <xdr:row>104</xdr:row>
      <xdr:rowOff>112776</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1323300" y="17939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108204</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0434300" y="17939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52832</xdr:rowOff>
    </xdr:from>
    <xdr:to>
      <xdr:col>102</xdr:col>
      <xdr:colOff>165100</xdr:colOff>
      <xdr:row>104</xdr:row>
      <xdr:rowOff>154432</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103632</xdr:rowOff>
    </xdr:from>
    <xdr:to>
      <xdr:col>107</xdr:col>
      <xdr:colOff>50800</xdr:colOff>
      <xdr:row>104</xdr:row>
      <xdr:rowOff>108204</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9545300" y="1793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99061</xdr:rowOff>
    </xdr:from>
    <xdr:to>
      <xdr:col>102</xdr:col>
      <xdr:colOff>114300</xdr:colOff>
      <xdr:row>104</xdr:row>
      <xdr:rowOff>103632</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8656300" y="179298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4081</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170959</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765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子育て支援を重点施策とし、平成１６年の市町村合併以来、推し進めてきた保育園統廃合等の環境整備が平成２６年度に市内の９保育園において完了するなど、新たな施設となっていることから減価償却率については他団体と比較して低い数値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学校施設については、合併に際して中学校施設整備を行っている。小学校についても長寿命化計画を実施することにより、順次施設の更新を進めている。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についても、学校施設同様に古い建設年度の施設が多かったため、順次老朽団地の取り壊しを行うとともに、これにあわせ雇用促進住宅を取得して公営住宅として運用するなど、適切な住宅戸数確保に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35,854
35,526
64.44
19,713,430
19,024,290
669,968
11,053,171
22,739,002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38480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1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99060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41005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99060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25581</xdr:rowOff>
    </xdr:from>
    <xdr:to>
      <xdr:col>15</xdr:col>
      <xdr:colOff>50800</xdr:colOff>
      <xdr:row>37</xdr:row>
      <xdr:rowOff>64770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692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33564</xdr:rowOff>
    </xdr:from>
    <xdr:to>
      <xdr:col>6</xdr:col>
      <xdr:colOff>38100</xdr:colOff>
      <xdr:row>36</xdr:row>
      <xdr:rowOff>135164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0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84364</xdr:rowOff>
    </xdr:from>
    <xdr:to>
      <xdr:col>10</xdr:col>
      <xdr:colOff>114300</xdr:colOff>
      <xdr:row>37</xdr:row>
      <xdr:rowOff>25581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56564"/>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151691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8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90170</xdr:rowOff>
    </xdr:from>
    <xdr:to>
      <xdr:col>55</xdr:col>
      <xdr:colOff>50800</xdr:colOff>
      <xdr:row>38</xdr:row>
      <xdr:rowOff>20320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113047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90170</xdr:rowOff>
    </xdr:from>
    <xdr:to>
      <xdr:col>50</xdr:col>
      <xdr:colOff>165100</xdr:colOff>
      <xdr:row>38</xdr:row>
      <xdr:rowOff>20320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140970</xdr:rowOff>
    </xdr:from>
    <xdr:to>
      <xdr:col>55</xdr:col>
      <xdr:colOff>0</xdr:colOff>
      <xdr:row>37</xdr:row>
      <xdr:rowOff>140970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484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90170</xdr:rowOff>
    </xdr:from>
    <xdr:to>
      <xdr:col>46</xdr:col>
      <xdr:colOff>38100</xdr:colOff>
      <xdr:row>38</xdr:row>
      <xdr:rowOff>20320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140970</xdr:rowOff>
    </xdr:from>
    <xdr:to>
      <xdr:col>50</xdr:col>
      <xdr:colOff>114300</xdr:colOff>
      <xdr:row>37</xdr:row>
      <xdr:rowOff>140970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48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140970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47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36847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36847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170197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32385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3797300" y="101422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49530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flipV="1">
          <a:off x="2908300" y="10147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149225</xdr:rowOff>
    </xdr:from>
    <xdr:to>
      <xdr:col>10</xdr:col>
      <xdr:colOff>165100</xdr:colOff>
      <xdr:row>59</xdr:row>
      <xdr:rowOff>79375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59</xdr:row>
      <xdr:rowOff>49530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1441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126365</xdr:rowOff>
    </xdr:from>
    <xdr:to>
      <xdr:col>6</xdr:col>
      <xdr:colOff>38100</xdr:colOff>
      <xdr:row>59</xdr:row>
      <xdr:rowOff>56515</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5715</xdr:rowOff>
    </xdr:from>
    <xdr:to>
      <xdr:col>10</xdr:col>
      <xdr:colOff>114300</xdr:colOff>
      <xdr:row>59</xdr:row>
      <xdr:rowOff>28575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1212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99712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95902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73042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F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F00-0000E90000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F00-0000EB0000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F00-0000ED000000}"/>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73297</xdr:rowOff>
    </xdr:from>
    <xdr:to>
      <xdr:col>55</xdr:col>
      <xdr:colOff>50800</xdr:colOff>
      <xdr:row>57</xdr:row>
      <xdr:rowOff>3447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10426700" y="96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96174</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F00-0000F9000000}"/>
            </a:ext>
          </a:extLst>
        </xdr:cNvPr>
        <xdr:cNvSpPr txBox="1"/>
      </xdr:nvSpPr>
      <xdr:spPr>
        <a:xfrm>
          <a:off x="10515600" y="95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66766</xdr:rowOff>
    </xdr:from>
    <xdr:to>
      <xdr:col>50</xdr:col>
      <xdr:colOff>165100</xdr:colOff>
      <xdr:row>56</xdr:row>
      <xdr:rowOff>168366</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9588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117566</xdr:rowOff>
    </xdr:from>
    <xdr:to>
      <xdr:col>55</xdr:col>
      <xdr:colOff>0</xdr:colOff>
      <xdr:row>56</xdr:row>
      <xdr:rowOff>124097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9639300" y="97187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24312</xdr:rowOff>
    </xdr:from>
    <xdr:to>
      <xdr:col>46</xdr:col>
      <xdr:colOff>38100</xdr:colOff>
      <xdr:row>56</xdr:row>
      <xdr:rowOff>125912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8699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75112</xdr:rowOff>
    </xdr:from>
    <xdr:to>
      <xdr:col>50</xdr:col>
      <xdr:colOff>114300</xdr:colOff>
      <xdr:row>56</xdr:row>
      <xdr:rowOff>117566</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8750300" y="96763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16147</xdr:rowOff>
    </xdr:from>
    <xdr:to>
      <xdr:col>41</xdr:col>
      <xdr:colOff>101600</xdr:colOff>
      <xdr:row>56</xdr:row>
      <xdr:rowOff>117747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7810500" y="9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66947</xdr:rowOff>
    </xdr:from>
    <xdr:to>
      <xdr:col>45</xdr:col>
      <xdr:colOff>177800</xdr:colOff>
      <xdr:row>56</xdr:row>
      <xdr:rowOff>75112</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861300" y="966814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6350</xdr:rowOff>
    </xdr:from>
    <xdr:to>
      <xdr:col>36</xdr:col>
      <xdr:colOff>165100</xdr:colOff>
      <xdr:row>56</xdr:row>
      <xdr:rowOff>107950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6921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57150</xdr:rowOff>
    </xdr:from>
    <xdr:to>
      <xdr:col>41</xdr:col>
      <xdr:colOff>50800</xdr:colOff>
      <xdr:row>56</xdr:row>
      <xdr:rowOff>66947</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6972300" y="96583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F00-00000201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F00-000003010000}"/>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F00-000004010000}"/>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F00-000005010000}"/>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13443</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F00-000006010000}"/>
            </a:ext>
          </a:extLst>
        </xdr:cNvPr>
        <xdr:cNvSpPr txBox="1"/>
      </xdr:nvSpPr>
      <xdr:spPr>
        <a:xfrm>
          <a:off x="9391727" y="944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142439</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F00-000007010000}"/>
            </a:ext>
          </a:extLst>
        </xdr:cNvPr>
        <xdr:cNvSpPr txBox="1"/>
      </xdr:nvSpPr>
      <xdr:spPr>
        <a:xfrm>
          <a:off x="8515427" y="940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134274</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F00-000008010000}"/>
            </a:ext>
          </a:extLst>
        </xdr:cNvPr>
        <xdr:cNvSpPr txBox="1"/>
      </xdr:nvSpPr>
      <xdr:spPr>
        <a:xfrm>
          <a:off x="7626427" y="93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124477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F00-000009010000}"/>
            </a:ext>
          </a:extLst>
        </xdr:cNvPr>
        <xdr:cNvSpPr txBox="1"/>
      </xdr:nvSpPr>
      <xdr:spPr>
        <a:xfrm>
          <a:off x="6737427"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52088</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81</xdr:row>
      <xdr:rowOff>80011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39312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82</xdr:row>
      <xdr:rowOff>7620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2908300" y="13931264"/>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19050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2019300" y="14066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131445</xdr:rowOff>
    </xdr:from>
    <xdr:to>
      <xdr:col>10</xdr:col>
      <xdr:colOff>114300</xdr:colOff>
      <xdr:row>82</xdr:row>
      <xdr:rowOff>19050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130300" y="140188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111141</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49547</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1922</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xdr:rowOff>
    </xdr:from>
    <xdr:to>
      <xdr:col>55</xdr:col>
      <xdr:colOff>50800</xdr:colOff>
      <xdr:row>84</xdr:row>
      <xdr:rowOff>116332</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164609</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163322</xdr:rowOff>
    </xdr:from>
    <xdr:to>
      <xdr:col>50</xdr:col>
      <xdr:colOff>165100</xdr:colOff>
      <xdr:row>84</xdr:row>
      <xdr:rowOff>93472</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42672</xdr:rowOff>
    </xdr:from>
    <xdr:to>
      <xdr:col>55</xdr:col>
      <xdr:colOff>0</xdr:colOff>
      <xdr:row>84</xdr:row>
      <xdr:rowOff>65532</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444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xdr:rowOff>
    </xdr:from>
    <xdr:to>
      <xdr:col>46</xdr:col>
      <xdr:colOff>38100</xdr:colOff>
      <xdr:row>84</xdr:row>
      <xdr:rowOff>118618</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42672</xdr:rowOff>
    </xdr:from>
    <xdr:to>
      <xdr:col>50</xdr:col>
      <xdr:colOff>114300</xdr:colOff>
      <xdr:row>84</xdr:row>
      <xdr:rowOff>67818</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4444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26163</xdr:rowOff>
    </xdr:from>
    <xdr:to>
      <xdr:col>41</xdr:col>
      <xdr:colOff>101600</xdr:colOff>
      <xdr:row>84</xdr:row>
      <xdr:rowOff>127763</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67818</xdr:rowOff>
    </xdr:from>
    <xdr:to>
      <xdr:col>45</xdr:col>
      <xdr:colOff>177800</xdr:colOff>
      <xdr:row>84</xdr:row>
      <xdr:rowOff>76963</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46961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23876</xdr:rowOff>
    </xdr:from>
    <xdr:to>
      <xdr:col>36</xdr:col>
      <xdr:colOff>165100</xdr:colOff>
      <xdr:row>84</xdr:row>
      <xdr:rowOff>125476</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74676</xdr:rowOff>
    </xdr:from>
    <xdr:to>
      <xdr:col>41</xdr:col>
      <xdr:colOff>50800</xdr:colOff>
      <xdr:row>84</xdr:row>
      <xdr:rowOff>76963</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4764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84599</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109745</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51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144290</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116603</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141332</xdr:rowOff>
    </xdr:from>
    <xdr:to>
      <xdr:col>24</xdr:col>
      <xdr:colOff>114300</xdr:colOff>
      <xdr:row>104</xdr:row>
      <xdr:rowOff>71482</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164209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6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35198</xdr:rowOff>
    </xdr:from>
    <xdr:to>
      <xdr:col>20</xdr:col>
      <xdr:colOff>38100</xdr:colOff>
      <xdr:row>103</xdr:row>
      <xdr:rowOff>136798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85998</xdr:rowOff>
    </xdr:from>
    <xdr:to>
      <xdr:col>24</xdr:col>
      <xdr:colOff>63500</xdr:colOff>
      <xdr:row>104</xdr:row>
      <xdr:rowOff>20682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745348"/>
          <a:ext cx="838200" cy="1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167458</xdr:rowOff>
    </xdr:from>
    <xdr:to>
      <xdr:col>15</xdr:col>
      <xdr:colOff>101600</xdr:colOff>
      <xdr:row>103</xdr:row>
      <xdr:rowOff>97608</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46808</xdr:rowOff>
    </xdr:from>
    <xdr:to>
      <xdr:col>19</xdr:col>
      <xdr:colOff>177800</xdr:colOff>
      <xdr:row>103</xdr:row>
      <xdr:rowOff>85998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70615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123371</xdr:rowOff>
    </xdr:from>
    <xdr:to>
      <xdr:col>10</xdr:col>
      <xdr:colOff>165100</xdr:colOff>
      <xdr:row>103</xdr:row>
      <xdr:rowOff>53521</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2721</xdr:rowOff>
    </xdr:from>
    <xdr:to>
      <xdr:col>15</xdr:col>
      <xdr:colOff>50800</xdr:colOff>
      <xdr:row>103</xdr:row>
      <xdr:rowOff>46808</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66207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156029</xdr:rowOff>
    </xdr:from>
    <xdr:to>
      <xdr:col>6</xdr:col>
      <xdr:colOff>38100</xdr:colOff>
      <xdr:row>103</xdr:row>
      <xdr:rowOff>86179</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2721</xdr:rowOff>
    </xdr:from>
    <xdr:to>
      <xdr:col>10</xdr:col>
      <xdr:colOff>114300</xdr:colOff>
      <xdr:row>103</xdr:row>
      <xdr:rowOff>35379</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130300" y="17662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153325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114135</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70048</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102706</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21589</xdr:rowOff>
    </xdr:from>
    <xdr:to>
      <xdr:col>55</xdr:col>
      <xdr:colOff>50800</xdr:colOff>
      <xdr:row>107</xdr:row>
      <xdr:rowOff>123189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19686</xdr:rowOff>
    </xdr:from>
    <xdr:to>
      <xdr:col>50</xdr:col>
      <xdr:colOff>165100</xdr:colOff>
      <xdr:row>107</xdr:row>
      <xdr:rowOff>121286</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70486</xdr:rowOff>
    </xdr:from>
    <xdr:to>
      <xdr:col>55</xdr:col>
      <xdr:colOff>0</xdr:colOff>
      <xdr:row>107</xdr:row>
      <xdr:rowOff>72389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9639300" y="184156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19686</xdr:rowOff>
    </xdr:from>
    <xdr:to>
      <xdr:col>46</xdr:col>
      <xdr:colOff>38100</xdr:colOff>
      <xdr:row>107</xdr:row>
      <xdr:rowOff>121286</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70486</xdr:rowOff>
    </xdr:from>
    <xdr:to>
      <xdr:col>50</xdr:col>
      <xdr:colOff>114300</xdr:colOff>
      <xdr:row>107</xdr:row>
      <xdr:rowOff>70486</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8750300" y="18415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17780</xdr:rowOff>
    </xdr:from>
    <xdr:to>
      <xdr:col>41</xdr:col>
      <xdr:colOff>101600</xdr:colOff>
      <xdr:row>107</xdr:row>
      <xdr:rowOff>119380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68580</xdr:rowOff>
    </xdr:from>
    <xdr:to>
      <xdr:col>45</xdr:col>
      <xdr:colOff>177800</xdr:colOff>
      <xdr:row>107</xdr:row>
      <xdr:rowOff>70486</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7861300" y="184137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15875</xdr:rowOff>
    </xdr:from>
    <xdr:to>
      <xdr:col>36</xdr:col>
      <xdr:colOff>165100</xdr:colOff>
      <xdr:row>107</xdr:row>
      <xdr:rowOff>117475</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66675</xdr:rowOff>
    </xdr:from>
    <xdr:to>
      <xdr:col>41</xdr:col>
      <xdr:colOff>50800</xdr:colOff>
      <xdr:row>107</xdr:row>
      <xdr:rowOff>68580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6972300" y="18411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112413</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112413</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110507</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108602</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F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F00-00001902000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00000000-0008-0000-0F00-00001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F00-00001D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104339</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F00-000029020000}"/>
            </a:ext>
          </a:extLst>
        </xdr:cNvPr>
        <xdr:cNvSpPr txBox="1"/>
      </xdr:nvSpPr>
      <xdr:spPr>
        <a:xfrm>
          <a:off x="16357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43906</xdr:rowOff>
    </xdr:from>
    <xdr:to>
      <xdr:col>81</xdr:col>
      <xdr:colOff>101600</xdr:colOff>
      <xdr:row>59</xdr:row>
      <xdr:rowOff>145506</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543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94706</xdr:rowOff>
    </xdr:from>
    <xdr:to>
      <xdr:col>85</xdr:col>
      <xdr:colOff>127000</xdr:colOff>
      <xdr:row>59</xdr:row>
      <xdr:rowOff>132262</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5481300" y="1021025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7983</xdr:rowOff>
    </xdr:from>
    <xdr:to>
      <xdr:col>76</xdr:col>
      <xdr:colOff>165100</xdr:colOff>
      <xdr:row>59</xdr:row>
      <xdr:rowOff>109583</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4541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58783</xdr:rowOff>
    </xdr:from>
    <xdr:to>
      <xdr:col>81</xdr:col>
      <xdr:colOff>50800</xdr:colOff>
      <xdr:row>59</xdr:row>
      <xdr:rowOff>94706</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4592300" y="1017433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22860</xdr:rowOff>
    </xdr:from>
    <xdr:to>
      <xdr:col>76</xdr:col>
      <xdr:colOff>114300</xdr:colOff>
      <xdr:row>59</xdr:row>
      <xdr:rowOff>58783</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3703300" y="1013841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112485</xdr:rowOff>
    </xdr:from>
    <xdr:to>
      <xdr:col>67</xdr:col>
      <xdr:colOff>101600</xdr:colOff>
      <xdr:row>59</xdr:row>
      <xdr:rowOff>42635</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2763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163285</xdr:rowOff>
    </xdr:from>
    <xdr:to>
      <xdr:col>71</xdr:col>
      <xdr:colOff>177800</xdr:colOff>
      <xdr:row>59</xdr:row>
      <xdr:rowOff>22860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814300" y="101073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162033</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5266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90187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3500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59162</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2611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F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F00-000052020000}"/>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F00-000054020000}"/>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F00-000056020000}"/>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132097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00000000-0008-0000-0F00-000062020000}"/>
            </a:ext>
          </a:extLst>
        </xdr:cNvPr>
        <xdr:cNvSpPr txBox="1"/>
      </xdr:nvSpPr>
      <xdr:spPr>
        <a:xfrm>
          <a:off x="22199600"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105410</xdr:rowOff>
    </xdr:from>
    <xdr:to>
      <xdr:col>112</xdr:col>
      <xdr:colOff>38100</xdr:colOff>
      <xdr:row>63</xdr:row>
      <xdr:rowOff>35560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1272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156210</xdr:rowOff>
    </xdr:from>
    <xdr:to>
      <xdr:col>116</xdr:col>
      <xdr:colOff>63500</xdr:colOff>
      <xdr:row>62</xdr:row>
      <xdr:rowOff>160020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21323300" y="10786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105410</xdr:rowOff>
    </xdr:from>
    <xdr:to>
      <xdr:col>107</xdr:col>
      <xdr:colOff>101600</xdr:colOff>
      <xdr:row>63</xdr:row>
      <xdr:rowOff>35560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0383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156210</xdr:rowOff>
    </xdr:from>
    <xdr:to>
      <xdr:col>111</xdr:col>
      <xdr:colOff>177800</xdr:colOff>
      <xdr:row>62</xdr:row>
      <xdr:rowOff>156210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20434300" y="1078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9494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156210</xdr:rowOff>
    </xdr:from>
    <xdr:to>
      <xdr:col>107</xdr:col>
      <xdr:colOff>50800</xdr:colOff>
      <xdr:row>62</xdr:row>
      <xdr:rowOff>156210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9545300" y="1078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8605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156210</xdr:rowOff>
    </xdr:from>
    <xdr:to>
      <xdr:col>102</xdr:col>
      <xdr:colOff>114300</xdr:colOff>
      <xdr:row>62</xdr:row>
      <xdr:rowOff>156210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656300" y="107861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622" name="n_4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52087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25" name="n_3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6" name="n_4mainValue【保健センター・保健所】&#10;一人当たり面積">
          <a:extLst>
            <a:ext uri="{FF2B5EF4-FFF2-40B4-BE49-F238E27FC236}">
              <a16:creationId xmlns:a16="http://schemas.microsoft.com/office/drawing/2014/main" id="{00000000-0008-0000-0F00-000072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00000000-0008-0000-0F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00000000-0008-0000-0F00-00008C02000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00000000-0008-0000-0F00-00008E02000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00000000-0008-0000-0F00-000090020000}"/>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141605</xdr:rowOff>
    </xdr:from>
    <xdr:to>
      <xdr:col>85</xdr:col>
      <xdr:colOff>177800</xdr:colOff>
      <xdr:row>82</xdr:row>
      <xdr:rowOff>71755</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6268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164482</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00000000-0008-0000-0F00-00009C020000}"/>
            </a:ext>
          </a:extLst>
        </xdr:cNvPr>
        <xdr:cNvSpPr txBox="1"/>
      </xdr:nvSpPr>
      <xdr:spPr>
        <a:xfrm>
          <a:off x="16357600"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57786</xdr:rowOff>
    </xdr:from>
    <xdr:to>
      <xdr:col>81</xdr:col>
      <xdr:colOff>101600</xdr:colOff>
      <xdr:row>81</xdr:row>
      <xdr:rowOff>159386</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5430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108586</xdr:rowOff>
    </xdr:from>
    <xdr:to>
      <xdr:col>85</xdr:col>
      <xdr:colOff>127000</xdr:colOff>
      <xdr:row>82</xdr:row>
      <xdr:rowOff>20955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481300" y="13996036"/>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143511</xdr:rowOff>
    </xdr:from>
    <xdr:to>
      <xdr:col>76</xdr:col>
      <xdr:colOff>165100</xdr:colOff>
      <xdr:row>81</xdr:row>
      <xdr:rowOff>73661</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4541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22861</xdr:rowOff>
    </xdr:from>
    <xdr:to>
      <xdr:col>81</xdr:col>
      <xdr:colOff>50800</xdr:colOff>
      <xdr:row>81</xdr:row>
      <xdr:rowOff>108586</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4592300" y="139103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81</xdr:row>
      <xdr:rowOff>22861</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3703300" y="138341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151130</xdr:rowOff>
    </xdr:from>
    <xdr:to>
      <xdr:col>67</xdr:col>
      <xdr:colOff>101600</xdr:colOff>
      <xdr:row>80</xdr:row>
      <xdr:rowOff>81280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763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30480</xdr:rowOff>
    </xdr:from>
    <xdr:to>
      <xdr:col>71</xdr:col>
      <xdr:colOff>177800</xdr:colOff>
      <xdr:row>80</xdr:row>
      <xdr:rowOff>118111</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814300" y="137464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7" name="n_1aveValue【消防施設】&#10;有形固定資産減価償却率">
          <a:extLst>
            <a:ext uri="{FF2B5EF4-FFF2-40B4-BE49-F238E27FC236}">
              <a16:creationId xmlns:a16="http://schemas.microsoft.com/office/drawing/2014/main" id="{00000000-0008-0000-0F00-0000A5020000}"/>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78" name="n_2aveValue【消防施設】&#10;有形固定資産減価償却率">
          <a:extLst>
            <a:ext uri="{FF2B5EF4-FFF2-40B4-BE49-F238E27FC236}">
              <a16:creationId xmlns:a16="http://schemas.microsoft.com/office/drawing/2014/main" id="{00000000-0008-0000-0F00-0000A6020000}"/>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79" name="n_3aveValue【消防施設】&#10;有形固定資産減価償却率">
          <a:extLst>
            <a:ext uri="{FF2B5EF4-FFF2-40B4-BE49-F238E27FC236}">
              <a16:creationId xmlns:a16="http://schemas.microsoft.com/office/drawing/2014/main" id="{00000000-0008-0000-0F00-0000A7020000}"/>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80" name="n_4aveValue【消防施設】&#10;有形固定資産減価償却率">
          <a:extLst>
            <a:ext uri="{FF2B5EF4-FFF2-40B4-BE49-F238E27FC236}">
              <a16:creationId xmlns:a16="http://schemas.microsoft.com/office/drawing/2014/main" id="{00000000-0008-0000-0F00-0000A8020000}"/>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4463</xdr:rowOff>
    </xdr:from>
    <xdr:ext cx="405111" cy="259045"/>
    <xdr:sp macro="" textlink="">
      <xdr:nvSpPr>
        <xdr:cNvPr id="681" name="n_1mainValue【消防施設】&#10;有形固定資産減価償却率">
          <a:extLst>
            <a:ext uri="{FF2B5EF4-FFF2-40B4-BE49-F238E27FC236}">
              <a16:creationId xmlns:a16="http://schemas.microsoft.com/office/drawing/2014/main" id="{00000000-0008-0000-0F00-0000A9020000}"/>
            </a:ext>
          </a:extLst>
        </xdr:cNvPr>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90188</xdr:rowOff>
    </xdr:from>
    <xdr:ext cx="405111" cy="259045"/>
    <xdr:sp macro="" textlink="">
      <xdr:nvSpPr>
        <xdr:cNvPr id="682" name="n_2mainValue【消防施設】&#10;有形固定資産減価償却率">
          <a:extLst>
            <a:ext uri="{FF2B5EF4-FFF2-40B4-BE49-F238E27FC236}">
              <a16:creationId xmlns:a16="http://schemas.microsoft.com/office/drawing/2014/main" id="{00000000-0008-0000-0F00-0000AA020000}"/>
            </a:ext>
          </a:extLst>
        </xdr:cNvPr>
        <xdr:cNvSpPr txBox="1"/>
      </xdr:nvSpPr>
      <xdr:spPr>
        <a:xfrm>
          <a:off x="14389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683" name="n_3mainValue【消防施設】&#10;有形固定資産減価償却率">
          <a:extLst>
            <a:ext uri="{FF2B5EF4-FFF2-40B4-BE49-F238E27FC236}">
              <a16:creationId xmlns:a16="http://schemas.microsoft.com/office/drawing/2014/main" id="{00000000-0008-0000-0F00-0000AB020000}"/>
            </a:ext>
          </a:extLst>
        </xdr:cNvPr>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97807</xdr:rowOff>
    </xdr:from>
    <xdr:ext cx="405111" cy="259045"/>
    <xdr:sp macro="" textlink="">
      <xdr:nvSpPr>
        <xdr:cNvPr id="684" name="n_4mainValue【消防施設】&#10;有形固定資産減価償却率">
          <a:extLst>
            <a:ext uri="{FF2B5EF4-FFF2-40B4-BE49-F238E27FC236}">
              <a16:creationId xmlns:a16="http://schemas.microsoft.com/office/drawing/2014/main" id="{00000000-0008-0000-0F00-0000AC020000}"/>
            </a:ext>
          </a:extLst>
        </xdr:cNvPr>
        <xdr:cNvSpPr txBox="1"/>
      </xdr:nvSpPr>
      <xdr:spPr>
        <a:xfrm>
          <a:off x="12611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a:extLst>
            <a:ext uri="{FF2B5EF4-FFF2-40B4-BE49-F238E27FC236}">
              <a16:creationId xmlns:a16="http://schemas.microsoft.com/office/drawing/2014/main" id="{00000000-0008-0000-0F00-0000C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1" name="【消防施設】&#10;一人当たり面積最小値テキスト">
          <a:extLst>
            <a:ext uri="{FF2B5EF4-FFF2-40B4-BE49-F238E27FC236}">
              <a16:creationId xmlns:a16="http://schemas.microsoft.com/office/drawing/2014/main" id="{00000000-0008-0000-0F00-0000C7020000}"/>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3" name="【消防施設】&#10;一人当たり面積最大値テキスト">
          <a:extLst>
            <a:ext uri="{FF2B5EF4-FFF2-40B4-BE49-F238E27FC236}">
              <a16:creationId xmlns:a16="http://schemas.microsoft.com/office/drawing/2014/main" id="{00000000-0008-0000-0F00-0000C9020000}"/>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715" name="【消防施設】&#10;一人当たり面積平均値テキスト">
          <a:extLst>
            <a:ext uri="{FF2B5EF4-FFF2-40B4-BE49-F238E27FC236}">
              <a16:creationId xmlns:a16="http://schemas.microsoft.com/office/drawing/2014/main" id="{00000000-0008-0000-0F00-0000CB020000}"/>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2110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727" name="【消防施設】&#10;一人当たり面積該当値テキスト">
          <a:extLst>
            <a:ext uri="{FF2B5EF4-FFF2-40B4-BE49-F238E27FC236}">
              <a16:creationId xmlns:a16="http://schemas.microsoft.com/office/drawing/2014/main" id="{00000000-0008-0000-0F00-0000D7020000}"/>
            </a:ext>
          </a:extLst>
        </xdr:cNvPr>
        <xdr:cNvSpPr txBox="1"/>
      </xdr:nvSpPr>
      <xdr:spPr>
        <a:xfrm>
          <a:off x="22199600"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40639</xdr:rowOff>
    </xdr:from>
    <xdr:to>
      <xdr:col>112</xdr:col>
      <xdr:colOff>38100</xdr:colOff>
      <xdr:row>86</xdr:row>
      <xdr:rowOff>142239</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127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91439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1323300" y="14836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39551</xdr:rowOff>
    </xdr:from>
    <xdr:to>
      <xdr:col>107</xdr:col>
      <xdr:colOff>101600</xdr:colOff>
      <xdr:row>86</xdr:row>
      <xdr:rowOff>141151</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0383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90351</xdr:rowOff>
    </xdr:from>
    <xdr:to>
      <xdr:col>111</xdr:col>
      <xdr:colOff>177800</xdr:colOff>
      <xdr:row>86</xdr:row>
      <xdr:rowOff>91439</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0434300" y="14835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39551</xdr:rowOff>
    </xdr:from>
    <xdr:to>
      <xdr:col>102</xdr:col>
      <xdr:colOff>165100</xdr:colOff>
      <xdr:row>86</xdr:row>
      <xdr:rowOff>141151</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9494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90351</xdr:rowOff>
    </xdr:from>
    <xdr:to>
      <xdr:col>107</xdr:col>
      <xdr:colOff>50800</xdr:colOff>
      <xdr:row>86</xdr:row>
      <xdr:rowOff>90351</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9545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39551</xdr:rowOff>
    </xdr:from>
    <xdr:to>
      <xdr:col>98</xdr:col>
      <xdr:colOff>38100</xdr:colOff>
      <xdr:row>86</xdr:row>
      <xdr:rowOff>141151</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8605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90351</xdr:rowOff>
    </xdr:from>
    <xdr:to>
      <xdr:col>102</xdr:col>
      <xdr:colOff>114300</xdr:colOff>
      <xdr:row>86</xdr:row>
      <xdr:rowOff>90351</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8656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736" name="n_1aveValue【消防施設】&#10;一人当たり面積">
          <a:extLst>
            <a:ext uri="{FF2B5EF4-FFF2-40B4-BE49-F238E27FC236}">
              <a16:creationId xmlns:a16="http://schemas.microsoft.com/office/drawing/2014/main" id="{00000000-0008-0000-0F00-0000E0020000}"/>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737" name="n_2aveValue【消防施設】&#10;一人当たり面積">
          <a:extLst>
            <a:ext uri="{FF2B5EF4-FFF2-40B4-BE49-F238E27FC236}">
              <a16:creationId xmlns:a16="http://schemas.microsoft.com/office/drawing/2014/main" id="{00000000-0008-0000-0F00-0000E1020000}"/>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738" name="n_3aveValue【消防施設】&#10;一人当たり面積">
          <a:extLst>
            <a:ext uri="{FF2B5EF4-FFF2-40B4-BE49-F238E27FC236}">
              <a16:creationId xmlns:a16="http://schemas.microsoft.com/office/drawing/2014/main" id="{00000000-0008-0000-0F00-0000E2020000}"/>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739" name="n_4aveValue【消防施設】&#10;一人当たり面積">
          <a:extLst>
            <a:ext uri="{FF2B5EF4-FFF2-40B4-BE49-F238E27FC236}">
              <a16:creationId xmlns:a16="http://schemas.microsoft.com/office/drawing/2014/main" id="{00000000-0008-0000-0F00-0000E3020000}"/>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133366</xdr:rowOff>
    </xdr:from>
    <xdr:ext cx="469744" cy="259045"/>
    <xdr:sp macro="" textlink="">
      <xdr:nvSpPr>
        <xdr:cNvPr id="740" name="n_1mainValue【消防施設】&#10;一人当たり面積">
          <a:extLst>
            <a:ext uri="{FF2B5EF4-FFF2-40B4-BE49-F238E27FC236}">
              <a16:creationId xmlns:a16="http://schemas.microsoft.com/office/drawing/2014/main" id="{00000000-0008-0000-0F00-0000E4020000}"/>
            </a:ext>
          </a:extLst>
        </xdr:cNvPr>
        <xdr:cNvSpPr txBox="1"/>
      </xdr:nvSpPr>
      <xdr:spPr>
        <a:xfrm>
          <a:off x="210757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132278</xdr:rowOff>
    </xdr:from>
    <xdr:ext cx="469744" cy="259045"/>
    <xdr:sp macro="" textlink="">
      <xdr:nvSpPr>
        <xdr:cNvPr id="741" name="n_2mainValue【消防施設】&#10;一人当たり面積">
          <a:extLst>
            <a:ext uri="{FF2B5EF4-FFF2-40B4-BE49-F238E27FC236}">
              <a16:creationId xmlns:a16="http://schemas.microsoft.com/office/drawing/2014/main" id="{00000000-0008-0000-0F00-0000E5020000}"/>
            </a:ext>
          </a:extLst>
        </xdr:cNvPr>
        <xdr:cNvSpPr txBox="1"/>
      </xdr:nvSpPr>
      <xdr:spPr>
        <a:xfrm>
          <a:off x="20199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132278</xdr:rowOff>
    </xdr:from>
    <xdr:ext cx="469744" cy="259045"/>
    <xdr:sp macro="" textlink="">
      <xdr:nvSpPr>
        <xdr:cNvPr id="742" name="n_3mainValue【消防施設】&#10;一人当たり面積">
          <a:extLst>
            <a:ext uri="{FF2B5EF4-FFF2-40B4-BE49-F238E27FC236}">
              <a16:creationId xmlns:a16="http://schemas.microsoft.com/office/drawing/2014/main" id="{00000000-0008-0000-0F00-0000E6020000}"/>
            </a:ext>
          </a:extLst>
        </xdr:cNvPr>
        <xdr:cNvSpPr txBox="1"/>
      </xdr:nvSpPr>
      <xdr:spPr>
        <a:xfrm>
          <a:off x="19310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132278</xdr:rowOff>
    </xdr:from>
    <xdr:ext cx="469744" cy="259045"/>
    <xdr:sp macro="" textlink="">
      <xdr:nvSpPr>
        <xdr:cNvPr id="743" name="n_4mainValue【消防施設】&#10;一人当たり面積">
          <a:extLst>
            <a:ext uri="{FF2B5EF4-FFF2-40B4-BE49-F238E27FC236}">
              <a16:creationId xmlns:a16="http://schemas.microsoft.com/office/drawing/2014/main" id="{00000000-0008-0000-0F00-0000E7020000}"/>
            </a:ext>
          </a:extLst>
        </xdr:cNvPr>
        <xdr:cNvSpPr txBox="1"/>
      </xdr:nvSpPr>
      <xdr:spPr>
        <a:xfrm>
          <a:off x="18421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a:extLst>
            <a:ext uri="{FF2B5EF4-FFF2-40B4-BE49-F238E27FC236}">
              <a16:creationId xmlns:a16="http://schemas.microsoft.com/office/drawing/2014/main" id="{00000000-0008-0000-0F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0" name="【庁舎】&#10;有形固定資産減価償却率最小値テキスト">
          <a:extLst>
            <a:ext uri="{FF2B5EF4-FFF2-40B4-BE49-F238E27FC236}">
              <a16:creationId xmlns:a16="http://schemas.microsoft.com/office/drawing/2014/main" id="{00000000-0008-0000-0F00-00000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2" name="【庁舎】&#10;有形固定資産減価償却率最大値テキスト">
          <a:extLst>
            <a:ext uri="{FF2B5EF4-FFF2-40B4-BE49-F238E27FC236}">
              <a16:creationId xmlns:a16="http://schemas.microsoft.com/office/drawing/2014/main" id="{00000000-0008-0000-0F00-000004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4" name="【庁舎】&#10;有形固定資産減価償却率平均値テキスト">
          <a:extLst>
            <a:ext uri="{FF2B5EF4-FFF2-40B4-BE49-F238E27FC236}">
              <a16:creationId xmlns:a16="http://schemas.microsoft.com/office/drawing/2014/main" id="{00000000-0008-0000-0F00-00000603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144599</xdr:rowOff>
    </xdr:from>
    <xdr:to>
      <xdr:col>85</xdr:col>
      <xdr:colOff>177800</xdr:colOff>
      <xdr:row>106</xdr:row>
      <xdr:rowOff>74749</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6268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123026</xdr:rowOff>
    </xdr:from>
    <xdr:ext cx="405111" cy="259045"/>
    <xdr:sp macro="" textlink="">
      <xdr:nvSpPr>
        <xdr:cNvPr id="786" name="【庁舎】&#10;有形固定資産減価償却率該当値テキスト">
          <a:extLst>
            <a:ext uri="{FF2B5EF4-FFF2-40B4-BE49-F238E27FC236}">
              <a16:creationId xmlns:a16="http://schemas.microsoft.com/office/drawing/2014/main" id="{00000000-0008-0000-0F00-000012030000}"/>
            </a:ext>
          </a:extLst>
        </xdr:cNvPr>
        <xdr:cNvSpPr txBox="1"/>
      </xdr:nvSpPr>
      <xdr:spPr>
        <a:xfrm>
          <a:off x="16357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126637</xdr:rowOff>
    </xdr:from>
    <xdr:to>
      <xdr:col>81</xdr:col>
      <xdr:colOff>101600</xdr:colOff>
      <xdr:row>106</xdr:row>
      <xdr:rowOff>56787</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5430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5987</xdr:rowOff>
    </xdr:from>
    <xdr:to>
      <xdr:col>85</xdr:col>
      <xdr:colOff>127000</xdr:colOff>
      <xdr:row>106</xdr:row>
      <xdr:rowOff>23949</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5481300" y="1817968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89081</xdr:rowOff>
    </xdr:from>
    <xdr:to>
      <xdr:col>76</xdr:col>
      <xdr:colOff>165100</xdr:colOff>
      <xdr:row>106</xdr:row>
      <xdr:rowOff>19231</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4541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139881</xdr:rowOff>
    </xdr:from>
    <xdr:to>
      <xdr:col>81</xdr:col>
      <xdr:colOff>50800</xdr:colOff>
      <xdr:row>106</xdr:row>
      <xdr:rowOff>5987</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4592300" y="1814213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79466</xdr:rowOff>
    </xdr:from>
    <xdr:to>
      <xdr:col>76</xdr:col>
      <xdr:colOff>114300</xdr:colOff>
      <xdr:row>105</xdr:row>
      <xdr:rowOff>139881</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3703300" y="1808171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146231</xdr:rowOff>
    </xdr:from>
    <xdr:to>
      <xdr:col>67</xdr:col>
      <xdr:colOff>101600</xdr:colOff>
      <xdr:row>105</xdr:row>
      <xdr:rowOff>76381</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2763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25581</xdr:rowOff>
    </xdr:from>
    <xdr:to>
      <xdr:col>71</xdr:col>
      <xdr:colOff>177800</xdr:colOff>
      <xdr:row>105</xdr:row>
      <xdr:rowOff>79466</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2814300" y="180278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5" name="n_1aveValue【庁舎】&#10;有形固定資産減価償却率">
          <a:extLst>
            <a:ext uri="{FF2B5EF4-FFF2-40B4-BE49-F238E27FC236}">
              <a16:creationId xmlns:a16="http://schemas.microsoft.com/office/drawing/2014/main" id="{00000000-0008-0000-0F00-00001B030000}"/>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6" name="n_2aveValue【庁舎】&#10;有形固定資産減価償却率">
          <a:extLst>
            <a:ext uri="{FF2B5EF4-FFF2-40B4-BE49-F238E27FC236}">
              <a16:creationId xmlns:a16="http://schemas.microsoft.com/office/drawing/2014/main" id="{00000000-0008-0000-0F00-00001C03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797" name="n_3aveValue【庁舎】&#10;有形固定資産減価償却率">
          <a:extLst>
            <a:ext uri="{FF2B5EF4-FFF2-40B4-BE49-F238E27FC236}">
              <a16:creationId xmlns:a16="http://schemas.microsoft.com/office/drawing/2014/main" id="{00000000-0008-0000-0F00-00001D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8" name="n_4aveValue【庁舎】&#10;有形固定資産減価償却率">
          <a:extLst>
            <a:ext uri="{FF2B5EF4-FFF2-40B4-BE49-F238E27FC236}">
              <a16:creationId xmlns:a16="http://schemas.microsoft.com/office/drawing/2014/main" id="{00000000-0008-0000-0F00-00001E030000}"/>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47914</xdr:rowOff>
    </xdr:from>
    <xdr:ext cx="405111" cy="259045"/>
    <xdr:sp macro="" textlink="">
      <xdr:nvSpPr>
        <xdr:cNvPr id="799" name="n_1mainValue【庁舎】&#10;有形固定資産減価償却率">
          <a:extLst>
            <a:ext uri="{FF2B5EF4-FFF2-40B4-BE49-F238E27FC236}">
              <a16:creationId xmlns:a16="http://schemas.microsoft.com/office/drawing/2014/main" id="{00000000-0008-0000-0F00-00001F030000}"/>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10358</xdr:rowOff>
    </xdr:from>
    <xdr:ext cx="405111" cy="259045"/>
    <xdr:sp macro="" textlink="">
      <xdr:nvSpPr>
        <xdr:cNvPr id="800" name="n_2mainValue【庁舎】&#10;有形固定資産減価償却率">
          <a:extLst>
            <a:ext uri="{FF2B5EF4-FFF2-40B4-BE49-F238E27FC236}">
              <a16:creationId xmlns:a16="http://schemas.microsoft.com/office/drawing/2014/main" id="{00000000-0008-0000-0F00-000020030000}"/>
            </a:ext>
          </a:extLst>
        </xdr:cNvPr>
        <xdr:cNvSpPr txBox="1"/>
      </xdr:nvSpPr>
      <xdr:spPr>
        <a:xfrm>
          <a:off x="14389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801" name="n_3mainValue【庁舎】&#10;有形固定資産減価償却率">
          <a:extLst>
            <a:ext uri="{FF2B5EF4-FFF2-40B4-BE49-F238E27FC236}">
              <a16:creationId xmlns:a16="http://schemas.microsoft.com/office/drawing/2014/main" id="{00000000-0008-0000-0F00-000021030000}"/>
            </a:ext>
          </a:extLst>
        </xdr:cNvPr>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92908</xdr:rowOff>
    </xdr:from>
    <xdr:ext cx="405111" cy="259045"/>
    <xdr:sp macro="" textlink="">
      <xdr:nvSpPr>
        <xdr:cNvPr id="802" name="n_4mainValue【庁舎】&#10;有形固定資産減価償却率">
          <a:extLst>
            <a:ext uri="{FF2B5EF4-FFF2-40B4-BE49-F238E27FC236}">
              <a16:creationId xmlns:a16="http://schemas.microsoft.com/office/drawing/2014/main" id="{00000000-0008-0000-0F00-000022030000}"/>
            </a:ext>
          </a:extLst>
        </xdr:cNvPr>
        <xdr:cNvSpPr txBox="1"/>
      </xdr:nvSpPr>
      <xdr:spPr>
        <a:xfrm>
          <a:off x="12611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a:extLst>
            <a:ext uri="{FF2B5EF4-FFF2-40B4-BE49-F238E27FC236}">
              <a16:creationId xmlns:a16="http://schemas.microsoft.com/office/drawing/2014/main" id="{00000000-0008-0000-0F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7" name="【庁舎】&#10;一人当たり面積最小値テキスト">
          <a:extLst>
            <a:ext uri="{FF2B5EF4-FFF2-40B4-BE49-F238E27FC236}">
              <a16:creationId xmlns:a16="http://schemas.microsoft.com/office/drawing/2014/main" id="{00000000-0008-0000-0F00-00003B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29" name="【庁舎】&#10;一人当たり面積最大値テキスト">
          <a:extLst>
            <a:ext uri="{FF2B5EF4-FFF2-40B4-BE49-F238E27FC236}">
              <a16:creationId xmlns:a16="http://schemas.microsoft.com/office/drawing/2014/main" id="{00000000-0008-0000-0F00-00003D03000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1" name="【庁舎】&#10;一人当たり面積平均値テキスト">
          <a:extLst>
            <a:ext uri="{FF2B5EF4-FFF2-40B4-BE49-F238E27FC236}">
              <a16:creationId xmlns:a16="http://schemas.microsoft.com/office/drawing/2014/main" id="{00000000-0008-0000-0F00-00003F030000}"/>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2110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3827</xdr:rowOff>
    </xdr:from>
    <xdr:ext cx="469744" cy="259045"/>
    <xdr:sp macro="" textlink="">
      <xdr:nvSpPr>
        <xdr:cNvPr id="843" name="【庁舎】&#10;一人当たり面積該当値テキスト">
          <a:extLst>
            <a:ext uri="{FF2B5EF4-FFF2-40B4-BE49-F238E27FC236}">
              <a16:creationId xmlns:a16="http://schemas.microsoft.com/office/drawing/2014/main" id="{00000000-0008-0000-0F00-00004B030000}"/>
            </a:ext>
          </a:extLst>
        </xdr:cNvPr>
        <xdr:cNvSpPr txBox="1"/>
      </xdr:nvSpPr>
      <xdr:spPr>
        <a:xfrm>
          <a:off x="22199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76200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21323300" y="182460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72389</xdr:rowOff>
    </xdr:from>
    <xdr:to>
      <xdr:col>111</xdr:col>
      <xdr:colOff>177800</xdr:colOff>
      <xdr:row>106</xdr:row>
      <xdr:rowOff>72389</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20434300" y="18246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19686</xdr:rowOff>
    </xdr:from>
    <xdr:to>
      <xdr:col>102</xdr:col>
      <xdr:colOff>165100</xdr:colOff>
      <xdr:row>106</xdr:row>
      <xdr:rowOff>121286</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9494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70486</xdr:rowOff>
    </xdr:from>
    <xdr:to>
      <xdr:col>107</xdr:col>
      <xdr:colOff>50800</xdr:colOff>
      <xdr:row>106</xdr:row>
      <xdr:rowOff>72389</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9545300" y="182441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15875</xdr:rowOff>
    </xdr:from>
    <xdr:to>
      <xdr:col>98</xdr:col>
      <xdr:colOff>38100</xdr:colOff>
      <xdr:row>106</xdr:row>
      <xdr:rowOff>117475</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8605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66675</xdr:rowOff>
    </xdr:from>
    <xdr:to>
      <xdr:col>102</xdr:col>
      <xdr:colOff>114300</xdr:colOff>
      <xdr:row>106</xdr:row>
      <xdr:rowOff>70486</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8656300" y="182403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2" name="n_1aveValue【庁舎】&#10;一人当たり面積">
          <a:extLst>
            <a:ext uri="{FF2B5EF4-FFF2-40B4-BE49-F238E27FC236}">
              <a16:creationId xmlns:a16="http://schemas.microsoft.com/office/drawing/2014/main" id="{00000000-0008-0000-0F00-000054030000}"/>
            </a:ext>
          </a:extLst>
        </xdr:cNvPr>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53" name="n_2aveValue【庁舎】&#10;一人当たり面積">
          <a:extLst>
            <a:ext uri="{FF2B5EF4-FFF2-40B4-BE49-F238E27FC236}">
              <a16:creationId xmlns:a16="http://schemas.microsoft.com/office/drawing/2014/main" id="{00000000-0008-0000-0F00-000055030000}"/>
            </a:ext>
          </a:extLst>
        </xdr:cNvPr>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854" name="n_3aveValue【庁舎】&#10;一人当たり面積">
          <a:extLst>
            <a:ext uri="{FF2B5EF4-FFF2-40B4-BE49-F238E27FC236}">
              <a16:creationId xmlns:a16="http://schemas.microsoft.com/office/drawing/2014/main" id="{00000000-0008-0000-0F00-000056030000}"/>
            </a:ext>
          </a:extLst>
        </xdr:cNvPr>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5" name="n_4aveValue【庁舎】&#10;一人当たり面積">
          <a:extLst>
            <a:ext uri="{FF2B5EF4-FFF2-40B4-BE49-F238E27FC236}">
              <a16:creationId xmlns:a16="http://schemas.microsoft.com/office/drawing/2014/main" id="{00000000-0008-0000-0F00-000057030000}"/>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856" name="n_1mainValue【庁舎】&#10;一人当たり面積">
          <a:extLst>
            <a:ext uri="{FF2B5EF4-FFF2-40B4-BE49-F238E27FC236}">
              <a16:creationId xmlns:a16="http://schemas.microsoft.com/office/drawing/2014/main" id="{00000000-0008-0000-0F00-000058030000}"/>
            </a:ext>
          </a:extLst>
        </xdr:cNvPr>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857" name="n_2mainValue【庁舎】&#10;一人当たり面積">
          <a:extLst>
            <a:ext uri="{FF2B5EF4-FFF2-40B4-BE49-F238E27FC236}">
              <a16:creationId xmlns:a16="http://schemas.microsoft.com/office/drawing/2014/main" id="{00000000-0008-0000-0F00-000059030000}"/>
            </a:ext>
          </a:extLst>
        </xdr:cNvPr>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112413</xdr:rowOff>
    </xdr:from>
    <xdr:ext cx="469744" cy="259045"/>
    <xdr:sp macro="" textlink="">
      <xdr:nvSpPr>
        <xdr:cNvPr id="858" name="n_3mainValue【庁舎】&#10;一人当たり面積">
          <a:extLst>
            <a:ext uri="{FF2B5EF4-FFF2-40B4-BE49-F238E27FC236}">
              <a16:creationId xmlns:a16="http://schemas.microsoft.com/office/drawing/2014/main" id="{00000000-0008-0000-0F00-00005A030000}"/>
            </a:ext>
          </a:extLst>
        </xdr:cNvPr>
        <xdr:cNvSpPr txBox="1"/>
      </xdr:nvSpPr>
      <xdr:spPr>
        <a:xfrm>
          <a:off x="193104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108602</xdr:rowOff>
    </xdr:from>
    <xdr:ext cx="469744" cy="259045"/>
    <xdr:sp macro="" textlink="">
      <xdr:nvSpPr>
        <xdr:cNvPr id="859" name="n_4mainValue【庁舎】&#10;一人当たり面積">
          <a:extLst>
            <a:ext uri="{FF2B5EF4-FFF2-40B4-BE49-F238E27FC236}">
              <a16:creationId xmlns:a16="http://schemas.microsoft.com/office/drawing/2014/main" id="{00000000-0008-0000-0F00-00005B030000}"/>
            </a:ext>
          </a:extLst>
        </xdr:cNvPr>
        <xdr:cNvSpPr txBox="1"/>
      </xdr:nvSpPr>
      <xdr:spPr>
        <a:xfrm>
          <a:off x="18421427" y="182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F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施設については、合併前の旧３町時代の水準を確保できるように、原則全ての施設を活用しており、一人当たりの面積については高いものとなっている。耐用年数や利用状況などを考慮しながら、長寿命化や用途変更、統廃合を進め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庁舎については、合併前の旧３庁舎を統合する際、昭和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年建築の建物（平成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年に耐震補強済）の増築で対応している。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35,854
35,526
64.44
19,713,430
19,024,290
669,968
11,053,171
22,739,002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直近</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年間は横ばいで推移しており、類似団体平均を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p>
        <a:p>
          <a:pPr eaLnBrk="1" fontAlgn="auto" latinLnBrk="0" hangingPunct="1"/>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積極的な定住促進事業の展開、市税の徴収率向上対策等により歳入確保に努める一方で、第</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次行政改革大綱（令和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年度）に基づき、業務の合理化・効率化を積極的に推進し、財政の健全化を図る。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歳入における税収及び地方交付税の増加、歳出における扶助費（児童福祉費等）や他会計への繰出金、公債費の減少などにより、前年より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しかし、今後は社会的背景による扶助費等の義務的経費の増加や公共施設の長寿命化に向けた維持管理費の増加が見込まれる。</a:t>
          </a:r>
        </a:p>
        <a:p>
          <a:r>
            <a:rPr kumimoji="1" lang="ja-JP" altLang="en-US" sz="1300">
              <a:latin typeface="ＭＳ Ｐゴシック" panose="020B0600070205080204" pitchFamily="50" charset="-128"/>
              <a:ea typeface="ＭＳ Ｐゴシック" panose="020B0600070205080204" pitchFamily="50" charset="-128"/>
            </a:rPr>
            <a:t>引き続き事業の見直しを進め、優先度の低い事業については計画的に廃止・縮小することで、経常経費の削減を図る。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143933</xdr:rowOff>
    </xdr:from>
    <xdr:to>
      <xdr:col>23</xdr:col>
      <xdr:colOff>133350</xdr:colOff>
      <xdr:row>66</xdr:row>
      <xdr:rowOff>74506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16733"/>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67</xdr:row>
      <xdr:rowOff>96096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902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67</xdr:row>
      <xdr:rowOff>96096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9825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82550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454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45296</xdr:rowOff>
    </xdr:from>
    <xdr:to>
      <xdr:col>15</xdr:col>
      <xdr:colOff>133350</xdr:colOff>
      <xdr:row>67</xdr:row>
      <xdr:rowOff>146896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131673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162154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6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人件費については、会計年度任用職員制度の導入による増額、また、物件費については、昨年度から引き続き新型コロナウイルス感染症対策など臨時的なものが増額の大きな要因となっている。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年度）等による効率的な人員配置や公共施設の維持管理における指定管理者制度の有効活用など、経費の削減を図る。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78542</xdr:rowOff>
    </xdr:from>
    <xdr:to>
      <xdr:col>23</xdr:col>
      <xdr:colOff>133350</xdr:colOff>
      <xdr:row>83</xdr:row>
      <xdr:rowOff>91163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08892"/>
          <a:ext cx="8382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37207</xdr:rowOff>
    </xdr:from>
    <xdr:to>
      <xdr:col>19</xdr:col>
      <xdr:colOff>133350</xdr:colOff>
      <xdr:row>83</xdr:row>
      <xdr:rowOff>78542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6107"/>
          <a:ext cx="889000" cy="2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160124</xdr:rowOff>
    </xdr:from>
    <xdr:to>
      <xdr:col>15</xdr:col>
      <xdr:colOff>82550</xdr:colOff>
      <xdr:row>82</xdr:row>
      <xdr:rowOff>37207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7574"/>
          <a:ext cx="8890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160124</xdr:rowOff>
    </xdr:from>
    <xdr:to>
      <xdr:col>11</xdr:col>
      <xdr:colOff>31750</xdr:colOff>
      <xdr:row>82</xdr:row>
      <xdr:rowOff>30933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47574"/>
          <a:ext cx="889000" cy="4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40363</xdr:rowOff>
    </xdr:from>
    <xdr:to>
      <xdr:col>23</xdr:col>
      <xdr:colOff>184150</xdr:colOff>
      <xdr:row>83</xdr:row>
      <xdr:rowOff>141963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56890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27742</xdr:rowOff>
    </xdr:from>
    <xdr:to>
      <xdr:col>19</xdr:col>
      <xdr:colOff>184150</xdr:colOff>
      <xdr:row>83</xdr:row>
      <xdr:rowOff>129342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114119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4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157857</xdr:rowOff>
    </xdr:from>
    <xdr:to>
      <xdr:col>15</xdr:col>
      <xdr:colOff>133350</xdr:colOff>
      <xdr:row>82</xdr:row>
      <xdr:rowOff>88007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109324</xdr:rowOff>
    </xdr:from>
    <xdr:to>
      <xdr:col>11</xdr:col>
      <xdr:colOff>82550</xdr:colOff>
      <xdr:row>82</xdr:row>
      <xdr:rowOff>39474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49651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151583</xdr:rowOff>
    </xdr:from>
    <xdr:to>
      <xdr:col>7</xdr:col>
      <xdr:colOff>31750</xdr:colOff>
      <xdr:row>82</xdr:row>
      <xdr:rowOff>81733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91910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0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国家公務員と昇給・昇格制度に違いがあり、類似団体の中で最低水準にある。</a:t>
          </a:r>
        </a:p>
        <a:p>
          <a:r>
            <a:rPr kumimoji="1" lang="ja-JP" altLang="en-US" sz="1300">
              <a:latin typeface="ＭＳ Ｐゴシック" panose="020B0600070205080204" pitchFamily="50" charset="-128"/>
              <a:ea typeface="ＭＳ Ｐゴシック" panose="020B0600070205080204" pitchFamily="50" charset="-128"/>
            </a:rPr>
            <a:t>人事評価制度を積極的に活用するなどにより、一層の給与の適正化に努めている。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71261</xdr:rowOff>
    </xdr:from>
    <xdr:to>
      <xdr:col>81</xdr:col>
      <xdr:colOff>44450</xdr:colOff>
      <xdr:row>80</xdr:row>
      <xdr:rowOff>71261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787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71261</xdr:rowOff>
    </xdr:from>
    <xdr:to>
      <xdr:col>77</xdr:col>
      <xdr:colOff>44450</xdr:colOff>
      <xdr:row>80</xdr:row>
      <xdr:rowOff>98072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7872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57855</xdr:rowOff>
    </xdr:from>
    <xdr:to>
      <xdr:col>72</xdr:col>
      <xdr:colOff>203200</xdr:colOff>
      <xdr:row>80</xdr:row>
      <xdr:rowOff>98072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57855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7202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20461</xdr:rowOff>
    </xdr:from>
    <xdr:to>
      <xdr:col>81</xdr:col>
      <xdr:colOff>95250</xdr:colOff>
      <xdr:row>80</xdr:row>
      <xdr:rowOff>122061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113188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5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20461</xdr:rowOff>
    </xdr:from>
    <xdr:to>
      <xdr:col>77</xdr:col>
      <xdr:colOff>95250</xdr:colOff>
      <xdr:row>80</xdr:row>
      <xdr:rowOff>122061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132238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5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47272</xdr:rowOff>
    </xdr:from>
    <xdr:to>
      <xdr:col>73</xdr:col>
      <xdr:colOff>44450</xdr:colOff>
      <xdr:row>80</xdr:row>
      <xdr:rowOff>148872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159049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7055</xdr:rowOff>
    </xdr:from>
    <xdr:to>
      <xdr:col>68</xdr:col>
      <xdr:colOff>203200</xdr:colOff>
      <xdr:row>80</xdr:row>
      <xdr:rowOff>108655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118832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定員適正化計画の実施により改善傾向にあり、類似団体平均が</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ポイント上昇する中、</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ポイントの減少となった。しかしながら類似団体平均よりも</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市立こども園の施設数が多いことが大きな要因の一つであり、民営化による適正な配置を検討することも視野に入れる必要がある。</a:t>
          </a:r>
        </a:p>
        <a:p>
          <a:r>
            <a:rPr kumimoji="1" lang="ja-JP" altLang="en-US" sz="1300">
              <a:latin typeface="ＭＳ Ｐゴシック" panose="020B0600070205080204" pitchFamily="50" charset="-128"/>
              <a:ea typeface="ＭＳ Ｐゴシック" panose="020B0600070205080204" pitchFamily="50" charset="-128"/>
            </a:rPr>
            <a:t>今後も、定年延長を見据え、役職定年制度による降任となった職員を適正に配置するとともに、年齢構成においてもバランスがとれた、簡素で効率的な行政体制の整備に取り組む。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65563</xdr:rowOff>
    </xdr:from>
    <xdr:to>
      <xdr:col>81</xdr:col>
      <xdr:colOff>44450</xdr:colOff>
      <xdr:row>62</xdr:row>
      <xdr:rowOff>73104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695463"/>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58023</xdr:rowOff>
    </xdr:from>
    <xdr:to>
      <xdr:col>77</xdr:col>
      <xdr:colOff>44450</xdr:colOff>
      <xdr:row>62</xdr:row>
      <xdr:rowOff>73104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8792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48975</xdr:rowOff>
    </xdr:from>
    <xdr:to>
      <xdr:col>72</xdr:col>
      <xdr:colOff>203200</xdr:colOff>
      <xdr:row>62</xdr:row>
      <xdr:rowOff>58023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78875"/>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41434</xdr:rowOff>
    </xdr:from>
    <xdr:to>
      <xdr:col>68</xdr:col>
      <xdr:colOff>152400</xdr:colOff>
      <xdr:row>62</xdr:row>
      <xdr:rowOff>48975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71334"/>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14763</xdr:rowOff>
    </xdr:from>
    <xdr:to>
      <xdr:col>81</xdr:col>
      <xdr:colOff>95250</xdr:colOff>
      <xdr:row>62</xdr:row>
      <xdr:rowOff>116363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158290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1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22304</xdr:rowOff>
    </xdr:from>
    <xdr:to>
      <xdr:col>77</xdr:col>
      <xdr:colOff>95250</xdr:colOff>
      <xdr:row>62</xdr:row>
      <xdr:rowOff>123904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108681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3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7223</xdr:rowOff>
    </xdr:from>
    <xdr:to>
      <xdr:col>73</xdr:col>
      <xdr:colOff>44450</xdr:colOff>
      <xdr:row>62</xdr:row>
      <xdr:rowOff>108823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93600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2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169625</xdr:rowOff>
    </xdr:from>
    <xdr:to>
      <xdr:col>68</xdr:col>
      <xdr:colOff>203200</xdr:colOff>
      <xdr:row>62</xdr:row>
      <xdr:rowOff>99775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84552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1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162084</xdr:rowOff>
    </xdr:from>
    <xdr:to>
      <xdr:col>64</xdr:col>
      <xdr:colOff>152400</xdr:colOff>
      <xdr:row>62</xdr:row>
      <xdr:rowOff>92234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77011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0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前から、旧町ごとに下水道事業を積極的に整備してきたため、下水道事業への公債費繰出金（基準外）が多額となっている。しかし、合併後の大型事業には合併特例債等の交付税措置が有利な地方債を活用しており、公債費に占める合併特例債等の割合が大きいため、実質公債費比率は近年、同水準を維持している。</a:t>
          </a:r>
        </a:p>
        <a:p>
          <a:r>
            <a:rPr kumimoji="1" lang="ja-JP" altLang="en-US" sz="1300">
              <a:latin typeface="ＭＳ Ｐゴシック" panose="020B0600070205080204" pitchFamily="50" charset="-128"/>
              <a:ea typeface="ＭＳ Ｐゴシック" panose="020B0600070205080204" pitchFamily="50" charset="-128"/>
            </a:rPr>
            <a:t>下水道事業においては、効率的な経営手法の導入により、繰出金の抑制を図るとともに、一般会計においても繰上償還の実施や地方債発行の抑制により指標の改善に努める。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60778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36418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60778</xdr:rowOff>
    </xdr:from>
    <xdr:to>
      <xdr:col>77</xdr:col>
      <xdr:colOff>44450</xdr:colOff>
      <xdr:row>43</xdr:row>
      <xdr:rowOff>83759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4331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72269</xdr:rowOff>
    </xdr:from>
    <xdr:to>
      <xdr:col>72</xdr:col>
      <xdr:colOff>203200</xdr:colOff>
      <xdr:row>43</xdr:row>
      <xdr:rowOff>83759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72269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3641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9978</xdr:rowOff>
    </xdr:from>
    <xdr:to>
      <xdr:col>77</xdr:col>
      <xdr:colOff>95250</xdr:colOff>
      <xdr:row>43</xdr:row>
      <xdr:rowOff>111578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96355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32959</xdr:rowOff>
    </xdr:from>
    <xdr:to>
      <xdr:col>73</xdr:col>
      <xdr:colOff>44450</xdr:colOff>
      <xdr:row>43</xdr:row>
      <xdr:rowOff>134559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119336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21469</xdr:rowOff>
    </xdr:from>
    <xdr:to>
      <xdr:col>68</xdr:col>
      <xdr:colOff>203200</xdr:colOff>
      <xdr:row>43</xdr:row>
      <xdr:rowOff>123069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107846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普通会計、企業会計、一部事務組合のいずれにおいても償還が進んでおり、地方債残高が減少している。令和３年度は大型建設事業がなかったこともあり、</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ポイント良化となった。今後も事業の「選択と集中」により優先順位を明確にし、公債費等義務的経費の削減を中心とする行財政改革を進め、財政の健全化に努める。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79502</xdr:rowOff>
    </xdr:from>
    <xdr:to>
      <xdr:col>81</xdr:col>
      <xdr:colOff>44450</xdr:colOff>
      <xdr:row>16</xdr:row>
      <xdr:rowOff>142240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2270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58992</xdr:rowOff>
    </xdr:from>
    <xdr:to>
      <xdr:col>77</xdr:col>
      <xdr:colOff>44450</xdr:colOff>
      <xdr:row>16</xdr:row>
      <xdr:rowOff>142240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802192"/>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139351</xdr:rowOff>
    </xdr:from>
    <xdr:to>
      <xdr:col>72</xdr:col>
      <xdr:colOff>203200</xdr:colOff>
      <xdr:row>16</xdr:row>
      <xdr:rowOff>58992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711101"/>
          <a:ext cx="8890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135731</xdr:rowOff>
    </xdr:from>
    <xdr:to>
      <xdr:col>68</xdr:col>
      <xdr:colOff>152400</xdr:colOff>
      <xdr:row>15</xdr:row>
      <xdr:rowOff>139351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70748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28702</xdr:rowOff>
    </xdr:from>
    <xdr:to>
      <xdr:col>81</xdr:col>
      <xdr:colOff>95250</xdr:colOff>
      <xdr:row>16</xdr:row>
      <xdr:rowOff>130302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779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4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91440</xdr:rowOff>
    </xdr:from>
    <xdr:to>
      <xdr:col>77</xdr:col>
      <xdr:colOff>95250</xdr:colOff>
      <xdr:row>17</xdr:row>
      <xdr:rowOff>21590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6367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8192</xdr:rowOff>
    </xdr:from>
    <xdr:to>
      <xdr:col>73</xdr:col>
      <xdr:colOff>44450</xdr:colOff>
      <xdr:row>16</xdr:row>
      <xdr:rowOff>109792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7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119969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52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88551</xdr:rowOff>
    </xdr:from>
    <xdr:to>
      <xdr:col>68</xdr:col>
      <xdr:colOff>203200</xdr:colOff>
      <xdr:row>16</xdr:row>
      <xdr:rowOff>18701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6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28878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42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84931</xdr:rowOff>
    </xdr:from>
    <xdr:to>
      <xdr:col>64</xdr:col>
      <xdr:colOff>152400</xdr:colOff>
      <xdr:row>16</xdr:row>
      <xdr:rowOff>15081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25258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4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44450</xdr:rowOff>
    </xdr:from>
    <xdr:ext cx="9201150" cy="425758"/>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711200" y="433705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35,854
35,526
64.44
19,713,430
19,024,290
669,968
11,053,171
22,739,002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会計年度任用職員制度の本格的導入（物件費に計上されていた報酬等を人件費として計上）により、対前年度より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今後は、民間でも実施可能な部分は、民営化や指定管理者制度を導入するなど効率的な運営を図り、定員適正化計画を着実に実施し、人件費関係経費を抑制していく。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38</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598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67128</xdr:rowOff>
    </xdr:from>
    <xdr:to>
      <xdr:col>19</xdr:col>
      <xdr:colOff>187325</xdr:colOff>
      <xdr:row>38</xdr:row>
      <xdr:rowOff>83457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393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45357</xdr:rowOff>
    </xdr:from>
    <xdr:to>
      <xdr:col>15</xdr:col>
      <xdr:colOff>98425</xdr:colOff>
      <xdr:row>36</xdr:row>
      <xdr:rowOff>67128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17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45357</xdr:rowOff>
    </xdr:from>
    <xdr:to>
      <xdr:col>11</xdr:col>
      <xdr:colOff>9525</xdr:colOff>
      <xdr:row>36</xdr:row>
      <xdr:rowOff>78014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17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32657</xdr:rowOff>
    </xdr:from>
    <xdr:to>
      <xdr:col>20</xdr:col>
      <xdr:colOff>38100</xdr:colOff>
      <xdr:row>38</xdr:row>
      <xdr:rowOff>134257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144434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1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16328</xdr:rowOff>
    </xdr:from>
    <xdr:to>
      <xdr:col>15</xdr:col>
      <xdr:colOff>149225</xdr:colOff>
      <xdr:row>36</xdr:row>
      <xdr:rowOff>117928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166007</xdr:rowOff>
    </xdr:from>
    <xdr:to>
      <xdr:col>11</xdr:col>
      <xdr:colOff>60325</xdr:colOff>
      <xdr:row>36</xdr:row>
      <xdr:rowOff>96157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106334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物件費に係る経常収支比率の減少の要因として、公共施設委託管理料の見直しによる減少やなどが挙げられる、対前年度より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ポイント減少となった。</a:t>
          </a:r>
        </a:p>
        <a:p>
          <a:r>
            <a:rPr kumimoji="1" lang="ja-JP" altLang="en-US" sz="1300">
              <a:latin typeface="ＭＳ Ｐゴシック" panose="020B0600070205080204" pitchFamily="50" charset="-128"/>
              <a:ea typeface="ＭＳ Ｐゴシック" panose="020B0600070205080204" pitchFamily="50" charset="-128"/>
            </a:rPr>
            <a:t>今後も事務事業の見直しにより、歳出の削減に努める。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9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47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134620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09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66040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扶助費に係る経常収支比率は対前年度と同様の</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ポイントとなった。今後も、社会保障関係経費の増大に備え、必要最低限の経費となるよう歳出削減の取り組みを進める。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39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57150</xdr:rowOff>
    </xdr:from>
    <xdr:to>
      <xdr:col>15</xdr:col>
      <xdr:colOff>98425</xdr:colOff>
      <xdr:row>58</xdr:row>
      <xdr:rowOff>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29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57150</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6350</xdr:rowOff>
    </xdr:from>
    <xdr:to>
      <xdr:col>11</xdr:col>
      <xdr:colOff>60325</xdr:colOff>
      <xdr:row>57</xdr:row>
      <xdr:rowOff>107950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年度に下水道事業会計への繰出金の一部を出資金化したことにより大きく上昇することとなった。</a:t>
          </a:r>
        </a:p>
        <a:p>
          <a:r>
            <a:rPr kumimoji="1" lang="ja-JP" altLang="en-US" sz="1300">
              <a:latin typeface="ＭＳ Ｐゴシック" panose="020B0600070205080204" pitchFamily="50" charset="-128"/>
              <a:ea typeface="ＭＳ Ｐゴシック" panose="020B0600070205080204" pitchFamily="50" charset="-128"/>
            </a:rPr>
            <a:t>今後も行政改革の着実な実施により経費全体を抑制し、限られた財源の中で行政サービスの水準を維持・向上していくため、事業評価制度の有効活用等により、合理的で効果的な行政運営に取り組む。</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130810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853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168910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15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補助費等に係る経常経費率が類似団体平均を下回っているのは、河北郡市広域事務組合に対する負担金や市商工会に対する補助金の減額が主な要因である。</a:t>
          </a:r>
        </a:p>
        <a:p>
          <a:r>
            <a:rPr kumimoji="1" lang="ja-JP" altLang="en-US" sz="1300">
              <a:latin typeface="ＭＳ Ｐゴシック" panose="020B0600070205080204" pitchFamily="50" charset="-128"/>
              <a:ea typeface="ＭＳ Ｐゴシック" panose="020B0600070205080204" pitchFamily="50" charset="-128"/>
            </a:rPr>
            <a:t>今後も補助金等の交付について必要性の低いものは見直しや廃止を行い、歳出の削減に努める。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108712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397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113284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168148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年度の合併から新市基盤整備のための事業により、歳出における公債費は増加しており、類似団体内でも高い水準にある。</a:t>
          </a:r>
        </a:p>
        <a:p>
          <a:r>
            <a:rPr kumimoji="1" lang="ja-JP" altLang="en-US" sz="1300">
              <a:latin typeface="ＭＳ Ｐゴシック" panose="020B0600070205080204" pitchFamily="50" charset="-128"/>
              <a:ea typeface="ＭＳ Ｐゴシック" panose="020B0600070205080204" pitchFamily="50" charset="-128"/>
            </a:rPr>
            <a:t>これまで交付税措置のある有利な起債の活用により、実質的な負担は抑制しており、今後も「選択と集中」により優先順位を明確にして事業を実施する。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110998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4572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144797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110998</xdr:rowOff>
    </xdr:from>
    <xdr:to>
      <xdr:col>24</xdr:col>
      <xdr:colOff>25400</xdr:colOff>
      <xdr:row>80</xdr:row>
      <xdr:rowOff>17272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6555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17272</xdr:rowOff>
    </xdr:from>
    <xdr:to>
      <xdr:col>19</xdr:col>
      <xdr:colOff>187325</xdr:colOff>
      <xdr:row>80</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7332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81280</xdr:rowOff>
    </xdr:from>
    <xdr:to>
      <xdr:col>15</xdr:col>
      <xdr:colOff>98425</xdr:colOff>
      <xdr:row>80</xdr:row>
      <xdr:rowOff>85852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7972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35561</xdr:rowOff>
    </xdr:from>
    <xdr:to>
      <xdr:col>11</xdr:col>
      <xdr:colOff>9525</xdr:colOff>
      <xdr:row>80</xdr:row>
      <xdr:rowOff>85852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7515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60198</xdr:rowOff>
    </xdr:from>
    <xdr:to>
      <xdr:col>24</xdr:col>
      <xdr:colOff>76200</xdr:colOff>
      <xdr:row>79</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140225</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137922</xdr:rowOff>
    </xdr:from>
    <xdr:to>
      <xdr:col>20</xdr:col>
      <xdr:colOff>38100</xdr:colOff>
      <xdr:row>80</xdr:row>
      <xdr:rowOff>68072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52849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76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30480</xdr:rowOff>
    </xdr:from>
    <xdr:to>
      <xdr:col>15</xdr:col>
      <xdr:colOff>149225</xdr:colOff>
      <xdr:row>80</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116857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35052</xdr:rowOff>
    </xdr:from>
    <xdr:to>
      <xdr:col>11</xdr:col>
      <xdr:colOff>60325</xdr:colOff>
      <xdr:row>80</xdr:row>
      <xdr:rowOff>136652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年度から主に物件費（システム関係における経費、施設維持管理費など）が増加傾向にあるが、経費全体の抑制を図ることで対前年度と比較して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類似団体と比較すると、ほかのコストも低い水準にあることから、今後も行政コストを抑制しながら住民サービスの充実に努める。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75</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8417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106426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19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28554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131572</xdr:rowOff>
    </xdr:from>
    <xdr:to>
      <xdr:col>69</xdr:col>
      <xdr:colOff>92075</xdr:colOff>
      <xdr:row>74</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8188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103632</xdr:rowOff>
    </xdr:from>
    <xdr:to>
      <xdr:col>82</xdr:col>
      <xdr:colOff>158750</xdr:colOff>
      <xdr:row>75</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120159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80772</xdr:rowOff>
    </xdr:from>
    <xdr:to>
      <xdr:col>65</xdr:col>
      <xdr:colOff>53975</xdr:colOff>
      <xdr:row>75</xdr:row>
      <xdr:rowOff>10922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21099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112403</xdr:rowOff>
    </xdr:from>
    <xdr:to>
      <xdr:col>29</xdr:col>
      <xdr:colOff>127000</xdr:colOff>
      <xdr:row>17</xdr:row>
      <xdr:rowOff>9847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03228"/>
          <a:ext cx="647700" cy="6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9847</xdr:rowOff>
    </xdr:from>
    <xdr:to>
      <xdr:col>26</xdr:col>
      <xdr:colOff>50800</xdr:colOff>
      <xdr:row>18</xdr:row>
      <xdr:rowOff>34065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72122"/>
          <a:ext cx="698500" cy="19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19591</xdr:rowOff>
    </xdr:from>
    <xdr:to>
      <xdr:col>22</xdr:col>
      <xdr:colOff>114300</xdr:colOff>
      <xdr:row>18</xdr:row>
      <xdr:rowOff>34065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3606800" y="3153316"/>
          <a:ext cx="698500" cy="1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12276</xdr:rowOff>
    </xdr:from>
    <xdr:to>
      <xdr:col>18</xdr:col>
      <xdr:colOff>177800</xdr:colOff>
      <xdr:row>18</xdr:row>
      <xdr:rowOff>19591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4600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61603</xdr:rowOff>
    </xdr:from>
    <xdr:to>
      <xdr:col>29</xdr:col>
      <xdr:colOff>177800</xdr:colOff>
      <xdr:row>16</xdr:row>
      <xdr:rowOff>163203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52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33680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130497</xdr:rowOff>
    </xdr:from>
    <xdr:to>
      <xdr:col>26</xdr:col>
      <xdr:colOff>101600</xdr:colOff>
      <xdr:row>17</xdr:row>
      <xdr:rowOff>60647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21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45424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0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154715</xdr:rowOff>
    </xdr:from>
    <xdr:to>
      <xdr:col>22</xdr:col>
      <xdr:colOff>165100</xdr:colOff>
      <xdr:row>18</xdr:row>
      <xdr:rowOff>84865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1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69642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0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140241</xdr:rowOff>
    </xdr:from>
    <xdr:to>
      <xdr:col>19</xdr:col>
      <xdr:colOff>38100</xdr:colOff>
      <xdr:row>18</xdr:row>
      <xdr:rowOff>70391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0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55168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8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132926</xdr:rowOff>
    </xdr:from>
    <xdr:to>
      <xdr:col>15</xdr:col>
      <xdr:colOff>101600</xdr:colOff>
      <xdr:row>18</xdr:row>
      <xdr:rowOff>63076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9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47853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8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194339</xdr:rowOff>
    </xdr:from>
    <xdr:to>
      <xdr:col>29</xdr:col>
      <xdr:colOff>127000</xdr:colOff>
      <xdr:row>35</xdr:row>
      <xdr:rowOff>203679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804689"/>
          <a:ext cx="647700" cy="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193457</xdr:rowOff>
    </xdr:from>
    <xdr:to>
      <xdr:col>26</xdr:col>
      <xdr:colOff>50800</xdr:colOff>
      <xdr:row>35</xdr:row>
      <xdr:rowOff>194339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803807"/>
          <a:ext cx="698500" cy="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176770</xdr:rowOff>
    </xdr:from>
    <xdr:to>
      <xdr:col>22</xdr:col>
      <xdr:colOff>114300</xdr:colOff>
      <xdr:row>35</xdr:row>
      <xdr:rowOff>193457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87120"/>
          <a:ext cx="698500" cy="1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176770</xdr:rowOff>
    </xdr:from>
    <xdr:to>
      <xdr:col>18</xdr:col>
      <xdr:colOff>177800</xdr:colOff>
      <xdr:row>35</xdr:row>
      <xdr:rowOff>178272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787120"/>
          <a:ext cx="698500" cy="1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152879</xdr:rowOff>
    </xdr:from>
    <xdr:to>
      <xdr:col>29</xdr:col>
      <xdr:colOff>177800</xdr:colOff>
      <xdr:row>35</xdr:row>
      <xdr:rowOff>254479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63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340856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0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143539</xdr:rowOff>
    </xdr:from>
    <xdr:to>
      <xdr:col>26</xdr:col>
      <xdr:colOff>101600</xdr:colOff>
      <xdr:row>35</xdr:row>
      <xdr:rowOff>245139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5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255316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2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142657</xdr:rowOff>
    </xdr:from>
    <xdr:to>
      <xdr:col>22</xdr:col>
      <xdr:colOff>165100</xdr:colOff>
      <xdr:row>35</xdr:row>
      <xdr:rowOff>244257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5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254434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5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125970</xdr:rowOff>
    </xdr:from>
    <xdr:to>
      <xdr:col>19</xdr:col>
      <xdr:colOff>38100</xdr:colOff>
      <xdr:row>35</xdr:row>
      <xdr:rowOff>227570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3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237747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127472</xdr:rowOff>
    </xdr:from>
    <xdr:to>
      <xdr:col>15</xdr:col>
      <xdr:colOff>101600</xdr:colOff>
      <xdr:row>35</xdr:row>
      <xdr:rowOff>229072</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3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239249</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0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35,854
35,526
64.44
19,713,430
19,024,290
669,968
11,053,171
22,739,002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75137</xdr:rowOff>
    </xdr:from>
    <xdr:to>
      <xdr:col>24</xdr:col>
      <xdr:colOff>63500</xdr:colOff>
      <xdr:row>34</xdr:row>
      <xdr:rowOff>160421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04437"/>
          <a:ext cx="838200" cy="8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160421</xdr:rowOff>
    </xdr:from>
    <xdr:to>
      <xdr:col>19</xdr:col>
      <xdr:colOff>177800</xdr:colOff>
      <xdr:row>37</xdr:row>
      <xdr:rowOff>20991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9721"/>
          <a:ext cx="889000" cy="37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16256</xdr:rowOff>
    </xdr:from>
    <xdr:to>
      <xdr:col>15</xdr:col>
      <xdr:colOff>50800</xdr:colOff>
      <xdr:row>37</xdr:row>
      <xdr:rowOff>20991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59906"/>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146117</xdr:rowOff>
    </xdr:from>
    <xdr:to>
      <xdr:col>10</xdr:col>
      <xdr:colOff>114300</xdr:colOff>
      <xdr:row>37</xdr:row>
      <xdr:rowOff>16256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18317"/>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24337</xdr:rowOff>
    </xdr:from>
    <xdr:to>
      <xdr:col>24</xdr:col>
      <xdr:colOff>114300</xdr:colOff>
      <xdr:row>34</xdr:row>
      <xdr:rowOff>125937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47214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0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109621</xdr:rowOff>
    </xdr:from>
    <xdr:to>
      <xdr:col>20</xdr:col>
      <xdr:colOff>38100</xdr:colOff>
      <xdr:row>35</xdr:row>
      <xdr:rowOff>39771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56298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141641</xdr:rowOff>
    </xdr:from>
    <xdr:to>
      <xdr:col>15</xdr:col>
      <xdr:colOff>101600</xdr:colOff>
      <xdr:row>37</xdr:row>
      <xdr:rowOff>71791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62918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136906</xdr:rowOff>
    </xdr:from>
    <xdr:to>
      <xdr:col>10</xdr:col>
      <xdr:colOff>165100</xdr:colOff>
      <xdr:row>37</xdr:row>
      <xdr:rowOff>67056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58183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95317</xdr:rowOff>
    </xdr:from>
    <xdr:to>
      <xdr:col>6</xdr:col>
      <xdr:colOff>38100</xdr:colOff>
      <xdr:row>37</xdr:row>
      <xdr:rowOff>25467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6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132309</xdr:rowOff>
    </xdr:from>
    <xdr:to>
      <xdr:col>24</xdr:col>
      <xdr:colOff>63500</xdr:colOff>
      <xdr:row>56</xdr:row>
      <xdr:rowOff>145262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33509"/>
          <a:ext cx="8382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132309</xdr:rowOff>
    </xdr:from>
    <xdr:to>
      <xdr:col>19</xdr:col>
      <xdr:colOff>177800</xdr:colOff>
      <xdr:row>56</xdr:row>
      <xdr:rowOff>138873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3350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138873</xdr:rowOff>
    </xdr:from>
    <xdr:to>
      <xdr:col>15</xdr:col>
      <xdr:colOff>50800</xdr:colOff>
      <xdr:row>57</xdr:row>
      <xdr:rowOff>32683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40073"/>
          <a:ext cx="889000" cy="6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12337</xdr:rowOff>
    </xdr:from>
    <xdr:to>
      <xdr:col>10</xdr:col>
      <xdr:colOff>114300</xdr:colOff>
      <xdr:row>57</xdr:row>
      <xdr:rowOff>32683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784987"/>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94462</xdr:rowOff>
    </xdr:from>
    <xdr:to>
      <xdr:col>24</xdr:col>
      <xdr:colOff>114300</xdr:colOff>
      <xdr:row>57</xdr:row>
      <xdr:rowOff>24612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72889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81509</xdr:rowOff>
    </xdr:from>
    <xdr:to>
      <xdr:col>20</xdr:col>
      <xdr:colOff>38100</xdr:colOff>
      <xdr:row>57</xdr:row>
      <xdr:rowOff>11659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28186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5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88073</xdr:rowOff>
    </xdr:from>
    <xdr:to>
      <xdr:col>15</xdr:col>
      <xdr:colOff>101600</xdr:colOff>
      <xdr:row>57</xdr:row>
      <xdr:rowOff>18223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34750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153333</xdr:rowOff>
    </xdr:from>
    <xdr:to>
      <xdr:col>10</xdr:col>
      <xdr:colOff>165100</xdr:colOff>
      <xdr:row>57</xdr:row>
      <xdr:rowOff>83483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74610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132987</xdr:rowOff>
    </xdr:from>
    <xdr:to>
      <xdr:col>6</xdr:col>
      <xdr:colOff>38100</xdr:colOff>
      <xdr:row>57</xdr:row>
      <xdr:rowOff>63137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54264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2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124498</xdr:rowOff>
    </xdr:from>
    <xdr:to>
      <xdr:col>24</xdr:col>
      <xdr:colOff>63500</xdr:colOff>
      <xdr:row>78</xdr:row>
      <xdr:rowOff>163170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97598"/>
          <a:ext cx="838200" cy="3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124498</xdr:rowOff>
    </xdr:from>
    <xdr:to>
      <xdr:col>19</xdr:col>
      <xdr:colOff>177800</xdr:colOff>
      <xdr:row>79</xdr:row>
      <xdr:rowOff>6407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97598"/>
          <a:ext cx="889000" cy="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3454</xdr:rowOff>
    </xdr:from>
    <xdr:to>
      <xdr:col>15</xdr:col>
      <xdr:colOff>50800</xdr:colOff>
      <xdr:row>79</xdr:row>
      <xdr:rowOff>6407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48004"/>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106590</xdr:rowOff>
    </xdr:from>
    <xdr:to>
      <xdr:col>10</xdr:col>
      <xdr:colOff>114300</xdr:colOff>
      <xdr:row>79</xdr:row>
      <xdr:rowOff>3454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9690"/>
          <a:ext cx="889000" cy="6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112370</xdr:rowOff>
    </xdr:from>
    <xdr:to>
      <xdr:col>24</xdr:col>
      <xdr:colOff>114300</xdr:colOff>
      <xdr:row>79</xdr:row>
      <xdr:rowOff>42520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27297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73698</xdr:rowOff>
    </xdr:from>
    <xdr:to>
      <xdr:col>20</xdr:col>
      <xdr:colOff>38100</xdr:colOff>
      <xdr:row>79</xdr:row>
      <xdr:rowOff>3848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166425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3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127057</xdr:rowOff>
    </xdr:from>
    <xdr:to>
      <xdr:col>15</xdr:col>
      <xdr:colOff>101600</xdr:colOff>
      <xdr:row>79</xdr:row>
      <xdr:rowOff>57207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48334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124104</xdr:rowOff>
    </xdr:from>
    <xdr:to>
      <xdr:col>10</xdr:col>
      <xdr:colOff>165100</xdr:colOff>
      <xdr:row>79</xdr:row>
      <xdr:rowOff>54254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45381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8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55790</xdr:rowOff>
    </xdr:from>
    <xdr:to>
      <xdr:col>6</xdr:col>
      <xdr:colOff>38100</xdr:colOff>
      <xdr:row>78</xdr:row>
      <xdr:rowOff>157390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148517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2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160770</xdr:rowOff>
    </xdr:from>
    <xdr:to>
      <xdr:col>24</xdr:col>
      <xdr:colOff>63500</xdr:colOff>
      <xdr:row>98</xdr:row>
      <xdr:rowOff>113792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19970"/>
          <a:ext cx="838200" cy="29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95326</xdr:rowOff>
    </xdr:from>
    <xdr:to>
      <xdr:col>19</xdr:col>
      <xdr:colOff>177800</xdr:colOff>
      <xdr:row>98</xdr:row>
      <xdr:rowOff>113792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97426"/>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95326</xdr:rowOff>
    </xdr:from>
    <xdr:to>
      <xdr:col>15</xdr:col>
      <xdr:colOff>50800</xdr:colOff>
      <xdr:row>98</xdr:row>
      <xdr:rowOff>131090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7426"/>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91542</xdr:rowOff>
    </xdr:from>
    <xdr:to>
      <xdr:col>10</xdr:col>
      <xdr:colOff>114300</xdr:colOff>
      <xdr:row>98</xdr:row>
      <xdr:rowOff>131090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9364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109970</xdr:rowOff>
    </xdr:from>
    <xdr:to>
      <xdr:col>24</xdr:col>
      <xdr:colOff>114300</xdr:colOff>
      <xdr:row>97</xdr:row>
      <xdr:rowOff>40120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88397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62992</xdr:rowOff>
    </xdr:from>
    <xdr:to>
      <xdr:col>20</xdr:col>
      <xdr:colOff>38100</xdr:colOff>
      <xdr:row>98</xdr:row>
      <xdr:rowOff>164592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6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155719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5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44526</xdr:rowOff>
    </xdr:from>
    <xdr:to>
      <xdr:col>15</xdr:col>
      <xdr:colOff>101600</xdr:colOff>
      <xdr:row>98</xdr:row>
      <xdr:rowOff>146126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137253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80290</xdr:rowOff>
    </xdr:from>
    <xdr:to>
      <xdr:col>10</xdr:col>
      <xdr:colOff>165100</xdr:colOff>
      <xdr:row>99</xdr:row>
      <xdr:rowOff>10440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40742</xdr:rowOff>
    </xdr:from>
    <xdr:to>
      <xdr:col>6</xdr:col>
      <xdr:colOff>38100</xdr:colOff>
      <xdr:row>98</xdr:row>
      <xdr:rowOff>142342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133469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109494</xdr:rowOff>
    </xdr:from>
    <xdr:to>
      <xdr:col>55</xdr:col>
      <xdr:colOff>0</xdr:colOff>
      <xdr:row>35</xdr:row>
      <xdr:rowOff>137285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52994"/>
          <a:ext cx="838200" cy="88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109494</xdr:rowOff>
    </xdr:from>
    <xdr:to>
      <xdr:col>50</xdr:col>
      <xdr:colOff>114300</xdr:colOff>
      <xdr:row>36</xdr:row>
      <xdr:rowOff>21674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52994"/>
          <a:ext cx="889000" cy="94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21674</xdr:rowOff>
    </xdr:from>
    <xdr:to>
      <xdr:col>45</xdr:col>
      <xdr:colOff>177800</xdr:colOff>
      <xdr:row>36</xdr:row>
      <xdr:rowOff>30269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93874"/>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16523</xdr:rowOff>
    </xdr:from>
    <xdr:to>
      <xdr:col>41</xdr:col>
      <xdr:colOff>50800</xdr:colOff>
      <xdr:row>36</xdr:row>
      <xdr:rowOff>30269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188723"/>
          <a:ext cx="889000" cy="1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86485</xdr:rowOff>
    </xdr:from>
    <xdr:to>
      <xdr:col>55</xdr:col>
      <xdr:colOff>50800</xdr:colOff>
      <xdr:row>36</xdr:row>
      <xdr:rowOff>16635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64912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6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58694</xdr:rowOff>
    </xdr:from>
    <xdr:to>
      <xdr:col>50</xdr:col>
      <xdr:colOff>165100</xdr:colOff>
      <xdr:row>30</xdr:row>
      <xdr:rowOff>160294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0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5371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7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142324</xdr:rowOff>
    </xdr:from>
    <xdr:to>
      <xdr:col>46</xdr:col>
      <xdr:colOff>38100</xdr:colOff>
      <xdr:row>36</xdr:row>
      <xdr:rowOff>72474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89001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1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150919</xdr:rowOff>
    </xdr:from>
    <xdr:to>
      <xdr:col>41</xdr:col>
      <xdr:colOff>101600</xdr:colOff>
      <xdr:row>36</xdr:row>
      <xdr:rowOff>81069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97596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137173</xdr:rowOff>
    </xdr:from>
    <xdr:to>
      <xdr:col>36</xdr:col>
      <xdr:colOff>165100</xdr:colOff>
      <xdr:row>36</xdr:row>
      <xdr:rowOff>67323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83850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1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133048</xdr:rowOff>
    </xdr:from>
    <xdr:to>
      <xdr:col>55</xdr:col>
      <xdr:colOff>0</xdr:colOff>
      <xdr:row>56</xdr:row>
      <xdr:rowOff>147914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391348"/>
          <a:ext cx="838200" cy="3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133048</xdr:rowOff>
    </xdr:from>
    <xdr:to>
      <xdr:col>50</xdr:col>
      <xdr:colOff>114300</xdr:colOff>
      <xdr:row>55</xdr:row>
      <xdr:rowOff>98499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391348"/>
          <a:ext cx="889000" cy="1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98499</xdr:rowOff>
    </xdr:from>
    <xdr:to>
      <xdr:col>45</xdr:col>
      <xdr:colOff>177800</xdr:colOff>
      <xdr:row>56</xdr:row>
      <xdr:rowOff>153066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28249"/>
          <a:ext cx="889000" cy="2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153066</xdr:rowOff>
    </xdr:from>
    <xdr:to>
      <xdr:col>41</xdr:col>
      <xdr:colOff>50800</xdr:colOff>
      <xdr:row>57</xdr:row>
      <xdr:rowOff>50965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54266"/>
          <a:ext cx="889000" cy="6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97114</xdr:rowOff>
    </xdr:from>
    <xdr:to>
      <xdr:col>55</xdr:col>
      <xdr:colOff>50800</xdr:colOff>
      <xdr:row>57</xdr:row>
      <xdr:rowOff>27264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75541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82248</xdr:rowOff>
    </xdr:from>
    <xdr:to>
      <xdr:col>50</xdr:col>
      <xdr:colOff>165100</xdr:colOff>
      <xdr:row>55</xdr:row>
      <xdr:rowOff>12398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4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28925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11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47699</xdr:rowOff>
    </xdr:from>
    <xdr:to>
      <xdr:col>46</xdr:col>
      <xdr:colOff>38100</xdr:colOff>
      <xdr:row>55</xdr:row>
      <xdr:rowOff>149299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165826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102266</xdr:rowOff>
    </xdr:from>
    <xdr:to>
      <xdr:col>41</xdr:col>
      <xdr:colOff>101600</xdr:colOff>
      <xdr:row>57</xdr:row>
      <xdr:rowOff>32416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23543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xdr:rowOff>
    </xdr:from>
    <xdr:to>
      <xdr:col>36</xdr:col>
      <xdr:colOff>165100</xdr:colOff>
      <xdr:row>57</xdr:row>
      <xdr:rowOff>101765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92892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28347</xdr:rowOff>
    </xdr:from>
    <xdr:to>
      <xdr:col>55</xdr:col>
      <xdr:colOff>0</xdr:colOff>
      <xdr:row>79</xdr:row>
      <xdr:rowOff>39636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72897"/>
          <a:ext cx="8382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28347</xdr:rowOff>
    </xdr:from>
    <xdr:to>
      <xdr:col>50</xdr:col>
      <xdr:colOff>114300</xdr:colOff>
      <xdr:row>79</xdr:row>
      <xdr:rowOff>34556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72897"/>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34556</xdr:rowOff>
    </xdr:from>
    <xdr:to>
      <xdr:col>45</xdr:col>
      <xdr:colOff>177800</xdr:colOff>
      <xdr:row>79</xdr:row>
      <xdr:rowOff>41123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79106"/>
          <a:ext cx="8890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155626</xdr:rowOff>
    </xdr:from>
    <xdr:to>
      <xdr:col>41</xdr:col>
      <xdr:colOff>50800</xdr:colOff>
      <xdr:row>79</xdr:row>
      <xdr:rowOff>41123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28726"/>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160286</xdr:rowOff>
    </xdr:from>
    <xdr:to>
      <xdr:col>55</xdr:col>
      <xdr:colOff>50800</xdr:colOff>
      <xdr:row>79</xdr:row>
      <xdr:rowOff>90436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75213</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4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148997</xdr:rowOff>
    </xdr:from>
    <xdr:to>
      <xdr:col>50</xdr:col>
      <xdr:colOff>165100</xdr:colOff>
      <xdr:row>79</xdr:row>
      <xdr:rowOff>79147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70274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61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155206</xdr:rowOff>
    </xdr:from>
    <xdr:to>
      <xdr:col>46</xdr:col>
      <xdr:colOff>38100</xdr:colOff>
      <xdr:row>79</xdr:row>
      <xdr:rowOff>85356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76483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2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161773</xdr:rowOff>
    </xdr:from>
    <xdr:to>
      <xdr:col>41</xdr:col>
      <xdr:colOff>101600</xdr:colOff>
      <xdr:row>79</xdr:row>
      <xdr:rowOff>91923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83050</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72017" y="13627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104826</xdr:rowOff>
    </xdr:from>
    <xdr:to>
      <xdr:col>36</xdr:col>
      <xdr:colOff>165100</xdr:colOff>
      <xdr:row>79</xdr:row>
      <xdr:rowOff>34976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26103</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171262</xdr:rowOff>
    </xdr:from>
    <xdr:to>
      <xdr:col>55</xdr:col>
      <xdr:colOff>0</xdr:colOff>
      <xdr:row>97</xdr:row>
      <xdr:rowOff>81423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287562"/>
          <a:ext cx="838200" cy="4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171262</xdr:rowOff>
    </xdr:from>
    <xdr:to>
      <xdr:col>50</xdr:col>
      <xdr:colOff>114300</xdr:colOff>
      <xdr:row>95</xdr:row>
      <xdr:rowOff>132659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287562"/>
          <a:ext cx="889000" cy="1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132659</xdr:rowOff>
    </xdr:from>
    <xdr:to>
      <xdr:col>45</xdr:col>
      <xdr:colOff>177800</xdr:colOff>
      <xdr:row>97</xdr:row>
      <xdr:rowOff>41570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20409"/>
          <a:ext cx="889000" cy="25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41570</xdr:rowOff>
    </xdr:from>
    <xdr:to>
      <xdr:col>41</xdr:col>
      <xdr:colOff>50800</xdr:colOff>
      <xdr:row>98</xdr:row>
      <xdr:rowOff>23107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672220"/>
          <a:ext cx="889000" cy="15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30623</xdr:rowOff>
    </xdr:from>
    <xdr:to>
      <xdr:col>55</xdr:col>
      <xdr:colOff>50800</xdr:colOff>
      <xdr:row>97</xdr:row>
      <xdr:rowOff>132223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53500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120462</xdr:rowOff>
    </xdr:from>
    <xdr:to>
      <xdr:col>50</xdr:col>
      <xdr:colOff>165100</xdr:colOff>
      <xdr:row>95</xdr:row>
      <xdr:rowOff>50612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3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67139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81859</xdr:rowOff>
    </xdr:from>
    <xdr:to>
      <xdr:col>46</xdr:col>
      <xdr:colOff>38100</xdr:colOff>
      <xdr:row>96</xdr:row>
      <xdr:rowOff>12009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28536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14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162220</xdr:rowOff>
    </xdr:from>
    <xdr:to>
      <xdr:col>41</xdr:col>
      <xdr:colOff>101600</xdr:colOff>
      <xdr:row>97</xdr:row>
      <xdr:rowOff>92370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2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108897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3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143757</xdr:rowOff>
    </xdr:from>
    <xdr:to>
      <xdr:col>36</xdr:col>
      <xdr:colOff>165100</xdr:colOff>
      <xdr:row>98</xdr:row>
      <xdr:rowOff>73907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65034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6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96364</xdr:rowOff>
    </xdr:from>
    <xdr:to>
      <xdr:col>85</xdr:col>
      <xdr:colOff>127000</xdr:colOff>
      <xdr:row>39</xdr:row>
      <xdr:rowOff>98226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2914"/>
          <a:ext cx="8382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87514</xdr:rowOff>
    </xdr:from>
    <xdr:to>
      <xdr:col>81</xdr:col>
      <xdr:colOff>50800</xdr:colOff>
      <xdr:row>39</xdr:row>
      <xdr:rowOff>96364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74064"/>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71186</xdr:rowOff>
    </xdr:from>
    <xdr:to>
      <xdr:col>76</xdr:col>
      <xdr:colOff>114300</xdr:colOff>
      <xdr:row>39</xdr:row>
      <xdr:rowOff>87514</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577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71186</xdr:rowOff>
    </xdr:from>
    <xdr:to>
      <xdr:col>71</xdr:col>
      <xdr:colOff>177800</xdr:colOff>
      <xdr:row>39</xdr:row>
      <xdr:rowOff>89865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57736"/>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47426</xdr:rowOff>
    </xdr:from>
    <xdr:to>
      <xdr:col>85</xdr:col>
      <xdr:colOff>177800</xdr:colOff>
      <xdr:row>39</xdr:row>
      <xdr:rowOff>149026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133803</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8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45564</xdr:rowOff>
    </xdr:from>
    <xdr:to>
      <xdr:col>81</xdr:col>
      <xdr:colOff>101600</xdr:colOff>
      <xdr:row>39</xdr:row>
      <xdr:rowOff>147164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138291</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82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36714</xdr:rowOff>
    </xdr:from>
    <xdr:to>
      <xdr:col>76</xdr:col>
      <xdr:colOff>165100</xdr:colOff>
      <xdr:row>39</xdr:row>
      <xdr:rowOff>138314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129441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81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20386</xdr:rowOff>
    </xdr:from>
    <xdr:to>
      <xdr:col>72</xdr:col>
      <xdr:colOff>38100</xdr:colOff>
      <xdr:row>39</xdr:row>
      <xdr:rowOff>121986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0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113113</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99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39065</xdr:rowOff>
    </xdr:from>
    <xdr:to>
      <xdr:col>67</xdr:col>
      <xdr:colOff>101600</xdr:colOff>
      <xdr:row>39</xdr:row>
      <xdr:rowOff>140665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131792</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18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80594</xdr:rowOff>
    </xdr:from>
    <xdr:to>
      <xdr:col>85</xdr:col>
      <xdr:colOff>127000</xdr:colOff>
      <xdr:row>73</xdr:row>
      <xdr:rowOff>105029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596444"/>
          <a:ext cx="838200" cy="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72530</xdr:rowOff>
    </xdr:from>
    <xdr:to>
      <xdr:col>81</xdr:col>
      <xdr:colOff>50800</xdr:colOff>
      <xdr:row>73</xdr:row>
      <xdr:rowOff>105029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588380"/>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57099</xdr:rowOff>
    </xdr:from>
    <xdr:to>
      <xdr:col>76</xdr:col>
      <xdr:colOff>114300</xdr:colOff>
      <xdr:row>73</xdr:row>
      <xdr:rowOff>72530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572949"/>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57099</xdr:rowOff>
    </xdr:from>
    <xdr:to>
      <xdr:col>71</xdr:col>
      <xdr:colOff>177800</xdr:colOff>
      <xdr:row>73</xdr:row>
      <xdr:rowOff>79184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572949"/>
          <a:ext cx="8890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29794</xdr:rowOff>
    </xdr:from>
    <xdr:to>
      <xdr:col>85</xdr:col>
      <xdr:colOff>177800</xdr:colOff>
      <xdr:row>73</xdr:row>
      <xdr:rowOff>131394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5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52671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3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54229</xdr:rowOff>
    </xdr:from>
    <xdr:to>
      <xdr:col>81</xdr:col>
      <xdr:colOff>101600</xdr:colOff>
      <xdr:row>73</xdr:row>
      <xdr:rowOff>155829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5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906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34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21730</xdr:rowOff>
    </xdr:from>
    <xdr:to>
      <xdr:col>76</xdr:col>
      <xdr:colOff>165100</xdr:colOff>
      <xdr:row>73</xdr:row>
      <xdr:rowOff>123330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5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139857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3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6299</xdr:rowOff>
    </xdr:from>
    <xdr:to>
      <xdr:col>72</xdr:col>
      <xdr:colOff>38100</xdr:colOff>
      <xdr:row>73</xdr:row>
      <xdr:rowOff>107899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52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124426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29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28384</xdr:rowOff>
    </xdr:from>
    <xdr:to>
      <xdr:col>67</xdr:col>
      <xdr:colOff>101600</xdr:colOff>
      <xdr:row>73</xdr:row>
      <xdr:rowOff>129984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146511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3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14390</xdr:rowOff>
    </xdr:from>
    <xdr:to>
      <xdr:col>85</xdr:col>
      <xdr:colOff>127000</xdr:colOff>
      <xdr:row>98</xdr:row>
      <xdr:rowOff>120472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16490"/>
          <a:ext cx="838200" cy="1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120472</xdr:rowOff>
    </xdr:from>
    <xdr:to>
      <xdr:col>81</xdr:col>
      <xdr:colOff>50800</xdr:colOff>
      <xdr:row>98</xdr:row>
      <xdr:rowOff>139878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22572"/>
          <a:ext cx="889000" cy="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139878</xdr:rowOff>
    </xdr:from>
    <xdr:to>
      <xdr:col>76</xdr:col>
      <xdr:colOff>114300</xdr:colOff>
      <xdr:row>99</xdr:row>
      <xdr:rowOff>5944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41978"/>
          <a:ext cx="889000" cy="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130175</xdr:rowOff>
    </xdr:from>
    <xdr:to>
      <xdr:col>71</xdr:col>
      <xdr:colOff>177800</xdr:colOff>
      <xdr:row>99</xdr:row>
      <xdr:rowOff>5944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32275"/>
          <a:ext cx="889000" cy="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135040</xdr:rowOff>
    </xdr:from>
    <xdr:to>
      <xdr:col>85</xdr:col>
      <xdr:colOff>177800</xdr:colOff>
      <xdr:row>98</xdr:row>
      <xdr:rowOff>65190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113467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69672</xdr:rowOff>
    </xdr:from>
    <xdr:to>
      <xdr:col>81</xdr:col>
      <xdr:colOff>101600</xdr:colOff>
      <xdr:row>98</xdr:row>
      <xdr:rowOff>171272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162399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6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89078</xdr:rowOff>
    </xdr:from>
    <xdr:to>
      <xdr:col>76</xdr:col>
      <xdr:colOff>165100</xdr:colOff>
      <xdr:row>99</xdr:row>
      <xdr:rowOff>19228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10355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126594</xdr:rowOff>
    </xdr:from>
    <xdr:to>
      <xdr:col>72</xdr:col>
      <xdr:colOff>38100</xdr:colOff>
      <xdr:row>99</xdr:row>
      <xdr:rowOff>56744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47871</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2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79375</xdr:rowOff>
    </xdr:from>
    <xdr:to>
      <xdr:col>67</xdr:col>
      <xdr:colOff>101600</xdr:colOff>
      <xdr:row>99</xdr:row>
      <xdr:rowOff>9525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53327</xdr:rowOff>
    </xdr:from>
    <xdr:to>
      <xdr:col>116</xdr:col>
      <xdr:colOff>63500</xdr:colOff>
      <xdr:row>38</xdr:row>
      <xdr:rowOff>9551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396977"/>
          <a:ext cx="838200" cy="1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53327</xdr:rowOff>
    </xdr:from>
    <xdr:to>
      <xdr:col>111</xdr:col>
      <xdr:colOff>177800</xdr:colOff>
      <xdr:row>37</xdr:row>
      <xdr:rowOff>152006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396977"/>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95847</xdr:rowOff>
    </xdr:from>
    <xdr:to>
      <xdr:col>107</xdr:col>
      <xdr:colOff>50800</xdr:colOff>
      <xdr:row>37</xdr:row>
      <xdr:rowOff>152006</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439497"/>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95847</xdr:rowOff>
    </xdr:from>
    <xdr:to>
      <xdr:col>102</xdr:col>
      <xdr:colOff>114300</xdr:colOff>
      <xdr:row>38</xdr:row>
      <xdr:rowOff>145529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439497"/>
          <a:ext cx="889000" cy="2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130201</xdr:rowOff>
    </xdr:from>
    <xdr:to>
      <xdr:col>116</xdr:col>
      <xdr:colOff>114300</xdr:colOff>
      <xdr:row>38</xdr:row>
      <xdr:rowOff>60351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153078</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32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2527</xdr:rowOff>
    </xdr:from>
    <xdr:to>
      <xdr:col>112</xdr:col>
      <xdr:colOff>38100</xdr:colOff>
      <xdr:row>37</xdr:row>
      <xdr:rowOff>104127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120654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12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101206</xdr:rowOff>
    </xdr:from>
    <xdr:to>
      <xdr:col>107</xdr:col>
      <xdr:colOff>101600</xdr:colOff>
      <xdr:row>38</xdr:row>
      <xdr:rowOff>31356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47883</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22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45047</xdr:rowOff>
    </xdr:from>
    <xdr:to>
      <xdr:col>102</xdr:col>
      <xdr:colOff>165100</xdr:colOff>
      <xdr:row>37</xdr:row>
      <xdr:rowOff>146647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3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163174</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1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94729</xdr:rowOff>
    </xdr:from>
    <xdr:to>
      <xdr:col>98</xdr:col>
      <xdr:colOff>38100</xdr:colOff>
      <xdr:row>39</xdr:row>
      <xdr:rowOff>24879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16006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70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104305</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48405"/>
          <a:ext cx="838200" cy="1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38468</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54018"/>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36182</xdr:rowOff>
    </xdr:from>
    <xdr:to>
      <xdr:col>102</xdr:col>
      <xdr:colOff>114300</xdr:colOff>
      <xdr:row>59</xdr:row>
      <xdr:rowOff>38468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517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53505</xdr:rowOff>
    </xdr:from>
    <xdr:to>
      <xdr:col>116</xdr:col>
      <xdr:colOff>114300</xdr:colOff>
      <xdr:row>58</xdr:row>
      <xdr:rowOff>155105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9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139882</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159118</xdr:rowOff>
    </xdr:from>
    <xdr:to>
      <xdr:col>102</xdr:col>
      <xdr:colOff>165100</xdr:colOff>
      <xdr:row>59</xdr:row>
      <xdr:rowOff>89268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80395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9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156832</xdr:rowOff>
    </xdr:from>
    <xdr:to>
      <xdr:col>98</xdr:col>
      <xdr:colOff>38100</xdr:colOff>
      <xdr:row>59</xdr:row>
      <xdr:rowOff>86982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78109</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9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93466</xdr:rowOff>
    </xdr:from>
    <xdr:to>
      <xdr:col>116</xdr:col>
      <xdr:colOff>63500</xdr:colOff>
      <xdr:row>77</xdr:row>
      <xdr:rowOff>109506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95116"/>
          <a:ext cx="8382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109506</xdr:rowOff>
    </xdr:from>
    <xdr:to>
      <xdr:col>111</xdr:col>
      <xdr:colOff>177800</xdr:colOff>
      <xdr:row>77</xdr:row>
      <xdr:rowOff>136271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311156"/>
          <a:ext cx="8890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136271</xdr:rowOff>
    </xdr:from>
    <xdr:to>
      <xdr:col>107</xdr:col>
      <xdr:colOff>50800</xdr:colOff>
      <xdr:row>77</xdr:row>
      <xdr:rowOff>160369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337921"/>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153739</xdr:rowOff>
    </xdr:from>
    <xdr:to>
      <xdr:col>102</xdr:col>
      <xdr:colOff>114300</xdr:colOff>
      <xdr:row>77</xdr:row>
      <xdr:rowOff>160369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355389"/>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42666</xdr:rowOff>
    </xdr:from>
    <xdr:to>
      <xdr:col>116</xdr:col>
      <xdr:colOff>114300</xdr:colOff>
      <xdr:row>77</xdr:row>
      <xdr:rowOff>144266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2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21093</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2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58706</xdr:rowOff>
    </xdr:from>
    <xdr:to>
      <xdr:col>112</xdr:col>
      <xdr:colOff>38100</xdr:colOff>
      <xdr:row>77</xdr:row>
      <xdr:rowOff>160306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151433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85471</xdr:rowOff>
    </xdr:from>
    <xdr:to>
      <xdr:col>107</xdr:col>
      <xdr:colOff>101600</xdr:colOff>
      <xdr:row>78</xdr:row>
      <xdr:rowOff>15621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6748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109569</xdr:rowOff>
    </xdr:from>
    <xdr:to>
      <xdr:col>102</xdr:col>
      <xdr:colOff>165100</xdr:colOff>
      <xdr:row>78</xdr:row>
      <xdr:rowOff>39719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30846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102939</xdr:rowOff>
    </xdr:from>
    <xdr:to>
      <xdr:col>98</xdr:col>
      <xdr:colOff>38100</xdr:colOff>
      <xdr:row>78</xdr:row>
      <xdr:rowOff>33089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3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24216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性質別歳出決算のうち公債費については、類似団体平均、石川県平均と比較しても高水準となっている。これは平成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年度以降、合併に伴う建設事業によるものだが、平成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年度をピークに公債費は減少する見込みであり、今後は市債の新規発行を抑制していく方針である。</a:t>
          </a:r>
        </a:p>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人件費については、会計年度任用職員制度の通年導入により、住民一人あたり</a:t>
          </a:r>
          <a:r>
            <a:rPr kumimoji="1" lang="en-US" altLang="ja-JP" sz="1300">
              <a:latin typeface="ＭＳ Ｐゴシック" panose="020B0600070205080204" pitchFamily="50" charset="-128"/>
              <a:ea typeface="ＭＳ Ｐゴシック" panose="020B0600070205080204" pitchFamily="50" charset="-128"/>
            </a:rPr>
            <a:t>93,954</a:t>
          </a:r>
          <a:r>
            <a:rPr kumimoji="1" lang="ja-JP" altLang="en-US" sz="1300">
              <a:latin typeface="ＭＳ Ｐゴシック" panose="020B0600070205080204" pitchFamily="50" charset="-128"/>
              <a:ea typeface="ＭＳ Ｐゴシック" panose="020B0600070205080204" pitchFamily="50" charset="-128"/>
            </a:rPr>
            <a:t>円と、前年度と比較して</a:t>
          </a:r>
          <a:r>
            <a:rPr kumimoji="1" lang="en-US" altLang="ja-JP" sz="1300">
              <a:latin typeface="ＭＳ Ｐゴシック" panose="020B0600070205080204" pitchFamily="50" charset="-128"/>
              <a:ea typeface="ＭＳ Ｐゴシック" panose="020B0600070205080204" pitchFamily="50" charset="-128"/>
            </a:rPr>
            <a:t>5,223</a:t>
          </a:r>
          <a:r>
            <a:rPr kumimoji="1" lang="ja-JP" altLang="en-US" sz="1300">
              <a:latin typeface="ＭＳ Ｐゴシック" panose="020B0600070205080204" pitchFamily="50" charset="-128"/>
              <a:ea typeface="ＭＳ Ｐゴシック" panose="020B0600070205080204" pitchFamily="50" charset="-128"/>
            </a:rPr>
            <a:t>円増加となった。</a:t>
          </a:r>
        </a:p>
        <a:p>
          <a:r>
            <a:rPr kumimoji="1" lang="ja-JP" altLang="en-US" sz="1300">
              <a:latin typeface="ＭＳ Ｐゴシック" panose="020B0600070205080204" pitchFamily="50" charset="-128"/>
              <a:ea typeface="ＭＳ Ｐゴシック" panose="020B0600070205080204" pitchFamily="50" charset="-128"/>
            </a:rPr>
            <a:t>扶助費等については、住民一人あたり</a:t>
          </a:r>
          <a:r>
            <a:rPr kumimoji="1" lang="en-US" altLang="ja-JP" sz="1300">
              <a:latin typeface="ＭＳ Ｐゴシック" panose="020B0600070205080204" pitchFamily="50" charset="-128"/>
              <a:ea typeface="ＭＳ Ｐゴシック" panose="020B0600070205080204" pitchFamily="50" charset="-128"/>
            </a:rPr>
            <a:t>91,341</a:t>
          </a:r>
          <a:r>
            <a:rPr kumimoji="1" lang="ja-JP" altLang="en-US" sz="1300">
              <a:latin typeface="ＭＳ Ｐゴシック" panose="020B0600070205080204" pitchFamily="50" charset="-128"/>
              <a:ea typeface="ＭＳ Ｐゴシック" panose="020B0600070205080204" pitchFamily="50" charset="-128"/>
            </a:rPr>
            <a:t>円と、前年度と比較して大幅な増加となったが、これは新型コロナウイルス感染症対策に伴う臨時的な事業（子育て世帯臨時特別給付金、住民税非課税世帯臨時特別定額給付金）が主な要因である。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補助費等については、住民一人あたり</a:t>
          </a:r>
          <a:r>
            <a:rPr kumimoji="1" lang="en-US" altLang="ja-JP" sz="1300">
              <a:latin typeface="ＭＳ Ｐゴシック" panose="020B0600070205080204" pitchFamily="50" charset="-128"/>
              <a:ea typeface="ＭＳ Ｐゴシック" panose="020B0600070205080204" pitchFamily="50" charset="-128"/>
            </a:rPr>
            <a:t>80,827</a:t>
          </a:r>
          <a:r>
            <a:rPr kumimoji="1" lang="ja-JP" altLang="en-US" sz="1300">
              <a:latin typeface="ＭＳ Ｐゴシック" panose="020B0600070205080204" pitchFamily="50" charset="-128"/>
              <a:ea typeface="ＭＳ Ｐゴシック" panose="020B0600070205080204" pitchFamily="50" charset="-128"/>
            </a:rPr>
            <a:t>円と、前年度と比較して大幅な減少となったが、これは新型コロナウイルス感染症対策に伴う臨時的な事業（特別定額給付金、事業継続緊急給付金、プレミアム商品券補助等）の終了が主な要因である。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普通建設事業費については、住民一人あたり</a:t>
          </a:r>
          <a:r>
            <a:rPr kumimoji="1" lang="en-US" altLang="ja-JP" sz="1300">
              <a:latin typeface="ＭＳ Ｐゴシック" panose="020B0600070205080204" pitchFamily="50" charset="-128"/>
              <a:ea typeface="ＭＳ Ｐゴシック" panose="020B0600070205080204" pitchFamily="50" charset="-128"/>
            </a:rPr>
            <a:t>53,922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46,951</a:t>
          </a:r>
          <a:r>
            <a:rPr kumimoji="1" lang="ja-JP" altLang="en-US" sz="1300">
              <a:latin typeface="ＭＳ Ｐゴシック" panose="020B0600070205080204" pitchFamily="50" charset="-128"/>
              <a:ea typeface="ＭＳ Ｐゴシック" panose="020B0600070205080204" pitchFamily="50" charset="-128"/>
            </a:rPr>
            <a:t>円減少している。これは、小学校や老人センターの長寿命化事業が昨年度に終了したことが要因である。今後も公共施設等総合管理計画に基づき施設の更新・統廃合・長寿命化に計画的に取り組む。</a:t>
          </a:r>
        </a:p>
        <a:p>
          <a:r>
            <a:rPr kumimoji="1" lang="ja-JP" altLang="en-US" sz="1300">
              <a:latin typeface="ＭＳ Ｐゴシック" panose="020B0600070205080204" pitchFamily="50" charset="-128"/>
              <a:ea typeface="ＭＳ Ｐゴシック" panose="020B0600070205080204" pitchFamily="50" charset="-128"/>
            </a:rPr>
            <a:t>投資及び出資金については、住民一人あたり</a:t>
          </a:r>
          <a:r>
            <a:rPr kumimoji="1" lang="en-US" altLang="ja-JP" sz="1300">
              <a:latin typeface="ＭＳ Ｐゴシック" panose="020B0600070205080204" pitchFamily="50" charset="-128"/>
              <a:ea typeface="ＭＳ Ｐゴシック" panose="020B0600070205080204" pitchFamily="50" charset="-128"/>
            </a:rPr>
            <a:t>5,416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3,351</a:t>
          </a:r>
          <a:r>
            <a:rPr kumimoji="1" lang="ja-JP" altLang="en-US" sz="1300">
              <a:latin typeface="ＭＳ Ｐゴシック" panose="020B0600070205080204" pitchFamily="50" charset="-128"/>
              <a:ea typeface="ＭＳ Ｐゴシック" panose="020B0600070205080204" pitchFamily="50" charset="-128"/>
            </a:rPr>
            <a:t>円減少している。これは、今年度における基幹水道構造物の耐震化事業がなかったことに伴い出資金が減少したことが要因である。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石川県かほく市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35,854
35,526
64.44
19,713,430
19,024,290
669,968
11,053,171
22,739,002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75692</xdr:rowOff>
    </xdr:from>
    <xdr:to>
      <xdr:col>24</xdr:col>
      <xdr:colOff>63500</xdr:colOff>
      <xdr:row>37</xdr:row>
      <xdr:rowOff>82223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1934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62629</xdr:rowOff>
    </xdr:from>
    <xdr:to>
      <xdr:col>19</xdr:col>
      <xdr:colOff>177800</xdr:colOff>
      <xdr:row>37</xdr:row>
      <xdr:rowOff>82223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062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19848</xdr:rowOff>
    </xdr:from>
    <xdr:to>
      <xdr:col>15</xdr:col>
      <xdr:colOff>50800</xdr:colOff>
      <xdr:row>37</xdr:row>
      <xdr:rowOff>62629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63498"/>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17236</xdr:rowOff>
    </xdr:from>
    <xdr:to>
      <xdr:col>10</xdr:col>
      <xdr:colOff>114300</xdr:colOff>
      <xdr:row>37</xdr:row>
      <xdr:rowOff>19848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6088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24892</xdr:rowOff>
    </xdr:from>
    <xdr:to>
      <xdr:col>24</xdr:col>
      <xdr:colOff>114300</xdr:colOff>
      <xdr:row>37</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3319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31423</xdr:rowOff>
    </xdr:from>
    <xdr:to>
      <xdr:col>20</xdr:col>
      <xdr:colOff>38100</xdr:colOff>
      <xdr:row>37</xdr:row>
      <xdr:rowOff>133023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124150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11829</xdr:rowOff>
    </xdr:from>
    <xdr:to>
      <xdr:col>15</xdr:col>
      <xdr:colOff>101600</xdr:colOff>
      <xdr:row>37</xdr:row>
      <xdr:rowOff>113429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5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104556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140498</xdr:rowOff>
    </xdr:from>
    <xdr:to>
      <xdr:col>10</xdr:col>
      <xdr:colOff>165100</xdr:colOff>
      <xdr:row>37</xdr:row>
      <xdr:rowOff>70648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61775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137886</xdr:rowOff>
    </xdr:from>
    <xdr:to>
      <xdr:col>6</xdr:col>
      <xdr:colOff>38100</xdr:colOff>
      <xdr:row>37</xdr:row>
      <xdr:rowOff>68036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59163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0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66784</xdr:rowOff>
    </xdr:from>
    <xdr:to>
      <xdr:col>24</xdr:col>
      <xdr:colOff>63500</xdr:colOff>
      <xdr:row>58</xdr:row>
      <xdr:rowOff>76957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25084"/>
          <a:ext cx="838200" cy="69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66784</xdr:rowOff>
    </xdr:from>
    <xdr:to>
      <xdr:col>19</xdr:col>
      <xdr:colOff>177800</xdr:colOff>
      <xdr:row>59</xdr:row>
      <xdr:rowOff>8552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25084"/>
          <a:ext cx="889000" cy="79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8552</xdr:rowOff>
    </xdr:from>
    <xdr:to>
      <xdr:col>15</xdr:col>
      <xdr:colOff>50800</xdr:colOff>
      <xdr:row>59</xdr:row>
      <xdr:rowOff>57297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24102"/>
          <a:ext cx="889000" cy="4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31412</xdr:rowOff>
    </xdr:from>
    <xdr:to>
      <xdr:col>10</xdr:col>
      <xdr:colOff>114300</xdr:colOff>
      <xdr:row>59</xdr:row>
      <xdr:rowOff>57297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46962"/>
          <a:ext cx="889000" cy="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26157</xdr:rowOff>
    </xdr:from>
    <xdr:to>
      <xdr:col>24</xdr:col>
      <xdr:colOff>114300</xdr:colOff>
      <xdr:row>58</xdr:row>
      <xdr:rowOff>127757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4584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15984</xdr:rowOff>
    </xdr:from>
    <xdr:to>
      <xdr:col>20</xdr:col>
      <xdr:colOff>38100</xdr:colOff>
      <xdr:row>54</xdr:row>
      <xdr:rowOff>117584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7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108711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36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129202</xdr:rowOff>
    </xdr:from>
    <xdr:to>
      <xdr:col>15</xdr:col>
      <xdr:colOff>101600</xdr:colOff>
      <xdr:row>59</xdr:row>
      <xdr:rowOff>59352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50479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6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6497</xdr:rowOff>
    </xdr:from>
    <xdr:to>
      <xdr:col>10</xdr:col>
      <xdr:colOff>165100</xdr:colOff>
      <xdr:row>59</xdr:row>
      <xdr:rowOff>108097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2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99224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152062</xdr:rowOff>
    </xdr:from>
    <xdr:to>
      <xdr:col>6</xdr:col>
      <xdr:colOff>38100</xdr:colOff>
      <xdr:row>59</xdr:row>
      <xdr:rowOff>82212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73339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95066</xdr:rowOff>
    </xdr:from>
    <xdr:to>
      <xdr:col>24</xdr:col>
      <xdr:colOff>62865</xdr:colOff>
      <xdr:row>78</xdr:row>
      <xdr:rowOff>86998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096566"/>
          <a:ext cx="1270" cy="1363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90825</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46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86998</xdr:rowOff>
    </xdr:from>
    <xdr:to>
      <xdr:col>24</xdr:col>
      <xdr:colOff>152400</xdr:colOff>
      <xdr:row>78</xdr:row>
      <xdr:rowOff>86998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46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41743</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8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95066</xdr:rowOff>
    </xdr:from>
    <xdr:to>
      <xdr:col>24</xdr:col>
      <xdr:colOff>152400</xdr:colOff>
      <xdr:row>70</xdr:row>
      <xdr:rowOff>95066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09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94390</xdr:rowOff>
    </xdr:from>
    <xdr:to>
      <xdr:col>24</xdr:col>
      <xdr:colOff>63500</xdr:colOff>
      <xdr:row>77</xdr:row>
      <xdr:rowOff>134662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53140"/>
          <a:ext cx="838200" cy="3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164397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3023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14520</xdr:rowOff>
    </xdr:from>
    <xdr:to>
      <xdr:col>24</xdr:col>
      <xdr:colOff>114300</xdr:colOff>
      <xdr:row>76</xdr:row>
      <xdr:rowOff>116120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30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134662</xdr:rowOff>
    </xdr:from>
    <xdr:to>
      <xdr:col>19</xdr:col>
      <xdr:colOff>177800</xdr:colOff>
      <xdr:row>78</xdr:row>
      <xdr:rowOff>55614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336312"/>
          <a:ext cx="889000" cy="9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80327</xdr:rowOff>
    </xdr:from>
    <xdr:to>
      <xdr:col>20</xdr:col>
      <xdr:colOff>38100</xdr:colOff>
      <xdr:row>78</xdr:row>
      <xdr:rowOff>10477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28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27004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05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55614</xdr:rowOff>
    </xdr:from>
    <xdr:to>
      <xdr:col>15</xdr:col>
      <xdr:colOff>50800</xdr:colOff>
      <xdr:row>78</xdr:row>
      <xdr:rowOff>114202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428714"/>
          <a:ext cx="889000" cy="5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131848</xdr:rowOff>
    </xdr:from>
    <xdr:to>
      <xdr:col>15</xdr:col>
      <xdr:colOff>101600</xdr:colOff>
      <xdr:row>78</xdr:row>
      <xdr:rowOff>61998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33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78525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10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36468</xdr:rowOff>
    </xdr:from>
    <xdr:to>
      <xdr:col>10</xdr:col>
      <xdr:colOff>114300</xdr:colOff>
      <xdr:row>78</xdr:row>
      <xdr:rowOff>114202</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3409568"/>
          <a:ext cx="889000" cy="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5375</xdr:rowOff>
    </xdr:from>
    <xdr:to>
      <xdr:col>10</xdr:col>
      <xdr:colOff>165100</xdr:colOff>
      <xdr:row>78</xdr:row>
      <xdr:rowOff>106975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123502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15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154927</xdr:rowOff>
    </xdr:from>
    <xdr:to>
      <xdr:col>6</xdr:col>
      <xdr:colOff>38100</xdr:colOff>
      <xdr:row>78</xdr:row>
      <xdr:rowOff>85077</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35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101604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13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43590</xdr:rowOff>
    </xdr:from>
    <xdr:to>
      <xdr:col>24</xdr:col>
      <xdr:colOff>114300</xdr:colOff>
      <xdr:row>75</xdr:row>
      <xdr:rowOff>145190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90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66467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75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83862</xdr:rowOff>
    </xdr:from>
    <xdr:to>
      <xdr:col>20</xdr:col>
      <xdr:colOff>38100</xdr:colOff>
      <xdr:row>78</xdr:row>
      <xdr:rowOff>14012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2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37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4814</xdr:rowOff>
    </xdr:from>
    <xdr:to>
      <xdr:col>15</xdr:col>
      <xdr:colOff>101600</xdr:colOff>
      <xdr:row>78</xdr:row>
      <xdr:rowOff>106414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3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97541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4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63402</xdr:rowOff>
    </xdr:from>
    <xdr:to>
      <xdr:col>10</xdr:col>
      <xdr:colOff>165100</xdr:colOff>
      <xdr:row>78</xdr:row>
      <xdr:rowOff>165002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4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156129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52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157118</xdr:rowOff>
    </xdr:from>
    <xdr:to>
      <xdr:col>6</xdr:col>
      <xdr:colOff>38100</xdr:colOff>
      <xdr:row>78</xdr:row>
      <xdr:rowOff>87268</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3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78395</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45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143015</xdr:rowOff>
    </xdr:from>
    <xdr:to>
      <xdr:col>24</xdr:col>
      <xdr:colOff>63500</xdr:colOff>
      <xdr:row>98</xdr:row>
      <xdr:rowOff>169214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945115"/>
          <a:ext cx="8382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143015</xdr:rowOff>
    </xdr:from>
    <xdr:to>
      <xdr:col>19</xdr:col>
      <xdr:colOff>177800</xdr:colOff>
      <xdr:row>99</xdr:row>
      <xdr:rowOff>86906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945115"/>
          <a:ext cx="8890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86906</xdr:rowOff>
    </xdr:from>
    <xdr:to>
      <xdr:col>15</xdr:col>
      <xdr:colOff>50800</xdr:colOff>
      <xdr:row>99</xdr:row>
      <xdr:rowOff>90830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60456"/>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46977</xdr:rowOff>
    </xdr:from>
    <xdr:to>
      <xdr:col>10</xdr:col>
      <xdr:colOff>114300</xdr:colOff>
      <xdr:row>99</xdr:row>
      <xdr:rowOff>90830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7020527"/>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118414</xdr:rowOff>
    </xdr:from>
    <xdr:to>
      <xdr:col>24</xdr:col>
      <xdr:colOff>114300</xdr:colOff>
      <xdr:row>99</xdr:row>
      <xdr:rowOff>48564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33341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83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92215</xdr:rowOff>
    </xdr:from>
    <xdr:to>
      <xdr:col>20</xdr:col>
      <xdr:colOff>38100</xdr:colOff>
      <xdr:row>99</xdr:row>
      <xdr:rowOff>22365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13492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36106</xdr:rowOff>
    </xdr:from>
    <xdr:to>
      <xdr:col>15</xdr:col>
      <xdr:colOff>101600</xdr:colOff>
      <xdr:row>99</xdr:row>
      <xdr:rowOff>137706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70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128833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10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40030</xdr:rowOff>
    </xdr:from>
    <xdr:to>
      <xdr:col>10</xdr:col>
      <xdr:colOff>165100</xdr:colOff>
      <xdr:row>99</xdr:row>
      <xdr:rowOff>141630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70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132757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10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167627</xdr:rowOff>
    </xdr:from>
    <xdr:to>
      <xdr:col>6</xdr:col>
      <xdr:colOff>38100</xdr:colOff>
      <xdr:row>99</xdr:row>
      <xdr:rowOff>97777</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88904</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6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74778</xdr:rowOff>
    </xdr:from>
    <xdr:to>
      <xdr:col>55</xdr:col>
      <xdr:colOff>0</xdr:colOff>
      <xdr:row>37</xdr:row>
      <xdr:rowOff>42316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904078"/>
          <a:ext cx="838200" cy="4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14521</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58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74778</xdr:rowOff>
    </xdr:from>
    <xdr:to>
      <xdr:col>50</xdr:col>
      <xdr:colOff>114300</xdr:colOff>
      <xdr:row>35</xdr:row>
      <xdr:rowOff>63348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590407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105275</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4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63348</xdr:rowOff>
    </xdr:from>
    <xdr:to>
      <xdr:col>45</xdr:col>
      <xdr:colOff>177800</xdr:colOff>
      <xdr:row>35</xdr:row>
      <xdr:rowOff>96952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064098"/>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118534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96952</xdr:rowOff>
    </xdr:from>
    <xdr:to>
      <xdr:col>41</xdr:col>
      <xdr:colOff>50800</xdr:colOff>
      <xdr:row>37</xdr:row>
      <xdr:rowOff>254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097702"/>
          <a:ext cx="889000" cy="2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106418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78986</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162966</xdr:rowOff>
    </xdr:from>
    <xdr:to>
      <xdr:col>55</xdr:col>
      <xdr:colOff>50800</xdr:colOff>
      <xdr:row>37</xdr:row>
      <xdr:rowOff>93116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14393</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23978</xdr:rowOff>
    </xdr:from>
    <xdr:to>
      <xdr:col>50</xdr:col>
      <xdr:colOff>165100</xdr:colOff>
      <xdr:row>34</xdr:row>
      <xdr:rowOff>125578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8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142105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62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12548</xdr:rowOff>
    </xdr:from>
    <xdr:to>
      <xdr:col>46</xdr:col>
      <xdr:colOff>38100</xdr:colOff>
      <xdr:row>35</xdr:row>
      <xdr:rowOff>114148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130675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7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46152</xdr:rowOff>
    </xdr:from>
    <xdr:to>
      <xdr:col>41</xdr:col>
      <xdr:colOff>101600</xdr:colOff>
      <xdr:row>35</xdr:row>
      <xdr:rowOff>147752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164279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8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67581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0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140271</xdr:rowOff>
    </xdr:from>
    <xdr:to>
      <xdr:col>55</xdr:col>
      <xdr:colOff>0</xdr:colOff>
      <xdr:row>57</xdr:row>
      <xdr:rowOff>35619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41471"/>
          <a:ext cx="8382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35619</xdr:rowOff>
    </xdr:from>
    <xdr:to>
      <xdr:col>50</xdr:col>
      <xdr:colOff>114300</xdr:colOff>
      <xdr:row>57</xdr:row>
      <xdr:rowOff>79235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08269"/>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29172</xdr:rowOff>
    </xdr:from>
    <xdr:to>
      <xdr:col>45</xdr:col>
      <xdr:colOff>177800</xdr:colOff>
      <xdr:row>57</xdr:row>
      <xdr:rowOff>79235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01822"/>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12416</xdr:rowOff>
    </xdr:from>
    <xdr:to>
      <xdr:col>41</xdr:col>
      <xdr:colOff>50800</xdr:colOff>
      <xdr:row>57</xdr:row>
      <xdr:rowOff>29172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785066"/>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89471</xdr:rowOff>
    </xdr:from>
    <xdr:to>
      <xdr:col>55</xdr:col>
      <xdr:colOff>50800</xdr:colOff>
      <xdr:row>57</xdr:row>
      <xdr:rowOff>19621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67898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156269</xdr:rowOff>
    </xdr:from>
    <xdr:to>
      <xdr:col>50</xdr:col>
      <xdr:colOff>165100</xdr:colOff>
      <xdr:row>57</xdr:row>
      <xdr:rowOff>86419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77546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28435</xdr:rowOff>
    </xdr:from>
    <xdr:to>
      <xdr:col>46</xdr:col>
      <xdr:colOff>38100</xdr:colOff>
      <xdr:row>57</xdr:row>
      <xdr:rowOff>130035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121162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149822</xdr:rowOff>
    </xdr:from>
    <xdr:to>
      <xdr:col>41</xdr:col>
      <xdr:colOff>101600</xdr:colOff>
      <xdr:row>57</xdr:row>
      <xdr:rowOff>79972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71099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133066</xdr:rowOff>
    </xdr:from>
    <xdr:to>
      <xdr:col>36</xdr:col>
      <xdr:colOff>165100</xdr:colOff>
      <xdr:row>57</xdr:row>
      <xdr:rowOff>63216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54343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8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4849</xdr:rowOff>
    </xdr:from>
    <xdr:to>
      <xdr:col>55</xdr:col>
      <xdr:colOff>0</xdr:colOff>
      <xdr:row>77</xdr:row>
      <xdr:rowOff>109068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035049"/>
          <a:ext cx="838200" cy="27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4849</xdr:rowOff>
    </xdr:from>
    <xdr:to>
      <xdr:col>50</xdr:col>
      <xdr:colOff>114300</xdr:colOff>
      <xdr:row>77</xdr:row>
      <xdr:rowOff>147061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035049"/>
          <a:ext cx="889000" cy="31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147061</xdr:rowOff>
    </xdr:from>
    <xdr:to>
      <xdr:col>45</xdr:col>
      <xdr:colOff>177800</xdr:colOff>
      <xdr:row>78</xdr:row>
      <xdr:rowOff>10289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48711"/>
          <a:ext cx="889000" cy="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10289</xdr:rowOff>
    </xdr:from>
    <xdr:to>
      <xdr:col>41</xdr:col>
      <xdr:colOff>50800</xdr:colOff>
      <xdr:row>78</xdr:row>
      <xdr:rowOff>40351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3389"/>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58268</xdr:rowOff>
    </xdr:from>
    <xdr:to>
      <xdr:col>55</xdr:col>
      <xdr:colOff>50800</xdr:colOff>
      <xdr:row>77</xdr:row>
      <xdr:rowOff>159868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36695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3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125499</xdr:rowOff>
    </xdr:from>
    <xdr:to>
      <xdr:col>50</xdr:col>
      <xdr:colOff>165100</xdr:colOff>
      <xdr:row>76</xdr:row>
      <xdr:rowOff>55649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8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46776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96261</xdr:rowOff>
    </xdr:from>
    <xdr:to>
      <xdr:col>46</xdr:col>
      <xdr:colOff>38100</xdr:colOff>
      <xdr:row>78</xdr:row>
      <xdr:rowOff>26411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17538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9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130939</xdr:rowOff>
    </xdr:from>
    <xdr:to>
      <xdr:col>41</xdr:col>
      <xdr:colOff>101600</xdr:colOff>
      <xdr:row>78</xdr:row>
      <xdr:rowOff>61089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52216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2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161001</xdr:rowOff>
    </xdr:from>
    <xdr:to>
      <xdr:col>36</xdr:col>
      <xdr:colOff>165100</xdr:colOff>
      <xdr:row>78</xdr:row>
      <xdr:rowOff>91151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82278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2654</xdr:rowOff>
    </xdr:from>
    <xdr:to>
      <xdr:col>55</xdr:col>
      <xdr:colOff>0</xdr:colOff>
      <xdr:row>96</xdr:row>
      <xdr:rowOff>31914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118954"/>
          <a:ext cx="838200" cy="3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2654</xdr:rowOff>
    </xdr:from>
    <xdr:to>
      <xdr:col>50</xdr:col>
      <xdr:colOff>114300</xdr:colOff>
      <xdr:row>96</xdr:row>
      <xdr:rowOff>92249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118954"/>
          <a:ext cx="889000" cy="4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92249</xdr:rowOff>
    </xdr:from>
    <xdr:to>
      <xdr:col>45</xdr:col>
      <xdr:colOff>177800</xdr:colOff>
      <xdr:row>96</xdr:row>
      <xdr:rowOff>96887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551449"/>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96887</xdr:rowOff>
    </xdr:from>
    <xdr:to>
      <xdr:col>41</xdr:col>
      <xdr:colOff>50800</xdr:colOff>
      <xdr:row>96</xdr:row>
      <xdr:rowOff>106308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56087"/>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152564</xdr:rowOff>
    </xdr:from>
    <xdr:to>
      <xdr:col>55</xdr:col>
      <xdr:colOff>50800</xdr:colOff>
      <xdr:row>96</xdr:row>
      <xdr:rowOff>82714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130991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1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123304</xdr:rowOff>
    </xdr:from>
    <xdr:to>
      <xdr:col>50</xdr:col>
      <xdr:colOff>165100</xdr:colOff>
      <xdr:row>94</xdr:row>
      <xdr:rowOff>53454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69981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8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41449</xdr:rowOff>
    </xdr:from>
    <xdr:to>
      <xdr:col>46</xdr:col>
      <xdr:colOff>38100</xdr:colOff>
      <xdr:row>96</xdr:row>
      <xdr:rowOff>143049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159576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27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46087</xdr:rowOff>
    </xdr:from>
    <xdr:to>
      <xdr:col>41</xdr:col>
      <xdr:colOff>101600</xdr:colOff>
      <xdr:row>96</xdr:row>
      <xdr:rowOff>147687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138814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9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55508</xdr:rowOff>
    </xdr:from>
    <xdr:to>
      <xdr:col>36</xdr:col>
      <xdr:colOff>165100</xdr:colOff>
      <xdr:row>96</xdr:row>
      <xdr:rowOff>157108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148235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0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36464</xdr:rowOff>
    </xdr:from>
    <xdr:to>
      <xdr:col>85</xdr:col>
      <xdr:colOff>127000</xdr:colOff>
      <xdr:row>37</xdr:row>
      <xdr:rowOff>112451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80114"/>
          <a:ext cx="838200" cy="7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101444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9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36464</xdr:rowOff>
    </xdr:from>
    <xdr:to>
      <xdr:col>81</xdr:col>
      <xdr:colOff>50800</xdr:colOff>
      <xdr:row>37</xdr:row>
      <xdr:rowOff>120681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80114"/>
          <a:ext cx="889000" cy="8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117983</xdr:rowOff>
    </xdr:from>
    <xdr:to>
      <xdr:col>76</xdr:col>
      <xdr:colOff>114300</xdr:colOff>
      <xdr:row>37</xdr:row>
      <xdr:rowOff>120681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461633"/>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45745</xdr:rowOff>
    </xdr:from>
    <xdr:to>
      <xdr:col>71</xdr:col>
      <xdr:colOff>177800</xdr:colOff>
      <xdr:row>37</xdr:row>
      <xdr:rowOff>117983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89395"/>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61651</xdr:rowOff>
    </xdr:from>
    <xdr:to>
      <xdr:col>85</xdr:col>
      <xdr:colOff>177800</xdr:colOff>
      <xdr:row>37</xdr:row>
      <xdr:rowOff>163251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40078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157114</xdr:rowOff>
    </xdr:from>
    <xdr:to>
      <xdr:col>81</xdr:col>
      <xdr:colOff>101600</xdr:colOff>
      <xdr:row>37</xdr:row>
      <xdr:rowOff>87264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78391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69881</xdr:rowOff>
    </xdr:from>
    <xdr:to>
      <xdr:col>76</xdr:col>
      <xdr:colOff>165100</xdr:colOff>
      <xdr:row>38</xdr:row>
      <xdr:rowOff>31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162607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67183</xdr:rowOff>
    </xdr:from>
    <xdr:to>
      <xdr:col>72</xdr:col>
      <xdr:colOff>38100</xdr:colOff>
      <xdr:row>37</xdr:row>
      <xdr:rowOff>168783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159910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166395</xdr:rowOff>
    </xdr:from>
    <xdr:to>
      <xdr:col>67</xdr:col>
      <xdr:colOff>101600</xdr:colOff>
      <xdr:row>37</xdr:row>
      <xdr:rowOff>96545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87672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78436</xdr:rowOff>
    </xdr:from>
    <xdr:to>
      <xdr:col>85</xdr:col>
      <xdr:colOff>127000</xdr:colOff>
      <xdr:row>58</xdr:row>
      <xdr:rowOff>1419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508186"/>
          <a:ext cx="838200" cy="43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78436</xdr:rowOff>
    </xdr:from>
    <xdr:to>
      <xdr:col>81</xdr:col>
      <xdr:colOff>50800</xdr:colOff>
      <xdr:row>55</xdr:row>
      <xdr:rowOff>118038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08186"/>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118038</xdr:rowOff>
    </xdr:from>
    <xdr:to>
      <xdr:col>76</xdr:col>
      <xdr:colOff>114300</xdr:colOff>
      <xdr:row>57</xdr:row>
      <xdr:rowOff>94274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547788"/>
          <a:ext cx="889000" cy="3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94274</xdr:rowOff>
    </xdr:from>
    <xdr:to>
      <xdr:col>71</xdr:col>
      <xdr:colOff>177800</xdr:colOff>
      <xdr:row>58</xdr:row>
      <xdr:rowOff>55869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66924"/>
          <a:ext cx="889000" cy="13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122069</xdr:rowOff>
    </xdr:from>
    <xdr:to>
      <xdr:col>85</xdr:col>
      <xdr:colOff>177800</xdr:colOff>
      <xdr:row>58</xdr:row>
      <xdr:rowOff>52219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9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100496</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7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27636</xdr:rowOff>
    </xdr:from>
    <xdr:to>
      <xdr:col>81</xdr:col>
      <xdr:colOff>101600</xdr:colOff>
      <xdr:row>55</xdr:row>
      <xdr:rowOff>129236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5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145763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23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67238</xdr:rowOff>
    </xdr:from>
    <xdr:to>
      <xdr:col>76</xdr:col>
      <xdr:colOff>165100</xdr:colOff>
      <xdr:row>55</xdr:row>
      <xdr:rowOff>168838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49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13915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27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43474</xdr:rowOff>
    </xdr:from>
    <xdr:to>
      <xdr:col>72</xdr:col>
      <xdr:colOff>38100</xdr:colOff>
      <xdr:row>57</xdr:row>
      <xdr:rowOff>145074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161601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9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5069</xdr:rowOff>
    </xdr:from>
    <xdr:to>
      <xdr:col>67</xdr:col>
      <xdr:colOff>101600</xdr:colOff>
      <xdr:row>58</xdr:row>
      <xdr:rowOff>106669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4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97796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4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96365</xdr:rowOff>
    </xdr:from>
    <xdr:to>
      <xdr:col>85</xdr:col>
      <xdr:colOff>127000</xdr:colOff>
      <xdr:row>79</xdr:row>
      <xdr:rowOff>98225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0915"/>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87514</xdr:rowOff>
    </xdr:from>
    <xdr:to>
      <xdr:col>81</xdr:col>
      <xdr:colOff>50800</xdr:colOff>
      <xdr:row>79</xdr:row>
      <xdr:rowOff>96365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32064"/>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71185</xdr:rowOff>
    </xdr:from>
    <xdr:to>
      <xdr:col>76</xdr:col>
      <xdr:colOff>114300</xdr:colOff>
      <xdr:row>79</xdr:row>
      <xdr:rowOff>87514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1573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71185</xdr:rowOff>
    </xdr:from>
    <xdr:to>
      <xdr:col>71</xdr:col>
      <xdr:colOff>177800</xdr:colOff>
      <xdr:row>79</xdr:row>
      <xdr:rowOff>89866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615735"/>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47425</xdr:rowOff>
    </xdr:from>
    <xdr:to>
      <xdr:col>85</xdr:col>
      <xdr:colOff>177800</xdr:colOff>
      <xdr:row>79</xdr:row>
      <xdr:rowOff>149025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133802</xdr:rowOff>
    </xdr:from>
    <xdr:ext cx="313932"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6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45565</xdr:rowOff>
    </xdr:from>
    <xdr:to>
      <xdr:col>81</xdr:col>
      <xdr:colOff>101600</xdr:colOff>
      <xdr:row>79</xdr:row>
      <xdr:rowOff>147165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138292</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24333" y="13682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36714</xdr:rowOff>
    </xdr:from>
    <xdr:to>
      <xdr:col>76</xdr:col>
      <xdr:colOff>165100</xdr:colOff>
      <xdr:row>79</xdr:row>
      <xdr:rowOff>138314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129441</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7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20385</xdr:rowOff>
    </xdr:from>
    <xdr:to>
      <xdr:col>72</xdr:col>
      <xdr:colOff>38100</xdr:colOff>
      <xdr:row>79</xdr:row>
      <xdr:rowOff>121985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113112</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39066</xdr:rowOff>
    </xdr:from>
    <xdr:to>
      <xdr:col>67</xdr:col>
      <xdr:colOff>101600</xdr:colOff>
      <xdr:row>79</xdr:row>
      <xdr:rowOff>140666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131793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76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80594</xdr:rowOff>
    </xdr:from>
    <xdr:to>
      <xdr:col>85</xdr:col>
      <xdr:colOff>127000</xdr:colOff>
      <xdr:row>93</xdr:row>
      <xdr:rowOff>105029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025444"/>
          <a:ext cx="838200" cy="2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72530</xdr:rowOff>
    </xdr:from>
    <xdr:to>
      <xdr:col>81</xdr:col>
      <xdr:colOff>50800</xdr:colOff>
      <xdr:row>93</xdr:row>
      <xdr:rowOff>105029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017380"/>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57099</xdr:rowOff>
    </xdr:from>
    <xdr:to>
      <xdr:col>76</xdr:col>
      <xdr:colOff>114300</xdr:colOff>
      <xdr:row>93</xdr:row>
      <xdr:rowOff>72530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001949"/>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57099</xdr:rowOff>
    </xdr:from>
    <xdr:to>
      <xdr:col>71</xdr:col>
      <xdr:colOff>177800</xdr:colOff>
      <xdr:row>93</xdr:row>
      <xdr:rowOff>79184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001949"/>
          <a:ext cx="889000" cy="2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29794</xdr:rowOff>
    </xdr:from>
    <xdr:to>
      <xdr:col>85</xdr:col>
      <xdr:colOff>177800</xdr:colOff>
      <xdr:row>93</xdr:row>
      <xdr:rowOff>131394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59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52671</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8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54229</xdr:rowOff>
    </xdr:from>
    <xdr:to>
      <xdr:col>81</xdr:col>
      <xdr:colOff>101600</xdr:colOff>
      <xdr:row>93</xdr:row>
      <xdr:rowOff>155829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59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906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577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21730</xdr:rowOff>
    </xdr:from>
    <xdr:to>
      <xdr:col>76</xdr:col>
      <xdr:colOff>165100</xdr:colOff>
      <xdr:row>93</xdr:row>
      <xdr:rowOff>123330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59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139857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74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6299</xdr:rowOff>
    </xdr:from>
    <xdr:to>
      <xdr:col>72</xdr:col>
      <xdr:colOff>38100</xdr:colOff>
      <xdr:row>93</xdr:row>
      <xdr:rowOff>107899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59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124426</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7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28384</xdr:rowOff>
    </xdr:from>
    <xdr:to>
      <xdr:col>67</xdr:col>
      <xdr:colOff>101600</xdr:colOff>
      <xdr:row>93</xdr:row>
      <xdr:rowOff>129984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59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146511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57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及び商工費は、新型コロナウイルス感染症対策に伴う臨時的な事業（特別定額給付金給付事業、事業継続給付金給付事業、プレミアム商品券事業等）の終了により、前年度と比較して大幅に減少している。</a:t>
          </a:r>
        </a:p>
        <a:p>
          <a:r>
            <a:rPr kumimoji="1" lang="ja-JP" altLang="en-US" sz="1300">
              <a:latin typeface="ＭＳ Ｐゴシック" panose="020B0600070205080204" pitchFamily="50" charset="-128"/>
              <a:ea typeface="ＭＳ Ｐゴシック" panose="020B0600070205080204" pitchFamily="50" charset="-128"/>
            </a:rPr>
            <a:t>民生費は、新型コロナウイルス感染症対策に伴う臨時的な事業（子育て世代生活支援給付金給付事業、子育て世代への臨時特別給付金給付事業、住民税非課税世帯特別定額給付金等）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土木費は、公園施設の長寿命化（うのけ総合公園）や転用事業（谷公園）事業といった大規模事業が終了したことにより、前年度と比較して減少ている。</a:t>
          </a:r>
        </a:p>
        <a:p>
          <a:r>
            <a:rPr kumimoji="1" lang="ja-JP" altLang="en-US" sz="1300">
              <a:latin typeface="ＭＳ Ｐゴシック" panose="020B0600070205080204" pitchFamily="50" charset="-128"/>
              <a:ea typeface="ＭＳ Ｐゴシック" panose="020B0600070205080204" pitchFamily="50" charset="-128"/>
            </a:rPr>
            <a:t>教育費は、小学校の長寿命化（七塚小学校）学校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台端末整備）が終了したことで、類似団体平均よりも下回る結果となった。</a:t>
          </a:r>
        </a:p>
        <a:p>
          <a:r>
            <a:rPr kumimoji="1" lang="ja-JP" altLang="en-US" sz="1300">
              <a:latin typeface="ＭＳ Ｐゴシック" panose="020B0600070205080204" pitchFamily="50" charset="-128"/>
              <a:ea typeface="ＭＳ Ｐゴシック" panose="020B0600070205080204" pitchFamily="50" charset="-128"/>
            </a:rPr>
            <a:t>労働費は、市営バス事業（車庫整備、バス購入）がひと段落し、前年度と比較して減少している。また、公債費は、平成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年度以降、全国平均を大きく上回る結果となっているが、主に合併特例債の償還が本格化したことによる増加となる。</a:t>
          </a:r>
        </a:p>
        <a:p>
          <a:r>
            <a:rPr kumimoji="1" lang="ja-JP" altLang="en-US" sz="1300">
              <a:latin typeface="ＭＳ Ｐゴシック" panose="020B0600070205080204" pitchFamily="50" charset="-128"/>
              <a:ea typeface="ＭＳ Ｐゴシック" panose="020B0600070205080204" pitchFamily="50" charset="-128"/>
            </a:rPr>
            <a:t>上記以外の目的別歳出については、類似団体平均と同水準もしくは下回っており、今後も効率的な行政運営に取り組むことで、財政の健全化と住民サービス向上の両立に努める。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これまで、行財政改革の推進や歳出予算の執行抑制による余剰金については、合併特例期間終了後を見据えて積極的に財政調整基金に積立を行ってきた。</a:t>
          </a:r>
        </a:p>
        <a:p>
          <a:r>
            <a:rPr kumimoji="1" lang="ja-JP" altLang="en-US" sz="1200">
              <a:latin typeface="ＭＳ ゴシック" pitchFamily="49" charset="-128"/>
              <a:ea typeface="ＭＳ ゴシック" pitchFamily="49" charset="-128"/>
            </a:rPr>
            <a:t>令和３年度については普通建設事業費などの減少により実質単年度収支は改善され若干の赤字となっている。しかしながら今後も社会保障関連経費や公共施設の老朽化対策費など多額な財源を必要とする傾向であり、一般財源の確保は重要課題となっているため、今後も長期的な観点から健全な財政運営を継続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年度以降、全会計で黒字となっており、連結実質赤字比率は算定されていない。平成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年度は、一般会計の黒字額は標準財政規模比で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以上で推移している。これは、歳出を抑制している一方で、市税収入が堅調に推移していることが要因である。平成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年度については、豪雪対応の特殊要因により黒字額は減少したが、平成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年度は復調傾向にある。将来的に扶助費等の義務的経費が増加することに備えて、今後も歳出予算規模を抑制し健全な財政運営を継続していく。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 thickBot="1" x14ac:dyDescent="0.25">
      <c r="B2" s="179" t="s">
        <v>81</v>
      </c>
      <c r="C2" s="179"/>
      <c r="D2" s="180"/>
    </row>
    <row r="3" spans="1:119" ht="18.75" customHeight="1" thickBot="1" x14ac:dyDescent="0.25">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2">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19713430</v>
      </c>
      <c r="BO4" s="404"/>
      <c r="BP4" s="404"/>
      <c r="BQ4" s="404"/>
      <c r="BR4" s="404"/>
      <c r="BS4" s="404"/>
      <c r="BT4" s="404"/>
      <c r="BU4" s="405"/>
      <c r="BV4" s="403">
        <v>24090881</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6.1</v>
      </c>
      <c r="CU4" s="410"/>
      <c r="CV4" s="410"/>
      <c r="CW4" s="410"/>
      <c r="CX4" s="410"/>
      <c r="CY4" s="410"/>
      <c r="CZ4" s="410"/>
      <c r="DA4" s="411"/>
      <c r="DB4" s="409">
        <v>5.6</v>
      </c>
      <c r="DC4" s="410"/>
      <c r="DD4" s="410"/>
      <c r="DE4" s="410"/>
      <c r="DF4" s="410"/>
      <c r="DG4" s="410"/>
      <c r="DH4" s="410"/>
      <c r="DI4" s="411"/>
    </row>
    <row r="5" spans="1:119" ht="18.75" customHeight="1" x14ac:dyDescent="0.2">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19024290</v>
      </c>
      <c r="BO5" s="441"/>
      <c r="BP5" s="441"/>
      <c r="BQ5" s="441"/>
      <c r="BR5" s="441"/>
      <c r="BS5" s="441"/>
      <c r="BT5" s="441"/>
      <c r="BU5" s="442"/>
      <c r="BV5" s="440">
        <v>23460939</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89</v>
      </c>
      <c r="CU5" s="438"/>
      <c r="CV5" s="438"/>
      <c r="CW5" s="438"/>
      <c r="CX5" s="438"/>
      <c r="CY5" s="438"/>
      <c r="CZ5" s="438"/>
      <c r="DA5" s="439"/>
      <c r="DB5" s="437">
        <v>92.4</v>
      </c>
      <c r="DC5" s="438"/>
      <c r="DD5" s="438"/>
      <c r="DE5" s="438"/>
      <c r="DF5" s="438"/>
      <c r="DG5" s="438"/>
      <c r="DH5" s="438"/>
      <c r="DI5" s="439"/>
    </row>
    <row r="6" spans="1:119" ht="18.75" customHeight="1" x14ac:dyDescent="0.2">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689140</v>
      </c>
      <c r="BO6" s="441"/>
      <c r="BP6" s="441"/>
      <c r="BQ6" s="441"/>
      <c r="BR6" s="441"/>
      <c r="BS6" s="441"/>
      <c r="BT6" s="441"/>
      <c r="BU6" s="442"/>
      <c r="BV6" s="440">
        <v>629942</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93.2</v>
      </c>
      <c r="CU6" s="478"/>
      <c r="CV6" s="478"/>
      <c r="CW6" s="478"/>
      <c r="CX6" s="478"/>
      <c r="CY6" s="478"/>
      <c r="CZ6" s="478"/>
      <c r="DA6" s="479"/>
      <c r="DB6" s="477">
        <v>96.1</v>
      </c>
      <c r="DC6" s="478"/>
      <c r="DD6" s="478"/>
      <c r="DE6" s="478"/>
      <c r="DF6" s="478"/>
      <c r="DG6" s="478"/>
      <c r="DH6" s="478"/>
      <c r="DI6" s="479"/>
    </row>
    <row r="7" spans="1:119" ht="18.75" customHeight="1" x14ac:dyDescent="0.2">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105</v>
      </c>
      <c r="AV7" s="473"/>
      <c r="AW7" s="473"/>
      <c r="AX7" s="473"/>
      <c r="AY7" s="474" t="s">
        <v>106</v>
      </c>
      <c r="AZ7" s="475"/>
      <c r="BA7" s="475"/>
      <c r="BB7" s="475"/>
      <c r="BC7" s="475"/>
      <c r="BD7" s="475"/>
      <c r="BE7" s="475"/>
      <c r="BF7" s="475"/>
      <c r="BG7" s="475"/>
      <c r="BH7" s="475"/>
      <c r="BI7" s="475"/>
      <c r="BJ7" s="475"/>
      <c r="BK7" s="475"/>
      <c r="BL7" s="475"/>
      <c r="BM7" s="476"/>
      <c r="BN7" s="440">
        <v>19172</v>
      </c>
      <c r="BO7" s="441"/>
      <c r="BP7" s="441"/>
      <c r="BQ7" s="441"/>
      <c r="BR7" s="441"/>
      <c r="BS7" s="441"/>
      <c r="BT7" s="441"/>
      <c r="BU7" s="442"/>
      <c r="BV7" s="440">
        <v>41510</v>
      </c>
      <c r="BW7" s="441"/>
      <c r="BX7" s="441"/>
      <c r="BY7" s="441"/>
      <c r="BZ7" s="441"/>
      <c r="CA7" s="441"/>
      <c r="CB7" s="441"/>
      <c r="CC7" s="442"/>
      <c r="CD7" s="443" t="s">
        <v>107</v>
      </c>
      <c r="CE7" s="444"/>
      <c r="CF7" s="444"/>
      <c r="CG7" s="444"/>
      <c r="CH7" s="444"/>
      <c r="CI7" s="444"/>
      <c r="CJ7" s="444"/>
      <c r="CK7" s="444"/>
      <c r="CL7" s="444"/>
      <c r="CM7" s="444"/>
      <c r="CN7" s="444"/>
      <c r="CO7" s="444"/>
      <c r="CP7" s="444"/>
      <c r="CQ7" s="444"/>
      <c r="CR7" s="444"/>
      <c r="CS7" s="445"/>
      <c r="CT7" s="440">
        <v>11053171</v>
      </c>
      <c r="CU7" s="441"/>
      <c r="CV7" s="441"/>
      <c r="CW7" s="441"/>
      <c r="CX7" s="441"/>
      <c r="CY7" s="441"/>
      <c r="CZ7" s="441"/>
      <c r="DA7" s="442"/>
      <c r="DB7" s="440">
        <v>10564738</v>
      </c>
      <c r="DC7" s="441"/>
      <c r="DD7" s="441"/>
      <c r="DE7" s="441"/>
      <c r="DF7" s="441"/>
      <c r="DG7" s="441"/>
      <c r="DH7" s="441"/>
      <c r="DI7" s="442"/>
    </row>
    <row r="8" spans="1:119" ht="18.75" customHeight="1" thickBot="1" x14ac:dyDescent="0.25">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108</v>
      </c>
      <c r="AN8" s="470"/>
      <c r="AO8" s="470"/>
      <c r="AP8" s="470"/>
      <c r="AQ8" s="470"/>
      <c r="AR8" s="470"/>
      <c r="AS8" s="470"/>
      <c r="AT8" s="471"/>
      <c r="AU8" s="472" t="s">
        <v>109</v>
      </c>
      <c r="AV8" s="473"/>
      <c r="AW8" s="473"/>
      <c r="AX8" s="473"/>
      <c r="AY8" s="474" t="s">
        <v>110</v>
      </c>
      <c r="AZ8" s="475"/>
      <c r="BA8" s="475"/>
      <c r="BB8" s="475"/>
      <c r="BC8" s="475"/>
      <c r="BD8" s="475"/>
      <c r="BE8" s="475"/>
      <c r="BF8" s="475"/>
      <c r="BG8" s="475"/>
      <c r="BH8" s="475"/>
      <c r="BI8" s="475"/>
      <c r="BJ8" s="475"/>
      <c r="BK8" s="475"/>
      <c r="BL8" s="475"/>
      <c r="BM8" s="476"/>
      <c r="BN8" s="440">
        <v>669968</v>
      </c>
      <c r="BO8" s="441"/>
      <c r="BP8" s="441"/>
      <c r="BQ8" s="441"/>
      <c r="BR8" s="441"/>
      <c r="BS8" s="441"/>
      <c r="BT8" s="441"/>
      <c r="BU8" s="442"/>
      <c r="BV8" s="440">
        <v>588432</v>
      </c>
      <c r="BW8" s="441"/>
      <c r="BX8" s="441"/>
      <c r="BY8" s="441"/>
      <c r="BZ8" s="441"/>
      <c r="CA8" s="441"/>
      <c r="CB8" s="441"/>
      <c r="CC8" s="442"/>
      <c r="CD8" s="443" t="s">
        <v>111</v>
      </c>
      <c r="CE8" s="444"/>
      <c r="CF8" s="444"/>
      <c r="CG8" s="444"/>
      <c r="CH8" s="444"/>
      <c r="CI8" s="444"/>
      <c r="CJ8" s="444"/>
      <c r="CK8" s="444"/>
      <c r="CL8" s="444"/>
      <c r="CM8" s="444"/>
      <c r="CN8" s="444"/>
      <c r="CO8" s="444"/>
      <c r="CP8" s="444"/>
      <c r="CQ8" s="444"/>
      <c r="CR8" s="444"/>
      <c r="CS8" s="445"/>
      <c r="CT8" s="480">
        <v>0.42</v>
      </c>
      <c r="CU8" s="481"/>
      <c r="CV8" s="481"/>
      <c r="CW8" s="481"/>
      <c r="CX8" s="481"/>
      <c r="CY8" s="481"/>
      <c r="CZ8" s="481"/>
      <c r="DA8" s="482"/>
      <c r="DB8" s="480">
        <v>0.43</v>
      </c>
      <c r="DC8" s="481"/>
      <c r="DD8" s="481"/>
      <c r="DE8" s="481"/>
      <c r="DF8" s="481"/>
      <c r="DG8" s="481"/>
      <c r="DH8" s="481"/>
      <c r="DI8" s="482"/>
    </row>
    <row r="9" spans="1:119" ht="18.75" customHeight="1" thickBot="1" x14ac:dyDescent="0.25">
      <c r="A9" s="178"/>
      <c r="B9" s="434" t="s">
        <v>112</v>
      </c>
      <c r="C9" s="435"/>
      <c r="D9" s="435"/>
      <c r="E9" s="435"/>
      <c r="F9" s="435"/>
      <c r="G9" s="435"/>
      <c r="H9" s="435"/>
      <c r="I9" s="435"/>
      <c r="J9" s="435"/>
      <c r="K9" s="483"/>
      <c r="L9" s="484" t="s">
        <v>113</v>
      </c>
      <c r="M9" s="485"/>
      <c r="N9" s="485"/>
      <c r="O9" s="485"/>
      <c r="P9" s="485"/>
      <c r="Q9" s="486"/>
      <c r="R9" s="487">
        <v>34889</v>
      </c>
      <c r="S9" s="488"/>
      <c r="T9" s="488"/>
      <c r="U9" s="488"/>
      <c r="V9" s="489"/>
      <c r="W9" s="397" t="s">
        <v>114</v>
      </c>
      <c r="X9" s="398"/>
      <c r="Y9" s="398"/>
      <c r="Z9" s="398"/>
      <c r="AA9" s="398"/>
      <c r="AB9" s="398"/>
      <c r="AC9" s="398"/>
      <c r="AD9" s="398"/>
      <c r="AE9" s="398"/>
      <c r="AF9" s="398"/>
      <c r="AG9" s="398"/>
      <c r="AH9" s="398"/>
      <c r="AI9" s="398"/>
      <c r="AJ9" s="398"/>
      <c r="AK9" s="398"/>
      <c r="AL9" s="399"/>
      <c r="AM9" s="469" t="s">
        <v>115</v>
      </c>
      <c r="AN9" s="470"/>
      <c r="AO9" s="470"/>
      <c r="AP9" s="470"/>
      <c r="AQ9" s="470"/>
      <c r="AR9" s="470"/>
      <c r="AS9" s="470"/>
      <c r="AT9" s="471"/>
      <c r="AU9" s="472" t="s">
        <v>116</v>
      </c>
      <c r="AV9" s="473"/>
      <c r="AW9" s="473"/>
      <c r="AX9" s="473"/>
      <c r="AY9" s="474" t="s">
        <v>117</v>
      </c>
      <c r="AZ9" s="475"/>
      <c r="BA9" s="475"/>
      <c r="BB9" s="475"/>
      <c r="BC9" s="475"/>
      <c r="BD9" s="475"/>
      <c r="BE9" s="475"/>
      <c r="BF9" s="475"/>
      <c r="BG9" s="475"/>
      <c r="BH9" s="475"/>
      <c r="BI9" s="475"/>
      <c r="BJ9" s="475"/>
      <c r="BK9" s="475"/>
      <c r="BL9" s="475"/>
      <c r="BM9" s="476"/>
      <c r="BN9" s="440">
        <v>81536</v>
      </c>
      <c r="BO9" s="441"/>
      <c r="BP9" s="441"/>
      <c r="BQ9" s="441"/>
      <c r="BR9" s="441"/>
      <c r="BS9" s="441"/>
      <c r="BT9" s="441"/>
      <c r="BU9" s="442"/>
      <c r="BV9" s="440">
        <v>197505</v>
      </c>
      <c r="BW9" s="441"/>
      <c r="BX9" s="441"/>
      <c r="BY9" s="441"/>
      <c r="BZ9" s="441"/>
      <c r="CA9" s="441"/>
      <c r="CB9" s="441"/>
      <c r="CC9" s="442"/>
      <c r="CD9" s="443" t="s">
        <v>118</v>
      </c>
      <c r="CE9" s="444"/>
      <c r="CF9" s="444"/>
      <c r="CG9" s="444"/>
      <c r="CH9" s="444"/>
      <c r="CI9" s="444"/>
      <c r="CJ9" s="444"/>
      <c r="CK9" s="444"/>
      <c r="CL9" s="444"/>
      <c r="CM9" s="444"/>
      <c r="CN9" s="444"/>
      <c r="CO9" s="444"/>
      <c r="CP9" s="444"/>
      <c r="CQ9" s="444"/>
      <c r="CR9" s="444"/>
      <c r="CS9" s="445"/>
      <c r="CT9" s="437">
        <v>20.6</v>
      </c>
      <c r="CU9" s="438"/>
      <c r="CV9" s="438"/>
      <c r="CW9" s="438"/>
      <c r="CX9" s="438"/>
      <c r="CY9" s="438"/>
      <c r="CZ9" s="438"/>
      <c r="DA9" s="439"/>
      <c r="DB9" s="437">
        <v>20.100000000000001</v>
      </c>
      <c r="DC9" s="438"/>
      <c r="DD9" s="438"/>
      <c r="DE9" s="438"/>
      <c r="DF9" s="438"/>
      <c r="DG9" s="438"/>
      <c r="DH9" s="438"/>
      <c r="DI9" s="439"/>
    </row>
    <row r="10" spans="1:119" ht="18.75" customHeight="1" thickBot="1" x14ac:dyDescent="0.25">
      <c r="A10" s="178"/>
      <c r="B10" s="434"/>
      <c r="C10" s="435"/>
      <c r="D10" s="435"/>
      <c r="E10" s="435"/>
      <c r="F10" s="435"/>
      <c r="G10" s="435"/>
      <c r="H10" s="435"/>
      <c r="I10" s="435"/>
      <c r="J10" s="435"/>
      <c r="K10" s="483"/>
      <c r="L10" s="490" t="s">
        <v>119</v>
      </c>
      <c r="M10" s="470"/>
      <c r="N10" s="470"/>
      <c r="O10" s="470"/>
      <c r="P10" s="470"/>
      <c r="Q10" s="471"/>
      <c r="R10" s="491">
        <v>34219</v>
      </c>
      <c r="S10" s="492"/>
      <c r="T10" s="492"/>
      <c r="U10" s="492"/>
      <c r="V10" s="493"/>
      <c r="W10" s="428"/>
      <c r="X10" s="429"/>
      <c r="Y10" s="429"/>
      <c r="Z10" s="429"/>
      <c r="AA10" s="429"/>
      <c r="AB10" s="429"/>
      <c r="AC10" s="429"/>
      <c r="AD10" s="429"/>
      <c r="AE10" s="429"/>
      <c r="AF10" s="429"/>
      <c r="AG10" s="429"/>
      <c r="AH10" s="429"/>
      <c r="AI10" s="429"/>
      <c r="AJ10" s="429"/>
      <c r="AK10" s="429"/>
      <c r="AL10" s="432"/>
      <c r="AM10" s="469" t="s">
        <v>120</v>
      </c>
      <c r="AN10" s="470"/>
      <c r="AO10" s="470"/>
      <c r="AP10" s="470"/>
      <c r="AQ10" s="470"/>
      <c r="AR10" s="470"/>
      <c r="AS10" s="470"/>
      <c r="AT10" s="471"/>
      <c r="AU10" s="472" t="s">
        <v>109</v>
      </c>
      <c r="AV10" s="473"/>
      <c r="AW10" s="473"/>
      <c r="AX10" s="473"/>
      <c r="AY10" s="474" t="s">
        <v>121</v>
      </c>
      <c r="AZ10" s="475"/>
      <c r="BA10" s="475"/>
      <c r="BB10" s="475"/>
      <c r="BC10" s="475"/>
      <c r="BD10" s="475"/>
      <c r="BE10" s="475"/>
      <c r="BF10" s="475"/>
      <c r="BG10" s="475"/>
      <c r="BH10" s="475"/>
      <c r="BI10" s="475"/>
      <c r="BJ10" s="475"/>
      <c r="BK10" s="475"/>
      <c r="BL10" s="475"/>
      <c r="BM10" s="476"/>
      <c r="BN10" s="440">
        <v>38128</v>
      </c>
      <c r="BO10" s="441"/>
      <c r="BP10" s="441"/>
      <c r="BQ10" s="441"/>
      <c r="BR10" s="441"/>
      <c r="BS10" s="441"/>
      <c r="BT10" s="441"/>
      <c r="BU10" s="442"/>
      <c r="BV10" s="440">
        <v>51133</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126</v>
      </c>
      <c r="AV11" s="473"/>
      <c r="AW11" s="473"/>
      <c r="AX11" s="473"/>
      <c r="AY11" s="474" t="s">
        <v>127</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130</v>
      </c>
      <c r="DC11" s="481"/>
      <c r="DD11" s="481"/>
      <c r="DE11" s="481"/>
      <c r="DF11" s="481"/>
      <c r="DG11" s="481"/>
      <c r="DH11" s="481"/>
      <c r="DI11" s="482"/>
    </row>
    <row r="12" spans="1:119" ht="18.75" customHeight="1" x14ac:dyDescent="0.2">
      <c r="A12" s="178"/>
      <c r="B12" s="500" t="s">
        <v>131</v>
      </c>
      <c r="C12" s="501"/>
      <c r="D12" s="501"/>
      <c r="E12" s="501"/>
      <c r="F12" s="501"/>
      <c r="G12" s="501"/>
      <c r="H12" s="501"/>
      <c r="I12" s="501"/>
      <c r="J12" s="501"/>
      <c r="K12" s="502"/>
      <c r="L12" s="509" t="s">
        <v>132</v>
      </c>
      <c r="M12" s="510"/>
      <c r="N12" s="510"/>
      <c r="O12" s="510"/>
      <c r="P12" s="510"/>
      <c r="Q12" s="511"/>
      <c r="R12" s="512">
        <v>35854</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126</v>
      </c>
      <c r="AV12" s="473"/>
      <c r="AW12" s="473"/>
      <c r="AX12" s="473"/>
      <c r="AY12" s="474" t="s">
        <v>136</v>
      </c>
      <c r="AZ12" s="475"/>
      <c r="BA12" s="475"/>
      <c r="BB12" s="475"/>
      <c r="BC12" s="475"/>
      <c r="BD12" s="475"/>
      <c r="BE12" s="475"/>
      <c r="BF12" s="475"/>
      <c r="BG12" s="475"/>
      <c r="BH12" s="475"/>
      <c r="BI12" s="475"/>
      <c r="BJ12" s="475"/>
      <c r="BK12" s="475"/>
      <c r="BL12" s="475"/>
      <c r="BM12" s="476"/>
      <c r="BN12" s="440">
        <v>120000</v>
      </c>
      <c r="BO12" s="441"/>
      <c r="BP12" s="441"/>
      <c r="BQ12" s="441"/>
      <c r="BR12" s="441"/>
      <c r="BS12" s="441"/>
      <c r="BT12" s="441"/>
      <c r="BU12" s="442"/>
      <c r="BV12" s="440">
        <v>509399</v>
      </c>
      <c r="BW12" s="441"/>
      <c r="BX12" s="441"/>
      <c r="BY12" s="441"/>
      <c r="BZ12" s="441"/>
      <c r="CA12" s="441"/>
      <c r="CB12" s="441"/>
      <c r="CC12" s="442"/>
      <c r="CD12" s="443" t="s">
        <v>137</v>
      </c>
      <c r="CE12" s="444"/>
      <c r="CF12" s="444"/>
      <c r="CG12" s="444"/>
      <c r="CH12" s="444"/>
      <c r="CI12" s="444"/>
      <c r="CJ12" s="444"/>
      <c r="CK12" s="444"/>
      <c r="CL12" s="444"/>
      <c r="CM12" s="444"/>
      <c r="CN12" s="444"/>
      <c r="CO12" s="444"/>
      <c r="CP12" s="444"/>
      <c r="CQ12" s="444"/>
      <c r="CR12" s="444"/>
      <c r="CS12" s="445"/>
      <c r="CT12" s="480" t="s">
        <v>138</v>
      </c>
      <c r="CU12" s="481"/>
      <c r="CV12" s="481"/>
      <c r="CW12" s="481"/>
      <c r="CX12" s="481"/>
      <c r="CY12" s="481"/>
      <c r="CZ12" s="481"/>
      <c r="DA12" s="482"/>
      <c r="DB12" s="480" t="s">
        <v>139</v>
      </c>
      <c r="DC12" s="481"/>
      <c r="DD12" s="481"/>
      <c r="DE12" s="481"/>
      <c r="DF12" s="481"/>
      <c r="DG12" s="481"/>
      <c r="DH12" s="481"/>
      <c r="DI12" s="482"/>
    </row>
    <row r="13" spans="1:119" ht="18.75" customHeight="1" x14ac:dyDescent="0.2">
      <c r="A13" s="178"/>
      <c r="B13" s="503"/>
      <c r="C13" s="504"/>
      <c r="D13" s="504"/>
      <c r="E13" s="504"/>
      <c r="F13" s="504"/>
      <c r="G13" s="504"/>
      <c r="H13" s="504"/>
      <c r="I13" s="504"/>
      <c r="J13" s="504"/>
      <c r="K13" s="505"/>
      <c r="L13" s="187"/>
      <c r="M13" s="531" t="s">
        <v>140</v>
      </c>
      <c r="N13" s="532"/>
      <c r="O13" s="532"/>
      <c r="P13" s="532"/>
      <c r="Q13" s="533"/>
      <c r="R13" s="524">
        <v>35526</v>
      </c>
      <c r="S13" s="525"/>
      <c r="T13" s="525"/>
      <c r="U13" s="525"/>
      <c r="V13" s="526"/>
      <c r="W13" s="456" t="s">
        <v>141</v>
      </c>
      <c r="X13" s="457"/>
      <c r="Y13" s="457"/>
      <c r="Z13" s="457"/>
      <c r="AA13" s="457"/>
      <c r="AB13" s="447"/>
      <c r="AC13" s="491">
        <v>391</v>
      </c>
      <c r="AD13" s="492"/>
      <c r="AE13" s="492"/>
      <c r="AF13" s="492"/>
      <c r="AG13" s="534"/>
      <c r="AH13" s="491">
        <v>449</v>
      </c>
      <c r="AI13" s="492"/>
      <c r="AJ13" s="492"/>
      <c r="AK13" s="492"/>
      <c r="AL13" s="493"/>
      <c r="AM13" s="469" t="s">
        <v>142</v>
      </c>
      <c r="AN13" s="470"/>
      <c r="AO13" s="470"/>
      <c r="AP13" s="470"/>
      <c r="AQ13" s="470"/>
      <c r="AR13" s="470"/>
      <c r="AS13" s="470"/>
      <c r="AT13" s="471"/>
      <c r="AU13" s="472" t="s">
        <v>143</v>
      </c>
      <c r="AV13" s="473"/>
      <c r="AW13" s="473"/>
      <c r="AX13" s="473"/>
      <c r="AY13" s="474" t="s">
        <v>144</v>
      </c>
      <c r="AZ13" s="475"/>
      <c r="BA13" s="475"/>
      <c r="BB13" s="475"/>
      <c r="BC13" s="475"/>
      <c r="BD13" s="475"/>
      <c r="BE13" s="475"/>
      <c r="BF13" s="475"/>
      <c r="BG13" s="475"/>
      <c r="BH13" s="475"/>
      <c r="BI13" s="475"/>
      <c r="BJ13" s="475"/>
      <c r="BK13" s="475"/>
      <c r="BL13" s="475"/>
      <c r="BM13" s="476"/>
      <c r="BN13" s="440">
        <v>-336</v>
      </c>
      <c r="BO13" s="441"/>
      <c r="BP13" s="441"/>
      <c r="BQ13" s="441"/>
      <c r="BR13" s="441"/>
      <c r="BS13" s="441"/>
      <c r="BT13" s="441"/>
      <c r="BU13" s="442"/>
      <c r="BV13" s="440">
        <v>-260761</v>
      </c>
      <c r="BW13" s="441"/>
      <c r="BX13" s="441"/>
      <c r="BY13" s="441"/>
      <c r="BZ13" s="441"/>
      <c r="CA13" s="441"/>
      <c r="CB13" s="441"/>
      <c r="CC13" s="442"/>
      <c r="CD13" s="443" t="s">
        <v>145</v>
      </c>
      <c r="CE13" s="444"/>
      <c r="CF13" s="444"/>
      <c r="CG13" s="444"/>
      <c r="CH13" s="444"/>
      <c r="CI13" s="444"/>
      <c r="CJ13" s="444"/>
      <c r="CK13" s="444"/>
      <c r="CL13" s="444"/>
      <c r="CM13" s="444"/>
      <c r="CN13" s="444"/>
      <c r="CO13" s="444"/>
      <c r="CP13" s="444"/>
      <c r="CQ13" s="444"/>
      <c r="CR13" s="444"/>
      <c r="CS13" s="445"/>
      <c r="CT13" s="437">
        <v>10.8</v>
      </c>
      <c r="CU13" s="438"/>
      <c r="CV13" s="438"/>
      <c r="CW13" s="438"/>
      <c r="CX13" s="438"/>
      <c r="CY13" s="438"/>
      <c r="CZ13" s="438"/>
      <c r="DA13" s="439"/>
      <c r="DB13" s="437">
        <v>11.4</v>
      </c>
      <c r="DC13" s="438"/>
      <c r="DD13" s="438"/>
      <c r="DE13" s="438"/>
      <c r="DF13" s="438"/>
      <c r="DG13" s="438"/>
      <c r="DH13" s="438"/>
      <c r="DI13" s="439"/>
    </row>
    <row r="14" spans="1:119" ht="18.75" customHeight="1" thickBot="1" x14ac:dyDescent="0.25">
      <c r="A14" s="178"/>
      <c r="B14" s="503"/>
      <c r="C14" s="504"/>
      <c r="D14" s="504"/>
      <c r="E14" s="504"/>
      <c r="F14" s="504"/>
      <c r="G14" s="504"/>
      <c r="H14" s="504"/>
      <c r="I14" s="504"/>
      <c r="J14" s="504"/>
      <c r="K14" s="505"/>
      <c r="L14" s="521" t="s">
        <v>146</v>
      </c>
      <c r="M14" s="522"/>
      <c r="N14" s="522"/>
      <c r="O14" s="522"/>
      <c r="P14" s="522"/>
      <c r="Q14" s="523"/>
      <c r="R14" s="524">
        <v>35668</v>
      </c>
      <c r="S14" s="525"/>
      <c r="T14" s="525"/>
      <c r="U14" s="525"/>
      <c r="V14" s="526"/>
      <c r="W14" s="430"/>
      <c r="X14" s="431"/>
      <c r="Y14" s="431"/>
      <c r="Z14" s="431"/>
      <c r="AA14" s="431"/>
      <c r="AB14" s="420"/>
      <c r="AC14" s="527">
        <v>2.2000000000000002</v>
      </c>
      <c r="AD14" s="528"/>
      <c r="AE14" s="528"/>
      <c r="AF14" s="528"/>
      <c r="AG14" s="529"/>
      <c r="AH14" s="527">
        <v>2.6</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147</v>
      </c>
      <c r="CE14" s="536"/>
      <c r="CF14" s="536"/>
      <c r="CG14" s="536"/>
      <c r="CH14" s="536"/>
      <c r="CI14" s="536"/>
      <c r="CJ14" s="536"/>
      <c r="CK14" s="536"/>
      <c r="CL14" s="536"/>
      <c r="CM14" s="536"/>
      <c r="CN14" s="536"/>
      <c r="CO14" s="536"/>
      <c r="CP14" s="536"/>
      <c r="CQ14" s="536"/>
      <c r="CR14" s="536"/>
      <c r="CS14" s="537"/>
      <c r="CT14" s="538">
        <v>41.6</v>
      </c>
      <c r="CU14" s="539"/>
      <c r="CV14" s="539"/>
      <c r="CW14" s="539"/>
      <c r="CX14" s="539"/>
      <c r="CY14" s="539"/>
      <c r="CZ14" s="539"/>
      <c r="DA14" s="540"/>
      <c r="DB14" s="538">
        <v>52</v>
      </c>
      <c r="DC14" s="539"/>
      <c r="DD14" s="539"/>
      <c r="DE14" s="539"/>
      <c r="DF14" s="539"/>
      <c r="DG14" s="539"/>
      <c r="DH14" s="539"/>
      <c r="DI14" s="540"/>
    </row>
    <row r="15" spans="1:119" ht="18.75" customHeight="1" x14ac:dyDescent="0.2">
      <c r="A15" s="178"/>
      <c r="B15" s="503"/>
      <c r="C15" s="504"/>
      <c r="D15" s="504"/>
      <c r="E15" s="504"/>
      <c r="F15" s="504"/>
      <c r="G15" s="504"/>
      <c r="H15" s="504"/>
      <c r="I15" s="504"/>
      <c r="J15" s="504"/>
      <c r="K15" s="505"/>
      <c r="L15" s="187"/>
      <c r="M15" s="531" t="s">
        <v>148</v>
      </c>
      <c r="N15" s="532"/>
      <c r="O15" s="532"/>
      <c r="P15" s="532"/>
      <c r="Q15" s="533"/>
      <c r="R15" s="524">
        <v>35338</v>
      </c>
      <c r="S15" s="525"/>
      <c r="T15" s="525"/>
      <c r="U15" s="525"/>
      <c r="V15" s="526"/>
      <c r="W15" s="456" t="s">
        <v>149</v>
      </c>
      <c r="X15" s="457"/>
      <c r="Y15" s="457"/>
      <c r="Z15" s="457"/>
      <c r="AA15" s="457"/>
      <c r="AB15" s="447"/>
      <c r="AC15" s="491">
        <v>6188</v>
      </c>
      <c r="AD15" s="492"/>
      <c r="AE15" s="492"/>
      <c r="AF15" s="492"/>
      <c r="AG15" s="534"/>
      <c r="AH15" s="491">
        <v>6503</v>
      </c>
      <c r="AI15" s="492"/>
      <c r="AJ15" s="492"/>
      <c r="AK15" s="492"/>
      <c r="AL15" s="493"/>
      <c r="AM15" s="469"/>
      <c r="AN15" s="470"/>
      <c r="AO15" s="470"/>
      <c r="AP15" s="470"/>
      <c r="AQ15" s="470"/>
      <c r="AR15" s="470"/>
      <c r="AS15" s="470"/>
      <c r="AT15" s="471"/>
      <c r="AU15" s="472"/>
      <c r="AV15" s="473"/>
      <c r="AW15" s="473"/>
      <c r="AX15" s="473"/>
      <c r="AY15" s="400" t="s">
        <v>150</v>
      </c>
      <c r="AZ15" s="401"/>
      <c r="BA15" s="401"/>
      <c r="BB15" s="401"/>
      <c r="BC15" s="401"/>
      <c r="BD15" s="401"/>
      <c r="BE15" s="401"/>
      <c r="BF15" s="401"/>
      <c r="BG15" s="401"/>
      <c r="BH15" s="401"/>
      <c r="BI15" s="401"/>
      <c r="BJ15" s="401"/>
      <c r="BK15" s="401"/>
      <c r="BL15" s="401"/>
      <c r="BM15" s="402"/>
      <c r="BN15" s="403">
        <v>3837395</v>
      </c>
      <c r="BO15" s="404"/>
      <c r="BP15" s="404"/>
      <c r="BQ15" s="404"/>
      <c r="BR15" s="404"/>
      <c r="BS15" s="404"/>
      <c r="BT15" s="404"/>
      <c r="BU15" s="405"/>
      <c r="BV15" s="403">
        <v>3937165</v>
      </c>
      <c r="BW15" s="404"/>
      <c r="BX15" s="404"/>
      <c r="BY15" s="404"/>
      <c r="BZ15" s="404"/>
      <c r="CA15" s="404"/>
      <c r="CB15" s="404"/>
      <c r="CC15" s="405"/>
      <c r="CD15" s="541" t="s">
        <v>151</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3"/>
      <c r="C16" s="504"/>
      <c r="D16" s="504"/>
      <c r="E16" s="504"/>
      <c r="F16" s="504"/>
      <c r="G16" s="504"/>
      <c r="H16" s="504"/>
      <c r="I16" s="504"/>
      <c r="J16" s="504"/>
      <c r="K16" s="505"/>
      <c r="L16" s="521" t="s">
        <v>152</v>
      </c>
      <c r="M16" s="544"/>
      <c r="N16" s="544"/>
      <c r="O16" s="544"/>
      <c r="P16" s="544"/>
      <c r="Q16" s="545"/>
      <c r="R16" s="546" t="s">
        <v>153</v>
      </c>
      <c r="S16" s="547"/>
      <c r="T16" s="547"/>
      <c r="U16" s="547"/>
      <c r="V16" s="548"/>
      <c r="W16" s="430"/>
      <c r="X16" s="431"/>
      <c r="Y16" s="431"/>
      <c r="Z16" s="431"/>
      <c r="AA16" s="431"/>
      <c r="AB16" s="420"/>
      <c r="AC16" s="527">
        <v>34.700000000000003</v>
      </c>
      <c r="AD16" s="528"/>
      <c r="AE16" s="528"/>
      <c r="AF16" s="528"/>
      <c r="AG16" s="529"/>
      <c r="AH16" s="527">
        <v>37.6</v>
      </c>
      <c r="AI16" s="528"/>
      <c r="AJ16" s="528"/>
      <c r="AK16" s="528"/>
      <c r="AL16" s="530"/>
      <c r="AM16" s="469"/>
      <c r="AN16" s="470"/>
      <c r="AO16" s="470"/>
      <c r="AP16" s="470"/>
      <c r="AQ16" s="470"/>
      <c r="AR16" s="470"/>
      <c r="AS16" s="470"/>
      <c r="AT16" s="471"/>
      <c r="AU16" s="472"/>
      <c r="AV16" s="473"/>
      <c r="AW16" s="473"/>
      <c r="AX16" s="473"/>
      <c r="AY16" s="474" t="s">
        <v>154</v>
      </c>
      <c r="AZ16" s="475"/>
      <c r="BA16" s="475"/>
      <c r="BB16" s="475"/>
      <c r="BC16" s="475"/>
      <c r="BD16" s="475"/>
      <c r="BE16" s="475"/>
      <c r="BF16" s="475"/>
      <c r="BG16" s="475"/>
      <c r="BH16" s="475"/>
      <c r="BI16" s="475"/>
      <c r="BJ16" s="475"/>
      <c r="BK16" s="475"/>
      <c r="BL16" s="475"/>
      <c r="BM16" s="476"/>
      <c r="BN16" s="440">
        <v>9588058</v>
      </c>
      <c r="BO16" s="441"/>
      <c r="BP16" s="441"/>
      <c r="BQ16" s="441"/>
      <c r="BR16" s="441"/>
      <c r="BS16" s="441"/>
      <c r="BT16" s="441"/>
      <c r="BU16" s="442"/>
      <c r="BV16" s="440">
        <v>9178097</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5">
      <c r="A17" s="178"/>
      <c r="B17" s="506"/>
      <c r="C17" s="507"/>
      <c r="D17" s="507"/>
      <c r="E17" s="507"/>
      <c r="F17" s="507"/>
      <c r="G17" s="507"/>
      <c r="H17" s="507"/>
      <c r="I17" s="507"/>
      <c r="J17" s="507"/>
      <c r="K17" s="508"/>
      <c r="L17" s="192"/>
      <c r="M17" s="551" t="s">
        <v>155</v>
      </c>
      <c r="N17" s="552"/>
      <c r="O17" s="552"/>
      <c r="P17" s="552"/>
      <c r="Q17" s="553"/>
      <c r="R17" s="546" t="s">
        <v>156</v>
      </c>
      <c r="S17" s="547"/>
      <c r="T17" s="547"/>
      <c r="U17" s="547"/>
      <c r="V17" s="548"/>
      <c r="W17" s="456" t="s">
        <v>157</v>
      </c>
      <c r="X17" s="457"/>
      <c r="Y17" s="457"/>
      <c r="Z17" s="457"/>
      <c r="AA17" s="457"/>
      <c r="AB17" s="447"/>
      <c r="AC17" s="491">
        <v>11260</v>
      </c>
      <c r="AD17" s="492"/>
      <c r="AE17" s="492"/>
      <c r="AF17" s="492"/>
      <c r="AG17" s="534"/>
      <c r="AH17" s="491">
        <v>10357</v>
      </c>
      <c r="AI17" s="492"/>
      <c r="AJ17" s="492"/>
      <c r="AK17" s="492"/>
      <c r="AL17" s="493"/>
      <c r="AM17" s="469"/>
      <c r="AN17" s="470"/>
      <c r="AO17" s="470"/>
      <c r="AP17" s="470"/>
      <c r="AQ17" s="470"/>
      <c r="AR17" s="470"/>
      <c r="AS17" s="470"/>
      <c r="AT17" s="471"/>
      <c r="AU17" s="472"/>
      <c r="AV17" s="473"/>
      <c r="AW17" s="473"/>
      <c r="AX17" s="473"/>
      <c r="AY17" s="474" t="s">
        <v>158</v>
      </c>
      <c r="AZ17" s="475"/>
      <c r="BA17" s="475"/>
      <c r="BB17" s="475"/>
      <c r="BC17" s="475"/>
      <c r="BD17" s="475"/>
      <c r="BE17" s="475"/>
      <c r="BF17" s="475"/>
      <c r="BG17" s="475"/>
      <c r="BH17" s="475"/>
      <c r="BI17" s="475"/>
      <c r="BJ17" s="475"/>
      <c r="BK17" s="475"/>
      <c r="BL17" s="475"/>
      <c r="BM17" s="476"/>
      <c r="BN17" s="440">
        <v>4790589</v>
      </c>
      <c r="BO17" s="441"/>
      <c r="BP17" s="441"/>
      <c r="BQ17" s="441"/>
      <c r="BR17" s="441"/>
      <c r="BS17" s="441"/>
      <c r="BT17" s="441"/>
      <c r="BU17" s="442"/>
      <c r="BV17" s="440">
        <v>4922205</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5">
      <c r="A18" s="178"/>
      <c r="B18" s="562" t="s">
        <v>159</v>
      </c>
      <c r="C18" s="483"/>
      <c r="D18" s="483"/>
      <c r="E18" s="563"/>
      <c r="F18" s="563"/>
      <c r="G18" s="563"/>
      <c r="H18" s="563"/>
      <c r="I18" s="563"/>
      <c r="J18" s="563"/>
      <c r="K18" s="563"/>
      <c r="L18" s="564">
        <v>64.44</v>
      </c>
      <c r="M18" s="564"/>
      <c r="N18" s="564"/>
      <c r="O18" s="564"/>
      <c r="P18" s="564"/>
      <c r="Q18" s="564"/>
      <c r="R18" s="565"/>
      <c r="S18" s="565"/>
      <c r="T18" s="565"/>
      <c r="U18" s="565"/>
      <c r="V18" s="566"/>
      <c r="W18" s="458"/>
      <c r="X18" s="459"/>
      <c r="Y18" s="459"/>
      <c r="Z18" s="459"/>
      <c r="AA18" s="459"/>
      <c r="AB18" s="450"/>
      <c r="AC18" s="567">
        <v>63.1</v>
      </c>
      <c r="AD18" s="568"/>
      <c r="AE18" s="568"/>
      <c r="AF18" s="568"/>
      <c r="AG18" s="569"/>
      <c r="AH18" s="567">
        <v>59.8</v>
      </c>
      <c r="AI18" s="568"/>
      <c r="AJ18" s="568"/>
      <c r="AK18" s="568"/>
      <c r="AL18" s="570"/>
      <c r="AM18" s="469"/>
      <c r="AN18" s="470"/>
      <c r="AO18" s="470"/>
      <c r="AP18" s="470"/>
      <c r="AQ18" s="470"/>
      <c r="AR18" s="470"/>
      <c r="AS18" s="470"/>
      <c r="AT18" s="471"/>
      <c r="AU18" s="472"/>
      <c r="AV18" s="473"/>
      <c r="AW18" s="473"/>
      <c r="AX18" s="473"/>
      <c r="AY18" s="474" t="s">
        <v>160</v>
      </c>
      <c r="AZ18" s="475"/>
      <c r="BA18" s="475"/>
      <c r="BB18" s="475"/>
      <c r="BC18" s="475"/>
      <c r="BD18" s="475"/>
      <c r="BE18" s="475"/>
      <c r="BF18" s="475"/>
      <c r="BG18" s="475"/>
      <c r="BH18" s="475"/>
      <c r="BI18" s="475"/>
      <c r="BJ18" s="475"/>
      <c r="BK18" s="475"/>
      <c r="BL18" s="475"/>
      <c r="BM18" s="476"/>
      <c r="BN18" s="440">
        <v>10111887</v>
      </c>
      <c r="BO18" s="441"/>
      <c r="BP18" s="441"/>
      <c r="BQ18" s="441"/>
      <c r="BR18" s="441"/>
      <c r="BS18" s="441"/>
      <c r="BT18" s="441"/>
      <c r="BU18" s="442"/>
      <c r="BV18" s="440">
        <v>9821066</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5">
      <c r="A19" s="178"/>
      <c r="B19" s="562" t="s">
        <v>161</v>
      </c>
      <c r="C19" s="483"/>
      <c r="D19" s="483"/>
      <c r="E19" s="563"/>
      <c r="F19" s="563"/>
      <c r="G19" s="563"/>
      <c r="H19" s="563"/>
      <c r="I19" s="563"/>
      <c r="J19" s="563"/>
      <c r="K19" s="563"/>
      <c r="L19" s="571">
        <v>541</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162</v>
      </c>
      <c r="AZ19" s="475"/>
      <c r="BA19" s="475"/>
      <c r="BB19" s="475"/>
      <c r="BC19" s="475"/>
      <c r="BD19" s="475"/>
      <c r="BE19" s="475"/>
      <c r="BF19" s="475"/>
      <c r="BG19" s="475"/>
      <c r="BH19" s="475"/>
      <c r="BI19" s="475"/>
      <c r="BJ19" s="475"/>
      <c r="BK19" s="475"/>
      <c r="BL19" s="475"/>
      <c r="BM19" s="476"/>
      <c r="BN19" s="440">
        <v>12888550</v>
      </c>
      <c r="BO19" s="441"/>
      <c r="BP19" s="441"/>
      <c r="BQ19" s="441"/>
      <c r="BR19" s="441"/>
      <c r="BS19" s="441"/>
      <c r="BT19" s="441"/>
      <c r="BU19" s="442"/>
      <c r="BV19" s="440">
        <v>13219994</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5">
      <c r="A20" s="178"/>
      <c r="B20" s="562" t="s">
        <v>163</v>
      </c>
      <c r="C20" s="483"/>
      <c r="D20" s="483"/>
      <c r="E20" s="563"/>
      <c r="F20" s="563"/>
      <c r="G20" s="563"/>
      <c r="H20" s="563"/>
      <c r="I20" s="563"/>
      <c r="J20" s="563"/>
      <c r="K20" s="563"/>
      <c r="L20" s="571">
        <v>12528</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5">
      <c r="A21" s="178"/>
      <c r="B21" s="580" t="s">
        <v>164</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2">
      <c r="A22" s="178"/>
      <c r="B22" s="610" t="s">
        <v>165</v>
      </c>
      <c r="C22" s="584"/>
      <c r="D22" s="585"/>
      <c r="E22" s="452" t="s">
        <v>1</v>
      </c>
      <c r="F22" s="457"/>
      <c r="G22" s="457"/>
      <c r="H22" s="457"/>
      <c r="I22" s="457"/>
      <c r="J22" s="457"/>
      <c r="K22" s="447"/>
      <c r="L22" s="452" t="s">
        <v>166</v>
      </c>
      <c r="M22" s="457"/>
      <c r="N22" s="457"/>
      <c r="O22" s="457"/>
      <c r="P22" s="447"/>
      <c r="Q22" s="615" t="s">
        <v>167</v>
      </c>
      <c r="R22" s="616"/>
      <c r="S22" s="616"/>
      <c r="T22" s="616"/>
      <c r="U22" s="616"/>
      <c r="V22" s="617"/>
      <c r="W22" s="583" t="s">
        <v>168</v>
      </c>
      <c r="X22" s="584"/>
      <c r="Y22" s="585"/>
      <c r="Z22" s="452" t="s">
        <v>1</v>
      </c>
      <c r="AA22" s="457"/>
      <c r="AB22" s="457"/>
      <c r="AC22" s="457"/>
      <c r="AD22" s="457"/>
      <c r="AE22" s="457"/>
      <c r="AF22" s="457"/>
      <c r="AG22" s="447"/>
      <c r="AH22" s="621" t="s">
        <v>169</v>
      </c>
      <c r="AI22" s="457"/>
      <c r="AJ22" s="457"/>
      <c r="AK22" s="457"/>
      <c r="AL22" s="447"/>
      <c r="AM22" s="621" t="s">
        <v>170</v>
      </c>
      <c r="AN22" s="622"/>
      <c r="AO22" s="622"/>
      <c r="AP22" s="622"/>
      <c r="AQ22" s="622"/>
      <c r="AR22" s="623"/>
      <c r="AS22" s="615" t="s">
        <v>167</v>
      </c>
      <c r="AT22" s="616"/>
      <c r="AU22" s="616"/>
      <c r="AV22" s="616"/>
      <c r="AW22" s="616"/>
      <c r="AX22" s="627"/>
      <c r="AY22" s="400" t="s">
        <v>171</v>
      </c>
      <c r="AZ22" s="401"/>
      <c r="BA22" s="401"/>
      <c r="BB22" s="401"/>
      <c r="BC22" s="401"/>
      <c r="BD22" s="401"/>
      <c r="BE22" s="401"/>
      <c r="BF22" s="401"/>
      <c r="BG22" s="401"/>
      <c r="BH22" s="401"/>
      <c r="BI22" s="401"/>
      <c r="BJ22" s="401"/>
      <c r="BK22" s="401"/>
      <c r="BL22" s="401"/>
      <c r="BM22" s="402"/>
      <c r="BN22" s="403">
        <v>22739002</v>
      </c>
      <c r="BO22" s="404"/>
      <c r="BP22" s="404"/>
      <c r="BQ22" s="404"/>
      <c r="BR22" s="404"/>
      <c r="BS22" s="404"/>
      <c r="BT22" s="404"/>
      <c r="BU22" s="405"/>
      <c r="BV22" s="403">
        <v>23817730</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2">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172</v>
      </c>
      <c r="AZ23" s="475"/>
      <c r="BA23" s="475"/>
      <c r="BB23" s="475"/>
      <c r="BC23" s="475"/>
      <c r="BD23" s="475"/>
      <c r="BE23" s="475"/>
      <c r="BF23" s="475"/>
      <c r="BG23" s="475"/>
      <c r="BH23" s="475"/>
      <c r="BI23" s="475"/>
      <c r="BJ23" s="475"/>
      <c r="BK23" s="475"/>
      <c r="BL23" s="475"/>
      <c r="BM23" s="476"/>
      <c r="BN23" s="440">
        <v>11587708</v>
      </c>
      <c r="BO23" s="441"/>
      <c r="BP23" s="441"/>
      <c r="BQ23" s="441"/>
      <c r="BR23" s="441"/>
      <c r="BS23" s="441"/>
      <c r="BT23" s="441"/>
      <c r="BU23" s="442"/>
      <c r="BV23" s="440">
        <v>11731239</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5">
      <c r="A24" s="178"/>
      <c r="B24" s="611"/>
      <c r="C24" s="587"/>
      <c r="D24" s="588"/>
      <c r="E24" s="490" t="s">
        <v>173</v>
      </c>
      <c r="F24" s="470"/>
      <c r="G24" s="470"/>
      <c r="H24" s="470"/>
      <c r="I24" s="470"/>
      <c r="J24" s="470"/>
      <c r="K24" s="471"/>
      <c r="L24" s="491">
        <v>1</v>
      </c>
      <c r="M24" s="492"/>
      <c r="N24" s="492"/>
      <c r="O24" s="492"/>
      <c r="P24" s="534"/>
      <c r="Q24" s="491">
        <v>8800</v>
      </c>
      <c r="R24" s="492"/>
      <c r="S24" s="492"/>
      <c r="T24" s="492"/>
      <c r="U24" s="492"/>
      <c r="V24" s="534"/>
      <c r="W24" s="586"/>
      <c r="X24" s="587"/>
      <c r="Y24" s="588"/>
      <c r="Z24" s="490" t="s">
        <v>174</v>
      </c>
      <c r="AA24" s="470"/>
      <c r="AB24" s="470"/>
      <c r="AC24" s="470"/>
      <c r="AD24" s="470"/>
      <c r="AE24" s="470"/>
      <c r="AF24" s="470"/>
      <c r="AG24" s="471"/>
      <c r="AH24" s="491">
        <v>334</v>
      </c>
      <c r="AI24" s="492"/>
      <c r="AJ24" s="492"/>
      <c r="AK24" s="492"/>
      <c r="AL24" s="534"/>
      <c r="AM24" s="491">
        <v>948226</v>
      </c>
      <c r="AN24" s="492"/>
      <c r="AO24" s="492"/>
      <c r="AP24" s="492"/>
      <c r="AQ24" s="492"/>
      <c r="AR24" s="534"/>
      <c r="AS24" s="491">
        <v>2839</v>
      </c>
      <c r="AT24" s="492"/>
      <c r="AU24" s="492"/>
      <c r="AV24" s="492"/>
      <c r="AW24" s="492"/>
      <c r="AX24" s="493"/>
      <c r="AY24" s="556" t="s">
        <v>175</v>
      </c>
      <c r="AZ24" s="557"/>
      <c r="BA24" s="557"/>
      <c r="BB24" s="557"/>
      <c r="BC24" s="557"/>
      <c r="BD24" s="557"/>
      <c r="BE24" s="557"/>
      <c r="BF24" s="557"/>
      <c r="BG24" s="557"/>
      <c r="BH24" s="557"/>
      <c r="BI24" s="557"/>
      <c r="BJ24" s="557"/>
      <c r="BK24" s="557"/>
      <c r="BL24" s="557"/>
      <c r="BM24" s="558"/>
      <c r="BN24" s="440">
        <v>15579340</v>
      </c>
      <c r="BO24" s="441"/>
      <c r="BP24" s="441"/>
      <c r="BQ24" s="441"/>
      <c r="BR24" s="441"/>
      <c r="BS24" s="441"/>
      <c r="BT24" s="441"/>
      <c r="BU24" s="442"/>
      <c r="BV24" s="440">
        <v>16511582</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2">
      <c r="A25" s="178"/>
      <c r="B25" s="611"/>
      <c r="C25" s="587"/>
      <c r="D25" s="588"/>
      <c r="E25" s="490" t="s">
        <v>176</v>
      </c>
      <c r="F25" s="470"/>
      <c r="G25" s="470"/>
      <c r="H25" s="470"/>
      <c r="I25" s="470"/>
      <c r="J25" s="470"/>
      <c r="K25" s="471"/>
      <c r="L25" s="491">
        <v>1</v>
      </c>
      <c r="M25" s="492"/>
      <c r="N25" s="492"/>
      <c r="O25" s="492"/>
      <c r="P25" s="534"/>
      <c r="Q25" s="491">
        <v>7000</v>
      </c>
      <c r="R25" s="492"/>
      <c r="S25" s="492"/>
      <c r="T25" s="492"/>
      <c r="U25" s="492"/>
      <c r="V25" s="534"/>
      <c r="W25" s="586"/>
      <c r="X25" s="587"/>
      <c r="Y25" s="588"/>
      <c r="Z25" s="490" t="s">
        <v>177</v>
      </c>
      <c r="AA25" s="470"/>
      <c r="AB25" s="470"/>
      <c r="AC25" s="470"/>
      <c r="AD25" s="470"/>
      <c r="AE25" s="470"/>
      <c r="AF25" s="470"/>
      <c r="AG25" s="471"/>
      <c r="AH25" s="491">
        <v>57</v>
      </c>
      <c r="AI25" s="492"/>
      <c r="AJ25" s="492"/>
      <c r="AK25" s="492"/>
      <c r="AL25" s="534"/>
      <c r="AM25" s="491">
        <v>152133</v>
      </c>
      <c r="AN25" s="492"/>
      <c r="AO25" s="492"/>
      <c r="AP25" s="492"/>
      <c r="AQ25" s="492"/>
      <c r="AR25" s="534"/>
      <c r="AS25" s="491">
        <v>2669</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6833766</v>
      </c>
      <c r="BO25" s="404"/>
      <c r="BP25" s="404"/>
      <c r="BQ25" s="404"/>
      <c r="BR25" s="404"/>
      <c r="BS25" s="404"/>
      <c r="BT25" s="404"/>
      <c r="BU25" s="405"/>
      <c r="BV25" s="403">
        <v>6833112</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2">
      <c r="A26" s="178"/>
      <c r="B26" s="611"/>
      <c r="C26" s="587"/>
      <c r="D26" s="588"/>
      <c r="E26" s="490" t="s">
        <v>179</v>
      </c>
      <c r="F26" s="470"/>
      <c r="G26" s="470"/>
      <c r="H26" s="470"/>
      <c r="I26" s="470"/>
      <c r="J26" s="470"/>
      <c r="K26" s="471"/>
      <c r="L26" s="491">
        <v>1</v>
      </c>
      <c r="M26" s="492"/>
      <c r="N26" s="492"/>
      <c r="O26" s="492"/>
      <c r="P26" s="534"/>
      <c r="Q26" s="491">
        <v>6400</v>
      </c>
      <c r="R26" s="492"/>
      <c r="S26" s="492"/>
      <c r="T26" s="492"/>
      <c r="U26" s="492"/>
      <c r="V26" s="534"/>
      <c r="W26" s="586"/>
      <c r="X26" s="587"/>
      <c r="Y26" s="588"/>
      <c r="Z26" s="490" t="s">
        <v>180</v>
      </c>
      <c r="AA26" s="592"/>
      <c r="AB26" s="592"/>
      <c r="AC26" s="592"/>
      <c r="AD26" s="592"/>
      <c r="AE26" s="592"/>
      <c r="AF26" s="592"/>
      <c r="AG26" s="593"/>
      <c r="AH26" s="491">
        <v>4</v>
      </c>
      <c r="AI26" s="492"/>
      <c r="AJ26" s="492"/>
      <c r="AK26" s="492"/>
      <c r="AL26" s="534"/>
      <c r="AM26" s="491">
        <v>9996</v>
      </c>
      <c r="AN26" s="492"/>
      <c r="AO26" s="492"/>
      <c r="AP26" s="492"/>
      <c r="AQ26" s="492"/>
      <c r="AR26" s="534"/>
      <c r="AS26" s="491">
        <v>2499</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139</v>
      </c>
      <c r="BO26" s="441"/>
      <c r="BP26" s="441"/>
      <c r="BQ26" s="441"/>
      <c r="BR26" s="441"/>
      <c r="BS26" s="441"/>
      <c r="BT26" s="441"/>
      <c r="BU26" s="442"/>
      <c r="BV26" s="440" t="s">
        <v>138</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5">
      <c r="A27" s="178"/>
      <c r="B27" s="611"/>
      <c r="C27" s="587"/>
      <c r="D27" s="588"/>
      <c r="E27" s="490" t="s">
        <v>182</v>
      </c>
      <c r="F27" s="470"/>
      <c r="G27" s="470"/>
      <c r="H27" s="470"/>
      <c r="I27" s="470"/>
      <c r="J27" s="470"/>
      <c r="K27" s="471"/>
      <c r="L27" s="491">
        <v>1</v>
      </c>
      <c r="M27" s="492"/>
      <c r="N27" s="492"/>
      <c r="O27" s="492"/>
      <c r="P27" s="534"/>
      <c r="Q27" s="491">
        <v>4400</v>
      </c>
      <c r="R27" s="492"/>
      <c r="S27" s="492"/>
      <c r="T27" s="492"/>
      <c r="U27" s="492"/>
      <c r="V27" s="534"/>
      <c r="W27" s="586"/>
      <c r="X27" s="587"/>
      <c r="Y27" s="588"/>
      <c r="Z27" s="490" t="s">
        <v>183</v>
      </c>
      <c r="AA27" s="470"/>
      <c r="AB27" s="470"/>
      <c r="AC27" s="470"/>
      <c r="AD27" s="470"/>
      <c r="AE27" s="470"/>
      <c r="AF27" s="470"/>
      <c r="AG27" s="471"/>
      <c r="AH27" s="491">
        <v>1</v>
      </c>
      <c r="AI27" s="492"/>
      <c r="AJ27" s="492"/>
      <c r="AK27" s="492"/>
      <c r="AL27" s="534"/>
      <c r="AM27" s="491" t="s">
        <v>184</v>
      </c>
      <c r="AN27" s="492"/>
      <c r="AO27" s="492"/>
      <c r="AP27" s="492"/>
      <c r="AQ27" s="492"/>
      <c r="AR27" s="534"/>
      <c r="AS27" s="491" t="s">
        <v>184</v>
      </c>
      <c r="AT27" s="492"/>
      <c r="AU27" s="492"/>
      <c r="AV27" s="492"/>
      <c r="AW27" s="492"/>
      <c r="AX27" s="493"/>
      <c r="AY27" s="535" t="s">
        <v>185</v>
      </c>
      <c r="AZ27" s="536"/>
      <c r="BA27" s="536"/>
      <c r="BB27" s="536"/>
      <c r="BC27" s="536"/>
      <c r="BD27" s="536"/>
      <c r="BE27" s="536"/>
      <c r="BF27" s="536"/>
      <c r="BG27" s="536"/>
      <c r="BH27" s="536"/>
      <c r="BI27" s="536"/>
      <c r="BJ27" s="536"/>
      <c r="BK27" s="536"/>
      <c r="BL27" s="536"/>
      <c r="BM27" s="537"/>
      <c r="BN27" s="559">
        <v>124381</v>
      </c>
      <c r="BO27" s="560"/>
      <c r="BP27" s="560"/>
      <c r="BQ27" s="560"/>
      <c r="BR27" s="560"/>
      <c r="BS27" s="560"/>
      <c r="BT27" s="560"/>
      <c r="BU27" s="561"/>
      <c r="BV27" s="559">
        <v>123897</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2">
      <c r="A28" s="178"/>
      <c r="B28" s="611"/>
      <c r="C28" s="587"/>
      <c r="D28" s="588"/>
      <c r="E28" s="490" t="s">
        <v>186</v>
      </c>
      <c r="F28" s="470"/>
      <c r="G28" s="470"/>
      <c r="H28" s="470"/>
      <c r="I28" s="470"/>
      <c r="J28" s="470"/>
      <c r="K28" s="471"/>
      <c r="L28" s="491">
        <v>1</v>
      </c>
      <c r="M28" s="492"/>
      <c r="N28" s="492"/>
      <c r="O28" s="492"/>
      <c r="P28" s="534"/>
      <c r="Q28" s="491">
        <v>3750</v>
      </c>
      <c r="R28" s="492"/>
      <c r="S28" s="492"/>
      <c r="T28" s="492"/>
      <c r="U28" s="492"/>
      <c r="V28" s="534"/>
      <c r="W28" s="586"/>
      <c r="X28" s="587"/>
      <c r="Y28" s="588"/>
      <c r="Z28" s="490" t="s">
        <v>187</v>
      </c>
      <c r="AA28" s="470"/>
      <c r="AB28" s="470"/>
      <c r="AC28" s="470"/>
      <c r="AD28" s="470"/>
      <c r="AE28" s="470"/>
      <c r="AF28" s="470"/>
      <c r="AG28" s="471"/>
      <c r="AH28" s="491" t="s">
        <v>139</v>
      </c>
      <c r="AI28" s="492"/>
      <c r="AJ28" s="492"/>
      <c r="AK28" s="492"/>
      <c r="AL28" s="534"/>
      <c r="AM28" s="491" t="s">
        <v>139</v>
      </c>
      <c r="AN28" s="492"/>
      <c r="AO28" s="492"/>
      <c r="AP28" s="492"/>
      <c r="AQ28" s="492"/>
      <c r="AR28" s="534"/>
      <c r="AS28" s="491" t="s">
        <v>139</v>
      </c>
      <c r="AT28" s="492"/>
      <c r="AU28" s="492"/>
      <c r="AV28" s="492"/>
      <c r="AW28" s="492"/>
      <c r="AX28" s="493"/>
      <c r="AY28" s="594" t="s">
        <v>188</v>
      </c>
      <c r="AZ28" s="595"/>
      <c r="BA28" s="595"/>
      <c r="BB28" s="596"/>
      <c r="BC28" s="400" t="s">
        <v>48</v>
      </c>
      <c r="BD28" s="401"/>
      <c r="BE28" s="401"/>
      <c r="BF28" s="401"/>
      <c r="BG28" s="401"/>
      <c r="BH28" s="401"/>
      <c r="BI28" s="401"/>
      <c r="BJ28" s="401"/>
      <c r="BK28" s="401"/>
      <c r="BL28" s="401"/>
      <c r="BM28" s="402"/>
      <c r="BN28" s="403">
        <v>6255401</v>
      </c>
      <c r="BO28" s="404"/>
      <c r="BP28" s="404"/>
      <c r="BQ28" s="404"/>
      <c r="BR28" s="404"/>
      <c r="BS28" s="404"/>
      <c r="BT28" s="404"/>
      <c r="BU28" s="405"/>
      <c r="BV28" s="403">
        <v>6037273</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2">
      <c r="A29" s="178"/>
      <c r="B29" s="611"/>
      <c r="C29" s="587"/>
      <c r="D29" s="588"/>
      <c r="E29" s="490" t="s">
        <v>189</v>
      </c>
      <c r="F29" s="470"/>
      <c r="G29" s="470"/>
      <c r="H29" s="470"/>
      <c r="I29" s="470"/>
      <c r="J29" s="470"/>
      <c r="K29" s="471"/>
      <c r="L29" s="491">
        <v>13</v>
      </c>
      <c r="M29" s="492"/>
      <c r="N29" s="492"/>
      <c r="O29" s="492"/>
      <c r="P29" s="534"/>
      <c r="Q29" s="491">
        <v>3550</v>
      </c>
      <c r="R29" s="492"/>
      <c r="S29" s="492"/>
      <c r="T29" s="492"/>
      <c r="U29" s="492"/>
      <c r="V29" s="534"/>
      <c r="W29" s="589"/>
      <c r="X29" s="590"/>
      <c r="Y29" s="591"/>
      <c r="Z29" s="490" t="s">
        <v>190</v>
      </c>
      <c r="AA29" s="470"/>
      <c r="AB29" s="470"/>
      <c r="AC29" s="470"/>
      <c r="AD29" s="470"/>
      <c r="AE29" s="470"/>
      <c r="AF29" s="470"/>
      <c r="AG29" s="471"/>
      <c r="AH29" s="491">
        <v>335</v>
      </c>
      <c r="AI29" s="492"/>
      <c r="AJ29" s="492"/>
      <c r="AK29" s="492"/>
      <c r="AL29" s="534"/>
      <c r="AM29" s="491">
        <v>952197</v>
      </c>
      <c r="AN29" s="492"/>
      <c r="AO29" s="492"/>
      <c r="AP29" s="492"/>
      <c r="AQ29" s="492"/>
      <c r="AR29" s="534"/>
      <c r="AS29" s="491">
        <v>2842</v>
      </c>
      <c r="AT29" s="492"/>
      <c r="AU29" s="492"/>
      <c r="AV29" s="492"/>
      <c r="AW29" s="492"/>
      <c r="AX29" s="493"/>
      <c r="AY29" s="597"/>
      <c r="AZ29" s="598"/>
      <c r="BA29" s="598"/>
      <c r="BB29" s="599"/>
      <c r="BC29" s="474" t="s">
        <v>191</v>
      </c>
      <c r="BD29" s="475"/>
      <c r="BE29" s="475"/>
      <c r="BF29" s="475"/>
      <c r="BG29" s="475"/>
      <c r="BH29" s="475"/>
      <c r="BI29" s="475"/>
      <c r="BJ29" s="475"/>
      <c r="BK29" s="475"/>
      <c r="BL29" s="475"/>
      <c r="BM29" s="476"/>
      <c r="BN29" s="440">
        <v>244994</v>
      </c>
      <c r="BO29" s="441"/>
      <c r="BP29" s="441"/>
      <c r="BQ29" s="441"/>
      <c r="BR29" s="441"/>
      <c r="BS29" s="441"/>
      <c r="BT29" s="441"/>
      <c r="BU29" s="442"/>
      <c r="BV29" s="440">
        <v>104098</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5">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192</v>
      </c>
      <c r="X30" s="608"/>
      <c r="Y30" s="608"/>
      <c r="Z30" s="608"/>
      <c r="AA30" s="608"/>
      <c r="AB30" s="608"/>
      <c r="AC30" s="608"/>
      <c r="AD30" s="608"/>
      <c r="AE30" s="608"/>
      <c r="AF30" s="608"/>
      <c r="AG30" s="609"/>
      <c r="AH30" s="567">
        <v>92.9</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2036788</v>
      </c>
      <c r="BO30" s="560"/>
      <c r="BP30" s="560"/>
      <c r="BQ30" s="560"/>
      <c r="BR30" s="560"/>
      <c r="BS30" s="560"/>
      <c r="BT30" s="560"/>
      <c r="BU30" s="561"/>
      <c r="BV30" s="559">
        <v>1863608</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3" t="s">
        <v>193</v>
      </c>
      <c r="D32" s="603"/>
      <c r="E32" s="603"/>
      <c r="F32" s="603"/>
      <c r="G32" s="603"/>
      <c r="H32" s="603"/>
      <c r="I32" s="603"/>
      <c r="J32" s="603"/>
      <c r="K32" s="603"/>
      <c r="L32" s="603"/>
      <c r="M32" s="603"/>
      <c r="N32" s="603"/>
      <c r="O32" s="603"/>
      <c r="P32" s="603"/>
      <c r="Q32" s="603"/>
      <c r="R32" s="603"/>
      <c r="S32" s="603"/>
      <c r="U32" s="444" t="s">
        <v>194</v>
      </c>
      <c r="V32" s="444"/>
      <c r="W32" s="444"/>
      <c r="X32" s="444"/>
      <c r="Y32" s="444"/>
      <c r="Z32" s="444"/>
      <c r="AA32" s="444"/>
      <c r="AB32" s="444"/>
      <c r="AC32" s="444"/>
      <c r="AD32" s="444"/>
      <c r="AE32" s="444"/>
      <c r="AF32" s="444"/>
      <c r="AG32" s="444"/>
      <c r="AH32" s="444"/>
      <c r="AI32" s="444"/>
      <c r="AJ32" s="444"/>
      <c r="AK32" s="444"/>
      <c r="AM32" s="444" t="s">
        <v>195</v>
      </c>
      <c r="AN32" s="444"/>
      <c r="AO32" s="444"/>
      <c r="AP32" s="444"/>
      <c r="AQ32" s="444"/>
      <c r="AR32" s="444"/>
      <c r="AS32" s="444"/>
      <c r="AT32" s="444"/>
      <c r="AU32" s="444"/>
      <c r="AV32" s="444"/>
      <c r="AW32" s="444"/>
      <c r="AX32" s="444"/>
      <c r="AY32" s="444"/>
      <c r="AZ32" s="444"/>
      <c r="BA32" s="444"/>
      <c r="BB32" s="444"/>
      <c r="BC32" s="444"/>
      <c r="BE32" s="444" t="s">
        <v>196</v>
      </c>
      <c r="BF32" s="444"/>
      <c r="BG32" s="444"/>
      <c r="BH32" s="444"/>
      <c r="BI32" s="444"/>
      <c r="BJ32" s="444"/>
      <c r="BK32" s="444"/>
      <c r="BL32" s="444"/>
      <c r="BM32" s="444"/>
      <c r="BN32" s="444"/>
      <c r="BO32" s="444"/>
      <c r="BP32" s="444"/>
      <c r="BQ32" s="444"/>
      <c r="BR32" s="444"/>
      <c r="BS32" s="444"/>
      <c r="BT32" s="444"/>
      <c r="BU32" s="444"/>
      <c r="BW32" s="444" t="s">
        <v>197</v>
      </c>
      <c r="BX32" s="444"/>
      <c r="BY32" s="444"/>
      <c r="BZ32" s="444"/>
      <c r="CA32" s="444"/>
      <c r="CB32" s="444"/>
      <c r="CC32" s="444"/>
      <c r="CD32" s="444"/>
      <c r="CE32" s="444"/>
      <c r="CF32" s="444"/>
      <c r="CG32" s="444"/>
      <c r="CH32" s="444"/>
      <c r="CI32" s="444"/>
      <c r="CJ32" s="444"/>
      <c r="CK32" s="444"/>
      <c r="CL32" s="444"/>
      <c r="CM32" s="444"/>
      <c r="CO32" s="444" t="s">
        <v>198</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2">
      <c r="A33" s="178"/>
      <c r="B33" s="202"/>
      <c r="C33" s="464" t="s">
        <v>199</v>
      </c>
      <c r="D33" s="464"/>
      <c r="E33" s="429" t="s">
        <v>200</v>
      </c>
      <c r="F33" s="429"/>
      <c r="G33" s="429"/>
      <c r="H33" s="429"/>
      <c r="I33" s="429"/>
      <c r="J33" s="429"/>
      <c r="K33" s="429"/>
      <c r="L33" s="429"/>
      <c r="M33" s="429"/>
      <c r="N33" s="429"/>
      <c r="O33" s="429"/>
      <c r="P33" s="429"/>
      <c r="Q33" s="429"/>
      <c r="R33" s="429"/>
      <c r="S33" s="429"/>
      <c r="T33" s="203"/>
      <c r="U33" s="464" t="s">
        <v>201</v>
      </c>
      <c r="V33" s="464"/>
      <c r="W33" s="429" t="s">
        <v>202</v>
      </c>
      <c r="X33" s="429"/>
      <c r="Y33" s="429"/>
      <c r="Z33" s="429"/>
      <c r="AA33" s="429"/>
      <c r="AB33" s="429"/>
      <c r="AC33" s="429"/>
      <c r="AD33" s="429"/>
      <c r="AE33" s="429"/>
      <c r="AF33" s="429"/>
      <c r="AG33" s="429"/>
      <c r="AH33" s="429"/>
      <c r="AI33" s="429"/>
      <c r="AJ33" s="429"/>
      <c r="AK33" s="429"/>
      <c r="AL33" s="203"/>
      <c r="AM33" s="464" t="s">
        <v>201</v>
      </c>
      <c r="AN33" s="464"/>
      <c r="AO33" s="429" t="s">
        <v>200</v>
      </c>
      <c r="AP33" s="429"/>
      <c r="AQ33" s="429"/>
      <c r="AR33" s="429"/>
      <c r="AS33" s="429"/>
      <c r="AT33" s="429"/>
      <c r="AU33" s="429"/>
      <c r="AV33" s="429"/>
      <c r="AW33" s="429"/>
      <c r="AX33" s="429"/>
      <c r="AY33" s="429"/>
      <c r="AZ33" s="429"/>
      <c r="BA33" s="429"/>
      <c r="BB33" s="429"/>
      <c r="BC33" s="429"/>
      <c r="BD33" s="204"/>
      <c r="BE33" s="429" t="s">
        <v>203</v>
      </c>
      <c r="BF33" s="429"/>
      <c r="BG33" s="429" t="s">
        <v>204</v>
      </c>
      <c r="BH33" s="429"/>
      <c r="BI33" s="429"/>
      <c r="BJ33" s="429"/>
      <c r="BK33" s="429"/>
      <c r="BL33" s="429"/>
      <c r="BM33" s="429"/>
      <c r="BN33" s="429"/>
      <c r="BO33" s="429"/>
      <c r="BP33" s="429"/>
      <c r="BQ33" s="429"/>
      <c r="BR33" s="429"/>
      <c r="BS33" s="429"/>
      <c r="BT33" s="429"/>
      <c r="BU33" s="429"/>
      <c r="BV33" s="204"/>
      <c r="BW33" s="464" t="s">
        <v>203</v>
      </c>
      <c r="BX33" s="464"/>
      <c r="BY33" s="429" t="s">
        <v>205</v>
      </c>
      <c r="BZ33" s="429"/>
      <c r="CA33" s="429"/>
      <c r="CB33" s="429"/>
      <c r="CC33" s="429"/>
      <c r="CD33" s="429"/>
      <c r="CE33" s="429"/>
      <c r="CF33" s="429"/>
      <c r="CG33" s="429"/>
      <c r="CH33" s="429"/>
      <c r="CI33" s="429"/>
      <c r="CJ33" s="429"/>
      <c r="CK33" s="429"/>
      <c r="CL33" s="429"/>
      <c r="CM33" s="429"/>
      <c r="CN33" s="203"/>
      <c r="CO33" s="464" t="s">
        <v>201</v>
      </c>
      <c r="CP33" s="464"/>
      <c r="CQ33" s="429" t="s">
        <v>206</v>
      </c>
      <c r="CR33" s="429"/>
      <c r="CS33" s="429"/>
      <c r="CT33" s="429"/>
      <c r="CU33" s="429"/>
      <c r="CV33" s="429"/>
      <c r="CW33" s="429"/>
      <c r="CX33" s="429"/>
      <c r="CY33" s="429"/>
      <c r="CZ33" s="429"/>
      <c r="DA33" s="429"/>
      <c r="DB33" s="429"/>
      <c r="DC33" s="429"/>
      <c r="DD33" s="429"/>
      <c r="DE33" s="429"/>
      <c r="DF33" s="203"/>
      <c r="DG33" s="629" t="s">
        <v>207</v>
      </c>
      <c r="DH33" s="629"/>
      <c r="DI33" s="205"/>
    </row>
    <row r="34" spans="1:113" ht="32.25" customHeight="1" x14ac:dyDescent="0.2">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5</v>
      </c>
      <c r="V34" s="630"/>
      <c r="W34" s="631" t="str">
        <f>IF('各会計、関係団体の財政状況及び健全化判断比率'!B28="","",'各会計、関係団体の財政状況及び健全化判断比率'!B28)</f>
        <v>かほく市国民健康保険特別会計</v>
      </c>
      <c r="X34" s="631"/>
      <c r="Y34" s="631"/>
      <c r="Z34" s="631"/>
      <c r="AA34" s="631"/>
      <c r="AB34" s="631"/>
      <c r="AC34" s="631"/>
      <c r="AD34" s="631"/>
      <c r="AE34" s="631"/>
      <c r="AF34" s="631"/>
      <c r="AG34" s="631"/>
      <c r="AH34" s="631"/>
      <c r="AI34" s="631"/>
      <c r="AJ34" s="631"/>
      <c r="AK34" s="631"/>
      <c r="AL34" s="178"/>
      <c r="AM34" s="630">
        <f>IF(AO34="","",MAX(C34:D43,U34:V43)+1)</f>
        <v>8</v>
      </c>
      <c r="AN34" s="630"/>
      <c r="AO34" s="631" t="str">
        <f>IF('各会計、関係団体の財政状況及び健全化判断比率'!B31="","",'各会計、関係団体の財政状況及び健全化判断比率'!B31)</f>
        <v>かほく市水道事業会計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t="str">
        <f>IF(BY34="","",MAX(C34:D43,U34:V43,AM34:AN43,BE34:BF43)+1)</f>
        <v/>
      </c>
      <c r="BX34" s="630"/>
      <c r="BY34" s="631" t="str">
        <f>IF('各会計、関係団体の財政状況及び健全化判断比率'!B68="","",'各会計、関係団体の財政状況及び健全化判断比率'!B68)</f>
        <v/>
      </c>
      <c r="BZ34" s="631"/>
      <c r="CA34" s="631"/>
      <c r="CB34" s="631"/>
      <c r="CC34" s="631"/>
      <c r="CD34" s="631"/>
      <c r="CE34" s="631"/>
      <c r="CF34" s="631"/>
      <c r="CG34" s="631"/>
      <c r="CH34" s="631"/>
      <c r="CI34" s="631"/>
      <c r="CJ34" s="631"/>
      <c r="CK34" s="631"/>
      <c r="CL34" s="631"/>
      <c r="CM34" s="631"/>
      <c r="CN34" s="178"/>
      <c r="CO34" s="630" t="str">
        <f>IF(CQ34="","",MAX(C34:D43,U34:V43,AM34:AN43,BE34:BF43,BW34:BX43)+1)</f>
        <v/>
      </c>
      <c r="CP34" s="630"/>
      <c r="CQ34" s="631" t="str">
        <f>IF('各会計、関係団体の財政状況及び健全化判断比率'!BS7="","",'各会計、関係団体の財政状況及び健全化判断比率'!BS7)</f>
        <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2">
      <c r="A35" s="178"/>
      <c r="B35" s="202"/>
      <c r="C35" s="630">
        <f>IF(E35="","",C34+1)</f>
        <v>2</v>
      </c>
      <c r="D35" s="630"/>
      <c r="E35" s="631" t="str">
        <f>IF('各会計、関係団体の財政状況及び健全化判断比率'!B8="","",'各会計、関係団体の財政状況及び健全化判断比率'!B8)</f>
        <v>かほく市営バス事業特別会計</v>
      </c>
      <c r="F35" s="631"/>
      <c r="G35" s="631"/>
      <c r="H35" s="631"/>
      <c r="I35" s="631"/>
      <c r="J35" s="631"/>
      <c r="K35" s="631"/>
      <c r="L35" s="631"/>
      <c r="M35" s="631"/>
      <c r="N35" s="631"/>
      <c r="O35" s="631"/>
      <c r="P35" s="631"/>
      <c r="Q35" s="631"/>
      <c r="R35" s="631"/>
      <c r="S35" s="631"/>
      <c r="T35" s="178"/>
      <c r="U35" s="630">
        <f>IF(W35="","",U34+1)</f>
        <v>6</v>
      </c>
      <c r="V35" s="630"/>
      <c r="W35" s="631" t="str">
        <f>IF('各会計、関係団体の財政状況及び健全化判断比率'!B29="","",'各会計、関係団体の財政状況及び健全化判断比率'!B29)</f>
        <v>かほく市後期高齢者医療特別会計</v>
      </c>
      <c r="X35" s="631"/>
      <c r="Y35" s="631"/>
      <c r="Z35" s="631"/>
      <c r="AA35" s="631"/>
      <c r="AB35" s="631"/>
      <c r="AC35" s="631"/>
      <c r="AD35" s="631"/>
      <c r="AE35" s="631"/>
      <c r="AF35" s="631"/>
      <c r="AG35" s="631"/>
      <c r="AH35" s="631"/>
      <c r="AI35" s="631"/>
      <c r="AJ35" s="631"/>
      <c r="AK35" s="631"/>
      <c r="AL35" s="178"/>
      <c r="AM35" s="630">
        <f t="shared" ref="AM35:AM43" si="0">IF(AO35="","",AM34+1)</f>
        <v>9</v>
      </c>
      <c r="AN35" s="630"/>
      <c r="AO35" s="631" t="str">
        <f>IF('各会計、関係団体の財政状況及び健全化判断比率'!B32="","",'各会計、関係団体の財政状況及び健全化判断比率'!B32)</f>
        <v>かほく市下水道事業会計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t="str">
        <f t="shared" ref="BW35:BW43" si="2">IF(BY35="","",BW34+1)</f>
        <v/>
      </c>
      <c r="BX35" s="630"/>
      <c r="BY35" s="631" t="str">
        <f>IF('各会計、関係団体の財政状況及び健全化判断比率'!B69="","",'各会計、関係団体の財政状況及び健全化判断比率'!B69)</f>
        <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2">
      <c r="A36" s="178"/>
      <c r="B36" s="202"/>
      <c r="C36" s="630">
        <f>IF(E36="","",C35+1)</f>
        <v>3</v>
      </c>
      <c r="D36" s="630"/>
      <c r="E36" s="631" t="str">
        <f>IF('各会計、関係団体の財政状況及び健全化判断比率'!B9="","",'各会計、関係団体の財政状況及び健全化判断比率'!B9)</f>
        <v>かほく市墓地特別会計</v>
      </c>
      <c r="F36" s="631"/>
      <c r="G36" s="631"/>
      <c r="H36" s="631"/>
      <c r="I36" s="631"/>
      <c r="J36" s="631"/>
      <c r="K36" s="631"/>
      <c r="L36" s="631"/>
      <c r="M36" s="631"/>
      <c r="N36" s="631"/>
      <c r="O36" s="631"/>
      <c r="P36" s="631"/>
      <c r="Q36" s="631"/>
      <c r="R36" s="631"/>
      <c r="S36" s="631"/>
      <c r="T36" s="178"/>
      <c r="U36" s="630">
        <f t="shared" ref="U36:U43" si="4">IF(W36="","",U35+1)</f>
        <v>7</v>
      </c>
      <c r="V36" s="630"/>
      <c r="W36" s="631" t="str">
        <f>IF('各会計、関係団体の財政状況及び健全化判断比率'!B30="","",'各会計、関係団体の財政状況及び健全化判断比率'!B30)</f>
        <v>かほく市介護保険特別会計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t="str">
        <f t="shared" si="2"/>
        <v/>
      </c>
      <c r="BX36" s="630"/>
      <c r="BY36" s="631" t="str">
        <f>IF('各会計、関係団体の財政状況及び健全化判断比率'!B70="","",'各会計、関係団体の財政状況及び健全化判断比率'!B70)</f>
        <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2">
      <c r="A37" s="178"/>
      <c r="B37" s="202"/>
      <c r="C37" s="630">
        <f>IF(E37="","",C36+1)</f>
        <v>4</v>
      </c>
      <c r="D37" s="630"/>
      <c r="E37" s="631" t="str">
        <f>IF('各会計、関係団体の財政状況及び健全化判断比率'!B10="","",'各会計、関係団体の財政状況及び健全化判断比率'!B10)</f>
        <v>かほく市ケーブルテレビ事業特別会計</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t="str">
        <f t="shared" si="2"/>
        <v/>
      </c>
      <c r="BX37" s="630"/>
      <c r="BY37" s="631" t="str">
        <f>IF('各会計、関係団体の財政状況及び健全化判断比率'!B71="","",'各会計、関係団体の財政状況及び健全化判断比率'!B71)</f>
        <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2">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t="str">
        <f t="shared" si="2"/>
        <v/>
      </c>
      <c r="BX38" s="630"/>
      <c r="BY38" s="631" t="str">
        <f>IF('各会計、関係団体の財政状況及び健全化判断比率'!B72="","",'各会計、関係団体の財政状況及び健全化判断比率'!B72)</f>
        <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2">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t="str">
        <f t="shared" si="2"/>
        <v/>
      </c>
      <c r="BX39" s="630"/>
      <c r="BY39" s="631" t="str">
        <f>IF('各会計、関係団体の財政状況及び健全化判断比率'!B73="","",'各会計、関係団体の財政状況及び健全化判断比率'!B73)</f>
        <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2">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2">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2">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2">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208</v>
      </c>
      <c r="E46" s="633" t="s">
        <v>209</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2">
      <c r="E47" s="633" t="s">
        <v>210</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2">
      <c r="E48" s="633" t="s">
        <v>211</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2">
      <c r="E49" s="634" t="s">
        <v>212</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2">
      <c r="E50" s="633" t="s">
        <v>213</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2">
      <c r="E51" s="633" t="s">
        <v>214</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2">
      <c r="E52" s="633" t="s">
        <v>215</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2">
      <c r="E53" s="177" t="s">
        <v>595</v>
      </c>
    </row>
    <row r="54" spans="5:113" x14ac:dyDescent="0.2"/>
    <row r="55" spans="5:113" x14ac:dyDescent="0.2"/>
    <row r="56" spans="5:113" x14ac:dyDescent="0.2"/>
  </sheetData>
  <sheetProtection algorithmName="SHA-512" hashValue="eeJEQI6GebnnaQ+4ShTeIX7M4WAqPL2N2V+hfX50h3rBJv94Dfd3wIyzMuM0weXwckHpXcn8KG0SmeGi4+aNoA==" saltValue="UN/2YXzsXEs8bDodvpPpL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83" t="s">
        <v>574</v>
      </c>
      <c r="D34" s="1183"/>
      <c r="E34" s="1184"/>
      <c r="F34" s="32">
        <v>9.2200000000000006</v>
      </c>
      <c r="G34" s="33">
        <v>9.74</v>
      </c>
      <c r="H34" s="33">
        <v>9.27</v>
      </c>
      <c r="I34" s="33">
        <v>9.7100000000000009</v>
      </c>
      <c r="J34" s="34">
        <v>10.029999999999999</v>
      </c>
      <c r="K34" s="22"/>
      <c r="L34" s="22"/>
      <c r="M34" s="22"/>
      <c r="N34" s="22"/>
      <c r="O34" s="22"/>
      <c r="P34" s="22"/>
    </row>
    <row r="35" spans="1:16" ht="39" customHeight="1" x14ac:dyDescent="0.2">
      <c r="A35" s="22"/>
      <c r="B35" s="35"/>
      <c r="C35" s="1177" t="s">
        <v>575</v>
      </c>
      <c r="D35" s="1178"/>
      <c r="E35" s="1179"/>
      <c r="F35" s="36">
        <v>2.67</v>
      </c>
      <c r="G35" s="37">
        <v>4.58</v>
      </c>
      <c r="H35" s="37">
        <v>3.75</v>
      </c>
      <c r="I35" s="37">
        <v>5.51</v>
      </c>
      <c r="J35" s="38">
        <v>5.96</v>
      </c>
      <c r="K35" s="22"/>
      <c r="L35" s="22"/>
      <c r="M35" s="22"/>
      <c r="N35" s="22"/>
      <c r="O35" s="22"/>
      <c r="P35" s="22"/>
    </row>
    <row r="36" spans="1:16" ht="39" customHeight="1" x14ac:dyDescent="0.2">
      <c r="A36" s="22"/>
      <c r="B36" s="35"/>
      <c r="C36" s="1177" t="s">
        <v>576</v>
      </c>
      <c r="D36" s="1178"/>
      <c r="E36" s="1179"/>
      <c r="F36" s="36">
        <v>2</v>
      </c>
      <c r="G36" s="37">
        <v>3</v>
      </c>
      <c r="H36" s="37">
        <v>3.77</v>
      </c>
      <c r="I36" s="37">
        <v>4.33</v>
      </c>
      <c r="J36" s="38">
        <v>4.1399999999999997</v>
      </c>
      <c r="K36" s="22"/>
      <c r="L36" s="22"/>
      <c r="M36" s="22"/>
      <c r="N36" s="22"/>
      <c r="O36" s="22"/>
      <c r="P36" s="22"/>
    </row>
    <row r="37" spans="1:16" ht="39" customHeight="1" x14ac:dyDescent="0.2">
      <c r="A37" s="22"/>
      <c r="B37" s="35"/>
      <c r="C37" s="1177" t="s">
        <v>577</v>
      </c>
      <c r="D37" s="1178"/>
      <c r="E37" s="1179"/>
      <c r="F37" s="36">
        <v>0.74</v>
      </c>
      <c r="G37" s="37">
        <v>0.61</v>
      </c>
      <c r="H37" s="37">
        <v>0.53</v>
      </c>
      <c r="I37" s="37">
        <v>1.22</v>
      </c>
      <c r="J37" s="38">
        <v>0.76</v>
      </c>
      <c r="K37" s="22"/>
      <c r="L37" s="22"/>
      <c r="M37" s="22"/>
      <c r="N37" s="22"/>
      <c r="O37" s="22"/>
      <c r="P37" s="22"/>
    </row>
    <row r="38" spans="1:16" ht="39" customHeight="1" x14ac:dyDescent="0.2">
      <c r="A38" s="22"/>
      <c r="B38" s="35"/>
      <c r="C38" s="1177" t="s">
        <v>578</v>
      </c>
      <c r="D38" s="1178"/>
      <c r="E38" s="1179"/>
      <c r="F38" s="36">
        <v>1.68</v>
      </c>
      <c r="G38" s="37">
        <v>0.53</v>
      </c>
      <c r="H38" s="37">
        <v>0.65</v>
      </c>
      <c r="I38" s="37">
        <v>0.47</v>
      </c>
      <c r="J38" s="38">
        <v>0.41</v>
      </c>
      <c r="K38" s="22"/>
      <c r="L38" s="22"/>
      <c r="M38" s="22"/>
      <c r="N38" s="22"/>
      <c r="O38" s="22"/>
      <c r="P38" s="22"/>
    </row>
    <row r="39" spans="1:16" ht="39" customHeight="1" x14ac:dyDescent="0.2">
      <c r="A39" s="22"/>
      <c r="B39" s="35"/>
      <c r="C39" s="1177" t="s">
        <v>579</v>
      </c>
      <c r="D39" s="1178"/>
      <c r="E39" s="1179"/>
      <c r="F39" s="36">
        <v>0.34</v>
      </c>
      <c r="G39" s="37">
        <v>0.39</v>
      </c>
      <c r="H39" s="37">
        <v>0.05</v>
      </c>
      <c r="I39" s="37">
        <v>0.04</v>
      </c>
      <c r="J39" s="38">
        <v>7.0000000000000007E-2</v>
      </c>
      <c r="K39" s="22"/>
      <c r="L39" s="22"/>
      <c r="M39" s="22"/>
      <c r="N39" s="22"/>
      <c r="O39" s="22"/>
      <c r="P39" s="22"/>
    </row>
    <row r="40" spans="1:16" ht="39" customHeight="1" x14ac:dyDescent="0.2">
      <c r="A40" s="22"/>
      <c r="B40" s="35"/>
      <c r="C40" s="1177" t="s">
        <v>580</v>
      </c>
      <c r="D40" s="1178"/>
      <c r="E40" s="1179"/>
      <c r="F40" s="36">
        <v>0.02</v>
      </c>
      <c r="G40" s="37">
        <v>0.02</v>
      </c>
      <c r="H40" s="37">
        <v>0.02</v>
      </c>
      <c r="I40" s="37">
        <v>0.01</v>
      </c>
      <c r="J40" s="38">
        <v>0.01</v>
      </c>
      <c r="K40" s="22"/>
      <c r="L40" s="22"/>
      <c r="M40" s="22"/>
      <c r="N40" s="22"/>
      <c r="O40" s="22"/>
      <c r="P40" s="22"/>
    </row>
    <row r="41" spans="1:16" ht="39" customHeight="1" x14ac:dyDescent="0.2">
      <c r="A41" s="22"/>
      <c r="B41" s="35"/>
      <c r="C41" s="1177" t="s">
        <v>581</v>
      </c>
      <c r="D41" s="1178"/>
      <c r="E41" s="1179"/>
      <c r="F41" s="36">
        <v>0</v>
      </c>
      <c r="G41" s="37">
        <v>0</v>
      </c>
      <c r="H41" s="37">
        <v>0</v>
      </c>
      <c r="I41" s="37">
        <v>0</v>
      </c>
      <c r="J41" s="38">
        <v>0</v>
      </c>
      <c r="K41" s="22"/>
      <c r="L41" s="22"/>
      <c r="M41" s="22"/>
      <c r="N41" s="22"/>
      <c r="O41" s="22"/>
      <c r="P41" s="22"/>
    </row>
    <row r="42" spans="1:16" ht="39" customHeight="1" x14ac:dyDescent="0.2">
      <c r="A42" s="22"/>
      <c r="B42" s="39"/>
      <c r="C42" s="1177" t="s">
        <v>582</v>
      </c>
      <c r="D42" s="1178"/>
      <c r="E42" s="1179"/>
      <c r="F42" s="36" t="s">
        <v>523</v>
      </c>
      <c r="G42" s="37" t="s">
        <v>523</v>
      </c>
      <c r="H42" s="37" t="s">
        <v>523</v>
      </c>
      <c r="I42" s="37" t="s">
        <v>523</v>
      </c>
      <c r="J42" s="38" t="s">
        <v>523</v>
      </c>
      <c r="K42" s="22"/>
      <c r="L42" s="22"/>
      <c r="M42" s="22"/>
      <c r="N42" s="22"/>
      <c r="O42" s="22"/>
      <c r="P42" s="22"/>
    </row>
    <row r="43" spans="1:16" ht="39" customHeight="1" thickBot="1" x14ac:dyDescent="0.25">
      <c r="A43" s="22"/>
      <c r="B43" s="40"/>
      <c r="C43" s="1180" t="s">
        <v>583</v>
      </c>
      <c r="D43" s="1181"/>
      <c r="E43" s="1182"/>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WZjrjrYqghsu2cB4e/cfQmgZyc4H9C7N8XEgmKqzGrF5TUezJo/buFAv6pTf9YvkowK0/0WFKG4UjyuJZH5WQ==" saltValue="oLTMgEqT+Bn9K4VvoWbU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85" t="s">
        <v>11</v>
      </c>
      <c r="C45" s="1186"/>
      <c r="D45" s="58"/>
      <c r="E45" s="1191" t="s">
        <v>12</v>
      </c>
      <c r="F45" s="1191"/>
      <c r="G45" s="1191"/>
      <c r="H45" s="1191"/>
      <c r="I45" s="1191"/>
      <c r="J45" s="1192"/>
      <c r="K45" s="59">
        <v>2754</v>
      </c>
      <c r="L45" s="60">
        <v>2834</v>
      </c>
      <c r="M45" s="60">
        <v>2806</v>
      </c>
      <c r="N45" s="60">
        <v>2719</v>
      </c>
      <c r="O45" s="61">
        <v>2802</v>
      </c>
      <c r="P45" s="48"/>
      <c r="Q45" s="48"/>
      <c r="R45" s="48"/>
      <c r="S45" s="48"/>
      <c r="T45" s="48"/>
      <c r="U45" s="48"/>
    </row>
    <row r="46" spans="1:21" ht="30.75" customHeight="1" x14ac:dyDescent="0.2">
      <c r="A46" s="48"/>
      <c r="B46" s="1187"/>
      <c r="C46" s="1188"/>
      <c r="D46" s="62"/>
      <c r="E46" s="1193" t="s">
        <v>13</v>
      </c>
      <c r="F46" s="1193"/>
      <c r="G46" s="1193"/>
      <c r="H46" s="1193"/>
      <c r="I46" s="1193"/>
      <c r="J46" s="1194"/>
      <c r="K46" s="63" t="s">
        <v>523</v>
      </c>
      <c r="L46" s="64" t="s">
        <v>523</v>
      </c>
      <c r="M46" s="64" t="s">
        <v>523</v>
      </c>
      <c r="N46" s="64" t="s">
        <v>523</v>
      </c>
      <c r="O46" s="65" t="s">
        <v>523</v>
      </c>
      <c r="P46" s="48"/>
      <c r="Q46" s="48"/>
      <c r="R46" s="48"/>
      <c r="S46" s="48"/>
      <c r="T46" s="48"/>
      <c r="U46" s="48"/>
    </row>
    <row r="47" spans="1:21" ht="30.75" customHeight="1" x14ac:dyDescent="0.2">
      <c r="A47" s="48"/>
      <c r="B47" s="1187"/>
      <c r="C47" s="1188"/>
      <c r="D47" s="62"/>
      <c r="E47" s="1193" t="s">
        <v>14</v>
      </c>
      <c r="F47" s="1193"/>
      <c r="G47" s="1193"/>
      <c r="H47" s="1193"/>
      <c r="I47" s="1193"/>
      <c r="J47" s="1194"/>
      <c r="K47" s="63" t="s">
        <v>523</v>
      </c>
      <c r="L47" s="64" t="s">
        <v>523</v>
      </c>
      <c r="M47" s="64" t="s">
        <v>523</v>
      </c>
      <c r="N47" s="64" t="s">
        <v>523</v>
      </c>
      <c r="O47" s="65" t="s">
        <v>523</v>
      </c>
      <c r="P47" s="48"/>
      <c r="Q47" s="48"/>
      <c r="R47" s="48"/>
      <c r="S47" s="48"/>
      <c r="T47" s="48"/>
      <c r="U47" s="48"/>
    </row>
    <row r="48" spans="1:21" ht="30.75" customHeight="1" x14ac:dyDescent="0.2">
      <c r="A48" s="48"/>
      <c r="B48" s="1187"/>
      <c r="C48" s="1188"/>
      <c r="D48" s="62"/>
      <c r="E48" s="1193" t="s">
        <v>15</v>
      </c>
      <c r="F48" s="1193"/>
      <c r="G48" s="1193"/>
      <c r="H48" s="1193"/>
      <c r="I48" s="1193"/>
      <c r="J48" s="1194"/>
      <c r="K48" s="63">
        <v>1000</v>
      </c>
      <c r="L48" s="64">
        <v>990</v>
      </c>
      <c r="M48" s="64">
        <v>937</v>
      </c>
      <c r="N48" s="64">
        <v>899</v>
      </c>
      <c r="O48" s="65">
        <v>839</v>
      </c>
      <c r="P48" s="48"/>
      <c r="Q48" s="48"/>
      <c r="R48" s="48"/>
      <c r="S48" s="48"/>
      <c r="T48" s="48"/>
      <c r="U48" s="48"/>
    </row>
    <row r="49" spans="1:21" ht="30.75" customHeight="1" x14ac:dyDescent="0.2">
      <c r="A49" s="48"/>
      <c r="B49" s="1187"/>
      <c r="C49" s="1188"/>
      <c r="D49" s="62"/>
      <c r="E49" s="1193" t="s">
        <v>16</v>
      </c>
      <c r="F49" s="1193"/>
      <c r="G49" s="1193"/>
      <c r="H49" s="1193"/>
      <c r="I49" s="1193"/>
      <c r="J49" s="1194"/>
      <c r="K49" s="63">
        <v>211</v>
      </c>
      <c r="L49" s="64">
        <v>94</v>
      </c>
      <c r="M49" s="64">
        <v>74</v>
      </c>
      <c r="N49" s="64">
        <v>62</v>
      </c>
      <c r="O49" s="65">
        <v>35</v>
      </c>
      <c r="P49" s="48"/>
      <c r="Q49" s="48"/>
      <c r="R49" s="48"/>
      <c r="S49" s="48"/>
      <c r="T49" s="48"/>
      <c r="U49" s="48"/>
    </row>
    <row r="50" spans="1:21" ht="30.75" customHeight="1" x14ac:dyDescent="0.2">
      <c r="A50" s="48"/>
      <c r="B50" s="1187"/>
      <c r="C50" s="1188"/>
      <c r="D50" s="62"/>
      <c r="E50" s="1193" t="s">
        <v>17</v>
      </c>
      <c r="F50" s="1193"/>
      <c r="G50" s="1193"/>
      <c r="H50" s="1193"/>
      <c r="I50" s="1193"/>
      <c r="J50" s="1194"/>
      <c r="K50" s="63" t="s">
        <v>523</v>
      </c>
      <c r="L50" s="64" t="s">
        <v>523</v>
      </c>
      <c r="M50" s="64" t="s">
        <v>523</v>
      </c>
      <c r="N50" s="64" t="s">
        <v>523</v>
      </c>
      <c r="O50" s="65" t="s">
        <v>523</v>
      </c>
      <c r="P50" s="48"/>
      <c r="Q50" s="48"/>
      <c r="R50" s="48"/>
      <c r="S50" s="48"/>
      <c r="T50" s="48"/>
      <c r="U50" s="48"/>
    </row>
    <row r="51" spans="1:21" ht="30.75" customHeight="1" x14ac:dyDescent="0.2">
      <c r="A51" s="48"/>
      <c r="B51" s="1189"/>
      <c r="C51" s="1190"/>
      <c r="D51" s="66"/>
      <c r="E51" s="1193" t="s">
        <v>18</v>
      </c>
      <c r="F51" s="1193"/>
      <c r="G51" s="1193"/>
      <c r="H51" s="1193"/>
      <c r="I51" s="1193"/>
      <c r="J51" s="1194"/>
      <c r="K51" s="63" t="s">
        <v>523</v>
      </c>
      <c r="L51" s="64" t="s">
        <v>523</v>
      </c>
      <c r="M51" s="64" t="s">
        <v>523</v>
      </c>
      <c r="N51" s="64" t="s">
        <v>523</v>
      </c>
      <c r="O51" s="65" t="s">
        <v>523</v>
      </c>
      <c r="P51" s="48"/>
      <c r="Q51" s="48"/>
      <c r="R51" s="48"/>
      <c r="S51" s="48"/>
      <c r="T51" s="48"/>
      <c r="U51" s="48"/>
    </row>
    <row r="52" spans="1:21" ht="30.75" customHeight="1" x14ac:dyDescent="0.2">
      <c r="A52" s="48"/>
      <c r="B52" s="1195" t="s">
        <v>19</v>
      </c>
      <c r="C52" s="1196"/>
      <c r="D52" s="66"/>
      <c r="E52" s="1193" t="s">
        <v>20</v>
      </c>
      <c r="F52" s="1193"/>
      <c r="G52" s="1193"/>
      <c r="H52" s="1193"/>
      <c r="I52" s="1193"/>
      <c r="J52" s="1194"/>
      <c r="K52" s="63">
        <v>3079</v>
      </c>
      <c r="L52" s="64">
        <v>3025</v>
      </c>
      <c r="M52" s="64">
        <v>2938</v>
      </c>
      <c r="N52" s="64">
        <v>2799</v>
      </c>
      <c r="O52" s="65">
        <v>2802</v>
      </c>
      <c r="P52" s="48"/>
      <c r="Q52" s="48"/>
      <c r="R52" s="48"/>
      <c r="S52" s="48"/>
      <c r="T52" s="48"/>
      <c r="U52" s="48"/>
    </row>
    <row r="53" spans="1:21" ht="30.75" customHeight="1" thickBot="1" x14ac:dyDescent="0.25">
      <c r="A53" s="48"/>
      <c r="B53" s="1197" t="s">
        <v>21</v>
      </c>
      <c r="C53" s="1198"/>
      <c r="D53" s="67"/>
      <c r="E53" s="1199" t="s">
        <v>22</v>
      </c>
      <c r="F53" s="1199"/>
      <c r="G53" s="1199"/>
      <c r="H53" s="1199"/>
      <c r="I53" s="1199"/>
      <c r="J53" s="1200"/>
      <c r="K53" s="68">
        <v>886</v>
      </c>
      <c r="L53" s="69">
        <v>893</v>
      </c>
      <c r="M53" s="69">
        <v>879</v>
      </c>
      <c r="N53" s="69">
        <v>881</v>
      </c>
      <c r="O53" s="70">
        <v>874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
      <c r="B57" s="1201" t="s">
        <v>25</v>
      </c>
      <c r="C57" s="1202"/>
      <c r="D57" s="1205" t="s">
        <v>26</v>
      </c>
      <c r="E57" s="1206"/>
      <c r="F57" s="1206"/>
      <c r="G57" s="1206"/>
      <c r="H57" s="1206"/>
      <c r="I57" s="1206"/>
      <c r="J57" s="1207"/>
      <c r="K57" s="83"/>
      <c r="L57" s="84"/>
      <c r="M57" s="84"/>
      <c r="N57" s="84"/>
      <c r="O57" s="85"/>
    </row>
    <row r="58" spans="1:21" ht="31.5" customHeight="1" thickBot="1" x14ac:dyDescent="0.25">
      <c r="B58" s="1203"/>
      <c r="C58" s="1204"/>
      <c r="D58" s="1208" t="s">
        <v>27</v>
      </c>
      <c r="E58" s="1209"/>
      <c r="F58" s="1209"/>
      <c r="G58" s="1209"/>
      <c r="H58" s="1209"/>
      <c r="I58" s="1209"/>
      <c r="J58" s="121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EjoLV1RhjxWEzHM7rQXhfcxuOnzJ7ky1whLg5cyXBfVkeyZQAGgNvPwqjOVApoiTmsx+IsfMvNx1v4uwJZ7Iw==" saltValue="4ob4F5r7sCT6vpnMtUeK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11" t="s">
        <v>30</v>
      </c>
      <c r="C41" s="1212"/>
      <c r="D41" s="102"/>
      <c r="E41" s="1217" t="s">
        <v>31</v>
      </c>
      <c r="F41" s="1217"/>
      <c r="G41" s="1217"/>
      <c r="H41" s="1218"/>
      <c r="I41" s="346">
        <v>24991</v>
      </c>
      <c r="J41" s="347">
        <v>23933</v>
      </c>
      <c r="K41" s="347">
        <v>23652</v>
      </c>
      <c r="L41" s="347">
        <v>23818</v>
      </c>
      <c r="M41" s="348">
        <v>22739</v>
      </c>
    </row>
    <row r="42" spans="2:13" ht="27.75" customHeight="1" x14ac:dyDescent="0.2">
      <c r="B42" s="1213"/>
      <c r="C42" s="1214"/>
      <c r="D42" s="103"/>
      <c r="E42" s="1219" t="s">
        <v>32</v>
      </c>
      <c r="F42" s="1219"/>
      <c r="G42" s="1219"/>
      <c r="H42" s="1220"/>
      <c r="I42" s="349">
        <v>42</v>
      </c>
      <c r="J42" s="350">
        <v>42</v>
      </c>
      <c r="K42" s="350" t="s">
        <v>523</v>
      </c>
      <c r="L42" s="350" t="s">
        <v>523</v>
      </c>
      <c r="M42" s="351" t="s">
        <v>523</v>
      </c>
    </row>
    <row r="43" spans="2:13" ht="27.75" customHeight="1" x14ac:dyDescent="0.2">
      <c r="B43" s="1213"/>
      <c r="C43" s="1214"/>
      <c r="D43" s="103"/>
      <c r="E43" s="1219" t="s">
        <v>33</v>
      </c>
      <c r="F43" s="1219"/>
      <c r="G43" s="1219"/>
      <c r="H43" s="1220"/>
      <c r="I43" s="349">
        <v>9074</v>
      </c>
      <c r="J43" s="350">
        <v>8734</v>
      </c>
      <c r="K43" s="350">
        <v>8282</v>
      </c>
      <c r="L43" s="350">
        <v>7963</v>
      </c>
      <c r="M43" s="351">
        <v>7498</v>
      </c>
    </row>
    <row r="44" spans="2:13" ht="27.75" customHeight="1" x14ac:dyDescent="0.2">
      <c r="B44" s="1213"/>
      <c r="C44" s="1214"/>
      <c r="D44" s="103"/>
      <c r="E44" s="1219" t="s">
        <v>34</v>
      </c>
      <c r="F44" s="1219"/>
      <c r="G44" s="1219"/>
      <c r="H44" s="1220"/>
      <c r="I44" s="349">
        <v>368</v>
      </c>
      <c r="J44" s="350">
        <v>279</v>
      </c>
      <c r="K44" s="350">
        <v>231</v>
      </c>
      <c r="L44" s="350">
        <v>225</v>
      </c>
      <c r="M44" s="351">
        <v>737</v>
      </c>
    </row>
    <row r="45" spans="2:13" ht="27.75" customHeight="1" x14ac:dyDescent="0.2">
      <c r="B45" s="1213"/>
      <c r="C45" s="1214"/>
      <c r="D45" s="103"/>
      <c r="E45" s="1219" t="s">
        <v>35</v>
      </c>
      <c r="F45" s="1219"/>
      <c r="G45" s="1219"/>
      <c r="H45" s="1220"/>
      <c r="I45" s="349">
        <v>2336</v>
      </c>
      <c r="J45" s="350">
        <v>2285</v>
      </c>
      <c r="K45" s="350">
        <v>2251</v>
      </c>
      <c r="L45" s="350">
        <v>2191</v>
      </c>
      <c r="M45" s="351">
        <v>2166</v>
      </c>
    </row>
    <row r="46" spans="2:13" ht="27.75" customHeight="1" x14ac:dyDescent="0.2">
      <c r="B46" s="1213"/>
      <c r="C46" s="1214"/>
      <c r="D46" s="104"/>
      <c r="E46" s="1219" t="s">
        <v>36</v>
      </c>
      <c r="F46" s="1219"/>
      <c r="G46" s="1219"/>
      <c r="H46" s="1220"/>
      <c r="I46" s="349">
        <v>69</v>
      </c>
      <c r="J46" s="350">
        <v>63</v>
      </c>
      <c r="K46" s="350">
        <v>5</v>
      </c>
      <c r="L46" s="350">
        <v>3</v>
      </c>
      <c r="M46" s="351">
        <v>2</v>
      </c>
    </row>
    <row r="47" spans="2:13" ht="27.75" customHeight="1" x14ac:dyDescent="0.2">
      <c r="B47" s="1213"/>
      <c r="C47" s="1214"/>
      <c r="D47" s="105"/>
      <c r="E47" s="1221" t="s">
        <v>37</v>
      </c>
      <c r="F47" s="1222"/>
      <c r="G47" s="1222"/>
      <c r="H47" s="1223"/>
      <c r="I47" s="349" t="s">
        <v>523</v>
      </c>
      <c r="J47" s="350" t="s">
        <v>523</v>
      </c>
      <c r="K47" s="350" t="s">
        <v>523</v>
      </c>
      <c r="L47" s="350" t="s">
        <v>523</v>
      </c>
      <c r="M47" s="351" t="s">
        <v>523</v>
      </c>
    </row>
    <row r="48" spans="2:13" ht="27.75" customHeight="1" x14ac:dyDescent="0.2">
      <c r="B48" s="1213"/>
      <c r="C48" s="1214"/>
      <c r="D48" s="103"/>
      <c r="E48" s="1219" t="s">
        <v>38</v>
      </c>
      <c r="F48" s="1219"/>
      <c r="G48" s="1219"/>
      <c r="H48" s="1220"/>
      <c r="I48" s="349" t="s">
        <v>523</v>
      </c>
      <c r="J48" s="350" t="s">
        <v>523</v>
      </c>
      <c r="K48" s="350" t="s">
        <v>523</v>
      </c>
      <c r="L48" s="350" t="s">
        <v>523</v>
      </c>
      <c r="M48" s="351" t="s">
        <v>523</v>
      </c>
    </row>
    <row r="49" spans="2:13" ht="27.75" customHeight="1" x14ac:dyDescent="0.2">
      <c r="B49" s="1215"/>
      <c r="C49" s="1216"/>
      <c r="D49" s="103"/>
      <c r="E49" s="1219" t="s">
        <v>39</v>
      </c>
      <c r="F49" s="1219"/>
      <c r="G49" s="1219"/>
      <c r="H49" s="1220"/>
      <c r="I49" s="349" t="s">
        <v>523</v>
      </c>
      <c r="J49" s="350" t="s">
        <v>523</v>
      </c>
      <c r="K49" s="350" t="s">
        <v>523</v>
      </c>
      <c r="L49" s="350" t="s">
        <v>523</v>
      </c>
      <c r="M49" s="351" t="s">
        <v>523</v>
      </c>
    </row>
    <row r="50" spans="2:13" ht="27.75" customHeight="1" x14ac:dyDescent="0.2">
      <c r="B50" s="1224" t="s">
        <v>40</v>
      </c>
      <c r="C50" s="1225"/>
      <c r="D50" s="106"/>
      <c r="E50" s="1219" t="s">
        <v>41</v>
      </c>
      <c r="F50" s="1219"/>
      <c r="G50" s="1219"/>
      <c r="H50" s="1220"/>
      <c r="I50" s="349">
        <v>7419</v>
      </c>
      <c r="J50" s="350">
        <v>7525</v>
      </c>
      <c r="K50" s="350">
        <v>7201</v>
      </c>
      <c r="L50" s="350">
        <v>7071</v>
      </c>
      <c r="M50" s="351">
        <v>7658</v>
      </c>
    </row>
    <row r="51" spans="2:13" ht="27.75" customHeight="1" x14ac:dyDescent="0.2">
      <c r="B51" s="1213"/>
      <c r="C51" s="1214"/>
      <c r="D51" s="103"/>
      <c r="E51" s="1219" t="s">
        <v>42</v>
      </c>
      <c r="F51" s="1219"/>
      <c r="G51" s="1219"/>
      <c r="H51" s="1220"/>
      <c r="I51" s="349">
        <v>2969</v>
      </c>
      <c r="J51" s="350">
        <v>2863</v>
      </c>
      <c r="K51" s="350">
        <v>2708</v>
      </c>
      <c r="L51" s="350">
        <v>2720</v>
      </c>
      <c r="M51" s="351">
        <v>2648</v>
      </c>
    </row>
    <row r="52" spans="2:13" ht="27.75" customHeight="1" x14ac:dyDescent="0.2">
      <c r="B52" s="1215"/>
      <c r="C52" s="1216"/>
      <c r="D52" s="103"/>
      <c r="E52" s="1219" t="s">
        <v>43</v>
      </c>
      <c r="F52" s="1219"/>
      <c r="G52" s="1219"/>
      <c r="H52" s="1220"/>
      <c r="I52" s="349">
        <v>24762</v>
      </c>
      <c r="J52" s="350">
        <v>23208</v>
      </c>
      <c r="K52" s="350">
        <v>21616</v>
      </c>
      <c r="L52" s="350">
        <v>20200</v>
      </c>
      <c r="M52" s="351">
        <v>19219</v>
      </c>
    </row>
    <row r="53" spans="2:13" ht="27.75" customHeight="1" thickBot="1" x14ac:dyDescent="0.25">
      <c r="B53" s="1226" t="s">
        <v>44</v>
      </c>
      <c r="C53" s="1227"/>
      <c r="D53" s="107"/>
      <c r="E53" s="1228" t="s">
        <v>45</v>
      </c>
      <c r="F53" s="1228"/>
      <c r="G53" s="1228"/>
      <c r="H53" s="1229"/>
      <c r="I53" s="352">
        <v>1730</v>
      </c>
      <c r="J53" s="353">
        <v>1740</v>
      </c>
      <c r="K53" s="353">
        <v>2896</v>
      </c>
      <c r="L53" s="353">
        <v>4209</v>
      </c>
      <c r="M53" s="354">
        <v>3617</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jhGnkudux7KPl4BPdk86wRK6cJazNAxHem0WCbCy4VbpOi7FCXshFqXK/5A2AuVixcL0RZWKBORSAdfW2Vyijg==" saltValue="yE2RraYvHv1DPh+skNZ3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567</v>
      </c>
      <c r="G54" s="116" t="s">
        <v>568</v>
      </c>
      <c r="H54" s="117" t="s">
        <v>569</v>
      </c>
    </row>
    <row r="55" spans="2:8" ht="52.5" customHeight="1" x14ac:dyDescent="0.2">
      <c r="B55" s="118"/>
      <c r="C55" s="1238" t="s">
        <v>48</v>
      </c>
      <c r="D55" s="1238"/>
      <c r="E55" s="1239"/>
      <c r="F55" s="119">
        <v>6296</v>
      </c>
      <c r="G55" s="119">
        <v>6037</v>
      </c>
      <c r="H55" s="120">
        <v>6255</v>
      </c>
    </row>
    <row r="56" spans="2:8" ht="52.5" customHeight="1" x14ac:dyDescent="0.2">
      <c r="B56" s="121"/>
      <c r="C56" s="1240" t="s">
        <v>49</v>
      </c>
      <c r="D56" s="1240"/>
      <c r="E56" s="1241"/>
      <c r="F56" s="122">
        <v>103</v>
      </c>
      <c r="G56" s="122">
        <v>104</v>
      </c>
      <c r="H56" s="123">
        <v>245</v>
      </c>
    </row>
    <row r="57" spans="2:8" ht="53.25" customHeight="1" x14ac:dyDescent="0.2">
      <c r="B57" s="121"/>
      <c r="C57" s="1242" t="s">
        <v>50</v>
      </c>
      <c r="D57" s="1242"/>
      <c r="E57" s="1243"/>
      <c r="F57" s="124">
        <v>1849</v>
      </c>
      <c r="G57" s="124">
        <v>1864</v>
      </c>
      <c r="H57" s="125">
        <v>2037</v>
      </c>
    </row>
    <row r="58" spans="2:8" ht="45.75" customHeight="1" x14ac:dyDescent="0.2">
      <c r="B58" s="126"/>
      <c r="C58" s="1230" t="s">
        <v>590</v>
      </c>
      <c r="D58" s="1231"/>
      <c r="E58" s="1232"/>
      <c r="F58" s="127">
        <v>1356</v>
      </c>
      <c r="G58" s="127">
        <v>1345</v>
      </c>
      <c r="H58" s="128">
        <v>1403</v>
      </c>
    </row>
    <row r="59" spans="2:8" ht="45.75" customHeight="1" x14ac:dyDescent="0.2">
      <c r="B59" s="126"/>
      <c r="C59" s="1230" t="s">
        <v>591</v>
      </c>
      <c r="D59" s="1231"/>
      <c r="E59" s="1232"/>
      <c r="F59" s="127">
        <v>227</v>
      </c>
      <c r="G59" s="127">
        <v>233</v>
      </c>
      <c r="H59" s="128">
        <v>320</v>
      </c>
    </row>
    <row r="60" spans="2:8" ht="45.75" customHeight="1" x14ac:dyDescent="0.2">
      <c r="B60" s="126"/>
      <c r="C60" s="1230" t="s">
        <v>594</v>
      </c>
      <c r="D60" s="1231"/>
      <c r="E60" s="1232"/>
      <c r="F60" s="127">
        <v>41</v>
      </c>
      <c r="G60" s="127">
        <v>52</v>
      </c>
      <c r="H60" s="128">
        <v>81</v>
      </c>
    </row>
    <row r="61" spans="2:8" ht="45.75" customHeight="1" x14ac:dyDescent="0.2">
      <c r="B61" s="126"/>
      <c r="C61" s="1230" t="s">
        <v>592</v>
      </c>
      <c r="D61" s="1231"/>
      <c r="E61" s="1232"/>
      <c r="F61" s="127">
        <v>65</v>
      </c>
      <c r="G61" s="127">
        <v>66</v>
      </c>
      <c r="H61" s="128">
        <v>66</v>
      </c>
    </row>
    <row r="62" spans="2:8" ht="45.75" customHeight="1" thickBot="1" x14ac:dyDescent="0.25">
      <c r="B62" s="129"/>
      <c r="C62" s="1233" t="s">
        <v>593</v>
      </c>
      <c r="D62" s="1234"/>
      <c r="E62" s="1235"/>
      <c r="F62" s="130">
        <v>43</v>
      </c>
      <c r="G62" s="130">
        <v>51</v>
      </c>
      <c r="H62" s="131">
        <v>51</v>
      </c>
    </row>
    <row r="63" spans="2:8" ht="52.5" customHeight="1" thickBot="1" x14ac:dyDescent="0.25">
      <c r="B63" s="132"/>
      <c r="C63" s="1236" t="s">
        <v>51</v>
      </c>
      <c r="D63" s="1236"/>
      <c r="E63" s="1237"/>
      <c r="F63" s="133">
        <v>8248</v>
      </c>
      <c r="G63" s="133">
        <v>8005</v>
      </c>
      <c r="H63" s="134">
        <v>8537</v>
      </c>
    </row>
    <row r="64" spans="2:8" ht="13" x14ac:dyDescent="0.2"/>
  </sheetData>
  <sheetProtection algorithmName="SHA-512" hashValue="1kFw6hjKE0QVGom1j941c4x7qj8/qk2XlSxnSZwBnyJA1X7dRB98RxVLdHeK1awoOhBFgO4T/fqInExNMW+ITg==" saltValue="XYWHH0U2Q2tSwRIjgcRk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3" customWidth="1"/>
    <col min="2" max="107" width="2.453125" style="363" customWidth="1"/>
    <col min="108" max="108" width="6.08984375" style="370" customWidth="1"/>
    <col min="109" max="109" width="5.90625" style="369" customWidth="1"/>
    <col min="110" max="16384" width="8.63281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 x14ac:dyDescent="0.2">
      <c r="DD19" s="363"/>
      <c r="DE19" s="363"/>
    </row>
    <row r="20" spans="1:109" ht="13"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 x14ac:dyDescent="0.2">
      <c r="B23" s="369"/>
    </row>
    <row r="24" spans="1:109" ht="13" x14ac:dyDescent="0.2">
      <c r="B24" s="369"/>
    </row>
    <row r="25" spans="1:109" ht="13" x14ac:dyDescent="0.2">
      <c r="B25" s="369"/>
    </row>
    <row r="26" spans="1:109" ht="13" x14ac:dyDescent="0.2">
      <c r="B26" s="369"/>
    </row>
    <row r="27" spans="1:109" ht="13" x14ac:dyDescent="0.2">
      <c r="B27" s="369"/>
    </row>
    <row r="28" spans="1:109" ht="13" x14ac:dyDescent="0.2">
      <c r="B28" s="369"/>
    </row>
    <row r="29" spans="1:109" ht="13" x14ac:dyDescent="0.2">
      <c r="B29" s="369"/>
    </row>
    <row r="30" spans="1:109" ht="13" x14ac:dyDescent="0.2">
      <c r="B30" s="369"/>
    </row>
    <row r="31" spans="1:109" ht="13" x14ac:dyDescent="0.2">
      <c r="B31" s="369"/>
    </row>
    <row r="32" spans="1:109" ht="13" x14ac:dyDescent="0.2">
      <c r="B32" s="369"/>
    </row>
    <row r="33" spans="2:109" ht="13" x14ac:dyDescent="0.2">
      <c r="B33" s="369"/>
    </row>
    <row r="34" spans="2:109" ht="13" x14ac:dyDescent="0.2">
      <c r="B34" s="369"/>
    </row>
    <row r="35" spans="2:109" ht="13" x14ac:dyDescent="0.2">
      <c r="B35" s="369"/>
    </row>
    <row r="36" spans="2:109" ht="13" x14ac:dyDescent="0.2">
      <c r="B36" s="369"/>
    </row>
    <row r="37" spans="2:109" ht="13" x14ac:dyDescent="0.2">
      <c r="B37" s="369"/>
    </row>
    <row r="38" spans="2:109" ht="13" x14ac:dyDescent="0.2">
      <c r="B38" s="369"/>
    </row>
    <row r="39" spans="2:109" ht="13"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 x14ac:dyDescent="0.2">
      <c r="B40" s="374"/>
      <c r="DD40" s="374"/>
      <c r="DE40" s="363"/>
    </row>
    <row r="41" spans="2:109" ht="16.5" x14ac:dyDescent="0.2">
      <c r="B41" s="375" t="s">
        <v>596</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 x14ac:dyDescent="0.2">
      <c r="B42" s="369"/>
      <c r="G42" s="376"/>
      <c r="I42" s="377"/>
      <c r="J42" s="377"/>
      <c r="K42" s="377"/>
      <c r="AM42" s="376"/>
      <c r="AN42" s="376" t="s">
        <v>597</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44" t="s">
        <v>598</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 x14ac:dyDescent="0.2">
      <c r="B44" s="369"/>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 x14ac:dyDescent="0.2">
      <c r="B45" s="369"/>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 x14ac:dyDescent="0.2">
      <c r="B46" s="369"/>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 x14ac:dyDescent="0.2">
      <c r="B47" s="369"/>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 x14ac:dyDescent="0.2">
      <c r="B49" s="369"/>
      <c r="AN49" s="363" t="s">
        <v>599</v>
      </c>
    </row>
    <row r="50" spans="1:109" ht="13" x14ac:dyDescent="0.2">
      <c r="B50" s="369"/>
      <c r="G50" s="1253"/>
      <c r="H50" s="1253"/>
      <c r="I50" s="1253"/>
      <c r="J50" s="1253"/>
      <c r="K50" s="379"/>
      <c r="L50" s="379"/>
      <c r="M50" s="380"/>
      <c r="N50" s="380"/>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7" t="s">
        <v>565</v>
      </c>
      <c r="BQ50" s="1257"/>
      <c r="BR50" s="1257"/>
      <c r="BS50" s="1257"/>
      <c r="BT50" s="1257"/>
      <c r="BU50" s="1257"/>
      <c r="BV50" s="1257"/>
      <c r="BW50" s="1257"/>
      <c r="BX50" s="1257" t="s">
        <v>566</v>
      </c>
      <c r="BY50" s="1257"/>
      <c r="BZ50" s="1257"/>
      <c r="CA50" s="1257"/>
      <c r="CB50" s="1257"/>
      <c r="CC50" s="1257"/>
      <c r="CD50" s="1257"/>
      <c r="CE50" s="1257"/>
      <c r="CF50" s="1257" t="s">
        <v>567</v>
      </c>
      <c r="CG50" s="1257"/>
      <c r="CH50" s="1257"/>
      <c r="CI50" s="1257"/>
      <c r="CJ50" s="1257"/>
      <c r="CK50" s="1257"/>
      <c r="CL50" s="1257"/>
      <c r="CM50" s="1257"/>
      <c r="CN50" s="1257" t="s">
        <v>568</v>
      </c>
      <c r="CO50" s="1257"/>
      <c r="CP50" s="1257"/>
      <c r="CQ50" s="1257"/>
      <c r="CR50" s="1257"/>
      <c r="CS50" s="1257"/>
      <c r="CT50" s="1257"/>
      <c r="CU50" s="1257"/>
      <c r="CV50" s="1257" t="s">
        <v>569</v>
      </c>
      <c r="CW50" s="1257"/>
      <c r="CX50" s="1257"/>
      <c r="CY50" s="1257"/>
      <c r="CZ50" s="1257"/>
      <c r="DA50" s="1257"/>
      <c r="DB50" s="1257"/>
      <c r="DC50" s="1257"/>
    </row>
    <row r="51" spans="1:109" ht="13.5" customHeight="1" x14ac:dyDescent="0.2">
      <c r="B51" s="369"/>
      <c r="G51" s="1263"/>
      <c r="H51" s="1263"/>
      <c r="I51" s="1261"/>
      <c r="J51" s="1261"/>
      <c r="K51" s="1259"/>
      <c r="L51" s="1259"/>
      <c r="M51" s="1259"/>
      <c r="N51" s="1259"/>
      <c r="AM51" s="378"/>
      <c r="AN51" s="1260" t="s">
        <v>600</v>
      </c>
      <c r="AO51" s="1260"/>
      <c r="AP51" s="1260"/>
      <c r="AQ51" s="1260"/>
      <c r="AR51" s="1260"/>
      <c r="AS51" s="1260"/>
      <c r="AT51" s="1260"/>
      <c r="AU51" s="1260"/>
      <c r="AV51" s="1260"/>
      <c r="AW51" s="1260"/>
      <c r="AX51" s="1260"/>
      <c r="AY51" s="1260"/>
      <c r="AZ51" s="1260"/>
      <c r="BA51" s="1260"/>
      <c r="BB51" s="1260" t="s">
        <v>601</v>
      </c>
      <c r="BC51" s="1260"/>
      <c r="BD51" s="1260"/>
      <c r="BE51" s="1260"/>
      <c r="BF51" s="1260"/>
      <c r="BG51" s="1260"/>
      <c r="BH51" s="1260"/>
      <c r="BI51" s="1260"/>
      <c r="BJ51" s="1260"/>
      <c r="BK51" s="1260"/>
      <c r="BL51" s="1260"/>
      <c r="BM51" s="1260"/>
      <c r="BN51" s="1260"/>
      <c r="BO51" s="1260"/>
      <c r="BP51" s="1258">
        <v>22.5</v>
      </c>
      <c r="BQ51" s="1258"/>
      <c r="BR51" s="1258"/>
      <c r="BS51" s="1258"/>
      <c r="BT51" s="1258"/>
      <c r="BU51" s="1258"/>
      <c r="BV51" s="1258"/>
      <c r="BW51" s="1258"/>
      <c r="BX51" s="1258">
        <v>23.1</v>
      </c>
      <c r="BY51" s="1258"/>
      <c r="BZ51" s="1258"/>
      <c r="CA51" s="1258"/>
      <c r="CB51" s="1258"/>
      <c r="CC51" s="1258"/>
      <c r="CD51" s="1258"/>
      <c r="CE51" s="1258"/>
      <c r="CF51" s="1258">
        <v>38.200000000000003</v>
      </c>
      <c r="CG51" s="1258"/>
      <c r="CH51" s="1258"/>
      <c r="CI51" s="1258"/>
      <c r="CJ51" s="1258"/>
      <c r="CK51" s="1258"/>
      <c r="CL51" s="1258"/>
      <c r="CM51" s="1258"/>
      <c r="CN51" s="1258">
        <v>52</v>
      </c>
      <c r="CO51" s="1258"/>
      <c r="CP51" s="1258"/>
      <c r="CQ51" s="1258"/>
      <c r="CR51" s="1258"/>
      <c r="CS51" s="1258"/>
      <c r="CT51" s="1258"/>
      <c r="CU51" s="1258"/>
      <c r="CV51" s="1258">
        <v>41.6</v>
      </c>
      <c r="CW51" s="1258"/>
      <c r="CX51" s="1258"/>
      <c r="CY51" s="1258"/>
      <c r="CZ51" s="1258"/>
      <c r="DA51" s="1258"/>
      <c r="DB51" s="1258"/>
      <c r="DC51" s="1258"/>
    </row>
    <row r="52" spans="1:109" ht="13" x14ac:dyDescent="0.2">
      <c r="B52" s="369"/>
      <c r="G52" s="1263"/>
      <c r="H52" s="1263"/>
      <c r="I52" s="1261"/>
      <c r="J52" s="1261"/>
      <c r="K52" s="1259"/>
      <c r="L52" s="1259"/>
      <c r="M52" s="1259"/>
      <c r="N52" s="1259"/>
      <c r="AM52" s="378"/>
      <c r="AN52" s="1260"/>
      <c r="AO52" s="1260"/>
      <c r="AP52" s="1260"/>
      <c r="AQ52" s="1260"/>
      <c r="AR52" s="1260"/>
      <c r="AS52" s="1260"/>
      <c r="AT52" s="1260"/>
      <c r="AU52" s="1260"/>
      <c r="AV52" s="1260"/>
      <c r="AW52" s="1260"/>
      <c r="AX52" s="1260"/>
      <c r="AY52" s="1260"/>
      <c r="AZ52" s="1260"/>
      <c r="BA52" s="1260"/>
      <c r="BB52" s="1260"/>
      <c r="BC52" s="1260"/>
      <c r="BD52" s="1260"/>
      <c r="BE52" s="1260"/>
      <c r="BF52" s="1260"/>
      <c r="BG52" s="1260"/>
      <c r="BH52" s="1260"/>
      <c r="BI52" s="1260"/>
      <c r="BJ52" s="1260"/>
      <c r="BK52" s="1260"/>
      <c r="BL52" s="1260"/>
      <c r="BM52" s="1260"/>
      <c r="BN52" s="1260"/>
      <c r="BO52" s="1260"/>
      <c r="BP52" s="1258"/>
      <c r="BQ52" s="1258"/>
      <c r="BR52" s="1258"/>
      <c r="BS52" s="1258"/>
      <c r="BT52" s="1258"/>
      <c r="BU52" s="1258"/>
      <c r="BV52" s="1258"/>
      <c r="BW52" s="1258"/>
      <c r="BX52" s="1258"/>
      <c r="BY52" s="1258"/>
      <c r="BZ52" s="1258"/>
      <c r="CA52" s="1258"/>
      <c r="CB52" s="1258"/>
      <c r="CC52" s="1258"/>
      <c r="CD52" s="1258"/>
      <c r="CE52" s="1258"/>
      <c r="CF52" s="1258"/>
      <c r="CG52" s="1258"/>
      <c r="CH52" s="1258"/>
      <c r="CI52" s="1258"/>
      <c r="CJ52" s="1258"/>
      <c r="CK52" s="1258"/>
      <c r="CL52" s="1258"/>
      <c r="CM52" s="1258"/>
      <c r="CN52" s="1258"/>
      <c r="CO52" s="1258"/>
      <c r="CP52" s="1258"/>
      <c r="CQ52" s="1258"/>
      <c r="CR52" s="1258"/>
      <c r="CS52" s="1258"/>
      <c r="CT52" s="1258"/>
      <c r="CU52" s="1258"/>
      <c r="CV52" s="1258"/>
      <c r="CW52" s="1258"/>
      <c r="CX52" s="1258"/>
      <c r="CY52" s="1258"/>
      <c r="CZ52" s="1258"/>
      <c r="DA52" s="1258"/>
      <c r="DB52" s="1258"/>
      <c r="DC52" s="1258"/>
    </row>
    <row r="53" spans="1:109" ht="13" x14ac:dyDescent="0.2">
      <c r="A53" s="377"/>
      <c r="B53" s="369"/>
      <c r="G53" s="1263"/>
      <c r="H53" s="1263"/>
      <c r="I53" s="1253"/>
      <c r="J53" s="1253"/>
      <c r="K53" s="1259"/>
      <c r="L53" s="1259"/>
      <c r="M53" s="1259"/>
      <c r="N53" s="1259"/>
      <c r="AM53" s="378"/>
      <c r="AN53" s="1260"/>
      <c r="AO53" s="1260"/>
      <c r="AP53" s="1260"/>
      <c r="AQ53" s="1260"/>
      <c r="AR53" s="1260"/>
      <c r="AS53" s="1260"/>
      <c r="AT53" s="1260"/>
      <c r="AU53" s="1260"/>
      <c r="AV53" s="1260"/>
      <c r="AW53" s="1260"/>
      <c r="AX53" s="1260"/>
      <c r="AY53" s="1260"/>
      <c r="AZ53" s="1260"/>
      <c r="BA53" s="1260"/>
      <c r="BB53" s="1260" t="s">
        <v>602</v>
      </c>
      <c r="BC53" s="1260"/>
      <c r="BD53" s="1260"/>
      <c r="BE53" s="1260"/>
      <c r="BF53" s="1260"/>
      <c r="BG53" s="1260"/>
      <c r="BH53" s="1260"/>
      <c r="BI53" s="1260"/>
      <c r="BJ53" s="1260"/>
      <c r="BK53" s="1260"/>
      <c r="BL53" s="1260"/>
      <c r="BM53" s="1260"/>
      <c r="BN53" s="1260"/>
      <c r="BO53" s="1260"/>
      <c r="BP53" s="1258">
        <v>53.7</v>
      </c>
      <c r="BQ53" s="1258"/>
      <c r="BR53" s="1258"/>
      <c r="BS53" s="1258"/>
      <c r="BT53" s="1258"/>
      <c r="BU53" s="1258"/>
      <c r="BV53" s="1258"/>
      <c r="BW53" s="1258"/>
      <c r="BX53" s="1258">
        <v>55.6</v>
      </c>
      <c r="BY53" s="1258"/>
      <c r="BZ53" s="1258"/>
      <c r="CA53" s="1258"/>
      <c r="CB53" s="1258"/>
      <c r="CC53" s="1258"/>
      <c r="CD53" s="1258"/>
      <c r="CE53" s="1258"/>
      <c r="CF53" s="1258">
        <v>56.5</v>
      </c>
      <c r="CG53" s="1258"/>
      <c r="CH53" s="1258"/>
      <c r="CI53" s="1258"/>
      <c r="CJ53" s="1258"/>
      <c r="CK53" s="1258"/>
      <c r="CL53" s="1258"/>
      <c r="CM53" s="1258"/>
      <c r="CN53" s="1258">
        <v>56.6</v>
      </c>
      <c r="CO53" s="1258"/>
      <c r="CP53" s="1258"/>
      <c r="CQ53" s="1258"/>
      <c r="CR53" s="1258"/>
      <c r="CS53" s="1258"/>
      <c r="CT53" s="1258"/>
      <c r="CU53" s="1258"/>
      <c r="CV53" s="1258">
        <v>58.3</v>
      </c>
      <c r="CW53" s="1258"/>
      <c r="CX53" s="1258"/>
      <c r="CY53" s="1258"/>
      <c r="CZ53" s="1258"/>
      <c r="DA53" s="1258"/>
      <c r="DB53" s="1258"/>
      <c r="DC53" s="1258"/>
    </row>
    <row r="54" spans="1:109" ht="13" x14ac:dyDescent="0.2">
      <c r="A54" s="377"/>
      <c r="B54" s="369"/>
      <c r="G54" s="1263"/>
      <c r="H54" s="1263"/>
      <c r="I54" s="1253"/>
      <c r="J54" s="1253"/>
      <c r="K54" s="1259"/>
      <c r="L54" s="1259"/>
      <c r="M54" s="1259"/>
      <c r="N54" s="1259"/>
      <c r="AM54" s="378"/>
      <c r="AN54" s="1260"/>
      <c r="AO54" s="1260"/>
      <c r="AP54" s="1260"/>
      <c r="AQ54" s="1260"/>
      <c r="AR54" s="1260"/>
      <c r="AS54" s="1260"/>
      <c r="AT54" s="1260"/>
      <c r="AU54" s="1260"/>
      <c r="AV54" s="1260"/>
      <c r="AW54" s="1260"/>
      <c r="AX54" s="1260"/>
      <c r="AY54" s="1260"/>
      <c r="AZ54" s="1260"/>
      <c r="BA54" s="1260"/>
      <c r="BB54" s="1260"/>
      <c r="BC54" s="1260"/>
      <c r="BD54" s="1260"/>
      <c r="BE54" s="1260"/>
      <c r="BF54" s="1260"/>
      <c r="BG54" s="1260"/>
      <c r="BH54" s="1260"/>
      <c r="BI54" s="1260"/>
      <c r="BJ54" s="1260"/>
      <c r="BK54" s="1260"/>
      <c r="BL54" s="1260"/>
      <c r="BM54" s="1260"/>
      <c r="BN54" s="1260"/>
      <c r="BO54" s="1260"/>
      <c r="BP54" s="1258"/>
      <c r="BQ54" s="1258"/>
      <c r="BR54" s="1258"/>
      <c r="BS54" s="1258"/>
      <c r="BT54" s="1258"/>
      <c r="BU54" s="1258"/>
      <c r="BV54" s="1258"/>
      <c r="BW54" s="1258"/>
      <c r="BX54" s="1258"/>
      <c r="BY54" s="1258"/>
      <c r="BZ54" s="1258"/>
      <c r="CA54" s="1258"/>
      <c r="CB54" s="1258"/>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8"/>
      <c r="DA54" s="1258"/>
      <c r="DB54" s="1258"/>
      <c r="DC54" s="1258"/>
    </row>
    <row r="55" spans="1:109" ht="13" x14ac:dyDescent="0.2">
      <c r="A55" s="377"/>
      <c r="B55" s="369"/>
      <c r="G55" s="1253"/>
      <c r="H55" s="1253"/>
      <c r="I55" s="1253"/>
      <c r="J55" s="1253"/>
      <c r="K55" s="1259"/>
      <c r="L55" s="1259"/>
      <c r="M55" s="1259"/>
      <c r="N55" s="1259"/>
      <c r="AN55" s="1257" t="s">
        <v>603</v>
      </c>
      <c r="AO55" s="1257"/>
      <c r="AP55" s="1257"/>
      <c r="AQ55" s="1257"/>
      <c r="AR55" s="1257"/>
      <c r="AS55" s="1257"/>
      <c r="AT55" s="1257"/>
      <c r="AU55" s="1257"/>
      <c r="AV55" s="1257"/>
      <c r="AW55" s="1257"/>
      <c r="AX55" s="1257"/>
      <c r="AY55" s="1257"/>
      <c r="AZ55" s="1257"/>
      <c r="BA55" s="1257"/>
      <c r="BB55" s="1260" t="s">
        <v>601</v>
      </c>
      <c r="BC55" s="1260"/>
      <c r="BD55" s="1260"/>
      <c r="BE55" s="1260"/>
      <c r="BF55" s="1260"/>
      <c r="BG55" s="1260"/>
      <c r="BH55" s="1260"/>
      <c r="BI55" s="1260"/>
      <c r="BJ55" s="1260"/>
      <c r="BK55" s="1260"/>
      <c r="BL55" s="1260"/>
      <c r="BM55" s="1260"/>
      <c r="BN55" s="1260"/>
      <c r="BO55" s="1260"/>
      <c r="BP55" s="1258">
        <v>55.4</v>
      </c>
      <c r="BQ55" s="1258"/>
      <c r="BR55" s="1258"/>
      <c r="BS55" s="1258"/>
      <c r="BT55" s="1258"/>
      <c r="BU55" s="1258"/>
      <c r="BV55" s="1258"/>
      <c r="BW55" s="1258"/>
      <c r="BX55" s="1258">
        <v>52.7</v>
      </c>
      <c r="BY55" s="1258"/>
      <c r="BZ55" s="1258"/>
      <c r="CA55" s="1258"/>
      <c r="CB55" s="1258"/>
      <c r="CC55" s="1258"/>
      <c r="CD55" s="1258"/>
      <c r="CE55" s="1258"/>
      <c r="CF55" s="1258">
        <v>49.7</v>
      </c>
      <c r="CG55" s="1258"/>
      <c r="CH55" s="1258"/>
      <c r="CI55" s="1258"/>
      <c r="CJ55" s="1258"/>
      <c r="CK55" s="1258"/>
      <c r="CL55" s="1258"/>
      <c r="CM55" s="1258"/>
      <c r="CN55" s="1258">
        <v>37.299999999999997</v>
      </c>
      <c r="CO55" s="1258"/>
      <c r="CP55" s="1258"/>
      <c r="CQ55" s="1258"/>
      <c r="CR55" s="1258"/>
      <c r="CS55" s="1258"/>
      <c r="CT55" s="1258"/>
      <c r="CU55" s="1258"/>
      <c r="CV55" s="1258">
        <v>25.1</v>
      </c>
      <c r="CW55" s="1258"/>
      <c r="CX55" s="1258"/>
      <c r="CY55" s="1258"/>
      <c r="CZ55" s="1258"/>
      <c r="DA55" s="1258"/>
      <c r="DB55" s="1258"/>
      <c r="DC55" s="1258"/>
    </row>
    <row r="56" spans="1:109" ht="13" x14ac:dyDescent="0.2">
      <c r="A56" s="377"/>
      <c r="B56" s="369"/>
      <c r="G56" s="1253"/>
      <c r="H56" s="1253"/>
      <c r="I56" s="1253"/>
      <c r="J56" s="1253"/>
      <c r="K56" s="1259"/>
      <c r="L56" s="1259"/>
      <c r="M56" s="1259"/>
      <c r="N56" s="1259"/>
      <c r="AN56" s="1257"/>
      <c r="AO56" s="1257"/>
      <c r="AP56" s="1257"/>
      <c r="AQ56" s="1257"/>
      <c r="AR56" s="1257"/>
      <c r="AS56" s="1257"/>
      <c r="AT56" s="1257"/>
      <c r="AU56" s="1257"/>
      <c r="AV56" s="1257"/>
      <c r="AW56" s="1257"/>
      <c r="AX56" s="1257"/>
      <c r="AY56" s="1257"/>
      <c r="AZ56" s="1257"/>
      <c r="BA56" s="1257"/>
      <c r="BB56" s="1260"/>
      <c r="BC56" s="1260"/>
      <c r="BD56" s="1260"/>
      <c r="BE56" s="1260"/>
      <c r="BF56" s="1260"/>
      <c r="BG56" s="1260"/>
      <c r="BH56" s="1260"/>
      <c r="BI56" s="1260"/>
      <c r="BJ56" s="1260"/>
      <c r="BK56" s="1260"/>
      <c r="BL56" s="1260"/>
      <c r="BM56" s="1260"/>
      <c r="BN56" s="1260"/>
      <c r="BO56" s="1260"/>
      <c r="BP56" s="1258"/>
      <c r="BQ56" s="1258"/>
      <c r="BR56" s="1258"/>
      <c r="BS56" s="1258"/>
      <c r="BT56" s="1258"/>
      <c r="BU56" s="1258"/>
      <c r="BV56" s="1258"/>
      <c r="BW56" s="1258"/>
      <c r="BX56" s="1258"/>
      <c r="BY56" s="1258"/>
      <c r="BZ56" s="1258"/>
      <c r="CA56" s="1258"/>
      <c r="CB56" s="1258"/>
      <c r="CC56" s="1258"/>
      <c r="CD56" s="1258"/>
      <c r="CE56" s="1258"/>
      <c r="CF56" s="1258"/>
      <c r="CG56" s="1258"/>
      <c r="CH56" s="1258"/>
      <c r="CI56" s="1258"/>
      <c r="CJ56" s="1258"/>
      <c r="CK56" s="1258"/>
      <c r="CL56" s="1258"/>
      <c r="CM56" s="1258"/>
      <c r="CN56" s="1258"/>
      <c r="CO56" s="1258"/>
      <c r="CP56" s="1258"/>
      <c r="CQ56" s="1258"/>
      <c r="CR56" s="1258"/>
      <c r="CS56" s="1258"/>
      <c r="CT56" s="1258"/>
      <c r="CU56" s="1258"/>
      <c r="CV56" s="1258"/>
      <c r="CW56" s="1258"/>
      <c r="CX56" s="1258"/>
      <c r="CY56" s="1258"/>
      <c r="CZ56" s="1258"/>
      <c r="DA56" s="1258"/>
      <c r="DB56" s="1258"/>
      <c r="DC56" s="1258"/>
    </row>
    <row r="57" spans="1:109" s="377" customFormat="1" ht="13" x14ac:dyDescent="0.2">
      <c r="B57" s="381"/>
      <c r="G57" s="1253"/>
      <c r="H57" s="1253"/>
      <c r="I57" s="1262"/>
      <c r="J57" s="1262"/>
      <c r="K57" s="1259"/>
      <c r="L57" s="1259"/>
      <c r="M57" s="1259"/>
      <c r="N57" s="1259"/>
      <c r="AM57" s="363"/>
      <c r="AN57" s="1257"/>
      <c r="AO57" s="1257"/>
      <c r="AP57" s="1257"/>
      <c r="AQ57" s="1257"/>
      <c r="AR57" s="1257"/>
      <c r="AS57" s="1257"/>
      <c r="AT57" s="1257"/>
      <c r="AU57" s="1257"/>
      <c r="AV57" s="1257"/>
      <c r="AW57" s="1257"/>
      <c r="AX57" s="1257"/>
      <c r="AY57" s="1257"/>
      <c r="AZ57" s="1257"/>
      <c r="BA57" s="1257"/>
      <c r="BB57" s="1260" t="s">
        <v>602</v>
      </c>
      <c r="BC57" s="1260"/>
      <c r="BD57" s="1260"/>
      <c r="BE57" s="1260"/>
      <c r="BF57" s="1260"/>
      <c r="BG57" s="1260"/>
      <c r="BH57" s="1260"/>
      <c r="BI57" s="1260"/>
      <c r="BJ57" s="1260"/>
      <c r="BK57" s="1260"/>
      <c r="BL57" s="1260"/>
      <c r="BM57" s="1260"/>
      <c r="BN57" s="1260"/>
      <c r="BO57" s="1260"/>
      <c r="BP57" s="1258">
        <v>58.7</v>
      </c>
      <c r="BQ57" s="1258"/>
      <c r="BR57" s="1258"/>
      <c r="BS57" s="1258"/>
      <c r="BT57" s="1258"/>
      <c r="BU57" s="1258"/>
      <c r="BV57" s="1258"/>
      <c r="BW57" s="1258"/>
      <c r="BX57" s="1258">
        <v>59.9</v>
      </c>
      <c r="BY57" s="1258"/>
      <c r="BZ57" s="1258"/>
      <c r="CA57" s="1258"/>
      <c r="CB57" s="1258"/>
      <c r="CC57" s="1258"/>
      <c r="CD57" s="1258"/>
      <c r="CE57" s="1258"/>
      <c r="CF57" s="1258">
        <v>60.1</v>
      </c>
      <c r="CG57" s="1258"/>
      <c r="CH57" s="1258"/>
      <c r="CI57" s="1258"/>
      <c r="CJ57" s="1258"/>
      <c r="CK57" s="1258"/>
      <c r="CL57" s="1258"/>
      <c r="CM57" s="1258"/>
      <c r="CN57" s="1258">
        <v>61.9</v>
      </c>
      <c r="CO57" s="1258"/>
      <c r="CP57" s="1258"/>
      <c r="CQ57" s="1258"/>
      <c r="CR57" s="1258"/>
      <c r="CS57" s="1258"/>
      <c r="CT57" s="1258"/>
      <c r="CU57" s="1258"/>
      <c r="CV57" s="1258">
        <v>63.1</v>
      </c>
      <c r="CW57" s="1258"/>
      <c r="CX57" s="1258"/>
      <c r="CY57" s="1258"/>
      <c r="CZ57" s="1258"/>
      <c r="DA57" s="1258"/>
      <c r="DB57" s="1258"/>
      <c r="DC57" s="1258"/>
      <c r="DD57" s="382"/>
      <c r="DE57" s="381"/>
    </row>
    <row r="58" spans="1:109" s="377" customFormat="1" ht="13" x14ac:dyDescent="0.2">
      <c r="A58" s="363"/>
      <c r="B58" s="381"/>
      <c r="G58" s="1253"/>
      <c r="H58" s="1253"/>
      <c r="I58" s="1262"/>
      <c r="J58" s="1262"/>
      <c r="K58" s="1259"/>
      <c r="L58" s="1259"/>
      <c r="M58" s="1259"/>
      <c r="N58" s="1259"/>
      <c r="AM58" s="363"/>
      <c r="AN58" s="1257"/>
      <c r="AO58" s="1257"/>
      <c r="AP58" s="1257"/>
      <c r="AQ58" s="1257"/>
      <c r="AR58" s="1257"/>
      <c r="AS58" s="1257"/>
      <c r="AT58" s="1257"/>
      <c r="AU58" s="1257"/>
      <c r="AV58" s="1257"/>
      <c r="AW58" s="1257"/>
      <c r="AX58" s="1257"/>
      <c r="AY58" s="1257"/>
      <c r="AZ58" s="1257"/>
      <c r="BA58" s="1257"/>
      <c r="BB58" s="1260"/>
      <c r="BC58" s="1260"/>
      <c r="BD58" s="1260"/>
      <c r="BE58" s="1260"/>
      <c r="BF58" s="1260"/>
      <c r="BG58" s="1260"/>
      <c r="BH58" s="1260"/>
      <c r="BI58" s="1260"/>
      <c r="BJ58" s="1260"/>
      <c r="BK58" s="1260"/>
      <c r="BL58" s="1260"/>
      <c r="BM58" s="1260"/>
      <c r="BN58" s="1260"/>
      <c r="BO58" s="1260"/>
      <c r="BP58" s="1258"/>
      <c r="BQ58" s="1258"/>
      <c r="BR58" s="1258"/>
      <c r="BS58" s="1258"/>
      <c r="BT58" s="1258"/>
      <c r="BU58" s="1258"/>
      <c r="BV58" s="1258"/>
      <c r="BW58" s="1258"/>
      <c r="BX58" s="1258"/>
      <c r="BY58" s="1258"/>
      <c r="BZ58" s="1258"/>
      <c r="CA58" s="1258"/>
      <c r="CB58" s="1258"/>
      <c r="CC58" s="1258"/>
      <c r="CD58" s="1258"/>
      <c r="CE58" s="1258"/>
      <c r="CF58" s="1258"/>
      <c r="CG58" s="1258"/>
      <c r="CH58" s="1258"/>
      <c r="CI58" s="1258"/>
      <c r="CJ58" s="1258"/>
      <c r="CK58" s="1258"/>
      <c r="CL58" s="1258"/>
      <c r="CM58" s="1258"/>
      <c r="CN58" s="1258"/>
      <c r="CO58" s="1258"/>
      <c r="CP58" s="1258"/>
      <c r="CQ58" s="1258"/>
      <c r="CR58" s="1258"/>
      <c r="CS58" s="1258"/>
      <c r="CT58" s="1258"/>
      <c r="CU58" s="1258"/>
      <c r="CV58" s="1258"/>
      <c r="CW58" s="1258"/>
      <c r="CX58" s="1258"/>
      <c r="CY58" s="1258"/>
      <c r="CZ58" s="1258"/>
      <c r="DA58" s="1258"/>
      <c r="DB58" s="1258"/>
      <c r="DC58" s="1258"/>
      <c r="DD58" s="382"/>
      <c r="DE58" s="381"/>
    </row>
    <row r="59" spans="1:109" s="377" customFormat="1" ht="13"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5" x14ac:dyDescent="0.2">
      <c r="B63" s="388" t="s">
        <v>604</v>
      </c>
    </row>
    <row r="64" spans="1:109" ht="13" x14ac:dyDescent="0.2">
      <c r="B64" s="369"/>
      <c r="G64" s="376"/>
      <c r="I64" s="389"/>
      <c r="J64" s="389"/>
      <c r="K64" s="389"/>
      <c r="L64" s="389"/>
      <c r="M64" s="389"/>
      <c r="N64" s="390"/>
      <c r="AM64" s="376"/>
      <c r="AN64" s="376" t="s">
        <v>597</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 x14ac:dyDescent="0.2">
      <c r="B65" s="369"/>
      <c r="AN65" s="1244" t="s">
        <v>605</v>
      </c>
      <c r="AO65" s="1245"/>
      <c r="AP65" s="1245"/>
      <c r="AQ65" s="1245"/>
      <c r="AR65" s="1245"/>
      <c r="AS65" s="1245"/>
      <c r="AT65" s="1245"/>
      <c r="AU65" s="1245"/>
      <c r="AV65" s="1245"/>
      <c r="AW65" s="1245"/>
      <c r="AX65" s="1245"/>
      <c r="AY65" s="1245"/>
      <c r="AZ65" s="1245"/>
      <c r="BA65" s="1245"/>
      <c r="BB65" s="1245"/>
      <c r="BC65" s="1245"/>
      <c r="BD65" s="1245"/>
      <c r="BE65" s="1245"/>
      <c r="BF65" s="1245"/>
      <c r="BG65" s="1245"/>
      <c r="BH65" s="1245"/>
      <c r="BI65" s="1245"/>
      <c r="BJ65" s="1245"/>
      <c r="BK65" s="1245"/>
      <c r="BL65" s="1245"/>
      <c r="BM65" s="1245"/>
      <c r="BN65" s="1245"/>
      <c r="BO65" s="1245"/>
      <c r="BP65" s="1245"/>
      <c r="BQ65" s="1245"/>
      <c r="BR65" s="1245"/>
      <c r="BS65" s="1245"/>
      <c r="BT65" s="1245"/>
      <c r="BU65" s="1245"/>
      <c r="BV65" s="1245"/>
      <c r="BW65" s="1245"/>
      <c r="BX65" s="1245"/>
      <c r="BY65" s="1245"/>
      <c r="BZ65" s="1245"/>
      <c r="CA65" s="1245"/>
      <c r="CB65" s="1245"/>
      <c r="CC65" s="1245"/>
      <c r="CD65" s="1245"/>
      <c r="CE65" s="1245"/>
      <c r="CF65" s="1245"/>
      <c r="CG65" s="1245"/>
      <c r="CH65" s="1245"/>
      <c r="CI65" s="1245"/>
      <c r="CJ65" s="1245"/>
      <c r="CK65" s="1245"/>
      <c r="CL65" s="1245"/>
      <c r="CM65" s="1245"/>
      <c r="CN65" s="1245"/>
      <c r="CO65" s="1245"/>
      <c r="CP65" s="1245"/>
      <c r="CQ65" s="1245"/>
      <c r="CR65" s="1245"/>
      <c r="CS65" s="1245"/>
      <c r="CT65" s="1245"/>
      <c r="CU65" s="1245"/>
      <c r="CV65" s="1245"/>
      <c r="CW65" s="1245"/>
      <c r="CX65" s="1245"/>
      <c r="CY65" s="1245"/>
      <c r="CZ65" s="1245"/>
      <c r="DA65" s="1245"/>
      <c r="DB65" s="1245"/>
      <c r="DC65" s="1246"/>
    </row>
    <row r="66" spans="2:107" ht="13" x14ac:dyDescent="0.2">
      <c r="B66" s="369"/>
      <c r="AN66" s="1247"/>
      <c r="AO66" s="1248"/>
      <c r="AP66" s="1248"/>
      <c r="AQ66" s="1248"/>
      <c r="AR66" s="1248"/>
      <c r="AS66" s="1248"/>
      <c r="AT66" s="1248"/>
      <c r="AU66" s="1248"/>
      <c r="AV66" s="1248"/>
      <c r="AW66" s="1248"/>
      <c r="AX66" s="1248"/>
      <c r="AY66" s="1248"/>
      <c r="AZ66" s="1248"/>
      <c r="BA66" s="1248"/>
      <c r="BB66" s="1248"/>
      <c r="BC66" s="1248"/>
      <c r="BD66" s="1248"/>
      <c r="BE66" s="1248"/>
      <c r="BF66" s="1248"/>
      <c r="BG66" s="1248"/>
      <c r="BH66" s="1248"/>
      <c r="BI66" s="1248"/>
      <c r="BJ66" s="1248"/>
      <c r="BK66" s="1248"/>
      <c r="BL66" s="1248"/>
      <c r="BM66" s="1248"/>
      <c r="BN66" s="1248"/>
      <c r="BO66" s="1248"/>
      <c r="BP66" s="1248"/>
      <c r="BQ66" s="1248"/>
      <c r="BR66" s="1248"/>
      <c r="BS66" s="1248"/>
      <c r="BT66" s="1248"/>
      <c r="BU66" s="1248"/>
      <c r="BV66" s="1248"/>
      <c r="BW66" s="1248"/>
      <c r="BX66" s="1248"/>
      <c r="BY66" s="1248"/>
      <c r="BZ66" s="1248"/>
      <c r="CA66" s="1248"/>
      <c r="CB66" s="1248"/>
      <c r="CC66" s="1248"/>
      <c r="CD66" s="1248"/>
      <c r="CE66" s="1248"/>
      <c r="CF66" s="1248"/>
      <c r="CG66" s="1248"/>
      <c r="CH66" s="1248"/>
      <c r="CI66" s="1248"/>
      <c r="CJ66" s="1248"/>
      <c r="CK66" s="1248"/>
      <c r="CL66" s="1248"/>
      <c r="CM66" s="1248"/>
      <c r="CN66" s="1248"/>
      <c r="CO66" s="1248"/>
      <c r="CP66" s="1248"/>
      <c r="CQ66" s="1248"/>
      <c r="CR66" s="1248"/>
      <c r="CS66" s="1248"/>
      <c r="CT66" s="1248"/>
      <c r="CU66" s="1248"/>
      <c r="CV66" s="1248"/>
      <c r="CW66" s="1248"/>
      <c r="CX66" s="1248"/>
      <c r="CY66" s="1248"/>
      <c r="CZ66" s="1248"/>
      <c r="DA66" s="1248"/>
      <c r="DB66" s="1248"/>
      <c r="DC66" s="1249"/>
    </row>
    <row r="67" spans="2:107" ht="13" x14ac:dyDescent="0.2">
      <c r="B67" s="369"/>
      <c r="AN67" s="1247"/>
      <c r="AO67" s="1248"/>
      <c r="AP67" s="1248"/>
      <c r="AQ67" s="1248"/>
      <c r="AR67" s="1248"/>
      <c r="AS67" s="1248"/>
      <c r="AT67" s="1248"/>
      <c r="AU67" s="1248"/>
      <c r="AV67" s="1248"/>
      <c r="AW67" s="1248"/>
      <c r="AX67" s="1248"/>
      <c r="AY67" s="1248"/>
      <c r="AZ67" s="1248"/>
      <c r="BA67" s="1248"/>
      <c r="BB67" s="1248"/>
      <c r="BC67" s="1248"/>
      <c r="BD67" s="1248"/>
      <c r="BE67" s="1248"/>
      <c r="BF67" s="1248"/>
      <c r="BG67" s="1248"/>
      <c r="BH67" s="1248"/>
      <c r="BI67" s="1248"/>
      <c r="BJ67" s="1248"/>
      <c r="BK67" s="1248"/>
      <c r="BL67" s="1248"/>
      <c r="BM67" s="1248"/>
      <c r="BN67" s="1248"/>
      <c r="BO67" s="1248"/>
      <c r="BP67" s="1248"/>
      <c r="BQ67" s="1248"/>
      <c r="BR67" s="1248"/>
      <c r="BS67" s="1248"/>
      <c r="BT67" s="1248"/>
      <c r="BU67" s="1248"/>
      <c r="BV67" s="1248"/>
      <c r="BW67" s="1248"/>
      <c r="BX67" s="1248"/>
      <c r="BY67" s="1248"/>
      <c r="BZ67" s="1248"/>
      <c r="CA67" s="1248"/>
      <c r="CB67" s="1248"/>
      <c r="CC67" s="1248"/>
      <c r="CD67" s="1248"/>
      <c r="CE67" s="1248"/>
      <c r="CF67" s="1248"/>
      <c r="CG67" s="1248"/>
      <c r="CH67" s="1248"/>
      <c r="CI67" s="1248"/>
      <c r="CJ67" s="1248"/>
      <c r="CK67" s="1248"/>
      <c r="CL67" s="1248"/>
      <c r="CM67" s="1248"/>
      <c r="CN67" s="1248"/>
      <c r="CO67" s="1248"/>
      <c r="CP67" s="1248"/>
      <c r="CQ67" s="1248"/>
      <c r="CR67" s="1248"/>
      <c r="CS67" s="1248"/>
      <c r="CT67" s="1248"/>
      <c r="CU67" s="1248"/>
      <c r="CV67" s="1248"/>
      <c r="CW67" s="1248"/>
      <c r="CX67" s="1248"/>
      <c r="CY67" s="1248"/>
      <c r="CZ67" s="1248"/>
      <c r="DA67" s="1248"/>
      <c r="DB67" s="1248"/>
      <c r="DC67" s="1249"/>
    </row>
    <row r="68" spans="2:107" ht="13" x14ac:dyDescent="0.2">
      <c r="B68" s="369"/>
      <c r="AN68" s="1247"/>
      <c r="AO68" s="1248"/>
      <c r="AP68" s="1248"/>
      <c r="AQ68" s="1248"/>
      <c r="AR68" s="1248"/>
      <c r="AS68" s="1248"/>
      <c r="AT68" s="1248"/>
      <c r="AU68" s="1248"/>
      <c r="AV68" s="1248"/>
      <c r="AW68" s="1248"/>
      <c r="AX68" s="1248"/>
      <c r="AY68" s="1248"/>
      <c r="AZ68" s="1248"/>
      <c r="BA68" s="1248"/>
      <c r="BB68" s="1248"/>
      <c r="BC68" s="1248"/>
      <c r="BD68" s="1248"/>
      <c r="BE68" s="1248"/>
      <c r="BF68" s="1248"/>
      <c r="BG68" s="1248"/>
      <c r="BH68" s="1248"/>
      <c r="BI68" s="1248"/>
      <c r="BJ68" s="1248"/>
      <c r="BK68" s="1248"/>
      <c r="BL68" s="1248"/>
      <c r="BM68" s="1248"/>
      <c r="BN68" s="1248"/>
      <c r="BO68" s="1248"/>
      <c r="BP68" s="1248"/>
      <c r="BQ68" s="1248"/>
      <c r="BR68" s="1248"/>
      <c r="BS68" s="1248"/>
      <c r="BT68" s="1248"/>
      <c r="BU68" s="1248"/>
      <c r="BV68" s="1248"/>
      <c r="BW68" s="1248"/>
      <c r="BX68" s="1248"/>
      <c r="BY68" s="1248"/>
      <c r="BZ68" s="1248"/>
      <c r="CA68" s="1248"/>
      <c r="CB68" s="1248"/>
      <c r="CC68" s="1248"/>
      <c r="CD68" s="1248"/>
      <c r="CE68" s="1248"/>
      <c r="CF68" s="1248"/>
      <c r="CG68" s="1248"/>
      <c r="CH68" s="1248"/>
      <c r="CI68" s="1248"/>
      <c r="CJ68" s="1248"/>
      <c r="CK68" s="1248"/>
      <c r="CL68" s="1248"/>
      <c r="CM68" s="1248"/>
      <c r="CN68" s="1248"/>
      <c r="CO68" s="1248"/>
      <c r="CP68" s="1248"/>
      <c r="CQ68" s="1248"/>
      <c r="CR68" s="1248"/>
      <c r="CS68" s="1248"/>
      <c r="CT68" s="1248"/>
      <c r="CU68" s="1248"/>
      <c r="CV68" s="1248"/>
      <c r="CW68" s="1248"/>
      <c r="CX68" s="1248"/>
      <c r="CY68" s="1248"/>
      <c r="CZ68" s="1248"/>
      <c r="DA68" s="1248"/>
      <c r="DB68" s="1248"/>
      <c r="DC68" s="1249"/>
    </row>
    <row r="69" spans="2:107" ht="13" x14ac:dyDescent="0.2">
      <c r="B69" s="369"/>
      <c r="AN69" s="1250"/>
      <c r="AO69" s="1251"/>
      <c r="AP69" s="1251"/>
      <c r="AQ69" s="1251"/>
      <c r="AR69" s="1251"/>
      <c r="AS69" s="1251"/>
      <c r="AT69" s="1251"/>
      <c r="AU69" s="1251"/>
      <c r="AV69" s="1251"/>
      <c r="AW69" s="1251"/>
      <c r="AX69" s="1251"/>
      <c r="AY69" s="1251"/>
      <c r="AZ69" s="1251"/>
      <c r="BA69" s="1251"/>
      <c r="BB69" s="1251"/>
      <c r="BC69" s="1251"/>
      <c r="BD69" s="1251"/>
      <c r="BE69" s="1251"/>
      <c r="BF69" s="1251"/>
      <c r="BG69" s="1251"/>
      <c r="BH69" s="1251"/>
      <c r="BI69" s="1251"/>
      <c r="BJ69" s="1251"/>
      <c r="BK69" s="1251"/>
      <c r="BL69" s="1251"/>
      <c r="BM69" s="1251"/>
      <c r="BN69" s="1251"/>
      <c r="BO69" s="1251"/>
      <c r="BP69" s="1251"/>
      <c r="BQ69" s="1251"/>
      <c r="BR69" s="1251"/>
      <c r="BS69" s="1251"/>
      <c r="BT69" s="1251"/>
      <c r="BU69" s="1251"/>
      <c r="BV69" s="1251"/>
      <c r="BW69" s="1251"/>
      <c r="BX69" s="1251"/>
      <c r="BY69" s="1251"/>
      <c r="BZ69" s="1251"/>
      <c r="CA69" s="1251"/>
      <c r="CB69" s="1251"/>
      <c r="CC69" s="1251"/>
      <c r="CD69" s="1251"/>
      <c r="CE69" s="1251"/>
      <c r="CF69" s="1251"/>
      <c r="CG69" s="1251"/>
      <c r="CH69" s="1251"/>
      <c r="CI69" s="1251"/>
      <c r="CJ69" s="1251"/>
      <c r="CK69" s="1251"/>
      <c r="CL69" s="1251"/>
      <c r="CM69" s="1251"/>
      <c r="CN69" s="1251"/>
      <c r="CO69" s="1251"/>
      <c r="CP69" s="1251"/>
      <c r="CQ69" s="1251"/>
      <c r="CR69" s="1251"/>
      <c r="CS69" s="1251"/>
      <c r="CT69" s="1251"/>
      <c r="CU69" s="1251"/>
      <c r="CV69" s="1251"/>
      <c r="CW69" s="1251"/>
      <c r="CX69" s="1251"/>
      <c r="CY69" s="1251"/>
      <c r="CZ69" s="1251"/>
      <c r="DA69" s="1251"/>
      <c r="DB69" s="1251"/>
      <c r="DC69" s="1252"/>
    </row>
    <row r="70" spans="2:107" ht="13"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 x14ac:dyDescent="0.2">
      <c r="B71" s="369"/>
      <c r="G71" s="394"/>
      <c r="I71" s="395"/>
      <c r="J71" s="392"/>
      <c r="K71" s="392"/>
      <c r="L71" s="393"/>
      <c r="M71" s="392"/>
      <c r="N71" s="393"/>
      <c r="AM71" s="394"/>
      <c r="AN71" s="363" t="s">
        <v>599</v>
      </c>
    </row>
    <row r="72" spans="2:107" ht="13" x14ac:dyDescent="0.2">
      <c r="B72" s="369"/>
      <c r="G72" s="1253"/>
      <c r="H72" s="1253"/>
      <c r="I72" s="1253"/>
      <c r="J72" s="1253"/>
      <c r="K72" s="379"/>
      <c r="L72" s="379"/>
      <c r="M72" s="380"/>
      <c r="N72" s="380"/>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7" t="s">
        <v>565</v>
      </c>
      <c r="BQ72" s="1257"/>
      <c r="BR72" s="1257"/>
      <c r="BS72" s="1257"/>
      <c r="BT72" s="1257"/>
      <c r="BU72" s="1257"/>
      <c r="BV72" s="1257"/>
      <c r="BW72" s="1257"/>
      <c r="BX72" s="1257" t="s">
        <v>566</v>
      </c>
      <c r="BY72" s="1257"/>
      <c r="BZ72" s="1257"/>
      <c r="CA72" s="1257"/>
      <c r="CB72" s="1257"/>
      <c r="CC72" s="1257"/>
      <c r="CD72" s="1257"/>
      <c r="CE72" s="1257"/>
      <c r="CF72" s="1257" t="s">
        <v>567</v>
      </c>
      <c r="CG72" s="1257"/>
      <c r="CH72" s="1257"/>
      <c r="CI72" s="1257"/>
      <c r="CJ72" s="1257"/>
      <c r="CK72" s="1257"/>
      <c r="CL72" s="1257"/>
      <c r="CM72" s="1257"/>
      <c r="CN72" s="1257" t="s">
        <v>568</v>
      </c>
      <c r="CO72" s="1257"/>
      <c r="CP72" s="1257"/>
      <c r="CQ72" s="1257"/>
      <c r="CR72" s="1257"/>
      <c r="CS72" s="1257"/>
      <c r="CT72" s="1257"/>
      <c r="CU72" s="1257"/>
      <c r="CV72" s="1257" t="s">
        <v>569</v>
      </c>
      <c r="CW72" s="1257"/>
      <c r="CX72" s="1257"/>
      <c r="CY72" s="1257"/>
      <c r="CZ72" s="1257"/>
      <c r="DA72" s="1257"/>
      <c r="DB72" s="1257"/>
      <c r="DC72" s="1257"/>
    </row>
    <row r="73" spans="2:107" ht="13" x14ac:dyDescent="0.2">
      <c r="B73" s="369"/>
      <c r="G73" s="1263"/>
      <c r="H73" s="1263"/>
      <c r="I73" s="1263"/>
      <c r="J73" s="1263"/>
      <c r="K73" s="1264"/>
      <c r="L73" s="1264"/>
      <c r="M73" s="1264"/>
      <c r="N73" s="1264"/>
      <c r="AM73" s="378"/>
      <c r="AN73" s="1260" t="s">
        <v>600</v>
      </c>
      <c r="AO73" s="1260"/>
      <c r="AP73" s="1260"/>
      <c r="AQ73" s="1260"/>
      <c r="AR73" s="1260"/>
      <c r="AS73" s="1260"/>
      <c r="AT73" s="1260"/>
      <c r="AU73" s="1260"/>
      <c r="AV73" s="1260"/>
      <c r="AW73" s="1260"/>
      <c r="AX73" s="1260"/>
      <c r="AY73" s="1260"/>
      <c r="AZ73" s="1260"/>
      <c r="BA73" s="1260"/>
      <c r="BB73" s="1260" t="s">
        <v>601</v>
      </c>
      <c r="BC73" s="1260"/>
      <c r="BD73" s="1260"/>
      <c r="BE73" s="1260"/>
      <c r="BF73" s="1260"/>
      <c r="BG73" s="1260"/>
      <c r="BH73" s="1260"/>
      <c r="BI73" s="1260"/>
      <c r="BJ73" s="1260"/>
      <c r="BK73" s="1260"/>
      <c r="BL73" s="1260"/>
      <c r="BM73" s="1260"/>
      <c r="BN73" s="1260"/>
      <c r="BO73" s="1260"/>
      <c r="BP73" s="1258">
        <v>22.5</v>
      </c>
      <c r="BQ73" s="1258"/>
      <c r="BR73" s="1258"/>
      <c r="BS73" s="1258"/>
      <c r="BT73" s="1258"/>
      <c r="BU73" s="1258"/>
      <c r="BV73" s="1258"/>
      <c r="BW73" s="1258"/>
      <c r="BX73" s="1258">
        <v>23.1</v>
      </c>
      <c r="BY73" s="1258"/>
      <c r="BZ73" s="1258"/>
      <c r="CA73" s="1258"/>
      <c r="CB73" s="1258"/>
      <c r="CC73" s="1258"/>
      <c r="CD73" s="1258"/>
      <c r="CE73" s="1258"/>
      <c r="CF73" s="1258">
        <v>38.200000000000003</v>
      </c>
      <c r="CG73" s="1258"/>
      <c r="CH73" s="1258"/>
      <c r="CI73" s="1258"/>
      <c r="CJ73" s="1258"/>
      <c r="CK73" s="1258"/>
      <c r="CL73" s="1258"/>
      <c r="CM73" s="1258"/>
      <c r="CN73" s="1258">
        <v>52</v>
      </c>
      <c r="CO73" s="1258"/>
      <c r="CP73" s="1258"/>
      <c r="CQ73" s="1258"/>
      <c r="CR73" s="1258"/>
      <c r="CS73" s="1258"/>
      <c r="CT73" s="1258"/>
      <c r="CU73" s="1258"/>
      <c r="CV73" s="1258">
        <v>41.6</v>
      </c>
      <c r="CW73" s="1258"/>
      <c r="CX73" s="1258"/>
      <c r="CY73" s="1258"/>
      <c r="CZ73" s="1258"/>
      <c r="DA73" s="1258"/>
      <c r="DB73" s="1258"/>
      <c r="DC73" s="1258"/>
    </row>
    <row r="74" spans="2:107" ht="13" x14ac:dyDescent="0.2">
      <c r="B74" s="369"/>
      <c r="G74" s="1263"/>
      <c r="H74" s="1263"/>
      <c r="I74" s="1263"/>
      <c r="J74" s="1263"/>
      <c r="K74" s="1264"/>
      <c r="L74" s="1264"/>
      <c r="M74" s="1264"/>
      <c r="N74" s="1264"/>
      <c r="AM74" s="378"/>
      <c r="AN74" s="1260"/>
      <c r="AO74" s="1260"/>
      <c r="AP74" s="1260"/>
      <c r="AQ74" s="1260"/>
      <c r="AR74" s="1260"/>
      <c r="AS74" s="1260"/>
      <c r="AT74" s="1260"/>
      <c r="AU74" s="1260"/>
      <c r="AV74" s="1260"/>
      <c r="AW74" s="1260"/>
      <c r="AX74" s="1260"/>
      <c r="AY74" s="1260"/>
      <c r="AZ74" s="1260"/>
      <c r="BA74" s="1260"/>
      <c r="BB74" s="1260"/>
      <c r="BC74" s="1260"/>
      <c r="BD74" s="1260"/>
      <c r="BE74" s="1260"/>
      <c r="BF74" s="1260"/>
      <c r="BG74" s="1260"/>
      <c r="BH74" s="1260"/>
      <c r="BI74" s="1260"/>
      <c r="BJ74" s="1260"/>
      <c r="BK74" s="1260"/>
      <c r="BL74" s="1260"/>
      <c r="BM74" s="1260"/>
      <c r="BN74" s="1260"/>
      <c r="BO74" s="1260"/>
      <c r="BP74" s="1258"/>
      <c r="BQ74" s="1258"/>
      <c r="BR74" s="1258"/>
      <c r="BS74" s="1258"/>
      <c r="BT74" s="1258"/>
      <c r="BU74" s="1258"/>
      <c r="BV74" s="1258"/>
      <c r="BW74" s="1258"/>
      <c r="BX74" s="1258"/>
      <c r="BY74" s="1258"/>
      <c r="BZ74" s="1258"/>
      <c r="CA74" s="1258"/>
      <c r="CB74" s="1258"/>
      <c r="CC74" s="1258"/>
      <c r="CD74" s="1258"/>
      <c r="CE74" s="1258"/>
      <c r="CF74" s="1258"/>
      <c r="CG74" s="1258"/>
      <c r="CH74" s="1258"/>
      <c r="CI74" s="1258"/>
      <c r="CJ74" s="1258"/>
      <c r="CK74" s="1258"/>
      <c r="CL74" s="1258"/>
      <c r="CM74" s="1258"/>
      <c r="CN74" s="1258"/>
      <c r="CO74" s="1258"/>
      <c r="CP74" s="1258"/>
      <c r="CQ74" s="1258"/>
      <c r="CR74" s="1258"/>
      <c r="CS74" s="1258"/>
      <c r="CT74" s="1258"/>
      <c r="CU74" s="1258"/>
      <c r="CV74" s="1258"/>
      <c r="CW74" s="1258"/>
      <c r="CX74" s="1258"/>
      <c r="CY74" s="1258"/>
      <c r="CZ74" s="1258"/>
      <c r="DA74" s="1258"/>
      <c r="DB74" s="1258"/>
      <c r="DC74" s="1258"/>
    </row>
    <row r="75" spans="2:107" ht="13" x14ac:dyDescent="0.2">
      <c r="B75" s="369"/>
      <c r="G75" s="1263"/>
      <c r="H75" s="1263"/>
      <c r="I75" s="1253"/>
      <c r="J75" s="1253"/>
      <c r="K75" s="1259"/>
      <c r="L75" s="1259"/>
      <c r="M75" s="1259"/>
      <c r="N75" s="1259"/>
      <c r="AM75" s="378"/>
      <c r="AN75" s="1260"/>
      <c r="AO75" s="1260"/>
      <c r="AP75" s="1260"/>
      <c r="AQ75" s="1260"/>
      <c r="AR75" s="1260"/>
      <c r="AS75" s="1260"/>
      <c r="AT75" s="1260"/>
      <c r="AU75" s="1260"/>
      <c r="AV75" s="1260"/>
      <c r="AW75" s="1260"/>
      <c r="AX75" s="1260"/>
      <c r="AY75" s="1260"/>
      <c r="AZ75" s="1260"/>
      <c r="BA75" s="1260"/>
      <c r="BB75" s="1260" t="s">
        <v>606</v>
      </c>
      <c r="BC75" s="1260"/>
      <c r="BD75" s="1260"/>
      <c r="BE75" s="1260"/>
      <c r="BF75" s="1260"/>
      <c r="BG75" s="1260"/>
      <c r="BH75" s="1260"/>
      <c r="BI75" s="1260"/>
      <c r="BJ75" s="1260"/>
      <c r="BK75" s="1260"/>
      <c r="BL75" s="1260"/>
      <c r="BM75" s="1260"/>
      <c r="BN75" s="1260"/>
      <c r="BO75" s="1260"/>
      <c r="BP75" s="1258">
        <v>10.8</v>
      </c>
      <c r="BQ75" s="1258"/>
      <c r="BR75" s="1258"/>
      <c r="BS75" s="1258"/>
      <c r="BT75" s="1258"/>
      <c r="BU75" s="1258"/>
      <c r="BV75" s="1258"/>
      <c r="BW75" s="1258"/>
      <c r="BX75" s="1258">
        <v>11.5</v>
      </c>
      <c r="BY75" s="1258"/>
      <c r="BZ75" s="1258"/>
      <c r="CA75" s="1258"/>
      <c r="CB75" s="1258"/>
      <c r="CC75" s="1258"/>
      <c r="CD75" s="1258"/>
      <c r="CE75" s="1258"/>
      <c r="CF75" s="1258">
        <v>11.6</v>
      </c>
      <c r="CG75" s="1258"/>
      <c r="CH75" s="1258"/>
      <c r="CI75" s="1258"/>
      <c r="CJ75" s="1258"/>
      <c r="CK75" s="1258"/>
      <c r="CL75" s="1258"/>
      <c r="CM75" s="1258"/>
      <c r="CN75" s="1258">
        <v>11.4</v>
      </c>
      <c r="CO75" s="1258"/>
      <c r="CP75" s="1258"/>
      <c r="CQ75" s="1258"/>
      <c r="CR75" s="1258"/>
      <c r="CS75" s="1258"/>
      <c r="CT75" s="1258"/>
      <c r="CU75" s="1258"/>
      <c r="CV75" s="1258">
        <v>10.8</v>
      </c>
      <c r="CW75" s="1258"/>
      <c r="CX75" s="1258"/>
      <c r="CY75" s="1258"/>
      <c r="CZ75" s="1258"/>
      <c r="DA75" s="1258"/>
      <c r="DB75" s="1258"/>
      <c r="DC75" s="1258"/>
    </row>
    <row r="76" spans="2:107" ht="13" x14ac:dyDescent="0.2">
      <c r="B76" s="369"/>
      <c r="G76" s="1263"/>
      <c r="H76" s="1263"/>
      <c r="I76" s="1253"/>
      <c r="J76" s="1253"/>
      <c r="K76" s="1259"/>
      <c r="L76" s="1259"/>
      <c r="M76" s="1259"/>
      <c r="N76" s="1259"/>
      <c r="AM76" s="378"/>
      <c r="AN76" s="1260"/>
      <c r="AO76" s="1260"/>
      <c r="AP76" s="1260"/>
      <c r="AQ76" s="1260"/>
      <c r="AR76" s="1260"/>
      <c r="AS76" s="1260"/>
      <c r="AT76" s="1260"/>
      <c r="AU76" s="1260"/>
      <c r="AV76" s="1260"/>
      <c r="AW76" s="1260"/>
      <c r="AX76" s="1260"/>
      <c r="AY76" s="1260"/>
      <c r="AZ76" s="1260"/>
      <c r="BA76" s="1260"/>
      <c r="BB76" s="1260"/>
      <c r="BC76" s="1260"/>
      <c r="BD76" s="1260"/>
      <c r="BE76" s="1260"/>
      <c r="BF76" s="1260"/>
      <c r="BG76" s="1260"/>
      <c r="BH76" s="1260"/>
      <c r="BI76" s="1260"/>
      <c r="BJ76" s="1260"/>
      <c r="BK76" s="1260"/>
      <c r="BL76" s="1260"/>
      <c r="BM76" s="1260"/>
      <c r="BN76" s="1260"/>
      <c r="BO76" s="1260"/>
      <c r="BP76" s="1258"/>
      <c r="BQ76" s="1258"/>
      <c r="BR76" s="1258"/>
      <c r="BS76" s="1258"/>
      <c r="BT76" s="1258"/>
      <c r="BU76" s="1258"/>
      <c r="BV76" s="1258"/>
      <c r="BW76" s="1258"/>
      <c r="BX76" s="1258"/>
      <c r="BY76" s="1258"/>
      <c r="BZ76" s="1258"/>
      <c r="CA76" s="1258"/>
      <c r="CB76" s="1258"/>
      <c r="CC76" s="1258"/>
      <c r="CD76" s="1258"/>
      <c r="CE76" s="1258"/>
      <c r="CF76" s="1258"/>
      <c r="CG76" s="1258"/>
      <c r="CH76" s="1258"/>
      <c r="CI76" s="1258"/>
      <c r="CJ76" s="1258"/>
      <c r="CK76" s="1258"/>
      <c r="CL76" s="1258"/>
      <c r="CM76" s="1258"/>
      <c r="CN76" s="1258"/>
      <c r="CO76" s="1258"/>
      <c r="CP76" s="1258"/>
      <c r="CQ76" s="1258"/>
      <c r="CR76" s="1258"/>
      <c r="CS76" s="1258"/>
      <c r="CT76" s="1258"/>
      <c r="CU76" s="1258"/>
      <c r="CV76" s="1258"/>
      <c r="CW76" s="1258"/>
      <c r="CX76" s="1258"/>
      <c r="CY76" s="1258"/>
      <c r="CZ76" s="1258"/>
      <c r="DA76" s="1258"/>
      <c r="DB76" s="1258"/>
      <c r="DC76" s="1258"/>
    </row>
    <row r="77" spans="2:107" ht="13" x14ac:dyDescent="0.2">
      <c r="B77" s="369"/>
      <c r="G77" s="1253"/>
      <c r="H77" s="1253"/>
      <c r="I77" s="1253"/>
      <c r="J77" s="1253"/>
      <c r="K77" s="1264"/>
      <c r="L77" s="1264"/>
      <c r="M77" s="1264"/>
      <c r="N77" s="1264"/>
      <c r="AN77" s="1257" t="s">
        <v>603</v>
      </c>
      <c r="AO77" s="1257"/>
      <c r="AP77" s="1257"/>
      <c r="AQ77" s="1257"/>
      <c r="AR77" s="1257"/>
      <c r="AS77" s="1257"/>
      <c r="AT77" s="1257"/>
      <c r="AU77" s="1257"/>
      <c r="AV77" s="1257"/>
      <c r="AW77" s="1257"/>
      <c r="AX77" s="1257"/>
      <c r="AY77" s="1257"/>
      <c r="AZ77" s="1257"/>
      <c r="BA77" s="1257"/>
      <c r="BB77" s="1260" t="s">
        <v>601</v>
      </c>
      <c r="BC77" s="1260"/>
      <c r="BD77" s="1260"/>
      <c r="BE77" s="1260"/>
      <c r="BF77" s="1260"/>
      <c r="BG77" s="1260"/>
      <c r="BH77" s="1260"/>
      <c r="BI77" s="1260"/>
      <c r="BJ77" s="1260"/>
      <c r="BK77" s="1260"/>
      <c r="BL77" s="1260"/>
      <c r="BM77" s="1260"/>
      <c r="BN77" s="1260"/>
      <c r="BO77" s="1260"/>
      <c r="BP77" s="1258">
        <v>55.4</v>
      </c>
      <c r="BQ77" s="1258"/>
      <c r="BR77" s="1258"/>
      <c r="BS77" s="1258"/>
      <c r="BT77" s="1258"/>
      <c r="BU77" s="1258"/>
      <c r="BV77" s="1258"/>
      <c r="BW77" s="1258"/>
      <c r="BX77" s="1258">
        <v>52.7</v>
      </c>
      <c r="BY77" s="1258"/>
      <c r="BZ77" s="1258"/>
      <c r="CA77" s="1258"/>
      <c r="CB77" s="1258"/>
      <c r="CC77" s="1258"/>
      <c r="CD77" s="1258"/>
      <c r="CE77" s="1258"/>
      <c r="CF77" s="1258">
        <v>49.7</v>
      </c>
      <c r="CG77" s="1258"/>
      <c r="CH77" s="1258"/>
      <c r="CI77" s="1258"/>
      <c r="CJ77" s="1258"/>
      <c r="CK77" s="1258"/>
      <c r="CL77" s="1258"/>
      <c r="CM77" s="1258"/>
      <c r="CN77" s="1258">
        <v>37.299999999999997</v>
      </c>
      <c r="CO77" s="1258"/>
      <c r="CP77" s="1258"/>
      <c r="CQ77" s="1258"/>
      <c r="CR77" s="1258"/>
      <c r="CS77" s="1258"/>
      <c r="CT77" s="1258"/>
      <c r="CU77" s="1258"/>
      <c r="CV77" s="1258">
        <v>25.1</v>
      </c>
      <c r="CW77" s="1258"/>
      <c r="CX77" s="1258"/>
      <c r="CY77" s="1258"/>
      <c r="CZ77" s="1258"/>
      <c r="DA77" s="1258"/>
      <c r="DB77" s="1258"/>
      <c r="DC77" s="1258"/>
    </row>
    <row r="78" spans="2:107" ht="13" x14ac:dyDescent="0.2">
      <c r="B78" s="369"/>
      <c r="G78" s="1253"/>
      <c r="H78" s="1253"/>
      <c r="I78" s="1253"/>
      <c r="J78" s="1253"/>
      <c r="K78" s="1264"/>
      <c r="L78" s="1264"/>
      <c r="M78" s="1264"/>
      <c r="N78" s="1264"/>
      <c r="AN78" s="1257"/>
      <c r="AO78" s="1257"/>
      <c r="AP78" s="1257"/>
      <c r="AQ78" s="1257"/>
      <c r="AR78" s="1257"/>
      <c r="AS78" s="1257"/>
      <c r="AT78" s="1257"/>
      <c r="AU78" s="1257"/>
      <c r="AV78" s="1257"/>
      <c r="AW78" s="1257"/>
      <c r="AX78" s="1257"/>
      <c r="AY78" s="1257"/>
      <c r="AZ78" s="1257"/>
      <c r="BA78" s="1257"/>
      <c r="BB78" s="1260"/>
      <c r="BC78" s="1260"/>
      <c r="BD78" s="1260"/>
      <c r="BE78" s="1260"/>
      <c r="BF78" s="1260"/>
      <c r="BG78" s="1260"/>
      <c r="BH78" s="1260"/>
      <c r="BI78" s="1260"/>
      <c r="BJ78" s="1260"/>
      <c r="BK78" s="1260"/>
      <c r="BL78" s="1260"/>
      <c r="BM78" s="1260"/>
      <c r="BN78" s="1260"/>
      <c r="BO78" s="1260"/>
      <c r="BP78" s="1258"/>
      <c r="BQ78" s="1258"/>
      <c r="BR78" s="1258"/>
      <c r="BS78" s="1258"/>
      <c r="BT78" s="1258"/>
      <c r="BU78" s="1258"/>
      <c r="BV78" s="1258"/>
      <c r="BW78" s="1258"/>
      <c r="BX78" s="1258"/>
      <c r="BY78" s="1258"/>
      <c r="BZ78" s="1258"/>
      <c r="CA78" s="1258"/>
      <c r="CB78" s="1258"/>
      <c r="CC78" s="1258"/>
      <c r="CD78" s="1258"/>
      <c r="CE78" s="1258"/>
      <c r="CF78" s="1258"/>
      <c r="CG78" s="1258"/>
      <c r="CH78" s="1258"/>
      <c r="CI78" s="1258"/>
      <c r="CJ78" s="1258"/>
      <c r="CK78" s="1258"/>
      <c r="CL78" s="1258"/>
      <c r="CM78" s="1258"/>
      <c r="CN78" s="1258"/>
      <c r="CO78" s="1258"/>
      <c r="CP78" s="1258"/>
      <c r="CQ78" s="1258"/>
      <c r="CR78" s="1258"/>
      <c r="CS78" s="1258"/>
      <c r="CT78" s="1258"/>
      <c r="CU78" s="1258"/>
      <c r="CV78" s="1258"/>
      <c r="CW78" s="1258"/>
      <c r="CX78" s="1258"/>
      <c r="CY78" s="1258"/>
      <c r="CZ78" s="1258"/>
      <c r="DA78" s="1258"/>
      <c r="DB78" s="1258"/>
      <c r="DC78" s="1258"/>
    </row>
    <row r="79" spans="2:107" ht="13" x14ac:dyDescent="0.2">
      <c r="B79" s="369"/>
      <c r="G79" s="1253"/>
      <c r="H79" s="1253"/>
      <c r="I79" s="1262"/>
      <c r="J79" s="1262"/>
      <c r="K79" s="1265"/>
      <c r="L79" s="1265"/>
      <c r="M79" s="1265"/>
      <c r="N79" s="1265"/>
      <c r="AN79" s="1257"/>
      <c r="AO79" s="1257"/>
      <c r="AP79" s="1257"/>
      <c r="AQ79" s="1257"/>
      <c r="AR79" s="1257"/>
      <c r="AS79" s="1257"/>
      <c r="AT79" s="1257"/>
      <c r="AU79" s="1257"/>
      <c r="AV79" s="1257"/>
      <c r="AW79" s="1257"/>
      <c r="AX79" s="1257"/>
      <c r="AY79" s="1257"/>
      <c r="AZ79" s="1257"/>
      <c r="BA79" s="1257"/>
      <c r="BB79" s="1260" t="s">
        <v>606</v>
      </c>
      <c r="BC79" s="1260"/>
      <c r="BD79" s="1260"/>
      <c r="BE79" s="1260"/>
      <c r="BF79" s="1260"/>
      <c r="BG79" s="1260"/>
      <c r="BH79" s="1260"/>
      <c r="BI79" s="1260"/>
      <c r="BJ79" s="1260"/>
      <c r="BK79" s="1260"/>
      <c r="BL79" s="1260"/>
      <c r="BM79" s="1260"/>
      <c r="BN79" s="1260"/>
      <c r="BO79" s="1260"/>
      <c r="BP79" s="1258">
        <v>9.6999999999999993</v>
      </c>
      <c r="BQ79" s="1258"/>
      <c r="BR79" s="1258"/>
      <c r="BS79" s="1258"/>
      <c r="BT79" s="1258"/>
      <c r="BU79" s="1258"/>
      <c r="BV79" s="1258"/>
      <c r="BW79" s="1258"/>
      <c r="BX79" s="1258">
        <v>9.5</v>
      </c>
      <c r="BY79" s="1258"/>
      <c r="BZ79" s="1258"/>
      <c r="CA79" s="1258"/>
      <c r="CB79" s="1258"/>
      <c r="CC79" s="1258"/>
      <c r="CD79" s="1258"/>
      <c r="CE79" s="1258"/>
      <c r="CF79" s="1258">
        <v>9.1999999999999993</v>
      </c>
      <c r="CG79" s="1258"/>
      <c r="CH79" s="1258"/>
      <c r="CI79" s="1258"/>
      <c r="CJ79" s="1258"/>
      <c r="CK79" s="1258"/>
      <c r="CL79" s="1258"/>
      <c r="CM79" s="1258"/>
      <c r="CN79" s="1258">
        <v>8.6</v>
      </c>
      <c r="CO79" s="1258"/>
      <c r="CP79" s="1258"/>
      <c r="CQ79" s="1258"/>
      <c r="CR79" s="1258"/>
      <c r="CS79" s="1258"/>
      <c r="CT79" s="1258"/>
      <c r="CU79" s="1258"/>
      <c r="CV79" s="1258">
        <v>8.3000000000000007</v>
      </c>
      <c r="CW79" s="1258"/>
      <c r="CX79" s="1258"/>
      <c r="CY79" s="1258"/>
      <c r="CZ79" s="1258"/>
      <c r="DA79" s="1258"/>
      <c r="DB79" s="1258"/>
      <c r="DC79" s="1258"/>
    </row>
    <row r="80" spans="2:107" ht="13" x14ac:dyDescent="0.2">
      <c r="B80" s="369"/>
      <c r="G80" s="1253"/>
      <c r="H80" s="1253"/>
      <c r="I80" s="1262"/>
      <c r="J80" s="1262"/>
      <c r="K80" s="1265"/>
      <c r="L80" s="1265"/>
      <c r="M80" s="1265"/>
      <c r="N80" s="1265"/>
      <c r="AN80" s="1257"/>
      <c r="AO80" s="1257"/>
      <c r="AP80" s="1257"/>
      <c r="AQ80" s="1257"/>
      <c r="AR80" s="1257"/>
      <c r="AS80" s="1257"/>
      <c r="AT80" s="1257"/>
      <c r="AU80" s="1257"/>
      <c r="AV80" s="1257"/>
      <c r="AW80" s="1257"/>
      <c r="AX80" s="1257"/>
      <c r="AY80" s="1257"/>
      <c r="AZ80" s="1257"/>
      <c r="BA80" s="1257"/>
      <c r="BB80" s="1260"/>
      <c r="BC80" s="1260"/>
      <c r="BD80" s="1260"/>
      <c r="BE80" s="1260"/>
      <c r="BF80" s="1260"/>
      <c r="BG80" s="1260"/>
      <c r="BH80" s="1260"/>
      <c r="BI80" s="1260"/>
      <c r="BJ80" s="1260"/>
      <c r="BK80" s="1260"/>
      <c r="BL80" s="1260"/>
      <c r="BM80" s="1260"/>
      <c r="BN80" s="1260"/>
      <c r="BO80" s="1260"/>
      <c r="BP80" s="1258"/>
      <c r="BQ80" s="1258"/>
      <c r="BR80" s="1258"/>
      <c r="BS80" s="1258"/>
      <c r="BT80" s="1258"/>
      <c r="BU80" s="1258"/>
      <c r="BV80" s="1258"/>
      <c r="BW80" s="1258"/>
      <c r="BX80" s="1258"/>
      <c r="BY80" s="1258"/>
      <c r="BZ80" s="1258"/>
      <c r="CA80" s="1258"/>
      <c r="CB80" s="1258"/>
      <c r="CC80" s="1258"/>
      <c r="CD80" s="1258"/>
      <c r="CE80" s="1258"/>
      <c r="CF80" s="1258"/>
      <c r="CG80" s="1258"/>
      <c r="CH80" s="1258"/>
      <c r="CI80" s="1258"/>
      <c r="CJ80" s="1258"/>
      <c r="CK80" s="1258"/>
      <c r="CL80" s="1258"/>
      <c r="CM80" s="1258"/>
      <c r="CN80" s="1258"/>
      <c r="CO80" s="1258"/>
      <c r="CP80" s="1258"/>
      <c r="CQ80" s="1258"/>
      <c r="CR80" s="1258"/>
      <c r="CS80" s="1258"/>
      <c r="CT80" s="1258"/>
      <c r="CU80" s="1258"/>
      <c r="CV80" s="1258"/>
      <c r="CW80" s="1258"/>
      <c r="CX80" s="1258"/>
      <c r="CY80" s="1258"/>
      <c r="CZ80" s="1258"/>
      <c r="DA80" s="1258"/>
      <c r="DB80" s="1258"/>
      <c r="DC80" s="1258"/>
    </row>
    <row r="81" spans="2:109" ht="13" x14ac:dyDescent="0.2">
      <c r="B81" s="369"/>
    </row>
    <row r="82" spans="2:109" ht="16.5"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 x14ac:dyDescent="0.2">
      <c r="DD84" s="363"/>
      <c r="DE84" s="363"/>
    </row>
    <row r="85" spans="2:109" ht="13" x14ac:dyDescent="0.2">
      <c r="DD85" s="363"/>
      <c r="DE85" s="363"/>
    </row>
  </sheetData>
  <sheetProtection algorithmName="SHA-512" hashValue="qDb0IeDq7Norg3LYjTU+JYY4KcsF9kziVtpIX7nc2wRNbo/mm2p2uFFPEG6t9A5eLC3gZn/ZTDSka9K/wM08sQ==" saltValue="b+XX97nkiFN8UlpdSrNs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512</v>
      </c>
    </row>
  </sheetData>
  <sheetProtection algorithmName="SHA-512" hashValue="LljFzYAwNH984Va89Ju1neCuq4/jr6816hVGra3Rn0QCzJyvsykboXwx1yMUTOkoXpogf0YexIw2t6RJG7mzLQ==" saltValue="hpezzJjUaGTW8CjUnOrC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512</v>
      </c>
    </row>
  </sheetData>
  <sheetProtection algorithmName="SHA-512" hashValue="DiSr0W6G2INyOggZtXYcCcV1mq9qcSVd/TvoS3lX5YGaiH5S/GkPdKzxms2s+ee/0sz6sxJyJ0oft+agsYE3xg==" saltValue="8Ehezv8H1f8kZQvcjZ/A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562</v>
      </c>
      <c r="G2" s="148"/>
      <c r="H2" s="149"/>
    </row>
    <row r="3" spans="1:8" x14ac:dyDescent="0.2">
      <c r="A3" s="145" t="s">
        <v>555</v>
      </c>
      <c r="B3" s="150"/>
      <c r="C3" s="151"/>
      <c r="D3" s="152">
        <v>44145</v>
      </c>
      <c r="E3" s="153"/>
      <c r="F3" s="154">
        <v>68468</v>
      </c>
      <c r="G3" s="155"/>
      <c r="H3" s="156"/>
    </row>
    <row r="4" spans="1:8" x14ac:dyDescent="0.2">
      <c r="A4" s="157"/>
      <c r="B4" s="158"/>
      <c r="C4" s="159"/>
      <c r="D4" s="160">
        <v>15631</v>
      </c>
      <c r="E4" s="161"/>
      <c r="F4" s="162">
        <v>34140</v>
      </c>
      <c r="G4" s="163"/>
      <c r="H4" s="164"/>
    </row>
    <row r="5" spans="1:8" x14ac:dyDescent="0.2">
      <c r="A5" s="145" t="s">
        <v>557</v>
      </c>
      <c r="B5" s="150"/>
      <c r="C5" s="151"/>
      <c r="D5" s="152">
        <v>53246</v>
      </c>
      <c r="E5" s="153"/>
      <c r="F5" s="154">
        <v>69729</v>
      </c>
      <c r="G5" s="155"/>
      <c r="H5" s="156"/>
    </row>
    <row r="6" spans="1:8" x14ac:dyDescent="0.2">
      <c r="A6" s="157"/>
      <c r="B6" s="158"/>
      <c r="C6" s="159"/>
      <c r="D6" s="160">
        <v>25775</v>
      </c>
      <c r="E6" s="161"/>
      <c r="F6" s="162">
        <v>38908</v>
      </c>
      <c r="G6" s="163"/>
      <c r="H6" s="164"/>
    </row>
    <row r="7" spans="1:8" x14ac:dyDescent="0.2">
      <c r="A7" s="145" t="s">
        <v>558</v>
      </c>
      <c r="B7" s="150"/>
      <c r="C7" s="151"/>
      <c r="D7" s="152">
        <v>82907</v>
      </c>
      <c r="E7" s="153"/>
      <c r="F7" s="154">
        <v>74581</v>
      </c>
      <c r="G7" s="155"/>
      <c r="H7" s="156"/>
    </row>
    <row r="8" spans="1:8" x14ac:dyDescent="0.2">
      <c r="A8" s="157"/>
      <c r="B8" s="158"/>
      <c r="C8" s="159"/>
      <c r="D8" s="160">
        <v>47695</v>
      </c>
      <c r="E8" s="161"/>
      <c r="F8" s="162">
        <v>41563</v>
      </c>
      <c r="G8" s="163"/>
      <c r="H8" s="164"/>
    </row>
    <row r="9" spans="1:8" x14ac:dyDescent="0.2">
      <c r="A9" s="145" t="s">
        <v>559</v>
      </c>
      <c r="B9" s="150"/>
      <c r="C9" s="151"/>
      <c r="D9" s="152">
        <v>100873</v>
      </c>
      <c r="E9" s="153"/>
      <c r="F9" s="154">
        <v>76347</v>
      </c>
      <c r="G9" s="155"/>
      <c r="H9" s="156"/>
    </row>
    <row r="10" spans="1:8" x14ac:dyDescent="0.2">
      <c r="A10" s="157"/>
      <c r="B10" s="158"/>
      <c r="C10" s="159"/>
      <c r="D10" s="160">
        <v>61626</v>
      </c>
      <c r="E10" s="161"/>
      <c r="F10" s="162">
        <v>41762</v>
      </c>
      <c r="G10" s="163"/>
      <c r="H10" s="164"/>
    </row>
    <row r="11" spans="1:8" x14ac:dyDescent="0.2">
      <c r="A11" s="145" t="s">
        <v>560</v>
      </c>
      <c r="B11" s="150"/>
      <c r="C11" s="151"/>
      <c r="D11" s="152">
        <v>53922</v>
      </c>
      <c r="E11" s="153"/>
      <c r="F11" s="154">
        <v>69604</v>
      </c>
      <c r="G11" s="155"/>
      <c r="H11" s="156"/>
    </row>
    <row r="12" spans="1:8" x14ac:dyDescent="0.2">
      <c r="A12" s="157"/>
      <c r="B12" s="158"/>
      <c r="C12" s="165"/>
      <c r="D12" s="160">
        <v>26073</v>
      </c>
      <c r="E12" s="161"/>
      <c r="F12" s="162">
        <v>36247</v>
      </c>
      <c r="G12" s="163"/>
      <c r="H12" s="164"/>
    </row>
    <row r="13" spans="1:8" x14ac:dyDescent="0.2">
      <c r="A13" s="145"/>
      <c r="B13" s="150"/>
      <c r="C13" s="166"/>
      <c r="D13" s="167">
        <v>67019</v>
      </c>
      <c r="E13" s="168"/>
      <c r="F13" s="169">
        <v>71746</v>
      </c>
      <c r="G13" s="170"/>
      <c r="H13" s="156"/>
    </row>
    <row r="14" spans="1:8" x14ac:dyDescent="0.2">
      <c r="A14" s="157"/>
      <c r="B14" s="158"/>
      <c r="C14" s="159"/>
      <c r="D14" s="160">
        <v>35360</v>
      </c>
      <c r="E14" s="161"/>
      <c r="F14" s="162">
        <v>38524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3.05</v>
      </c>
      <c r="C19" s="171">
        <f>ROUND(VALUE(SUBSTITUTE(実質収支比率等に係る経年分析!G$48,"▲","-")),2)</f>
        <v>5.01</v>
      </c>
      <c r="D19" s="171">
        <f>ROUND(VALUE(SUBSTITUTE(実質収支比率等に係る経年分析!H$48,"▲","-")),2)</f>
        <v>3.84</v>
      </c>
      <c r="E19" s="171">
        <f>ROUND(VALUE(SUBSTITUTE(実質収支比率等に係る経年分析!I$48,"▲","-")),2)</f>
        <v>5.57</v>
      </c>
      <c r="F19" s="171">
        <f>ROUND(VALUE(SUBSTITUTE(実質収支比率等に係る経年分析!J$48,"▲","-")),2)</f>
        <v>6.06</v>
      </c>
    </row>
    <row r="20" spans="1:11" x14ac:dyDescent="0.2">
      <c r="A20" s="171" t="s">
        <v>55</v>
      </c>
      <c r="B20" s="171">
        <f>ROUND(VALUE(SUBSTITUTE(実質収支比率等に係る経年分析!F$47,"▲","-")),2)</f>
        <v>63.64</v>
      </c>
      <c r="C20" s="171">
        <f>ROUND(VALUE(SUBSTITUTE(実質収支比率等に係る経年分析!G$47,"▲","-")),2)</f>
        <v>64.709999999999994</v>
      </c>
      <c r="D20" s="171">
        <f>ROUND(VALUE(SUBSTITUTE(実質収支比率等に係る経年分析!H$47,"▲","-")),2)</f>
        <v>61.8</v>
      </c>
      <c r="E20" s="171">
        <f>ROUND(VALUE(SUBSTITUTE(実質収支比率等に係る経年分析!I$47,"▲","-")),2)</f>
        <v>57.15</v>
      </c>
      <c r="F20" s="171">
        <f>ROUND(VALUE(SUBSTITUTE(実質収支比率等に係る経年分析!J$47,"▲","-")),2)</f>
        <v>56.59</v>
      </c>
    </row>
    <row r="21" spans="1:11" x14ac:dyDescent="0.2">
      <c r="A21" s="171" t="s">
        <v>56</v>
      </c>
      <c r="B21" s="171">
        <f>IF(ISNUMBER(VALUE(SUBSTITUTE(実質収支比率等に係る経年分析!F$49,"▲","-"))),ROUND(VALUE(SUBSTITUTE(実質収支比率等に係る経年分析!F$49,"▲","-")),2),NA())</f>
        <v>-3</v>
      </c>
      <c r="C21" s="171">
        <f>IF(ISNUMBER(VALUE(SUBSTITUTE(実質収支比率等に係る経年分析!G$49,"▲","-"))),ROUND(VALUE(SUBSTITUTE(実質収支比率等に係る経年分析!G$49,"▲","-")),2),NA())</f>
        <v>0.42</v>
      </c>
      <c r="D21" s="171">
        <f>IF(ISNUMBER(VALUE(SUBSTITUTE(実質収支比率等に係る経年分析!H$49,"▲","-"))),ROUND(VALUE(SUBSTITUTE(実質収支比率等に係る経年分析!H$49,"▲","-")),2),NA())</f>
        <v>-6.74</v>
      </c>
      <c r="E21" s="171">
        <f>IF(ISNUMBER(VALUE(SUBSTITUTE(実質収支比率等に係る経年分析!I$49,"▲","-"))),ROUND(VALUE(SUBSTITUTE(実質収支比率等に係る経年分析!I$49,"▲","-")),2),NA())</f>
        <v>-2.4700000000000002</v>
      </c>
      <c r="F21" s="171">
        <f>IF(ISNUMBER(VALUE(SUBSTITUTE(実質収支比率等に係る経年分析!J$49,"▲","-"))),ROUND(VALUE(SUBSTITUTE(実質収支比率等に係る経年分析!J$49,"▲","-")),2),NA())</f>
        <v>0</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かほく市後期高齢者医療特別会計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かほく市営バス事業特別会計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かほく市ケーブルテレビ事業特別会計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2">
      <c r="A32" s="172" t="str">
        <f>IF(連結実質赤字比率に係る赤字・黒字の構成分析!C$38="",NA(),連結実質赤字比率に係る赤字・黒字の構成分析!C$38)</f>
        <v>かほく市国民健康保険特別会計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0.41</v>
      </c>
    </row>
    <row r="33" spans="1:16" x14ac:dyDescent="0.2">
      <c r="A33" s="172" t="str">
        <f>IF(連結実質赤字比率に係る赤字・黒字の構成分析!C$37="",NA(),連結実質赤字比率に係る赤字・黒字の構成分析!C$37)</f>
        <v>かほく市介護保険特別会計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2">
      <c r="A34" s="172" t="str">
        <f>IF(連結実質赤字比率に係る赤字・黒字の構成分析!C$36="",NA(),連結実質赤字比率に係る赤字・黒字の構成分析!C$36)</f>
        <v>かほく市下水道事業会計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4.1399999999999997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5.96</v>
      </c>
    </row>
    <row r="36" spans="1:16" x14ac:dyDescent="0.2">
      <c r="A36" s="172" t="str">
        <f>IF(連結実質赤字比率に係る赤字・黒字の構成分析!C$34="",NA(),連結実質赤字比率に係る赤字・黒字の構成分析!C$34)</f>
        <v>かほく市水道事業会計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9.2200000000000006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9.7100000000000009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10.029999999999999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3079</v>
      </c>
      <c r="E42" s="173"/>
      <c r="F42" s="173"/>
      <c r="G42" s="173">
        <f>'実質公債費比率（分子）の構造'!L$52</f>
        <v>3025</v>
      </c>
      <c r="H42" s="173"/>
      <c r="I42" s="173"/>
      <c r="J42" s="173">
        <f>'実質公債費比率（分子）の構造'!M$52</f>
        <v>2938</v>
      </c>
      <c r="K42" s="173"/>
      <c r="L42" s="173"/>
      <c r="M42" s="173">
        <f>'実質公債費比率（分子）の構造'!N$52</f>
        <v>2799</v>
      </c>
      <c r="N42" s="173"/>
      <c r="O42" s="173"/>
      <c r="P42" s="173">
        <f>'実質公債費比率（分子）の構造'!O$52</f>
        <v>2802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211</v>
      </c>
      <c r="C45" s="173"/>
      <c r="D45" s="173"/>
      <c r="E45" s="173">
        <f>'実質公債費比率（分子）の構造'!L$49</f>
        <v>94</v>
      </c>
      <c r="F45" s="173"/>
      <c r="G45" s="173"/>
      <c r="H45" s="173">
        <f>'実質公債費比率（分子）の構造'!M$49</f>
        <v>74</v>
      </c>
      <c r="I45" s="173"/>
      <c r="J45" s="173"/>
      <c r="K45" s="173">
        <f>'実質公債費比率（分子）の構造'!N$49</f>
        <v>62</v>
      </c>
      <c r="L45" s="173"/>
      <c r="M45" s="173"/>
      <c r="N45" s="173">
        <f>'実質公債費比率（分子）の構造'!O$49</f>
        <v>35</v>
      </c>
      <c r="O45" s="173"/>
      <c r="P45" s="173"/>
    </row>
    <row r="46" spans="1:16" x14ac:dyDescent="0.2">
      <c r="A46" s="173" t="s">
        <v>67</v>
      </c>
      <c r="B46" s="173">
        <f>'実質公債費比率（分子）の構造'!K$48</f>
        <v>1000</v>
      </c>
      <c r="C46" s="173"/>
      <c r="D46" s="173"/>
      <c r="E46" s="173">
        <f>'実質公債費比率（分子）の構造'!L$48</f>
        <v>990</v>
      </c>
      <c r="F46" s="173"/>
      <c r="G46" s="173"/>
      <c r="H46" s="173">
        <f>'実質公債費比率（分子）の構造'!M$48</f>
        <v>937</v>
      </c>
      <c r="I46" s="173"/>
      <c r="J46" s="173"/>
      <c r="K46" s="173">
        <f>'実質公債費比率（分子）の構造'!N$48</f>
        <v>899</v>
      </c>
      <c r="L46" s="173"/>
      <c r="M46" s="173"/>
      <c r="N46" s="173">
        <f>'実質公債費比率（分子）の構造'!O$48</f>
        <v>839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2754</v>
      </c>
      <c r="C49" s="173"/>
      <c r="D49" s="173"/>
      <c r="E49" s="173">
        <f>'実質公債費比率（分子）の構造'!L$45</f>
        <v>2834</v>
      </c>
      <c r="F49" s="173"/>
      <c r="G49" s="173"/>
      <c r="H49" s="173">
        <f>'実質公債費比率（分子）の構造'!M$45</f>
        <v>2806</v>
      </c>
      <c r="I49" s="173"/>
      <c r="J49" s="173"/>
      <c r="K49" s="173">
        <f>'実質公債費比率（分子）の構造'!N$45</f>
        <v>2719</v>
      </c>
      <c r="L49" s="173"/>
      <c r="M49" s="173"/>
      <c r="N49" s="173">
        <f>'実質公債費比率（分子）の構造'!O$45</f>
        <v>2802</v>
      </c>
      <c r="O49" s="173"/>
      <c r="P49" s="173"/>
    </row>
    <row r="50" spans="1:16" x14ac:dyDescent="0.2">
      <c r="A50" s="173" t="s">
        <v>71</v>
      </c>
      <c r="B50" s="173" t="e">
        <f>NA()</f>
        <v>#N/A</v>
      </c>
      <c r="C50" s="173">
        <f>IF(ISNUMBER('実質公債費比率（分子）の構造'!K$53),'実質公債費比率（分子）の構造'!K$53,NA())</f>
        <v>886</v>
      </c>
      <c r="D50" s="173" t="e">
        <f>NA()</f>
        <v>#N/A</v>
      </c>
      <c r="E50" s="173" t="e">
        <f>NA()</f>
        <v>#N/A</v>
      </c>
      <c r="F50" s="173">
        <f>IF(ISNUMBER('実質公債費比率（分子）の構造'!L$53),'実質公債費比率（分子）の構造'!L$53,NA())</f>
        <v>893</v>
      </c>
      <c r="G50" s="173" t="e">
        <f>NA()</f>
        <v>#N/A</v>
      </c>
      <c r="H50" s="173" t="e">
        <f>NA()</f>
        <v>#N/A</v>
      </c>
      <c r="I50" s="173">
        <f>IF(ISNUMBER('実質公債費比率（分子）の構造'!M$53),'実質公債費比率（分子）の構造'!M$53,NA())</f>
        <v>879</v>
      </c>
      <c r="J50" s="173" t="e">
        <f>NA()</f>
        <v>#N/A</v>
      </c>
      <c r="K50" s="173" t="e">
        <f>NA()</f>
        <v>#N/A</v>
      </c>
      <c r="L50" s="173">
        <f>IF(ISNUMBER('実質公債費比率（分子）の構造'!N$53),'実質公債費比率（分子）の構造'!N$53,NA())</f>
        <v>881</v>
      </c>
      <c r="M50" s="173" t="e">
        <f>NA()</f>
        <v>#N/A</v>
      </c>
      <c r="N50" s="173" t="e">
        <f>NA()</f>
        <v>#N/A</v>
      </c>
      <c r="O50" s="173">
        <f>IF(ISNUMBER('実質公債費比率（分子）の構造'!O$53),'実質公債費比率（分子）の構造'!O$53,NA())</f>
        <v>874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24762</v>
      </c>
      <c r="E56" s="172"/>
      <c r="F56" s="172"/>
      <c r="G56" s="172">
        <f>'将来負担比率（分子）の構造'!J$52</f>
        <v>23208</v>
      </c>
      <c r="H56" s="172"/>
      <c r="I56" s="172"/>
      <c r="J56" s="172">
        <f>'将来負担比率（分子）の構造'!K$52</f>
        <v>21616</v>
      </c>
      <c r="K56" s="172"/>
      <c r="L56" s="172"/>
      <c r="M56" s="172">
        <f>'将来負担比率（分子）の構造'!L$52</f>
        <v>20200</v>
      </c>
      <c r="N56" s="172"/>
      <c r="O56" s="172"/>
      <c r="P56" s="172">
        <f>'将来負担比率（分子）の構造'!M$52</f>
        <v>19219</v>
      </c>
    </row>
    <row r="57" spans="1:16" x14ac:dyDescent="0.2">
      <c r="A57" s="172" t="s">
        <v>42</v>
      </c>
      <c r="B57" s="172"/>
      <c r="C57" s="172"/>
      <c r="D57" s="172">
        <f>'将来負担比率（分子）の構造'!I$51</f>
        <v>2969</v>
      </c>
      <c r="E57" s="172"/>
      <c r="F57" s="172"/>
      <c r="G57" s="172">
        <f>'将来負担比率（分子）の構造'!J$51</f>
        <v>2863</v>
      </c>
      <c r="H57" s="172"/>
      <c r="I57" s="172"/>
      <c r="J57" s="172">
        <f>'将来負担比率（分子）の構造'!K$51</f>
        <v>2708</v>
      </c>
      <c r="K57" s="172"/>
      <c r="L57" s="172"/>
      <c r="M57" s="172">
        <f>'将来負担比率（分子）の構造'!L$51</f>
        <v>2720</v>
      </c>
      <c r="N57" s="172"/>
      <c r="O57" s="172"/>
      <c r="P57" s="172">
        <f>'将来負担比率（分子）の構造'!M$51</f>
        <v>2648</v>
      </c>
    </row>
    <row r="58" spans="1:16" x14ac:dyDescent="0.2">
      <c r="A58" s="172" t="s">
        <v>41</v>
      </c>
      <c r="B58" s="172"/>
      <c r="C58" s="172"/>
      <c r="D58" s="172">
        <f>'将来負担比率（分子）の構造'!I$50</f>
        <v>7419</v>
      </c>
      <c r="E58" s="172"/>
      <c r="F58" s="172"/>
      <c r="G58" s="172">
        <f>'将来負担比率（分子）の構造'!J$50</f>
        <v>7525</v>
      </c>
      <c r="H58" s="172"/>
      <c r="I58" s="172"/>
      <c r="J58" s="172">
        <f>'将来負担比率（分子）の構造'!K$50</f>
        <v>7201</v>
      </c>
      <c r="K58" s="172"/>
      <c r="L58" s="172"/>
      <c r="M58" s="172">
        <f>'将来負担比率（分子）の構造'!L$50</f>
        <v>7071</v>
      </c>
      <c r="N58" s="172"/>
      <c r="O58" s="172"/>
      <c r="P58" s="172">
        <f>'将来負担比率（分子）の構造'!M$50</f>
        <v>7658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69</v>
      </c>
      <c r="C61" s="172"/>
      <c r="D61" s="172"/>
      <c r="E61" s="172">
        <f>'将来負担比率（分子）の構造'!J$46</f>
        <v>63</v>
      </c>
      <c r="F61" s="172"/>
      <c r="G61" s="172"/>
      <c r="H61" s="172">
        <f>'将来負担比率（分子）の構造'!K$46</f>
        <v>5</v>
      </c>
      <c r="I61" s="172"/>
      <c r="J61" s="172"/>
      <c r="K61" s="172">
        <f>'将来負担比率（分子）の構造'!L$46</f>
        <v>3</v>
      </c>
      <c r="L61" s="172"/>
      <c r="M61" s="172"/>
      <c r="N61" s="172">
        <f>'将来負担比率（分子）の構造'!M$46</f>
        <v>2</v>
      </c>
      <c r="O61" s="172"/>
      <c r="P61" s="172"/>
    </row>
    <row r="62" spans="1:16" x14ac:dyDescent="0.2">
      <c r="A62" s="172" t="s">
        <v>35</v>
      </c>
      <c r="B62" s="172">
        <f>'将来負担比率（分子）の構造'!I$45</f>
        <v>2336</v>
      </c>
      <c r="C62" s="172"/>
      <c r="D62" s="172"/>
      <c r="E62" s="172">
        <f>'将来負担比率（分子）の構造'!J$45</f>
        <v>2285</v>
      </c>
      <c r="F62" s="172"/>
      <c r="G62" s="172"/>
      <c r="H62" s="172">
        <f>'将来負担比率（分子）の構造'!K$45</f>
        <v>2251</v>
      </c>
      <c r="I62" s="172"/>
      <c r="J62" s="172"/>
      <c r="K62" s="172">
        <f>'将来負担比率（分子）の構造'!L$45</f>
        <v>2191</v>
      </c>
      <c r="L62" s="172"/>
      <c r="M62" s="172"/>
      <c r="N62" s="172">
        <f>'将来負担比率（分子）の構造'!M$45</f>
        <v>2166</v>
      </c>
      <c r="O62" s="172"/>
      <c r="P62" s="172"/>
    </row>
    <row r="63" spans="1:16" x14ac:dyDescent="0.2">
      <c r="A63" s="172" t="s">
        <v>34</v>
      </c>
      <c r="B63" s="172">
        <f>'将来負担比率（分子）の構造'!I$44</f>
        <v>368</v>
      </c>
      <c r="C63" s="172"/>
      <c r="D63" s="172"/>
      <c r="E63" s="172">
        <f>'将来負担比率（分子）の構造'!J$44</f>
        <v>279</v>
      </c>
      <c r="F63" s="172"/>
      <c r="G63" s="172"/>
      <c r="H63" s="172">
        <f>'将来負担比率（分子）の構造'!K$44</f>
        <v>231</v>
      </c>
      <c r="I63" s="172"/>
      <c r="J63" s="172"/>
      <c r="K63" s="172">
        <f>'将来負担比率（分子）の構造'!L$44</f>
        <v>225</v>
      </c>
      <c r="L63" s="172"/>
      <c r="M63" s="172"/>
      <c r="N63" s="172">
        <f>'将来負担比率（分子）の構造'!M$44</f>
        <v>737</v>
      </c>
      <c r="O63" s="172"/>
      <c r="P63" s="172"/>
    </row>
    <row r="64" spans="1:16" x14ac:dyDescent="0.2">
      <c r="A64" s="172" t="s">
        <v>33</v>
      </c>
      <c r="B64" s="172">
        <f>'将来負担比率（分子）の構造'!I$43</f>
        <v>9074</v>
      </c>
      <c r="C64" s="172"/>
      <c r="D64" s="172"/>
      <c r="E64" s="172">
        <f>'将来負担比率（分子）の構造'!J$43</f>
        <v>8734</v>
      </c>
      <c r="F64" s="172"/>
      <c r="G64" s="172"/>
      <c r="H64" s="172">
        <f>'将来負担比率（分子）の構造'!K$43</f>
        <v>8282</v>
      </c>
      <c r="I64" s="172"/>
      <c r="J64" s="172"/>
      <c r="K64" s="172">
        <f>'将来負担比率（分子）の構造'!L$43</f>
        <v>7963</v>
      </c>
      <c r="L64" s="172"/>
      <c r="M64" s="172"/>
      <c r="N64" s="172">
        <f>'将来負担比率（分子）の構造'!M$43</f>
        <v>7498</v>
      </c>
      <c r="O64" s="172"/>
      <c r="P64" s="172"/>
    </row>
    <row r="65" spans="1:16" x14ac:dyDescent="0.2">
      <c r="A65" s="172" t="s">
        <v>32</v>
      </c>
      <c r="B65" s="172">
        <f>'将来負担比率（分子）の構造'!I$42</f>
        <v>42</v>
      </c>
      <c r="C65" s="172"/>
      <c r="D65" s="172"/>
      <c r="E65" s="172">
        <f>'将来負担比率（分子）の構造'!J$42</f>
        <v>42</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24991</v>
      </c>
      <c r="C66" s="172"/>
      <c r="D66" s="172"/>
      <c r="E66" s="172">
        <f>'将来負担比率（分子）の構造'!J$41</f>
        <v>23933</v>
      </c>
      <c r="F66" s="172"/>
      <c r="G66" s="172"/>
      <c r="H66" s="172">
        <f>'将来負担比率（分子）の構造'!K$41</f>
        <v>23652</v>
      </c>
      <c r="I66" s="172"/>
      <c r="J66" s="172"/>
      <c r="K66" s="172">
        <f>'将来負担比率（分子）の構造'!L$41</f>
        <v>23818</v>
      </c>
      <c r="L66" s="172"/>
      <c r="M66" s="172"/>
      <c r="N66" s="172">
        <f>'将来負担比率（分子）の構造'!M$41</f>
        <v>22739</v>
      </c>
      <c r="O66" s="172"/>
      <c r="P66" s="172"/>
    </row>
    <row r="67" spans="1:16" x14ac:dyDescent="0.2">
      <c r="A67" s="172" t="s">
        <v>75</v>
      </c>
      <c r="B67" s="172" t="e">
        <f>NA()</f>
        <v>#N/A</v>
      </c>
      <c r="C67" s="172">
        <f>IF(ISNUMBER('将来負担比率（分子）の構造'!I$53), IF('将来負担比率（分子）の構造'!I$53 &lt; 0, 0, '将来負担比率（分子）の構造'!I$53), NA())</f>
        <v>1730</v>
      </c>
      <c r="D67" s="172" t="e">
        <f>NA()</f>
        <v>#N/A</v>
      </c>
      <c r="E67" s="172" t="e">
        <f>NA()</f>
        <v>#N/A</v>
      </c>
      <c r="F67" s="172">
        <f>IF(ISNUMBER('将来負担比率（分子）の構造'!J$53), IF('将来負担比率（分子）の構造'!J$53 &lt; 0, 0, '将来負担比率（分子）の構造'!J$53), NA())</f>
        <v>1740</v>
      </c>
      <c r="G67" s="172" t="e">
        <f>NA()</f>
        <v>#N/A</v>
      </c>
      <c r="H67" s="172" t="e">
        <f>NA()</f>
        <v>#N/A</v>
      </c>
      <c r="I67" s="172">
        <f>IF(ISNUMBER('将来負担比率（分子）の構造'!K$53), IF('将来負担比率（分子）の構造'!K$53 &lt; 0, 0, '将来負担比率（分子）の構造'!K$53), NA())</f>
        <v>2896</v>
      </c>
      <c r="J67" s="172" t="e">
        <f>NA()</f>
        <v>#N/A</v>
      </c>
      <c r="K67" s="172" t="e">
        <f>NA()</f>
        <v>#N/A</v>
      </c>
      <c r="L67" s="172">
        <f>IF(ISNUMBER('将来負担比率（分子）の構造'!L$53), IF('将来負担比率（分子）の構造'!L$53 &lt; 0, 0, '将来負担比率（分子）の構造'!L$53), NA())</f>
        <v>4209</v>
      </c>
      <c r="M67" s="172" t="e">
        <f>NA()</f>
        <v>#N/A</v>
      </c>
      <c r="N67" s="172" t="e">
        <f>NA()</f>
        <v>#N/A</v>
      </c>
      <c r="O67" s="172">
        <f>IF(ISNUMBER('将来負担比率（分子）の構造'!M$53), IF('将来負担比率（分子）の構造'!M$53 &lt; 0, 0, '将来負担比率（分子）の構造'!M$53), NA())</f>
        <v>3617</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6296</v>
      </c>
      <c r="C72" s="176">
        <f>基金残高に係る経年分析!G55</f>
        <v>6037</v>
      </c>
      <c r="D72" s="176">
        <f>基金残高に係る経年分析!H55</f>
        <v>6255</v>
      </c>
    </row>
    <row r="73" spans="1:16" x14ac:dyDescent="0.2">
      <c r="A73" s="175" t="s">
        <v>78</v>
      </c>
      <c r="B73" s="176">
        <f>基金残高に係る経年分析!F56</f>
        <v>103</v>
      </c>
      <c r="C73" s="176">
        <f>基金残高に係る経年分析!G56</f>
        <v>104</v>
      </c>
      <c r="D73" s="176">
        <f>基金残高に係る経年分析!H56</f>
        <v>245</v>
      </c>
    </row>
    <row r="74" spans="1:16" x14ac:dyDescent="0.2">
      <c r="A74" s="175" t="s">
        <v>79</v>
      </c>
      <c r="B74" s="176">
        <f>基金残高に係る経年分析!F57</f>
        <v>1849</v>
      </c>
      <c r="C74" s="176">
        <f>基金残高に係る経年分析!G57</f>
        <v>1864</v>
      </c>
      <c r="D74" s="176">
        <f>基金残高に係る経年分析!H57</f>
        <v>2037</v>
      </c>
    </row>
  </sheetData>
  <sheetProtection algorithmName="SHA-512" hashValue="/OCBjFdV6XRoT1IvDuMHOlQ7SSUpWFKY5L0Tzfgdl5ZHzDja+JVRAdkSZJQpgSZYeOwL0HtKojBVmEa2aRdtUQ==" saltValue="MrhyXZQXquWeCXPyh2kdr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216</v>
      </c>
      <c r="DI1" s="750"/>
      <c r="DJ1" s="750"/>
      <c r="DK1" s="750"/>
      <c r="DL1" s="750"/>
      <c r="DM1" s="750"/>
      <c r="DN1" s="751"/>
      <c r="DO1" s="211"/>
      <c r="DP1" s="749" t="s">
        <v>217</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2">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1" t="s">
        <v>219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220</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221</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2">
      <c r="B4" s="711" t="s">
        <v>1</v>
      </c>
      <c r="C4" s="712"/>
      <c r="D4" s="712"/>
      <c r="E4" s="712"/>
      <c r="F4" s="712"/>
      <c r="G4" s="712"/>
      <c r="H4" s="712"/>
      <c r="I4" s="712"/>
      <c r="J4" s="712"/>
      <c r="K4" s="712"/>
      <c r="L4" s="712"/>
      <c r="M4" s="712"/>
      <c r="N4" s="712"/>
      <c r="O4" s="712"/>
      <c r="P4" s="712"/>
      <c r="Q4" s="713"/>
      <c r="R4" s="711" t="s">
        <v>222</v>
      </c>
      <c r="S4" s="712"/>
      <c r="T4" s="712"/>
      <c r="U4" s="712"/>
      <c r="V4" s="712"/>
      <c r="W4" s="712"/>
      <c r="X4" s="712"/>
      <c r="Y4" s="713"/>
      <c r="Z4" s="711" t="s">
        <v>223</v>
      </c>
      <c r="AA4" s="712"/>
      <c r="AB4" s="712"/>
      <c r="AC4" s="713"/>
      <c r="AD4" s="711" t="s">
        <v>224</v>
      </c>
      <c r="AE4" s="712"/>
      <c r="AF4" s="712"/>
      <c r="AG4" s="712"/>
      <c r="AH4" s="712"/>
      <c r="AI4" s="712"/>
      <c r="AJ4" s="712"/>
      <c r="AK4" s="713"/>
      <c r="AL4" s="711" t="s">
        <v>223</v>
      </c>
      <c r="AM4" s="712"/>
      <c r="AN4" s="712"/>
      <c r="AO4" s="713"/>
      <c r="AP4" s="752" t="s">
        <v>225</v>
      </c>
      <c r="AQ4" s="752"/>
      <c r="AR4" s="752"/>
      <c r="AS4" s="752"/>
      <c r="AT4" s="752"/>
      <c r="AU4" s="752"/>
      <c r="AV4" s="752"/>
      <c r="AW4" s="752"/>
      <c r="AX4" s="752"/>
      <c r="AY4" s="752"/>
      <c r="AZ4" s="752"/>
      <c r="BA4" s="752"/>
      <c r="BB4" s="752"/>
      <c r="BC4" s="752"/>
      <c r="BD4" s="752"/>
      <c r="BE4" s="752"/>
      <c r="BF4" s="752"/>
      <c r="BG4" s="752" t="s">
        <v>226</v>
      </c>
      <c r="BH4" s="752"/>
      <c r="BI4" s="752"/>
      <c r="BJ4" s="752"/>
      <c r="BK4" s="752"/>
      <c r="BL4" s="752"/>
      <c r="BM4" s="752"/>
      <c r="BN4" s="752"/>
      <c r="BO4" s="752" t="s">
        <v>223</v>
      </c>
      <c r="BP4" s="752"/>
      <c r="BQ4" s="752"/>
      <c r="BR4" s="752"/>
      <c r="BS4" s="752" t="s">
        <v>227</v>
      </c>
      <c r="BT4" s="752"/>
      <c r="BU4" s="752"/>
      <c r="BV4" s="752"/>
      <c r="BW4" s="752"/>
      <c r="BX4" s="752"/>
      <c r="BY4" s="752"/>
      <c r="BZ4" s="752"/>
      <c r="CA4" s="752"/>
      <c r="CB4" s="752"/>
      <c r="CD4" s="711" t="s">
        <v>228</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2">
      <c r="B5" s="708" t="s">
        <v>229</v>
      </c>
      <c r="C5" s="709"/>
      <c r="D5" s="709"/>
      <c r="E5" s="709"/>
      <c r="F5" s="709"/>
      <c r="G5" s="709"/>
      <c r="H5" s="709"/>
      <c r="I5" s="709"/>
      <c r="J5" s="709"/>
      <c r="K5" s="709"/>
      <c r="L5" s="709"/>
      <c r="M5" s="709"/>
      <c r="N5" s="709"/>
      <c r="O5" s="709"/>
      <c r="P5" s="709"/>
      <c r="Q5" s="710"/>
      <c r="R5" s="705">
        <v>4129668</v>
      </c>
      <c r="S5" s="706"/>
      <c r="T5" s="706"/>
      <c r="U5" s="706"/>
      <c r="V5" s="706"/>
      <c r="W5" s="706"/>
      <c r="X5" s="706"/>
      <c r="Y5" s="734"/>
      <c r="Z5" s="747">
        <v>20.9</v>
      </c>
      <c r="AA5" s="747"/>
      <c r="AB5" s="747"/>
      <c r="AC5" s="747"/>
      <c r="AD5" s="748">
        <v>3814105</v>
      </c>
      <c r="AE5" s="748"/>
      <c r="AF5" s="748"/>
      <c r="AG5" s="748"/>
      <c r="AH5" s="748"/>
      <c r="AI5" s="748"/>
      <c r="AJ5" s="748"/>
      <c r="AK5" s="748"/>
      <c r="AL5" s="735">
        <v>35.200000000000003</v>
      </c>
      <c r="AM5" s="720"/>
      <c r="AN5" s="720"/>
      <c r="AO5" s="736"/>
      <c r="AP5" s="708" t="s">
        <v>230</v>
      </c>
      <c r="AQ5" s="709"/>
      <c r="AR5" s="709"/>
      <c r="AS5" s="709"/>
      <c r="AT5" s="709"/>
      <c r="AU5" s="709"/>
      <c r="AV5" s="709"/>
      <c r="AW5" s="709"/>
      <c r="AX5" s="709"/>
      <c r="AY5" s="709"/>
      <c r="AZ5" s="709"/>
      <c r="BA5" s="709"/>
      <c r="BB5" s="709"/>
      <c r="BC5" s="709"/>
      <c r="BD5" s="709"/>
      <c r="BE5" s="709"/>
      <c r="BF5" s="710"/>
      <c r="BG5" s="658">
        <v>3814105</v>
      </c>
      <c r="BH5" s="659"/>
      <c r="BI5" s="659"/>
      <c r="BJ5" s="659"/>
      <c r="BK5" s="659"/>
      <c r="BL5" s="659"/>
      <c r="BM5" s="659"/>
      <c r="BN5" s="660"/>
      <c r="BO5" s="684">
        <v>92.4</v>
      </c>
      <c r="BP5" s="684"/>
      <c r="BQ5" s="684"/>
      <c r="BR5" s="684"/>
      <c r="BS5" s="685">
        <v>35815</v>
      </c>
      <c r="BT5" s="685"/>
      <c r="BU5" s="685"/>
      <c r="BV5" s="685"/>
      <c r="BW5" s="685"/>
      <c r="BX5" s="685"/>
      <c r="BY5" s="685"/>
      <c r="BZ5" s="685"/>
      <c r="CA5" s="685"/>
      <c r="CB5" s="730"/>
      <c r="CD5" s="711" t="s">
        <v>225</v>
      </c>
      <c r="CE5" s="712"/>
      <c r="CF5" s="712"/>
      <c r="CG5" s="712"/>
      <c r="CH5" s="712"/>
      <c r="CI5" s="712"/>
      <c r="CJ5" s="712"/>
      <c r="CK5" s="712"/>
      <c r="CL5" s="712"/>
      <c r="CM5" s="712"/>
      <c r="CN5" s="712"/>
      <c r="CO5" s="712"/>
      <c r="CP5" s="712"/>
      <c r="CQ5" s="713"/>
      <c r="CR5" s="711" t="s">
        <v>231</v>
      </c>
      <c r="CS5" s="712"/>
      <c r="CT5" s="712"/>
      <c r="CU5" s="712"/>
      <c r="CV5" s="712"/>
      <c r="CW5" s="712"/>
      <c r="CX5" s="712"/>
      <c r="CY5" s="713"/>
      <c r="CZ5" s="711" t="s">
        <v>223</v>
      </c>
      <c r="DA5" s="712"/>
      <c r="DB5" s="712"/>
      <c r="DC5" s="713"/>
      <c r="DD5" s="711" t="s">
        <v>232</v>
      </c>
      <c r="DE5" s="712"/>
      <c r="DF5" s="712"/>
      <c r="DG5" s="712"/>
      <c r="DH5" s="712"/>
      <c r="DI5" s="712"/>
      <c r="DJ5" s="712"/>
      <c r="DK5" s="712"/>
      <c r="DL5" s="712"/>
      <c r="DM5" s="712"/>
      <c r="DN5" s="712"/>
      <c r="DO5" s="712"/>
      <c r="DP5" s="713"/>
      <c r="DQ5" s="711" t="s">
        <v>233</v>
      </c>
      <c r="DR5" s="712"/>
      <c r="DS5" s="712"/>
      <c r="DT5" s="712"/>
      <c r="DU5" s="712"/>
      <c r="DV5" s="712"/>
      <c r="DW5" s="712"/>
      <c r="DX5" s="712"/>
      <c r="DY5" s="712"/>
      <c r="DZ5" s="712"/>
      <c r="EA5" s="712"/>
      <c r="EB5" s="712"/>
      <c r="EC5" s="713"/>
    </row>
    <row r="6" spans="2:143" ht="11.25" customHeight="1" x14ac:dyDescent="0.2">
      <c r="B6" s="655" t="s">
        <v>234</v>
      </c>
      <c r="C6" s="656"/>
      <c r="D6" s="656"/>
      <c r="E6" s="656"/>
      <c r="F6" s="656"/>
      <c r="G6" s="656"/>
      <c r="H6" s="656"/>
      <c r="I6" s="656"/>
      <c r="J6" s="656"/>
      <c r="K6" s="656"/>
      <c r="L6" s="656"/>
      <c r="M6" s="656"/>
      <c r="N6" s="656"/>
      <c r="O6" s="656"/>
      <c r="P6" s="656"/>
      <c r="Q6" s="657"/>
      <c r="R6" s="658">
        <v>119255</v>
      </c>
      <c r="S6" s="659"/>
      <c r="T6" s="659"/>
      <c r="U6" s="659"/>
      <c r="V6" s="659"/>
      <c r="W6" s="659"/>
      <c r="X6" s="659"/>
      <c r="Y6" s="660"/>
      <c r="Z6" s="684">
        <v>0.6</v>
      </c>
      <c r="AA6" s="684"/>
      <c r="AB6" s="684"/>
      <c r="AC6" s="684"/>
      <c r="AD6" s="685">
        <v>119255</v>
      </c>
      <c r="AE6" s="685"/>
      <c r="AF6" s="685"/>
      <c r="AG6" s="685"/>
      <c r="AH6" s="685"/>
      <c r="AI6" s="685"/>
      <c r="AJ6" s="685"/>
      <c r="AK6" s="685"/>
      <c r="AL6" s="661">
        <v>1.1000000000000001</v>
      </c>
      <c r="AM6" s="662"/>
      <c r="AN6" s="662"/>
      <c r="AO6" s="686"/>
      <c r="AP6" s="655" t="s">
        <v>235</v>
      </c>
      <c r="AQ6" s="656"/>
      <c r="AR6" s="656"/>
      <c r="AS6" s="656"/>
      <c r="AT6" s="656"/>
      <c r="AU6" s="656"/>
      <c r="AV6" s="656"/>
      <c r="AW6" s="656"/>
      <c r="AX6" s="656"/>
      <c r="AY6" s="656"/>
      <c r="AZ6" s="656"/>
      <c r="BA6" s="656"/>
      <c r="BB6" s="656"/>
      <c r="BC6" s="656"/>
      <c r="BD6" s="656"/>
      <c r="BE6" s="656"/>
      <c r="BF6" s="657"/>
      <c r="BG6" s="658">
        <v>3814105</v>
      </c>
      <c r="BH6" s="659"/>
      <c r="BI6" s="659"/>
      <c r="BJ6" s="659"/>
      <c r="BK6" s="659"/>
      <c r="BL6" s="659"/>
      <c r="BM6" s="659"/>
      <c r="BN6" s="660"/>
      <c r="BO6" s="684">
        <v>92.4</v>
      </c>
      <c r="BP6" s="684"/>
      <c r="BQ6" s="684"/>
      <c r="BR6" s="684"/>
      <c r="BS6" s="685">
        <v>35815</v>
      </c>
      <c r="BT6" s="685"/>
      <c r="BU6" s="685"/>
      <c r="BV6" s="685"/>
      <c r="BW6" s="685"/>
      <c r="BX6" s="685"/>
      <c r="BY6" s="685"/>
      <c r="BZ6" s="685"/>
      <c r="CA6" s="685"/>
      <c r="CB6" s="730"/>
      <c r="CD6" s="708" t="s">
        <v>236</v>
      </c>
      <c r="CE6" s="709"/>
      <c r="CF6" s="709"/>
      <c r="CG6" s="709"/>
      <c r="CH6" s="709"/>
      <c r="CI6" s="709"/>
      <c r="CJ6" s="709"/>
      <c r="CK6" s="709"/>
      <c r="CL6" s="709"/>
      <c r="CM6" s="709"/>
      <c r="CN6" s="709"/>
      <c r="CO6" s="709"/>
      <c r="CP6" s="709"/>
      <c r="CQ6" s="710"/>
      <c r="CR6" s="658">
        <v>147761</v>
      </c>
      <c r="CS6" s="659"/>
      <c r="CT6" s="659"/>
      <c r="CU6" s="659"/>
      <c r="CV6" s="659"/>
      <c r="CW6" s="659"/>
      <c r="CX6" s="659"/>
      <c r="CY6" s="660"/>
      <c r="CZ6" s="735">
        <v>0.8</v>
      </c>
      <c r="DA6" s="720"/>
      <c r="DB6" s="720"/>
      <c r="DC6" s="737"/>
      <c r="DD6" s="664" t="s">
        <v>129</v>
      </c>
      <c r="DE6" s="659"/>
      <c r="DF6" s="659"/>
      <c r="DG6" s="659"/>
      <c r="DH6" s="659"/>
      <c r="DI6" s="659"/>
      <c r="DJ6" s="659"/>
      <c r="DK6" s="659"/>
      <c r="DL6" s="659"/>
      <c r="DM6" s="659"/>
      <c r="DN6" s="659"/>
      <c r="DO6" s="659"/>
      <c r="DP6" s="660"/>
      <c r="DQ6" s="664">
        <v>147761</v>
      </c>
      <c r="DR6" s="659"/>
      <c r="DS6" s="659"/>
      <c r="DT6" s="659"/>
      <c r="DU6" s="659"/>
      <c r="DV6" s="659"/>
      <c r="DW6" s="659"/>
      <c r="DX6" s="659"/>
      <c r="DY6" s="659"/>
      <c r="DZ6" s="659"/>
      <c r="EA6" s="659"/>
      <c r="EB6" s="659"/>
      <c r="EC6" s="694"/>
    </row>
    <row r="7" spans="2:143" ht="11.25" customHeight="1" x14ac:dyDescent="0.2">
      <c r="B7" s="655" t="s">
        <v>237</v>
      </c>
      <c r="C7" s="656"/>
      <c r="D7" s="656"/>
      <c r="E7" s="656"/>
      <c r="F7" s="656"/>
      <c r="G7" s="656"/>
      <c r="H7" s="656"/>
      <c r="I7" s="656"/>
      <c r="J7" s="656"/>
      <c r="K7" s="656"/>
      <c r="L7" s="656"/>
      <c r="M7" s="656"/>
      <c r="N7" s="656"/>
      <c r="O7" s="656"/>
      <c r="P7" s="656"/>
      <c r="Q7" s="657"/>
      <c r="R7" s="658">
        <v>3367</v>
      </c>
      <c r="S7" s="659"/>
      <c r="T7" s="659"/>
      <c r="U7" s="659"/>
      <c r="V7" s="659"/>
      <c r="W7" s="659"/>
      <c r="X7" s="659"/>
      <c r="Y7" s="660"/>
      <c r="Z7" s="684">
        <v>0</v>
      </c>
      <c r="AA7" s="684"/>
      <c r="AB7" s="684"/>
      <c r="AC7" s="684"/>
      <c r="AD7" s="685">
        <v>3367</v>
      </c>
      <c r="AE7" s="685"/>
      <c r="AF7" s="685"/>
      <c r="AG7" s="685"/>
      <c r="AH7" s="685"/>
      <c r="AI7" s="685"/>
      <c r="AJ7" s="685"/>
      <c r="AK7" s="685"/>
      <c r="AL7" s="661">
        <v>0</v>
      </c>
      <c r="AM7" s="662"/>
      <c r="AN7" s="662"/>
      <c r="AO7" s="686"/>
      <c r="AP7" s="655" t="s">
        <v>238</v>
      </c>
      <c r="AQ7" s="656"/>
      <c r="AR7" s="656"/>
      <c r="AS7" s="656"/>
      <c r="AT7" s="656"/>
      <c r="AU7" s="656"/>
      <c r="AV7" s="656"/>
      <c r="AW7" s="656"/>
      <c r="AX7" s="656"/>
      <c r="AY7" s="656"/>
      <c r="AZ7" s="656"/>
      <c r="BA7" s="656"/>
      <c r="BB7" s="656"/>
      <c r="BC7" s="656"/>
      <c r="BD7" s="656"/>
      <c r="BE7" s="656"/>
      <c r="BF7" s="657"/>
      <c r="BG7" s="658">
        <v>1903960</v>
      </c>
      <c r="BH7" s="659"/>
      <c r="BI7" s="659"/>
      <c r="BJ7" s="659"/>
      <c r="BK7" s="659"/>
      <c r="BL7" s="659"/>
      <c r="BM7" s="659"/>
      <c r="BN7" s="660"/>
      <c r="BO7" s="684">
        <v>46.1</v>
      </c>
      <c r="BP7" s="684"/>
      <c r="BQ7" s="684"/>
      <c r="BR7" s="684"/>
      <c r="BS7" s="685">
        <v>35815</v>
      </c>
      <c r="BT7" s="685"/>
      <c r="BU7" s="685"/>
      <c r="BV7" s="685"/>
      <c r="BW7" s="685"/>
      <c r="BX7" s="685"/>
      <c r="BY7" s="685"/>
      <c r="BZ7" s="685"/>
      <c r="CA7" s="685"/>
      <c r="CB7" s="730"/>
      <c r="CD7" s="655" t="s">
        <v>239</v>
      </c>
      <c r="CE7" s="656"/>
      <c r="CF7" s="656"/>
      <c r="CG7" s="656"/>
      <c r="CH7" s="656"/>
      <c r="CI7" s="656"/>
      <c r="CJ7" s="656"/>
      <c r="CK7" s="656"/>
      <c r="CL7" s="656"/>
      <c r="CM7" s="656"/>
      <c r="CN7" s="656"/>
      <c r="CO7" s="656"/>
      <c r="CP7" s="656"/>
      <c r="CQ7" s="657"/>
      <c r="CR7" s="658">
        <v>2446466</v>
      </c>
      <c r="CS7" s="659"/>
      <c r="CT7" s="659"/>
      <c r="CU7" s="659"/>
      <c r="CV7" s="659"/>
      <c r="CW7" s="659"/>
      <c r="CX7" s="659"/>
      <c r="CY7" s="660"/>
      <c r="CZ7" s="684">
        <v>12.9</v>
      </c>
      <c r="DA7" s="684"/>
      <c r="DB7" s="684"/>
      <c r="DC7" s="684"/>
      <c r="DD7" s="664">
        <v>76975</v>
      </c>
      <c r="DE7" s="659"/>
      <c r="DF7" s="659"/>
      <c r="DG7" s="659"/>
      <c r="DH7" s="659"/>
      <c r="DI7" s="659"/>
      <c r="DJ7" s="659"/>
      <c r="DK7" s="659"/>
      <c r="DL7" s="659"/>
      <c r="DM7" s="659"/>
      <c r="DN7" s="659"/>
      <c r="DO7" s="659"/>
      <c r="DP7" s="660"/>
      <c r="DQ7" s="664">
        <v>1802780</v>
      </c>
      <c r="DR7" s="659"/>
      <c r="DS7" s="659"/>
      <c r="DT7" s="659"/>
      <c r="DU7" s="659"/>
      <c r="DV7" s="659"/>
      <c r="DW7" s="659"/>
      <c r="DX7" s="659"/>
      <c r="DY7" s="659"/>
      <c r="DZ7" s="659"/>
      <c r="EA7" s="659"/>
      <c r="EB7" s="659"/>
      <c r="EC7" s="694"/>
    </row>
    <row r="8" spans="2:143" ht="11.25" customHeight="1" x14ac:dyDescent="0.2">
      <c r="B8" s="655" t="s">
        <v>240</v>
      </c>
      <c r="C8" s="656"/>
      <c r="D8" s="656"/>
      <c r="E8" s="656"/>
      <c r="F8" s="656"/>
      <c r="G8" s="656"/>
      <c r="H8" s="656"/>
      <c r="I8" s="656"/>
      <c r="J8" s="656"/>
      <c r="K8" s="656"/>
      <c r="L8" s="656"/>
      <c r="M8" s="656"/>
      <c r="N8" s="656"/>
      <c r="O8" s="656"/>
      <c r="P8" s="656"/>
      <c r="Q8" s="657"/>
      <c r="R8" s="658">
        <v>20676</v>
      </c>
      <c r="S8" s="659"/>
      <c r="T8" s="659"/>
      <c r="U8" s="659"/>
      <c r="V8" s="659"/>
      <c r="W8" s="659"/>
      <c r="X8" s="659"/>
      <c r="Y8" s="660"/>
      <c r="Z8" s="684">
        <v>0.1</v>
      </c>
      <c r="AA8" s="684"/>
      <c r="AB8" s="684"/>
      <c r="AC8" s="684"/>
      <c r="AD8" s="685">
        <v>20676</v>
      </c>
      <c r="AE8" s="685"/>
      <c r="AF8" s="685"/>
      <c r="AG8" s="685"/>
      <c r="AH8" s="685"/>
      <c r="AI8" s="685"/>
      <c r="AJ8" s="685"/>
      <c r="AK8" s="685"/>
      <c r="AL8" s="661">
        <v>0.2</v>
      </c>
      <c r="AM8" s="662"/>
      <c r="AN8" s="662"/>
      <c r="AO8" s="686"/>
      <c r="AP8" s="655" t="s">
        <v>241</v>
      </c>
      <c r="AQ8" s="656"/>
      <c r="AR8" s="656"/>
      <c r="AS8" s="656"/>
      <c r="AT8" s="656"/>
      <c r="AU8" s="656"/>
      <c r="AV8" s="656"/>
      <c r="AW8" s="656"/>
      <c r="AX8" s="656"/>
      <c r="AY8" s="656"/>
      <c r="AZ8" s="656"/>
      <c r="BA8" s="656"/>
      <c r="BB8" s="656"/>
      <c r="BC8" s="656"/>
      <c r="BD8" s="656"/>
      <c r="BE8" s="656"/>
      <c r="BF8" s="657"/>
      <c r="BG8" s="658">
        <v>66426</v>
      </c>
      <c r="BH8" s="659"/>
      <c r="BI8" s="659"/>
      <c r="BJ8" s="659"/>
      <c r="BK8" s="659"/>
      <c r="BL8" s="659"/>
      <c r="BM8" s="659"/>
      <c r="BN8" s="660"/>
      <c r="BO8" s="684">
        <v>1.6</v>
      </c>
      <c r="BP8" s="684"/>
      <c r="BQ8" s="684"/>
      <c r="BR8" s="684"/>
      <c r="BS8" s="685" t="s">
        <v>129</v>
      </c>
      <c r="BT8" s="685"/>
      <c r="BU8" s="685"/>
      <c r="BV8" s="685"/>
      <c r="BW8" s="685"/>
      <c r="BX8" s="685"/>
      <c r="BY8" s="685"/>
      <c r="BZ8" s="685"/>
      <c r="CA8" s="685"/>
      <c r="CB8" s="730"/>
      <c r="CD8" s="655" t="s">
        <v>242</v>
      </c>
      <c r="CE8" s="656"/>
      <c r="CF8" s="656"/>
      <c r="CG8" s="656"/>
      <c r="CH8" s="656"/>
      <c r="CI8" s="656"/>
      <c r="CJ8" s="656"/>
      <c r="CK8" s="656"/>
      <c r="CL8" s="656"/>
      <c r="CM8" s="656"/>
      <c r="CN8" s="656"/>
      <c r="CO8" s="656"/>
      <c r="CP8" s="656"/>
      <c r="CQ8" s="657"/>
      <c r="CR8" s="658">
        <v>7054538</v>
      </c>
      <c r="CS8" s="659"/>
      <c r="CT8" s="659"/>
      <c r="CU8" s="659"/>
      <c r="CV8" s="659"/>
      <c r="CW8" s="659"/>
      <c r="CX8" s="659"/>
      <c r="CY8" s="660"/>
      <c r="CZ8" s="684">
        <v>37.1</v>
      </c>
      <c r="DA8" s="684"/>
      <c r="DB8" s="684"/>
      <c r="DC8" s="684"/>
      <c r="DD8" s="664">
        <v>405805</v>
      </c>
      <c r="DE8" s="659"/>
      <c r="DF8" s="659"/>
      <c r="DG8" s="659"/>
      <c r="DH8" s="659"/>
      <c r="DI8" s="659"/>
      <c r="DJ8" s="659"/>
      <c r="DK8" s="659"/>
      <c r="DL8" s="659"/>
      <c r="DM8" s="659"/>
      <c r="DN8" s="659"/>
      <c r="DO8" s="659"/>
      <c r="DP8" s="660"/>
      <c r="DQ8" s="664">
        <v>3400894</v>
      </c>
      <c r="DR8" s="659"/>
      <c r="DS8" s="659"/>
      <c r="DT8" s="659"/>
      <c r="DU8" s="659"/>
      <c r="DV8" s="659"/>
      <c r="DW8" s="659"/>
      <c r="DX8" s="659"/>
      <c r="DY8" s="659"/>
      <c r="DZ8" s="659"/>
      <c r="EA8" s="659"/>
      <c r="EB8" s="659"/>
      <c r="EC8" s="694"/>
    </row>
    <row r="9" spans="2:143" ht="11.25" customHeight="1" x14ac:dyDescent="0.2">
      <c r="B9" s="655" t="s">
        <v>243</v>
      </c>
      <c r="C9" s="656"/>
      <c r="D9" s="656"/>
      <c r="E9" s="656"/>
      <c r="F9" s="656"/>
      <c r="G9" s="656"/>
      <c r="H9" s="656"/>
      <c r="I9" s="656"/>
      <c r="J9" s="656"/>
      <c r="K9" s="656"/>
      <c r="L9" s="656"/>
      <c r="M9" s="656"/>
      <c r="N9" s="656"/>
      <c r="O9" s="656"/>
      <c r="P9" s="656"/>
      <c r="Q9" s="657"/>
      <c r="R9" s="658">
        <v>28017</v>
      </c>
      <c r="S9" s="659"/>
      <c r="T9" s="659"/>
      <c r="U9" s="659"/>
      <c r="V9" s="659"/>
      <c r="W9" s="659"/>
      <c r="X9" s="659"/>
      <c r="Y9" s="660"/>
      <c r="Z9" s="684">
        <v>0.1</v>
      </c>
      <c r="AA9" s="684"/>
      <c r="AB9" s="684"/>
      <c r="AC9" s="684"/>
      <c r="AD9" s="685">
        <v>28017</v>
      </c>
      <c r="AE9" s="685"/>
      <c r="AF9" s="685"/>
      <c r="AG9" s="685"/>
      <c r="AH9" s="685"/>
      <c r="AI9" s="685"/>
      <c r="AJ9" s="685"/>
      <c r="AK9" s="685"/>
      <c r="AL9" s="661">
        <v>0.3</v>
      </c>
      <c r="AM9" s="662"/>
      <c r="AN9" s="662"/>
      <c r="AO9" s="686"/>
      <c r="AP9" s="655" t="s">
        <v>244</v>
      </c>
      <c r="AQ9" s="656"/>
      <c r="AR9" s="656"/>
      <c r="AS9" s="656"/>
      <c r="AT9" s="656"/>
      <c r="AU9" s="656"/>
      <c r="AV9" s="656"/>
      <c r="AW9" s="656"/>
      <c r="AX9" s="656"/>
      <c r="AY9" s="656"/>
      <c r="AZ9" s="656"/>
      <c r="BA9" s="656"/>
      <c r="BB9" s="656"/>
      <c r="BC9" s="656"/>
      <c r="BD9" s="656"/>
      <c r="BE9" s="656"/>
      <c r="BF9" s="657"/>
      <c r="BG9" s="658">
        <v>1622044</v>
      </c>
      <c r="BH9" s="659"/>
      <c r="BI9" s="659"/>
      <c r="BJ9" s="659"/>
      <c r="BK9" s="659"/>
      <c r="BL9" s="659"/>
      <c r="BM9" s="659"/>
      <c r="BN9" s="660"/>
      <c r="BO9" s="684">
        <v>39.299999999999997</v>
      </c>
      <c r="BP9" s="684"/>
      <c r="BQ9" s="684"/>
      <c r="BR9" s="684"/>
      <c r="BS9" s="685" t="s">
        <v>129</v>
      </c>
      <c r="BT9" s="685"/>
      <c r="BU9" s="685"/>
      <c r="BV9" s="685"/>
      <c r="BW9" s="685"/>
      <c r="BX9" s="685"/>
      <c r="BY9" s="685"/>
      <c r="BZ9" s="685"/>
      <c r="CA9" s="685"/>
      <c r="CB9" s="730"/>
      <c r="CD9" s="655" t="s">
        <v>245</v>
      </c>
      <c r="CE9" s="656"/>
      <c r="CF9" s="656"/>
      <c r="CG9" s="656"/>
      <c r="CH9" s="656"/>
      <c r="CI9" s="656"/>
      <c r="CJ9" s="656"/>
      <c r="CK9" s="656"/>
      <c r="CL9" s="656"/>
      <c r="CM9" s="656"/>
      <c r="CN9" s="656"/>
      <c r="CO9" s="656"/>
      <c r="CP9" s="656"/>
      <c r="CQ9" s="657"/>
      <c r="CR9" s="658">
        <v>1207433</v>
      </c>
      <c r="CS9" s="659"/>
      <c r="CT9" s="659"/>
      <c r="CU9" s="659"/>
      <c r="CV9" s="659"/>
      <c r="CW9" s="659"/>
      <c r="CX9" s="659"/>
      <c r="CY9" s="660"/>
      <c r="CZ9" s="684">
        <v>6.3</v>
      </c>
      <c r="DA9" s="684"/>
      <c r="DB9" s="684"/>
      <c r="DC9" s="684"/>
      <c r="DD9" s="664">
        <v>1330</v>
      </c>
      <c r="DE9" s="659"/>
      <c r="DF9" s="659"/>
      <c r="DG9" s="659"/>
      <c r="DH9" s="659"/>
      <c r="DI9" s="659"/>
      <c r="DJ9" s="659"/>
      <c r="DK9" s="659"/>
      <c r="DL9" s="659"/>
      <c r="DM9" s="659"/>
      <c r="DN9" s="659"/>
      <c r="DO9" s="659"/>
      <c r="DP9" s="660"/>
      <c r="DQ9" s="664">
        <v>861682</v>
      </c>
      <c r="DR9" s="659"/>
      <c r="DS9" s="659"/>
      <c r="DT9" s="659"/>
      <c r="DU9" s="659"/>
      <c r="DV9" s="659"/>
      <c r="DW9" s="659"/>
      <c r="DX9" s="659"/>
      <c r="DY9" s="659"/>
      <c r="DZ9" s="659"/>
      <c r="EA9" s="659"/>
      <c r="EB9" s="659"/>
      <c r="EC9" s="694"/>
    </row>
    <row r="10" spans="2:143" ht="11.25" customHeight="1" x14ac:dyDescent="0.2">
      <c r="B10" s="655" t="s">
        <v>246</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247</v>
      </c>
      <c r="AQ10" s="656"/>
      <c r="AR10" s="656"/>
      <c r="AS10" s="656"/>
      <c r="AT10" s="656"/>
      <c r="AU10" s="656"/>
      <c r="AV10" s="656"/>
      <c r="AW10" s="656"/>
      <c r="AX10" s="656"/>
      <c r="AY10" s="656"/>
      <c r="AZ10" s="656"/>
      <c r="BA10" s="656"/>
      <c r="BB10" s="656"/>
      <c r="BC10" s="656"/>
      <c r="BD10" s="656"/>
      <c r="BE10" s="656"/>
      <c r="BF10" s="657"/>
      <c r="BG10" s="658">
        <v>89787</v>
      </c>
      <c r="BH10" s="659"/>
      <c r="BI10" s="659"/>
      <c r="BJ10" s="659"/>
      <c r="BK10" s="659"/>
      <c r="BL10" s="659"/>
      <c r="BM10" s="659"/>
      <c r="BN10" s="660"/>
      <c r="BO10" s="684">
        <v>2.2000000000000002</v>
      </c>
      <c r="BP10" s="684"/>
      <c r="BQ10" s="684"/>
      <c r="BR10" s="684"/>
      <c r="BS10" s="685" t="s">
        <v>129</v>
      </c>
      <c r="BT10" s="685"/>
      <c r="BU10" s="685"/>
      <c r="BV10" s="685"/>
      <c r="BW10" s="685"/>
      <c r="BX10" s="685"/>
      <c r="BY10" s="685"/>
      <c r="BZ10" s="685"/>
      <c r="CA10" s="685"/>
      <c r="CB10" s="730"/>
      <c r="CD10" s="655" t="s">
        <v>248</v>
      </c>
      <c r="CE10" s="656"/>
      <c r="CF10" s="656"/>
      <c r="CG10" s="656"/>
      <c r="CH10" s="656"/>
      <c r="CI10" s="656"/>
      <c r="CJ10" s="656"/>
      <c r="CK10" s="656"/>
      <c r="CL10" s="656"/>
      <c r="CM10" s="656"/>
      <c r="CN10" s="656"/>
      <c r="CO10" s="656"/>
      <c r="CP10" s="656"/>
      <c r="CQ10" s="657"/>
      <c r="CR10" s="658">
        <v>42177</v>
      </c>
      <c r="CS10" s="659"/>
      <c r="CT10" s="659"/>
      <c r="CU10" s="659"/>
      <c r="CV10" s="659"/>
      <c r="CW10" s="659"/>
      <c r="CX10" s="659"/>
      <c r="CY10" s="660"/>
      <c r="CZ10" s="684">
        <v>0.2</v>
      </c>
      <c r="DA10" s="684"/>
      <c r="DB10" s="684"/>
      <c r="DC10" s="684"/>
      <c r="DD10" s="664">
        <v>1254</v>
      </c>
      <c r="DE10" s="659"/>
      <c r="DF10" s="659"/>
      <c r="DG10" s="659"/>
      <c r="DH10" s="659"/>
      <c r="DI10" s="659"/>
      <c r="DJ10" s="659"/>
      <c r="DK10" s="659"/>
      <c r="DL10" s="659"/>
      <c r="DM10" s="659"/>
      <c r="DN10" s="659"/>
      <c r="DO10" s="659"/>
      <c r="DP10" s="660"/>
      <c r="DQ10" s="664">
        <v>34570</v>
      </c>
      <c r="DR10" s="659"/>
      <c r="DS10" s="659"/>
      <c r="DT10" s="659"/>
      <c r="DU10" s="659"/>
      <c r="DV10" s="659"/>
      <c r="DW10" s="659"/>
      <c r="DX10" s="659"/>
      <c r="DY10" s="659"/>
      <c r="DZ10" s="659"/>
      <c r="EA10" s="659"/>
      <c r="EB10" s="659"/>
      <c r="EC10" s="694"/>
    </row>
    <row r="11" spans="2:143" ht="11.25" customHeight="1" x14ac:dyDescent="0.2">
      <c r="B11" s="655" t="s">
        <v>249</v>
      </c>
      <c r="C11" s="656"/>
      <c r="D11" s="656"/>
      <c r="E11" s="656"/>
      <c r="F11" s="656"/>
      <c r="G11" s="656"/>
      <c r="H11" s="656"/>
      <c r="I11" s="656"/>
      <c r="J11" s="656"/>
      <c r="K11" s="656"/>
      <c r="L11" s="656"/>
      <c r="M11" s="656"/>
      <c r="N11" s="656"/>
      <c r="O11" s="656"/>
      <c r="P11" s="656"/>
      <c r="Q11" s="657"/>
      <c r="R11" s="658">
        <v>831548</v>
      </c>
      <c r="S11" s="659"/>
      <c r="T11" s="659"/>
      <c r="U11" s="659"/>
      <c r="V11" s="659"/>
      <c r="W11" s="659"/>
      <c r="X11" s="659"/>
      <c r="Y11" s="660"/>
      <c r="Z11" s="661">
        <v>4.2</v>
      </c>
      <c r="AA11" s="662"/>
      <c r="AB11" s="662"/>
      <c r="AC11" s="663"/>
      <c r="AD11" s="664">
        <v>831548</v>
      </c>
      <c r="AE11" s="659"/>
      <c r="AF11" s="659"/>
      <c r="AG11" s="659"/>
      <c r="AH11" s="659"/>
      <c r="AI11" s="659"/>
      <c r="AJ11" s="659"/>
      <c r="AK11" s="660"/>
      <c r="AL11" s="661">
        <v>7.7</v>
      </c>
      <c r="AM11" s="662"/>
      <c r="AN11" s="662"/>
      <c r="AO11" s="686"/>
      <c r="AP11" s="655" t="s">
        <v>250</v>
      </c>
      <c r="AQ11" s="656"/>
      <c r="AR11" s="656"/>
      <c r="AS11" s="656"/>
      <c r="AT11" s="656"/>
      <c r="AU11" s="656"/>
      <c r="AV11" s="656"/>
      <c r="AW11" s="656"/>
      <c r="AX11" s="656"/>
      <c r="AY11" s="656"/>
      <c r="AZ11" s="656"/>
      <c r="BA11" s="656"/>
      <c r="BB11" s="656"/>
      <c r="BC11" s="656"/>
      <c r="BD11" s="656"/>
      <c r="BE11" s="656"/>
      <c r="BF11" s="657"/>
      <c r="BG11" s="658">
        <v>125703</v>
      </c>
      <c r="BH11" s="659"/>
      <c r="BI11" s="659"/>
      <c r="BJ11" s="659"/>
      <c r="BK11" s="659"/>
      <c r="BL11" s="659"/>
      <c r="BM11" s="659"/>
      <c r="BN11" s="660"/>
      <c r="BO11" s="684">
        <v>3</v>
      </c>
      <c r="BP11" s="684"/>
      <c r="BQ11" s="684"/>
      <c r="BR11" s="684"/>
      <c r="BS11" s="685">
        <v>35815</v>
      </c>
      <c r="BT11" s="685"/>
      <c r="BU11" s="685"/>
      <c r="BV11" s="685"/>
      <c r="BW11" s="685"/>
      <c r="BX11" s="685"/>
      <c r="BY11" s="685"/>
      <c r="BZ11" s="685"/>
      <c r="CA11" s="685"/>
      <c r="CB11" s="730"/>
      <c r="CD11" s="655" t="s">
        <v>251</v>
      </c>
      <c r="CE11" s="656"/>
      <c r="CF11" s="656"/>
      <c r="CG11" s="656"/>
      <c r="CH11" s="656"/>
      <c r="CI11" s="656"/>
      <c r="CJ11" s="656"/>
      <c r="CK11" s="656"/>
      <c r="CL11" s="656"/>
      <c r="CM11" s="656"/>
      <c r="CN11" s="656"/>
      <c r="CO11" s="656"/>
      <c r="CP11" s="656"/>
      <c r="CQ11" s="657"/>
      <c r="CR11" s="658">
        <v>536903</v>
      </c>
      <c r="CS11" s="659"/>
      <c r="CT11" s="659"/>
      <c r="CU11" s="659"/>
      <c r="CV11" s="659"/>
      <c r="CW11" s="659"/>
      <c r="CX11" s="659"/>
      <c r="CY11" s="660"/>
      <c r="CZ11" s="684">
        <v>2.8</v>
      </c>
      <c r="DA11" s="684"/>
      <c r="DB11" s="684"/>
      <c r="DC11" s="684"/>
      <c r="DD11" s="664">
        <v>125723</v>
      </c>
      <c r="DE11" s="659"/>
      <c r="DF11" s="659"/>
      <c r="DG11" s="659"/>
      <c r="DH11" s="659"/>
      <c r="DI11" s="659"/>
      <c r="DJ11" s="659"/>
      <c r="DK11" s="659"/>
      <c r="DL11" s="659"/>
      <c r="DM11" s="659"/>
      <c r="DN11" s="659"/>
      <c r="DO11" s="659"/>
      <c r="DP11" s="660"/>
      <c r="DQ11" s="664">
        <v>255080</v>
      </c>
      <c r="DR11" s="659"/>
      <c r="DS11" s="659"/>
      <c r="DT11" s="659"/>
      <c r="DU11" s="659"/>
      <c r="DV11" s="659"/>
      <c r="DW11" s="659"/>
      <c r="DX11" s="659"/>
      <c r="DY11" s="659"/>
      <c r="DZ11" s="659"/>
      <c r="EA11" s="659"/>
      <c r="EB11" s="659"/>
      <c r="EC11" s="694"/>
    </row>
    <row r="12" spans="2:143" ht="11.25" customHeight="1" x14ac:dyDescent="0.2">
      <c r="B12" s="655" t="s">
        <v>252</v>
      </c>
      <c r="C12" s="656"/>
      <c r="D12" s="656"/>
      <c r="E12" s="656"/>
      <c r="F12" s="656"/>
      <c r="G12" s="656"/>
      <c r="H12" s="656"/>
      <c r="I12" s="656"/>
      <c r="J12" s="656"/>
      <c r="K12" s="656"/>
      <c r="L12" s="656"/>
      <c r="M12" s="656"/>
      <c r="N12" s="656"/>
      <c r="O12" s="656"/>
      <c r="P12" s="656"/>
      <c r="Q12" s="657"/>
      <c r="R12" s="658">
        <v>27408</v>
      </c>
      <c r="S12" s="659"/>
      <c r="T12" s="659"/>
      <c r="U12" s="659"/>
      <c r="V12" s="659"/>
      <c r="W12" s="659"/>
      <c r="X12" s="659"/>
      <c r="Y12" s="660"/>
      <c r="Z12" s="684">
        <v>0.1</v>
      </c>
      <c r="AA12" s="684"/>
      <c r="AB12" s="684"/>
      <c r="AC12" s="684"/>
      <c r="AD12" s="685">
        <v>27408</v>
      </c>
      <c r="AE12" s="685"/>
      <c r="AF12" s="685"/>
      <c r="AG12" s="685"/>
      <c r="AH12" s="685"/>
      <c r="AI12" s="685"/>
      <c r="AJ12" s="685"/>
      <c r="AK12" s="685"/>
      <c r="AL12" s="661">
        <v>0.3</v>
      </c>
      <c r="AM12" s="662"/>
      <c r="AN12" s="662"/>
      <c r="AO12" s="686"/>
      <c r="AP12" s="655" t="s">
        <v>253</v>
      </c>
      <c r="AQ12" s="656"/>
      <c r="AR12" s="656"/>
      <c r="AS12" s="656"/>
      <c r="AT12" s="656"/>
      <c r="AU12" s="656"/>
      <c r="AV12" s="656"/>
      <c r="AW12" s="656"/>
      <c r="AX12" s="656"/>
      <c r="AY12" s="656"/>
      <c r="AZ12" s="656"/>
      <c r="BA12" s="656"/>
      <c r="BB12" s="656"/>
      <c r="BC12" s="656"/>
      <c r="BD12" s="656"/>
      <c r="BE12" s="656"/>
      <c r="BF12" s="657"/>
      <c r="BG12" s="658">
        <v>1583003</v>
      </c>
      <c r="BH12" s="659"/>
      <c r="BI12" s="659"/>
      <c r="BJ12" s="659"/>
      <c r="BK12" s="659"/>
      <c r="BL12" s="659"/>
      <c r="BM12" s="659"/>
      <c r="BN12" s="660"/>
      <c r="BO12" s="684">
        <v>38.299999999999997</v>
      </c>
      <c r="BP12" s="684"/>
      <c r="BQ12" s="684"/>
      <c r="BR12" s="684"/>
      <c r="BS12" s="685" t="s">
        <v>129</v>
      </c>
      <c r="BT12" s="685"/>
      <c r="BU12" s="685"/>
      <c r="BV12" s="685"/>
      <c r="BW12" s="685"/>
      <c r="BX12" s="685"/>
      <c r="BY12" s="685"/>
      <c r="BZ12" s="685"/>
      <c r="CA12" s="685"/>
      <c r="CB12" s="730"/>
      <c r="CD12" s="655" t="s">
        <v>254</v>
      </c>
      <c r="CE12" s="656"/>
      <c r="CF12" s="656"/>
      <c r="CG12" s="656"/>
      <c r="CH12" s="656"/>
      <c r="CI12" s="656"/>
      <c r="CJ12" s="656"/>
      <c r="CK12" s="656"/>
      <c r="CL12" s="656"/>
      <c r="CM12" s="656"/>
      <c r="CN12" s="656"/>
      <c r="CO12" s="656"/>
      <c r="CP12" s="656"/>
      <c r="CQ12" s="657"/>
      <c r="CR12" s="658">
        <v>316945</v>
      </c>
      <c r="CS12" s="659"/>
      <c r="CT12" s="659"/>
      <c r="CU12" s="659"/>
      <c r="CV12" s="659"/>
      <c r="CW12" s="659"/>
      <c r="CX12" s="659"/>
      <c r="CY12" s="660"/>
      <c r="CZ12" s="684">
        <v>1.7</v>
      </c>
      <c r="DA12" s="684"/>
      <c r="DB12" s="684"/>
      <c r="DC12" s="684"/>
      <c r="DD12" s="664">
        <v>8159</v>
      </c>
      <c r="DE12" s="659"/>
      <c r="DF12" s="659"/>
      <c r="DG12" s="659"/>
      <c r="DH12" s="659"/>
      <c r="DI12" s="659"/>
      <c r="DJ12" s="659"/>
      <c r="DK12" s="659"/>
      <c r="DL12" s="659"/>
      <c r="DM12" s="659"/>
      <c r="DN12" s="659"/>
      <c r="DO12" s="659"/>
      <c r="DP12" s="660"/>
      <c r="DQ12" s="664">
        <v>199986</v>
      </c>
      <c r="DR12" s="659"/>
      <c r="DS12" s="659"/>
      <c r="DT12" s="659"/>
      <c r="DU12" s="659"/>
      <c r="DV12" s="659"/>
      <c r="DW12" s="659"/>
      <c r="DX12" s="659"/>
      <c r="DY12" s="659"/>
      <c r="DZ12" s="659"/>
      <c r="EA12" s="659"/>
      <c r="EB12" s="659"/>
      <c r="EC12" s="694"/>
    </row>
    <row r="13" spans="2:143" ht="11.25" customHeight="1" x14ac:dyDescent="0.2">
      <c r="B13" s="655" t="s">
        <v>255</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256</v>
      </c>
      <c r="AQ13" s="656"/>
      <c r="AR13" s="656"/>
      <c r="AS13" s="656"/>
      <c r="AT13" s="656"/>
      <c r="AU13" s="656"/>
      <c r="AV13" s="656"/>
      <c r="AW13" s="656"/>
      <c r="AX13" s="656"/>
      <c r="AY13" s="656"/>
      <c r="AZ13" s="656"/>
      <c r="BA13" s="656"/>
      <c r="BB13" s="656"/>
      <c r="BC13" s="656"/>
      <c r="BD13" s="656"/>
      <c r="BE13" s="656"/>
      <c r="BF13" s="657"/>
      <c r="BG13" s="658">
        <v>1583003</v>
      </c>
      <c r="BH13" s="659"/>
      <c r="BI13" s="659"/>
      <c r="BJ13" s="659"/>
      <c r="BK13" s="659"/>
      <c r="BL13" s="659"/>
      <c r="BM13" s="659"/>
      <c r="BN13" s="660"/>
      <c r="BO13" s="684">
        <v>38.299999999999997</v>
      </c>
      <c r="BP13" s="684"/>
      <c r="BQ13" s="684"/>
      <c r="BR13" s="684"/>
      <c r="BS13" s="685" t="s">
        <v>129</v>
      </c>
      <c r="BT13" s="685"/>
      <c r="BU13" s="685"/>
      <c r="BV13" s="685"/>
      <c r="BW13" s="685"/>
      <c r="BX13" s="685"/>
      <c r="BY13" s="685"/>
      <c r="BZ13" s="685"/>
      <c r="CA13" s="685"/>
      <c r="CB13" s="730"/>
      <c r="CD13" s="655" t="s">
        <v>257</v>
      </c>
      <c r="CE13" s="656"/>
      <c r="CF13" s="656"/>
      <c r="CG13" s="656"/>
      <c r="CH13" s="656"/>
      <c r="CI13" s="656"/>
      <c r="CJ13" s="656"/>
      <c r="CK13" s="656"/>
      <c r="CL13" s="656"/>
      <c r="CM13" s="656"/>
      <c r="CN13" s="656"/>
      <c r="CO13" s="656"/>
      <c r="CP13" s="656"/>
      <c r="CQ13" s="657"/>
      <c r="CR13" s="658">
        <v>1993528</v>
      </c>
      <c r="CS13" s="659"/>
      <c r="CT13" s="659"/>
      <c r="CU13" s="659"/>
      <c r="CV13" s="659"/>
      <c r="CW13" s="659"/>
      <c r="CX13" s="659"/>
      <c r="CY13" s="660"/>
      <c r="CZ13" s="684">
        <v>10.5</v>
      </c>
      <c r="DA13" s="684"/>
      <c r="DB13" s="684"/>
      <c r="DC13" s="684"/>
      <c r="DD13" s="664">
        <v>853455</v>
      </c>
      <c r="DE13" s="659"/>
      <c r="DF13" s="659"/>
      <c r="DG13" s="659"/>
      <c r="DH13" s="659"/>
      <c r="DI13" s="659"/>
      <c r="DJ13" s="659"/>
      <c r="DK13" s="659"/>
      <c r="DL13" s="659"/>
      <c r="DM13" s="659"/>
      <c r="DN13" s="659"/>
      <c r="DO13" s="659"/>
      <c r="DP13" s="660"/>
      <c r="DQ13" s="664">
        <v>1121964</v>
      </c>
      <c r="DR13" s="659"/>
      <c r="DS13" s="659"/>
      <c r="DT13" s="659"/>
      <c r="DU13" s="659"/>
      <c r="DV13" s="659"/>
      <c r="DW13" s="659"/>
      <c r="DX13" s="659"/>
      <c r="DY13" s="659"/>
      <c r="DZ13" s="659"/>
      <c r="EA13" s="659"/>
      <c r="EB13" s="659"/>
      <c r="EC13" s="694"/>
    </row>
    <row r="14" spans="2:143" ht="11.25" customHeight="1" x14ac:dyDescent="0.2">
      <c r="B14" s="655" t="s">
        <v>258</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259</v>
      </c>
      <c r="AQ14" s="656"/>
      <c r="AR14" s="656"/>
      <c r="AS14" s="656"/>
      <c r="AT14" s="656"/>
      <c r="AU14" s="656"/>
      <c r="AV14" s="656"/>
      <c r="AW14" s="656"/>
      <c r="AX14" s="656"/>
      <c r="AY14" s="656"/>
      <c r="AZ14" s="656"/>
      <c r="BA14" s="656"/>
      <c r="BB14" s="656"/>
      <c r="BC14" s="656"/>
      <c r="BD14" s="656"/>
      <c r="BE14" s="656"/>
      <c r="BF14" s="657"/>
      <c r="BG14" s="658">
        <v>107581</v>
      </c>
      <c r="BH14" s="659"/>
      <c r="BI14" s="659"/>
      <c r="BJ14" s="659"/>
      <c r="BK14" s="659"/>
      <c r="BL14" s="659"/>
      <c r="BM14" s="659"/>
      <c r="BN14" s="660"/>
      <c r="BO14" s="684">
        <v>2.6</v>
      </c>
      <c r="BP14" s="684"/>
      <c r="BQ14" s="684"/>
      <c r="BR14" s="684"/>
      <c r="BS14" s="685" t="s">
        <v>129</v>
      </c>
      <c r="BT14" s="685"/>
      <c r="BU14" s="685"/>
      <c r="BV14" s="685"/>
      <c r="BW14" s="685"/>
      <c r="BX14" s="685"/>
      <c r="BY14" s="685"/>
      <c r="BZ14" s="685"/>
      <c r="CA14" s="685"/>
      <c r="CB14" s="730"/>
      <c r="CD14" s="655" t="s">
        <v>260</v>
      </c>
      <c r="CE14" s="656"/>
      <c r="CF14" s="656"/>
      <c r="CG14" s="656"/>
      <c r="CH14" s="656"/>
      <c r="CI14" s="656"/>
      <c r="CJ14" s="656"/>
      <c r="CK14" s="656"/>
      <c r="CL14" s="656"/>
      <c r="CM14" s="656"/>
      <c r="CN14" s="656"/>
      <c r="CO14" s="656"/>
      <c r="CP14" s="656"/>
      <c r="CQ14" s="657"/>
      <c r="CR14" s="658">
        <v>514363</v>
      </c>
      <c r="CS14" s="659"/>
      <c r="CT14" s="659"/>
      <c r="CU14" s="659"/>
      <c r="CV14" s="659"/>
      <c r="CW14" s="659"/>
      <c r="CX14" s="659"/>
      <c r="CY14" s="660"/>
      <c r="CZ14" s="684">
        <v>2.7</v>
      </c>
      <c r="DA14" s="684"/>
      <c r="DB14" s="684"/>
      <c r="DC14" s="684"/>
      <c r="DD14" s="664">
        <v>48326</v>
      </c>
      <c r="DE14" s="659"/>
      <c r="DF14" s="659"/>
      <c r="DG14" s="659"/>
      <c r="DH14" s="659"/>
      <c r="DI14" s="659"/>
      <c r="DJ14" s="659"/>
      <c r="DK14" s="659"/>
      <c r="DL14" s="659"/>
      <c r="DM14" s="659"/>
      <c r="DN14" s="659"/>
      <c r="DO14" s="659"/>
      <c r="DP14" s="660"/>
      <c r="DQ14" s="664">
        <v>463871</v>
      </c>
      <c r="DR14" s="659"/>
      <c r="DS14" s="659"/>
      <c r="DT14" s="659"/>
      <c r="DU14" s="659"/>
      <c r="DV14" s="659"/>
      <c r="DW14" s="659"/>
      <c r="DX14" s="659"/>
      <c r="DY14" s="659"/>
      <c r="DZ14" s="659"/>
      <c r="EA14" s="659"/>
      <c r="EB14" s="659"/>
      <c r="EC14" s="694"/>
    </row>
    <row r="15" spans="2:143" ht="11.25" customHeight="1" x14ac:dyDescent="0.2">
      <c r="B15" s="655" t="s">
        <v>261</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262</v>
      </c>
      <c r="AQ15" s="656"/>
      <c r="AR15" s="656"/>
      <c r="AS15" s="656"/>
      <c r="AT15" s="656"/>
      <c r="AU15" s="656"/>
      <c r="AV15" s="656"/>
      <c r="AW15" s="656"/>
      <c r="AX15" s="656"/>
      <c r="AY15" s="656"/>
      <c r="AZ15" s="656"/>
      <c r="BA15" s="656"/>
      <c r="BB15" s="656"/>
      <c r="BC15" s="656"/>
      <c r="BD15" s="656"/>
      <c r="BE15" s="656"/>
      <c r="BF15" s="657"/>
      <c r="BG15" s="658">
        <v>219561</v>
      </c>
      <c r="BH15" s="659"/>
      <c r="BI15" s="659"/>
      <c r="BJ15" s="659"/>
      <c r="BK15" s="659"/>
      <c r="BL15" s="659"/>
      <c r="BM15" s="659"/>
      <c r="BN15" s="660"/>
      <c r="BO15" s="684">
        <v>5.3</v>
      </c>
      <c r="BP15" s="684"/>
      <c r="BQ15" s="684"/>
      <c r="BR15" s="684"/>
      <c r="BS15" s="685" t="s">
        <v>129</v>
      </c>
      <c r="BT15" s="685"/>
      <c r="BU15" s="685"/>
      <c r="BV15" s="685"/>
      <c r="BW15" s="685"/>
      <c r="BX15" s="685"/>
      <c r="BY15" s="685"/>
      <c r="BZ15" s="685"/>
      <c r="CA15" s="685"/>
      <c r="CB15" s="730"/>
      <c r="CD15" s="655" t="s">
        <v>263</v>
      </c>
      <c r="CE15" s="656"/>
      <c r="CF15" s="656"/>
      <c r="CG15" s="656"/>
      <c r="CH15" s="656"/>
      <c r="CI15" s="656"/>
      <c r="CJ15" s="656"/>
      <c r="CK15" s="656"/>
      <c r="CL15" s="656"/>
      <c r="CM15" s="656"/>
      <c r="CN15" s="656"/>
      <c r="CO15" s="656"/>
      <c r="CP15" s="656"/>
      <c r="CQ15" s="657"/>
      <c r="CR15" s="658">
        <v>1961313</v>
      </c>
      <c r="CS15" s="659"/>
      <c r="CT15" s="659"/>
      <c r="CU15" s="659"/>
      <c r="CV15" s="659"/>
      <c r="CW15" s="659"/>
      <c r="CX15" s="659"/>
      <c r="CY15" s="660"/>
      <c r="CZ15" s="684">
        <v>10.3</v>
      </c>
      <c r="DA15" s="684"/>
      <c r="DB15" s="684"/>
      <c r="DC15" s="684"/>
      <c r="DD15" s="664">
        <v>412293</v>
      </c>
      <c r="DE15" s="659"/>
      <c r="DF15" s="659"/>
      <c r="DG15" s="659"/>
      <c r="DH15" s="659"/>
      <c r="DI15" s="659"/>
      <c r="DJ15" s="659"/>
      <c r="DK15" s="659"/>
      <c r="DL15" s="659"/>
      <c r="DM15" s="659"/>
      <c r="DN15" s="659"/>
      <c r="DO15" s="659"/>
      <c r="DP15" s="660"/>
      <c r="DQ15" s="664">
        <v>1258238</v>
      </c>
      <c r="DR15" s="659"/>
      <c r="DS15" s="659"/>
      <c r="DT15" s="659"/>
      <c r="DU15" s="659"/>
      <c r="DV15" s="659"/>
      <c r="DW15" s="659"/>
      <c r="DX15" s="659"/>
      <c r="DY15" s="659"/>
      <c r="DZ15" s="659"/>
      <c r="EA15" s="659"/>
      <c r="EB15" s="659"/>
      <c r="EC15" s="694"/>
    </row>
    <row r="16" spans="2:143" ht="11.25" customHeight="1" x14ac:dyDescent="0.2">
      <c r="B16" s="655" t="s">
        <v>264</v>
      </c>
      <c r="C16" s="656"/>
      <c r="D16" s="656"/>
      <c r="E16" s="656"/>
      <c r="F16" s="656"/>
      <c r="G16" s="656"/>
      <c r="H16" s="656"/>
      <c r="I16" s="656"/>
      <c r="J16" s="656"/>
      <c r="K16" s="656"/>
      <c r="L16" s="656"/>
      <c r="M16" s="656"/>
      <c r="N16" s="656"/>
      <c r="O16" s="656"/>
      <c r="P16" s="656"/>
      <c r="Q16" s="657"/>
      <c r="R16" s="658">
        <v>12426</v>
      </c>
      <c r="S16" s="659"/>
      <c r="T16" s="659"/>
      <c r="U16" s="659"/>
      <c r="V16" s="659"/>
      <c r="W16" s="659"/>
      <c r="X16" s="659"/>
      <c r="Y16" s="660"/>
      <c r="Z16" s="684">
        <v>0.1</v>
      </c>
      <c r="AA16" s="684"/>
      <c r="AB16" s="684"/>
      <c r="AC16" s="684"/>
      <c r="AD16" s="685">
        <v>12426</v>
      </c>
      <c r="AE16" s="685"/>
      <c r="AF16" s="685"/>
      <c r="AG16" s="685"/>
      <c r="AH16" s="685"/>
      <c r="AI16" s="685"/>
      <c r="AJ16" s="685"/>
      <c r="AK16" s="685"/>
      <c r="AL16" s="661">
        <v>0.1</v>
      </c>
      <c r="AM16" s="662"/>
      <c r="AN16" s="662"/>
      <c r="AO16" s="686"/>
      <c r="AP16" s="655" t="s">
        <v>265</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266</v>
      </c>
      <c r="CE16" s="656"/>
      <c r="CF16" s="656"/>
      <c r="CG16" s="656"/>
      <c r="CH16" s="656"/>
      <c r="CI16" s="656"/>
      <c r="CJ16" s="656"/>
      <c r="CK16" s="656"/>
      <c r="CL16" s="656"/>
      <c r="CM16" s="656"/>
      <c r="CN16" s="656"/>
      <c r="CO16" s="656"/>
      <c r="CP16" s="656"/>
      <c r="CQ16" s="657"/>
      <c r="CR16" s="658">
        <v>712</v>
      </c>
      <c r="CS16" s="659"/>
      <c r="CT16" s="659"/>
      <c r="CU16" s="659"/>
      <c r="CV16" s="659"/>
      <c r="CW16" s="659"/>
      <c r="CX16" s="659"/>
      <c r="CY16" s="660"/>
      <c r="CZ16" s="684">
        <v>0</v>
      </c>
      <c r="DA16" s="684"/>
      <c r="DB16" s="684"/>
      <c r="DC16" s="684"/>
      <c r="DD16" s="664" t="s">
        <v>129</v>
      </c>
      <c r="DE16" s="659"/>
      <c r="DF16" s="659"/>
      <c r="DG16" s="659"/>
      <c r="DH16" s="659"/>
      <c r="DI16" s="659"/>
      <c r="DJ16" s="659"/>
      <c r="DK16" s="659"/>
      <c r="DL16" s="659"/>
      <c r="DM16" s="659"/>
      <c r="DN16" s="659"/>
      <c r="DO16" s="659"/>
      <c r="DP16" s="660"/>
      <c r="DQ16" s="664">
        <v>712</v>
      </c>
      <c r="DR16" s="659"/>
      <c r="DS16" s="659"/>
      <c r="DT16" s="659"/>
      <c r="DU16" s="659"/>
      <c r="DV16" s="659"/>
      <c r="DW16" s="659"/>
      <c r="DX16" s="659"/>
      <c r="DY16" s="659"/>
      <c r="DZ16" s="659"/>
      <c r="EA16" s="659"/>
      <c r="EB16" s="659"/>
      <c r="EC16" s="694"/>
    </row>
    <row r="17" spans="2:133" ht="11.25" customHeight="1" x14ac:dyDescent="0.2">
      <c r="B17" s="655" t="s">
        <v>267</v>
      </c>
      <c r="C17" s="656"/>
      <c r="D17" s="656"/>
      <c r="E17" s="656"/>
      <c r="F17" s="656"/>
      <c r="G17" s="656"/>
      <c r="H17" s="656"/>
      <c r="I17" s="656"/>
      <c r="J17" s="656"/>
      <c r="K17" s="656"/>
      <c r="L17" s="656"/>
      <c r="M17" s="656"/>
      <c r="N17" s="656"/>
      <c r="O17" s="656"/>
      <c r="P17" s="656"/>
      <c r="Q17" s="657"/>
      <c r="R17" s="658">
        <v>48322</v>
      </c>
      <c r="S17" s="659"/>
      <c r="T17" s="659"/>
      <c r="U17" s="659"/>
      <c r="V17" s="659"/>
      <c r="W17" s="659"/>
      <c r="X17" s="659"/>
      <c r="Y17" s="660"/>
      <c r="Z17" s="684">
        <v>0.2</v>
      </c>
      <c r="AA17" s="684"/>
      <c r="AB17" s="684"/>
      <c r="AC17" s="684"/>
      <c r="AD17" s="685">
        <v>48322</v>
      </c>
      <c r="AE17" s="685"/>
      <c r="AF17" s="685"/>
      <c r="AG17" s="685"/>
      <c r="AH17" s="685"/>
      <c r="AI17" s="685"/>
      <c r="AJ17" s="685"/>
      <c r="AK17" s="685"/>
      <c r="AL17" s="661">
        <v>0.4</v>
      </c>
      <c r="AM17" s="662"/>
      <c r="AN17" s="662"/>
      <c r="AO17" s="686"/>
      <c r="AP17" s="655" t="s">
        <v>268</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269</v>
      </c>
      <c r="CE17" s="656"/>
      <c r="CF17" s="656"/>
      <c r="CG17" s="656"/>
      <c r="CH17" s="656"/>
      <c r="CI17" s="656"/>
      <c r="CJ17" s="656"/>
      <c r="CK17" s="656"/>
      <c r="CL17" s="656"/>
      <c r="CM17" s="656"/>
      <c r="CN17" s="656"/>
      <c r="CO17" s="656"/>
      <c r="CP17" s="656"/>
      <c r="CQ17" s="657"/>
      <c r="CR17" s="658">
        <v>2802151</v>
      </c>
      <c r="CS17" s="659"/>
      <c r="CT17" s="659"/>
      <c r="CU17" s="659"/>
      <c r="CV17" s="659"/>
      <c r="CW17" s="659"/>
      <c r="CX17" s="659"/>
      <c r="CY17" s="660"/>
      <c r="CZ17" s="684">
        <v>14.7</v>
      </c>
      <c r="DA17" s="684"/>
      <c r="DB17" s="684"/>
      <c r="DC17" s="684"/>
      <c r="DD17" s="664" t="s">
        <v>129</v>
      </c>
      <c r="DE17" s="659"/>
      <c r="DF17" s="659"/>
      <c r="DG17" s="659"/>
      <c r="DH17" s="659"/>
      <c r="DI17" s="659"/>
      <c r="DJ17" s="659"/>
      <c r="DK17" s="659"/>
      <c r="DL17" s="659"/>
      <c r="DM17" s="659"/>
      <c r="DN17" s="659"/>
      <c r="DO17" s="659"/>
      <c r="DP17" s="660"/>
      <c r="DQ17" s="664">
        <v>2651872</v>
      </c>
      <c r="DR17" s="659"/>
      <c r="DS17" s="659"/>
      <c r="DT17" s="659"/>
      <c r="DU17" s="659"/>
      <c r="DV17" s="659"/>
      <c r="DW17" s="659"/>
      <c r="DX17" s="659"/>
      <c r="DY17" s="659"/>
      <c r="DZ17" s="659"/>
      <c r="EA17" s="659"/>
      <c r="EB17" s="659"/>
      <c r="EC17" s="694"/>
    </row>
    <row r="18" spans="2:133" ht="11.25" customHeight="1" x14ac:dyDescent="0.2">
      <c r="B18" s="655" t="s">
        <v>270</v>
      </c>
      <c r="C18" s="656"/>
      <c r="D18" s="656"/>
      <c r="E18" s="656"/>
      <c r="F18" s="656"/>
      <c r="G18" s="656"/>
      <c r="H18" s="656"/>
      <c r="I18" s="656"/>
      <c r="J18" s="656"/>
      <c r="K18" s="656"/>
      <c r="L18" s="656"/>
      <c r="M18" s="656"/>
      <c r="N18" s="656"/>
      <c r="O18" s="656"/>
      <c r="P18" s="656"/>
      <c r="Q18" s="657"/>
      <c r="R18" s="658">
        <v>148290</v>
      </c>
      <c r="S18" s="659"/>
      <c r="T18" s="659"/>
      <c r="U18" s="659"/>
      <c r="V18" s="659"/>
      <c r="W18" s="659"/>
      <c r="X18" s="659"/>
      <c r="Y18" s="660"/>
      <c r="Z18" s="684">
        <v>0.8</v>
      </c>
      <c r="AA18" s="684"/>
      <c r="AB18" s="684"/>
      <c r="AC18" s="684"/>
      <c r="AD18" s="685">
        <v>138816</v>
      </c>
      <c r="AE18" s="685"/>
      <c r="AF18" s="685"/>
      <c r="AG18" s="685"/>
      <c r="AH18" s="685"/>
      <c r="AI18" s="685"/>
      <c r="AJ18" s="685"/>
      <c r="AK18" s="685"/>
      <c r="AL18" s="661">
        <v>1.2999999523162842</v>
      </c>
      <c r="AM18" s="662"/>
      <c r="AN18" s="662"/>
      <c r="AO18" s="686"/>
      <c r="AP18" s="655" t="s">
        <v>271</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272</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4"/>
    </row>
    <row r="19" spans="2:133" ht="11.25" customHeight="1" x14ac:dyDescent="0.2">
      <c r="B19" s="655" t="s">
        <v>273</v>
      </c>
      <c r="C19" s="656"/>
      <c r="D19" s="656"/>
      <c r="E19" s="656"/>
      <c r="F19" s="656"/>
      <c r="G19" s="656"/>
      <c r="H19" s="656"/>
      <c r="I19" s="656"/>
      <c r="J19" s="656"/>
      <c r="K19" s="656"/>
      <c r="L19" s="656"/>
      <c r="M19" s="656"/>
      <c r="N19" s="656"/>
      <c r="O19" s="656"/>
      <c r="P19" s="656"/>
      <c r="Q19" s="657"/>
      <c r="R19" s="658">
        <v>45210</v>
      </c>
      <c r="S19" s="659"/>
      <c r="T19" s="659"/>
      <c r="U19" s="659"/>
      <c r="V19" s="659"/>
      <c r="W19" s="659"/>
      <c r="X19" s="659"/>
      <c r="Y19" s="660"/>
      <c r="Z19" s="684">
        <v>0.2</v>
      </c>
      <c r="AA19" s="684"/>
      <c r="AB19" s="684"/>
      <c r="AC19" s="684"/>
      <c r="AD19" s="685">
        <v>45210</v>
      </c>
      <c r="AE19" s="685"/>
      <c r="AF19" s="685"/>
      <c r="AG19" s="685"/>
      <c r="AH19" s="685"/>
      <c r="AI19" s="685"/>
      <c r="AJ19" s="685"/>
      <c r="AK19" s="685"/>
      <c r="AL19" s="661">
        <v>0.4</v>
      </c>
      <c r="AM19" s="662"/>
      <c r="AN19" s="662"/>
      <c r="AO19" s="686"/>
      <c r="AP19" s="655" t="s">
        <v>274</v>
      </c>
      <c r="AQ19" s="656"/>
      <c r="AR19" s="656"/>
      <c r="AS19" s="656"/>
      <c r="AT19" s="656"/>
      <c r="AU19" s="656"/>
      <c r="AV19" s="656"/>
      <c r="AW19" s="656"/>
      <c r="AX19" s="656"/>
      <c r="AY19" s="656"/>
      <c r="AZ19" s="656"/>
      <c r="BA19" s="656"/>
      <c r="BB19" s="656"/>
      <c r="BC19" s="656"/>
      <c r="BD19" s="656"/>
      <c r="BE19" s="656"/>
      <c r="BF19" s="657"/>
      <c r="BG19" s="658">
        <v>315563</v>
      </c>
      <c r="BH19" s="659"/>
      <c r="BI19" s="659"/>
      <c r="BJ19" s="659"/>
      <c r="BK19" s="659"/>
      <c r="BL19" s="659"/>
      <c r="BM19" s="659"/>
      <c r="BN19" s="660"/>
      <c r="BO19" s="684">
        <v>7.6</v>
      </c>
      <c r="BP19" s="684"/>
      <c r="BQ19" s="684"/>
      <c r="BR19" s="684"/>
      <c r="BS19" s="685" t="s">
        <v>129</v>
      </c>
      <c r="BT19" s="685"/>
      <c r="BU19" s="685"/>
      <c r="BV19" s="685"/>
      <c r="BW19" s="685"/>
      <c r="BX19" s="685"/>
      <c r="BY19" s="685"/>
      <c r="BZ19" s="685"/>
      <c r="CA19" s="685"/>
      <c r="CB19" s="730"/>
      <c r="CD19" s="655" t="s">
        <v>275</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4"/>
    </row>
    <row r="20" spans="2:133" ht="11.25" customHeight="1" x14ac:dyDescent="0.2">
      <c r="B20" s="655" t="s">
        <v>276</v>
      </c>
      <c r="C20" s="656"/>
      <c r="D20" s="656"/>
      <c r="E20" s="656"/>
      <c r="F20" s="656"/>
      <c r="G20" s="656"/>
      <c r="H20" s="656"/>
      <c r="I20" s="656"/>
      <c r="J20" s="656"/>
      <c r="K20" s="656"/>
      <c r="L20" s="656"/>
      <c r="M20" s="656"/>
      <c r="N20" s="656"/>
      <c r="O20" s="656"/>
      <c r="P20" s="656"/>
      <c r="Q20" s="657"/>
      <c r="R20" s="658">
        <v>3866</v>
      </c>
      <c r="S20" s="659"/>
      <c r="T20" s="659"/>
      <c r="U20" s="659"/>
      <c r="V20" s="659"/>
      <c r="W20" s="659"/>
      <c r="X20" s="659"/>
      <c r="Y20" s="660"/>
      <c r="Z20" s="684">
        <v>0</v>
      </c>
      <c r="AA20" s="684"/>
      <c r="AB20" s="684"/>
      <c r="AC20" s="684"/>
      <c r="AD20" s="685">
        <v>3866</v>
      </c>
      <c r="AE20" s="685"/>
      <c r="AF20" s="685"/>
      <c r="AG20" s="685"/>
      <c r="AH20" s="685"/>
      <c r="AI20" s="685"/>
      <c r="AJ20" s="685"/>
      <c r="AK20" s="685"/>
      <c r="AL20" s="661">
        <v>0</v>
      </c>
      <c r="AM20" s="662"/>
      <c r="AN20" s="662"/>
      <c r="AO20" s="686"/>
      <c r="AP20" s="655" t="s">
        <v>277</v>
      </c>
      <c r="AQ20" s="656"/>
      <c r="AR20" s="656"/>
      <c r="AS20" s="656"/>
      <c r="AT20" s="656"/>
      <c r="AU20" s="656"/>
      <c r="AV20" s="656"/>
      <c r="AW20" s="656"/>
      <c r="AX20" s="656"/>
      <c r="AY20" s="656"/>
      <c r="AZ20" s="656"/>
      <c r="BA20" s="656"/>
      <c r="BB20" s="656"/>
      <c r="BC20" s="656"/>
      <c r="BD20" s="656"/>
      <c r="BE20" s="656"/>
      <c r="BF20" s="657"/>
      <c r="BG20" s="658">
        <v>315563</v>
      </c>
      <c r="BH20" s="659"/>
      <c r="BI20" s="659"/>
      <c r="BJ20" s="659"/>
      <c r="BK20" s="659"/>
      <c r="BL20" s="659"/>
      <c r="BM20" s="659"/>
      <c r="BN20" s="660"/>
      <c r="BO20" s="684">
        <v>7.6</v>
      </c>
      <c r="BP20" s="684"/>
      <c r="BQ20" s="684"/>
      <c r="BR20" s="684"/>
      <c r="BS20" s="685" t="s">
        <v>129</v>
      </c>
      <c r="BT20" s="685"/>
      <c r="BU20" s="685"/>
      <c r="BV20" s="685"/>
      <c r="BW20" s="685"/>
      <c r="BX20" s="685"/>
      <c r="BY20" s="685"/>
      <c r="BZ20" s="685"/>
      <c r="CA20" s="685"/>
      <c r="CB20" s="730"/>
      <c r="CD20" s="655" t="s">
        <v>278</v>
      </c>
      <c r="CE20" s="656"/>
      <c r="CF20" s="656"/>
      <c r="CG20" s="656"/>
      <c r="CH20" s="656"/>
      <c r="CI20" s="656"/>
      <c r="CJ20" s="656"/>
      <c r="CK20" s="656"/>
      <c r="CL20" s="656"/>
      <c r="CM20" s="656"/>
      <c r="CN20" s="656"/>
      <c r="CO20" s="656"/>
      <c r="CP20" s="656"/>
      <c r="CQ20" s="657"/>
      <c r="CR20" s="658">
        <v>19024290</v>
      </c>
      <c r="CS20" s="659"/>
      <c r="CT20" s="659"/>
      <c r="CU20" s="659"/>
      <c r="CV20" s="659"/>
      <c r="CW20" s="659"/>
      <c r="CX20" s="659"/>
      <c r="CY20" s="660"/>
      <c r="CZ20" s="684">
        <v>100</v>
      </c>
      <c r="DA20" s="684"/>
      <c r="DB20" s="684"/>
      <c r="DC20" s="684"/>
      <c r="DD20" s="664">
        <v>1933320</v>
      </c>
      <c r="DE20" s="659"/>
      <c r="DF20" s="659"/>
      <c r="DG20" s="659"/>
      <c r="DH20" s="659"/>
      <c r="DI20" s="659"/>
      <c r="DJ20" s="659"/>
      <c r="DK20" s="659"/>
      <c r="DL20" s="659"/>
      <c r="DM20" s="659"/>
      <c r="DN20" s="659"/>
      <c r="DO20" s="659"/>
      <c r="DP20" s="660"/>
      <c r="DQ20" s="664">
        <v>12199410</v>
      </c>
      <c r="DR20" s="659"/>
      <c r="DS20" s="659"/>
      <c r="DT20" s="659"/>
      <c r="DU20" s="659"/>
      <c r="DV20" s="659"/>
      <c r="DW20" s="659"/>
      <c r="DX20" s="659"/>
      <c r="DY20" s="659"/>
      <c r="DZ20" s="659"/>
      <c r="EA20" s="659"/>
      <c r="EB20" s="659"/>
      <c r="EC20" s="694"/>
    </row>
    <row r="21" spans="2:133" ht="11.25" customHeight="1" x14ac:dyDescent="0.2">
      <c r="B21" s="655" t="s">
        <v>279</v>
      </c>
      <c r="C21" s="656"/>
      <c r="D21" s="656"/>
      <c r="E21" s="656"/>
      <c r="F21" s="656"/>
      <c r="G21" s="656"/>
      <c r="H21" s="656"/>
      <c r="I21" s="656"/>
      <c r="J21" s="656"/>
      <c r="K21" s="656"/>
      <c r="L21" s="656"/>
      <c r="M21" s="656"/>
      <c r="N21" s="656"/>
      <c r="O21" s="656"/>
      <c r="P21" s="656"/>
      <c r="Q21" s="657"/>
      <c r="R21" s="658">
        <v>2030</v>
      </c>
      <c r="S21" s="659"/>
      <c r="T21" s="659"/>
      <c r="U21" s="659"/>
      <c r="V21" s="659"/>
      <c r="W21" s="659"/>
      <c r="X21" s="659"/>
      <c r="Y21" s="660"/>
      <c r="Z21" s="684">
        <v>0</v>
      </c>
      <c r="AA21" s="684"/>
      <c r="AB21" s="684"/>
      <c r="AC21" s="684"/>
      <c r="AD21" s="685">
        <v>2030</v>
      </c>
      <c r="AE21" s="685"/>
      <c r="AF21" s="685"/>
      <c r="AG21" s="685"/>
      <c r="AH21" s="685"/>
      <c r="AI21" s="685"/>
      <c r="AJ21" s="685"/>
      <c r="AK21" s="685"/>
      <c r="AL21" s="661">
        <v>0</v>
      </c>
      <c r="AM21" s="662"/>
      <c r="AN21" s="662"/>
      <c r="AO21" s="686"/>
      <c r="AP21" s="655" t="s">
        <v>280</v>
      </c>
      <c r="AQ21" s="731"/>
      <c r="AR21" s="731"/>
      <c r="AS21" s="731"/>
      <c r="AT21" s="731"/>
      <c r="AU21" s="731"/>
      <c r="AV21" s="731"/>
      <c r="AW21" s="731"/>
      <c r="AX21" s="731"/>
      <c r="AY21" s="731"/>
      <c r="AZ21" s="731"/>
      <c r="BA21" s="731"/>
      <c r="BB21" s="731"/>
      <c r="BC21" s="731"/>
      <c r="BD21" s="731"/>
      <c r="BE21" s="731"/>
      <c r="BF21" s="732"/>
      <c r="BG21" s="658" t="s">
        <v>129</v>
      </c>
      <c r="BH21" s="659"/>
      <c r="BI21" s="659"/>
      <c r="BJ21" s="659"/>
      <c r="BK21" s="659"/>
      <c r="BL21" s="659"/>
      <c r="BM21" s="659"/>
      <c r="BN21" s="660"/>
      <c r="BO21" s="684" t="s">
        <v>129</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2">
      <c r="B22" s="715" t="s">
        <v>281</v>
      </c>
      <c r="C22" s="716"/>
      <c r="D22" s="716"/>
      <c r="E22" s="716"/>
      <c r="F22" s="716"/>
      <c r="G22" s="716"/>
      <c r="H22" s="716"/>
      <c r="I22" s="716"/>
      <c r="J22" s="716"/>
      <c r="K22" s="716"/>
      <c r="L22" s="716"/>
      <c r="M22" s="716"/>
      <c r="N22" s="716"/>
      <c r="O22" s="716"/>
      <c r="P22" s="716"/>
      <c r="Q22" s="717"/>
      <c r="R22" s="658">
        <v>97184</v>
      </c>
      <c r="S22" s="659"/>
      <c r="T22" s="659"/>
      <c r="U22" s="659"/>
      <c r="V22" s="659"/>
      <c r="W22" s="659"/>
      <c r="X22" s="659"/>
      <c r="Y22" s="660"/>
      <c r="Z22" s="684">
        <v>0.5</v>
      </c>
      <c r="AA22" s="684"/>
      <c r="AB22" s="684"/>
      <c r="AC22" s="684"/>
      <c r="AD22" s="685">
        <v>87710</v>
      </c>
      <c r="AE22" s="685"/>
      <c r="AF22" s="685"/>
      <c r="AG22" s="685"/>
      <c r="AH22" s="685"/>
      <c r="AI22" s="685"/>
      <c r="AJ22" s="685"/>
      <c r="AK22" s="685"/>
      <c r="AL22" s="661">
        <v>0.80000001192092896</v>
      </c>
      <c r="AM22" s="662"/>
      <c r="AN22" s="662"/>
      <c r="AO22" s="686"/>
      <c r="AP22" s="655" t="s">
        <v>282</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283</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2">
      <c r="B23" s="655" t="s">
        <v>284</v>
      </c>
      <c r="C23" s="656"/>
      <c r="D23" s="656"/>
      <c r="E23" s="656"/>
      <c r="F23" s="656"/>
      <c r="G23" s="656"/>
      <c r="H23" s="656"/>
      <c r="I23" s="656"/>
      <c r="J23" s="656"/>
      <c r="K23" s="656"/>
      <c r="L23" s="656"/>
      <c r="M23" s="656"/>
      <c r="N23" s="656"/>
      <c r="O23" s="656"/>
      <c r="P23" s="656"/>
      <c r="Q23" s="657"/>
      <c r="R23" s="658">
        <v>6298539</v>
      </c>
      <c r="S23" s="659"/>
      <c r="T23" s="659"/>
      <c r="U23" s="659"/>
      <c r="V23" s="659"/>
      <c r="W23" s="659"/>
      <c r="X23" s="659"/>
      <c r="Y23" s="660"/>
      <c r="Z23" s="684">
        <v>32</v>
      </c>
      <c r="AA23" s="684"/>
      <c r="AB23" s="684"/>
      <c r="AC23" s="684"/>
      <c r="AD23" s="685">
        <v>5750663</v>
      </c>
      <c r="AE23" s="685"/>
      <c r="AF23" s="685"/>
      <c r="AG23" s="685"/>
      <c r="AH23" s="685"/>
      <c r="AI23" s="685"/>
      <c r="AJ23" s="685"/>
      <c r="AK23" s="685"/>
      <c r="AL23" s="661">
        <v>53</v>
      </c>
      <c r="AM23" s="662"/>
      <c r="AN23" s="662"/>
      <c r="AO23" s="686"/>
      <c r="AP23" s="655" t="s">
        <v>285</v>
      </c>
      <c r="AQ23" s="731"/>
      <c r="AR23" s="731"/>
      <c r="AS23" s="731"/>
      <c r="AT23" s="731"/>
      <c r="AU23" s="731"/>
      <c r="AV23" s="731"/>
      <c r="AW23" s="731"/>
      <c r="AX23" s="731"/>
      <c r="AY23" s="731"/>
      <c r="AZ23" s="731"/>
      <c r="BA23" s="731"/>
      <c r="BB23" s="731"/>
      <c r="BC23" s="731"/>
      <c r="BD23" s="731"/>
      <c r="BE23" s="731"/>
      <c r="BF23" s="732"/>
      <c r="BG23" s="658">
        <v>315563</v>
      </c>
      <c r="BH23" s="659"/>
      <c r="BI23" s="659"/>
      <c r="BJ23" s="659"/>
      <c r="BK23" s="659"/>
      <c r="BL23" s="659"/>
      <c r="BM23" s="659"/>
      <c r="BN23" s="660"/>
      <c r="BO23" s="684">
        <v>7.6</v>
      </c>
      <c r="BP23" s="684"/>
      <c r="BQ23" s="684"/>
      <c r="BR23" s="684"/>
      <c r="BS23" s="685" t="s">
        <v>129</v>
      </c>
      <c r="BT23" s="685"/>
      <c r="BU23" s="685"/>
      <c r="BV23" s="685"/>
      <c r="BW23" s="685"/>
      <c r="BX23" s="685"/>
      <c r="BY23" s="685"/>
      <c r="BZ23" s="685"/>
      <c r="CA23" s="685"/>
      <c r="CB23" s="730"/>
      <c r="CD23" s="711" t="s">
        <v>225</v>
      </c>
      <c r="CE23" s="712"/>
      <c r="CF23" s="712"/>
      <c r="CG23" s="712"/>
      <c r="CH23" s="712"/>
      <c r="CI23" s="712"/>
      <c r="CJ23" s="712"/>
      <c r="CK23" s="712"/>
      <c r="CL23" s="712"/>
      <c r="CM23" s="712"/>
      <c r="CN23" s="712"/>
      <c r="CO23" s="712"/>
      <c r="CP23" s="712"/>
      <c r="CQ23" s="713"/>
      <c r="CR23" s="711" t="s">
        <v>286</v>
      </c>
      <c r="CS23" s="712"/>
      <c r="CT23" s="712"/>
      <c r="CU23" s="712"/>
      <c r="CV23" s="712"/>
      <c r="CW23" s="712"/>
      <c r="CX23" s="712"/>
      <c r="CY23" s="713"/>
      <c r="CZ23" s="711" t="s">
        <v>287</v>
      </c>
      <c r="DA23" s="712"/>
      <c r="DB23" s="712"/>
      <c r="DC23" s="713"/>
      <c r="DD23" s="711" t="s">
        <v>288</v>
      </c>
      <c r="DE23" s="712"/>
      <c r="DF23" s="712"/>
      <c r="DG23" s="712"/>
      <c r="DH23" s="712"/>
      <c r="DI23" s="712"/>
      <c r="DJ23" s="712"/>
      <c r="DK23" s="713"/>
      <c r="DL23" s="743" t="s">
        <v>289</v>
      </c>
      <c r="DM23" s="744"/>
      <c r="DN23" s="744"/>
      <c r="DO23" s="744"/>
      <c r="DP23" s="744"/>
      <c r="DQ23" s="744"/>
      <c r="DR23" s="744"/>
      <c r="DS23" s="744"/>
      <c r="DT23" s="744"/>
      <c r="DU23" s="744"/>
      <c r="DV23" s="745"/>
      <c r="DW23" s="711" t="s">
        <v>290</v>
      </c>
      <c r="DX23" s="712"/>
      <c r="DY23" s="712"/>
      <c r="DZ23" s="712"/>
      <c r="EA23" s="712"/>
      <c r="EB23" s="712"/>
      <c r="EC23" s="713"/>
    </row>
    <row r="24" spans="2:133" ht="11.25" customHeight="1" x14ac:dyDescent="0.2">
      <c r="B24" s="655" t="s">
        <v>291</v>
      </c>
      <c r="C24" s="656"/>
      <c r="D24" s="656"/>
      <c r="E24" s="656"/>
      <c r="F24" s="656"/>
      <c r="G24" s="656"/>
      <c r="H24" s="656"/>
      <c r="I24" s="656"/>
      <c r="J24" s="656"/>
      <c r="K24" s="656"/>
      <c r="L24" s="656"/>
      <c r="M24" s="656"/>
      <c r="N24" s="656"/>
      <c r="O24" s="656"/>
      <c r="P24" s="656"/>
      <c r="Q24" s="657"/>
      <c r="R24" s="658">
        <v>5750663</v>
      </c>
      <c r="S24" s="659"/>
      <c r="T24" s="659"/>
      <c r="U24" s="659"/>
      <c r="V24" s="659"/>
      <c r="W24" s="659"/>
      <c r="X24" s="659"/>
      <c r="Y24" s="660"/>
      <c r="Z24" s="684">
        <v>29.2</v>
      </c>
      <c r="AA24" s="684"/>
      <c r="AB24" s="684"/>
      <c r="AC24" s="684"/>
      <c r="AD24" s="685">
        <v>5750663</v>
      </c>
      <c r="AE24" s="685"/>
      <c r="AF24" s="685"/>
      <c r="AG24" s="685"/>
      <c r="AH24" s="685"/>
      <c r="AI24" s="685"/>
      <c r="AJ24" s="685"/>
      <c r="AK24" s="685"/>
      <c r="AL24" s="661">
        <v>53</v>
      </c>
      <c r="AM24" s="662"/>
      <c r="AN24" s="662"/>
      <c r="AO24" s="686"/>
      <c r="AP24" s="655" t="s">
        <v>292</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293</v>
      </c>
      <c r="CE24" s="709"/>
      <c r="CF24" s="709"/>
      <c r="CG24" s="709"/>
      <c r="CH24" s="709"/>
      <c r="CI24" s="709"/>
      <c r="CJ24" s="709"/>
      <c r="CK24" s="709"/>
      <c r="CL24" s="709"/>
      <c r="CM24" s="709"/>
      <c r="CN24" s="709"/>
      <c r="CO24" s="709"/>
      <c r="CP24" s="709"/>
      <c r="CQ24" s="710"/>
      <c r="CR24" s="705">
        <v>9445719</v>
      </c>
      <c r="CS24" s="706"/>
      <c r="CT24" s="706"/>
      <c r="CU24" s="706"/>
      <c r="CV24" s="706"/>
      <c r="CW24" s="706"/>
      <c r="CX24" s="706"/>
      <c r="CY24" s="734"/>
      <c r="CZ24" s="735">
        <v>49.7</v>
      </c>
      <c r="DA24" s="720"/>
      <c r="DB24" s="720"/>
      <c r="DC24" s="737"/>
      <c r="DD24" s="733">
        <v>6601565</v>
      </c>
      <c r="DE24" s="706"/>
      <c r="DF24" s="706"/>
      <c r="DG24" s="706"/>
      <c r="DH24" s="706"/>
      <c r="DI24" s="706"/>
      <c r="DJ24" s="706"/>
      <c r="DK24" s="734"/>
      <c r="DL24" s="733">
        <v>6281106</v>
      </c>
      <c r="DM24" s="706"/>
      <c r="DN24" s="706"/>
      <c r="DO24" s="706"/>
      <c r="DP24" s="706"/>
      <c r="DQ24" s="706"/>
      <c r="DR24" s="706"/>
      <c r="DS24" s="706"/>
      <c r="DT24" s="706"/>
      <c r="DU24" s="706"/>
      <c r="DV24" s="734"/>
      <c r="DW24" s="735">
        <v>55.3</v>
      </c>
      <c r="DX24" s="720"/>
      <c r="DY24" s="720"/>
      <c r="DZ24" s="720"/>
      <c r="EA24" s="720"/>
      <c r="EB24" s="720"/>
      <c r="EC24" s="736"/>
    </row>
    <row r="25" spans="2:133" ht="11.25" customHeight="1" x14ac:dyDescent="0.2">
      <c r="B25" s="655" t="s">
        <v>294</v>
      </c>
      <c r="C25" s="656"/>
      <c r="D25" s="656"/>
      <c r="E25" s="656"/>
      <c r="F25" s="656"/>
      <c r="G25" s="656"/>
      <c r="H25" s="656"/>
      <c r="I25" s="656"/>
      <c r="J25" s="656"/>
      <c r="K25" s="656"/>
      <c r="L25" s="656"/>
      <c r="M25" s="656"/>
      <c r="N25" s="656"/>
      <c r="O25" s="656"/>
      <c r="P25" s="656"/>
      <c r="Q25" s="657"/>
      <c r="R25" s="658">
        <v>547876</v>
      </c>
      <c r="S25" s="659"/>
      <c r="T25" s="659"/>
      <c r="U25" s="659"/>
      <c r="V25" s="659"/>
      <c r="W25" s="659"/>
      <c r="X25" s="659"/>
      <c r="Y25" s="660"/>
      <c r="Z25" s="684">
        <v>2.8</v>
      </c>
      <c r="AA25" s="684"/>
      <c r="AB25" s="684"/>
      <c r="AC25" s="684"/>
      <c r="AD25" s="685" t="s">
        <v>129</v>
      </c>
      <c r="AE25" s="685"/>
      <c r="AF25" s="685"/>
      <c r="AG25" s="685"/>
      <c r="AH25" s="685"/>
      <c r="AI25" s="685"/>
      <c r="AJ25" s="685"/>
      <c r="AK25" s="685"/>
      <c r="AL25" s="661" t="s">
        <v>129</v>
      </c>
      <c r="AM25" s="662"/>
      <c r="AN25" s="662"/>
      <c r="AO25" s="686"/>
      <c r="AP25" s="655" t="s">
        <v>295</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296</v>
      </c>
      <c r="CE25" s="656"/>
      <c r="CF25" s="656"/>
      <c r="CG25" s="656"/>
      <c r="CH25" s="656"/>
      <c r="CI25" s="656"/>
      <c r="CJ25" s="656"/>
      <c r="CK25" s="656"/>
      <c r="CL25" s="656"/>
      <c r="CM25" s="656"/>
      <c r="CN25" s="656"/>
      <c r="CO25" s="656"/>
      <c r="CP25" s="656"/>
      <c r="CQ25" s="657"/>
      <c r="CR25" s="658">
        <v>3368612</v>
      </c>
      <c r="CS25" s="668"/>
      <c r="CT25" s="668"/>
      <c r="CU25" s="668"/>
      <c r="CV25" s="668"/>
      <c r="CW25" s="668"/>
      <c r="CX25" s="668"/>
      <c r="CY25" s="669"/>
      <c r="CZ25" s="661">
        <v>17.7</v>
      </c>
      <c r="DA25" s="670"/>
      <c r="DB25" s="670"/>
      <c r="DC25" s="671"/>
      <c r="DD25" s="664">
        <v>3052210</v>
      </c>
      <c r="DE25" s="668"/>
      <c r="DF25" s="668"/>
      <c r="DG25" s="668"/>
      <c r="DH25" s="668"/>
      <c r="DI25" s="668"/>
      <c r="DJ25" s="668"/>
      <c r="DK25" s="669"/>
      <c r="DL25" s="664">
        <v>2791541</v>
      </c>
      <c r="DM25" s="668"/>
      <c r="DN25" s="668"/>
      <c r="DO25" s="668"/>
      <c r="DP25" s="668"/>
      <c r="DQ25" s="668"/>
      <c r="DR25" s="668"/>
      <c r="DS25" s="668"/>
      <c r="DT25" s="668"/>
      <c r="DU25" s="668"/>
      <c r="DV25" s="669"/>
      <c r="DW25" s="661">
        <v>24.6</v>
      </c>
      <c r="DX25" s="670"/>
      <c r="DY25" s="670"/>
      <c r="DZ25" s="670"/>
      <c r="EA25" s="670"/>
      <c r="EB25" s="670"/>
      <c r="EC25" s="689"/>
    </row>
    <row r="26" spans="2:133" ht="11.25" customHeight="1" x14ac:dyDescent="0.2">
      <c r="B26" s="655" t="s">
        <v>297</v>
      </c>
      <c r="C26" s="656"/>
      <c r="D26" s="656"/>
      <c r="E26" s="656"/>
      <c r="F26" s="656"/>
      <c r="G26" s="656"/>
      <c r="H26" s="656"/>
      <c r="I26" s="656"/>
      <c r="J26" s="656"/>
      <c r="K26" s="656"/>
      <c r="L26" s="656"/>
      <c r="M26" s="656"/>
      <c r="N26" s="656"/>
      <c r="O26" s="656"/>
      <c r="P26" s="656"/>
      <c r="Q26" s="657"/>
      <c r="R26" s="658" t="s">
        <v>129</v>
      </c>
      <c r="S26" s="659"/>
      <c r="T26" s="659"/>
      <c r="U26" s="659"/>
      <c r="V26" s="659"/>
      <c r="W26" s="659"/>
      <c r="X26" s="659"/>
      <c r="Y26" s="660"/>
      <c r="Z26" s="684" t="s">
        <v>129</v>
      </c>
      <c r="AA26" s="684"/>
      <c r="AB26" s="684"/>
      <c r="AC26" s="684"/>
      <c r="AD26" s="685" t="s">
        <v>129</v>
      </c>
      <c r="AE26" s="685"/>
      <c r="AF26" s="685"/>
      <c r="AG26" s="685"/>
      <c r="AH26" s="685"/>
      <c r="AI26" s="685"/>
      <c r="AJ26" s="685"/>
      <c r="AK26" s="685"/>
      <c r="AL26" s="661" t="s">
        <v>129</v>
      </c>
      <c r="AM26" s="662"/>
      <c r="AN26" s="662"/>
      <c r="AO26" s="686"/>
      <c r="AP26" s="655" t="s">
        <v>298</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299</v>
      </c>
      <c r="CE26" s="656"/>
      <c r="CF26" s="656"/>
      <c r="CG26" s="656"/>
      <c r="CH26" s="656"/>
      <c r="CI26" s="656"/>
      <c r="CJ26" s="656"/>
      <c r="CK26" s="656"/>
      <c r="CL26" s="656"/>
      <c r="CM26" s="656"/>
      <c r="CN26" s="656"/>
      <c r="CO26" s="656"/>
      <c r="CP26" s="656"/>
      <c r="CQ26" s="657"/>
      <c r="CR26" s="658">
        <v>1669852</v>
      </c>
      <c r="CS26" s="659"/>
      <c r="CT26" s="659"/>
      <c r="CU26" s="659"/>
      <c r="CV26" s="659"/>
      <c r="CW26" s="659"/>
      <c r="CX26" s="659"/>
      <c r="CY26" s="660"/>
      <c r="CZ26" s="661">
        <v>8.8000000000000007</v>
      </c>
      <c r="DA26" s="670"/>
      <c r="DB26" s="670"/>
      <c r="DC26" s="671"/>
      <c r="DD26" s="664">
        <v>1353450</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89"/>
    </row>
    <row r="27" spans="2:133" ht="11.25" customHeight="1" x14ac:dyDescent="0.2">
      <c r="B27" s="655" t="s">
        <v>300</v>
      </c>
      <c r="C27" s="656"/>
      <c r="D27" s="656"/>
      <c r="E27" s="656"/>
      <c r="F27" s="656"/>
      <c r="G27" s="656"/>
      <c r="H27" s="656"/>
      <c r="I27" s="656"/>
      <c r="J27" s="656"/>
      <c r="K27" s="656"/>
      <c r="L27" s="656"/>
      <c r="M27" s="656"/>
      <c r="N27" s="656"/>
      <c r="O27" s="656"/>
      <c r="P27" s="656"/>
      <c r="Q27" s="657"/>
      <c r="R27" s="658">
        <v>11667516</v>
      </c>
      <c r="S27" s="659"/>
      <c r="T27" s="659"/>
      <c r="U27" s="659"/>
      <c r="V27" s="659"/>
      <c r="W27" s="659"/>
      <c r="X27" s="659"/>
      <c r="Y27" s="660"/>
      <c r="Z27" s="684">
        <v>59.2</v>
      </c>
      <c r="AA27" s="684"/>
      <c r="AB27" s="684"/>
      <c r="AC27" s="684"/>
      <c r="AD27" s="685">
        <v>10794603</v>
      </c>
      <c r="AE27" s="685"/>
      <c r="AF27" s="685"/>
      <c r="AG27" s="685"/>
      <c r="AH27" s="685"/>
      <c r="AI27" s="685"/>
      <c r="AJ27" s="685"/>
      <c r="AK27" s="685"/>
      <c r="AL27" s="661">
        <v>99.5</v>
      </c>
      <c r="AM27" s="662"/>
      <c r="AN27" s="662"/>
      <c r="AO27" s="686"/>
      <c r="AP27" s="655" t="s">
        <v>301</v>
      </c>
      <c r="AQ27" s="656"/>
      <c r="AR27" s="656"/>
      <c r="AS27" s="656"/>
      <c r="AT27" s="656"/>
      <c r="AU27" s="656"/>
      <c r="AV27" s="656"/>
      <c r="AW27" s="656"/>
      <c r="AX27" s="656"/>
      <c r="AY27" s="656"/>
      <c r="AZ27" s="656"/>
      <c r="BA27" s="656"/>
      <c r="BB27" s="656"/>
      <c r="BC27" s="656"/>
      <c r="BD27" s="656"/>
      <c r="BE27" s="656"/>
      <c r="BF27" s="657"/>
      <c r="BG27" s="658">
        <v>4129668</v>
      </c>
      <c r="BH27" s="659"/>
      <c r="BI27" s="659"/>
      <c r="BJ27" s="659"/>
      <c r="BK27" s="659"/>
      <c r="BL27" s="659"/>
      <c r="BM27" s="659"/>
      <c r="BN27" s="660"/>
      <c r="BO27" s="684">
        <v>100</v>
      </c>
      <c r="BP27" s="684"/>
      <c r="BQ27" s="684"/>
      <c r="BR27" s="684"/>
      <c r="BS27" s="685">
        <v>35815</v>
      </c>
      <c r="BT27" s="685"/>
      <c r="BU27" s="685"/>
      <c r="BV27" s="685"/>
      <c r="BW27" s="685"/>
      <c r="BX27" s="685"/>
      <c r="BY27" s="685"/>
      <c r="BZ27" s="685"/>
      <c r="CA27" s="685"/>
      <c r="CB27" s="730"/>
      <c r="CD27" s="655" t="s">
        <v>302</v>
      </c>
      <c r="CE27" s="656"/>
      <c r="CF27" s="656"/>
      <c r="CG27" s="656"/>
      <c r="CH27" s="656"/>
      <c r="CI27" s="656"/>
      <c r="CJ27" s="656"/>
      <c r="CK27" s="656"/>
      <c r="CL27" s="656"/>
      <c r="CM27" s="656"/>
      <c r="CN27" s="656"/>
      <c r="CO27" s="656"/>
      <c r="CP27" s="656"/>
      <c r="CQ27" s="657"/>
      <c r="CR27" s="658">
        <v>3274956</v>
      </c>
      <c r="CS27" s="668"/>
      <c r="CT27" s="668"/>
      <c r="CU27" s="668"/>
      <c r="CV27" s="668"/>
      <c r="CW27" s="668"/>
      <c r="CX27" s="668"/>
      <c r="CY27" s="669"/>
      <c r="CZ27" s="661">
        <v>17.2</v>
      </c>
      <c r="DA27" s="670"/>
      <c r="DB27" s="670"/>
      <c r="DC27" s="671"/>
      <c r="DD27" s="664">
        <v>897483</v>
      </c>
      <c r="DE27" s="668"/>
      <c r="DF27" s="668"/>
      <c r="DG27" s="668"/>
      <c r="DH27" s="668"/>
      <c r="DI27" s="668"/>
      <c r="DJ27" s="668"/>
      <c r="DK27" s="669"/>
      <c r="DL27" s="664">
        <v>837693</v>
      </c>
      <c r="DM27" s="668"/>
      <c r="DN27" s="668"/>
      <c r="DO27" s="668"/>
      <c r="DP27" s="668"/>
      <c r="DQ27" s="668"/>
      <c r="DR27" s="668"/>
      <c r="DS27" s="668"/>
      <c r="DT27" s="668"/>
      <c r="DU27" s="668"/>
      <c r="DV27" s="669"/>
      <c r="DW27" s="661">
        <v>7.4</v>
      </c>
      <c r="DX27" s="670"/>
      <c r="DY27" s="670"/>
      <c r="DZ27" s="670"/>
      <c r="EA27" s="670"/>
      <c r="EB27" s="670"/>
      <c r="EC27" s="689"/>
    </row>
    <row r="28" spans="2:133" ht="11.25" customHeight="1" x14ac:dyDescent="0.2">
      <c r="B28" s="655" t="s">
        <v>303</v>
      </c>
      <c r="C28" s="656"/>
      <c r="D28" s="656"/>
      <c r="E28" s="656"/>
      <c r="F28" s="656"/>
      <c r="G28" s="656"/>
      <c r="H28" s="656"/>
      <c r="I28" s="656"/>
      <c r="J28" s="656"/>
      <c r="K28" s="656"/>
      <c r="L28" s="656"/>
      <c r="M28" s="656"/>
      <c r="N28" s="656"/>
      <c r="O28" s="656"/>
      <c r="P28" s="656"/>
      <c r="Q28" s="657"/>
      <c r="R28" s="658">
        <v>2003</v>
      </c>
      <c r="S28" s="659"/>
      <c r="T28" s="659"/>
      <c r="U28" s="659"/>
      <c r="V28" s="659"/>
      <c r="W28" s="659"/>
      <c r="X28" s="659"/>
      <c r="Y28" s="660"/>
      <c r="Z28" s="684">
        <v>0</v>
      </c>
      <c r="AA28" s="684"/>
      <c r="AB28" s="684"/>
      <c r="AC28" s="684"/>
      <c r="AD28" s="685">
        <v>2003</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304</v>
      </c>
      <c r="CE28" s="656"/>
      <c r="CF28" s="656"/>
      <c r="CG28" s="656"/>
      <c r="CH28" s="656"/>
      <c r="CI28" s="656"/>
      <c r="CJ28" s="656"/>
      <c r="CK28" s="656"/>
      <c r="CL28" s="656"/>
      <c r="CM28" s="656"/>
      <c r="CN28" s="656"/>
      <c r="CO28" s="656"/>
      <c r="CP28" s="656"/>
      <c r="CQ28" s="657"/>
      <c r="CR28" s="658">
        <v>2802151</v>
      </c>
      <c r="CS28" s="659"/>
      <c r="CT28" s="659"/>
      <c r="CU28" s="659"/>
      <c r="CV28" s="659"/>
      <c r="CW28" s="659"/>
      <c r="CX28" s="659"/>
      <c r="CY28" s="660"/>
      <c r="CZ28" s="661">
        <v>14.7</v>
      </c>
      <c r="DA28" s="670"/>
      <c r="DB28" s="670"/>
      <c r="DC28" s="671"/>
      <c r="DD28" s="664">
        <v>2651872</v>
      </c>
      <c r="DE28" s="659"/>
      <c r="DF28" s="659"/>
      <c r="DG28" s="659"/>
      <c r="DH28" s="659"/>
      <c r="DI28" s="659"/>
      <c r="DJ28" s="659"/>
      <c r="DK28" s="660"/>
      <c r="DL28" s="664">
        <v>2651872</v>
      </c>
      <c r="DM28" s="659"/>
      <c r="DN28" s="659"/>
      <c r="DO28" s="659"/>
      <c r="DP28" s="659"/>
      <c r="DQ28" s="659"/>
      <c r="DR28" s="659"/>
      <c r="DS28" s="659"/>
      <c r="DT28" s="659"/>
      <c r="DU28" s="659"/>
      <c r="DV28" s="660"/>
      <c r="DW28" s="661">
        <v>23.4</v>
      </c>
      <c r="DX28" s="670"/>
      <c r="DY28" s="670"/>
      <c r="DZ28" s="670"/>
      <c r="EA28" s="670"/>
      <c r="EB28" s="670"/>
      <c r="EC28" s="689"/>
    </row>
    <row r="29" spans="2:133" ht="11.25" customHeight="1" x14ac:dyDescent="0.2">
      <c r="B29" s="655" t="s">
        <v>305</v>
      </c>
      <c r="C29" s="656"/>
      <c r="D29" s="656"/>
      <c r="E29" s="656"/>
      <c r="F29" s="656"/>
      <c r="G29" s="656"/>
      <c r="H29" s="656"/>
      <c r="I29" s="656"/>
      <c r="J29" s="656"/>
      <c r="K29" s="656"/>
      <c r="L29" s="656"/>
      <c r="M29" s="656"/>
      <c r="N29" s="656"/>
      <c r="O29" s="656"/>
      <c r="P29" s="656"/>
      <c r="Q29" s="657"/>
      <c r="R29" s="658">
        <v>60026</v>
      </c>
      <c r="S29" s="659"/>
      <c r="T29" s="659"/>
      <c r="U29" s="659"/>
      <c r="V29" s="659"/>
      <c r="W29" s="659"/>
      <c r="X29" s="659"/>
      <c r="Y29" s="660"/>
      <c r="Z29" s="684">
        <v>0.3</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306</v>
      </c>
      <c r="CE29" s="679"/>
      <c r="CF29" s="655" t="s">
        <v>70</v>
      </c>
      <c r="CG29" s="656"/>
      <c r="CH29" s="656"/>
      <c r="CI29" s="656"/>
      <c r="CJ29" s="656"/>
      <c r="CK29" s="656"/>
      <c r="CL29" s="656"/>
      <c r="CM29" s="656"/>
      <c r="CN29" s="656"/>
      <c r="CO29" s="656"/>
      <c r="CP29" s="656"/>
      <c r="CQ29" s="657"/>
      <c r="CR29" s="658">
        <v>2802151</v>
      </c>
      <c r="CS29" s="668"/>
      <c r="CT29" s="668"/>
      <c r="CU29" s="668"/>
      <c r="CV29" s="668"/>
      <c r="CW29" s="668"/>
      <c r="CX29" s="668"/>
      <c r="CY29" s="669"/>
      <c r="CZ29" s="661">
        <v>14.7</v>
      </c>
      <c r="DA29" s="670"/>
      <c r="DB29" s="670"/>
      <c r="DC29" s="671"/>
      <c r="DD29" s="664">
        <v>2651872</v>
      </c>
      <c r="DE29" s="668"/>
      <c r="DF29" s="668"/>
      <c r="DG29" s="668"/>
      <c r="DH29" s="668"/>
      <c r="DI29" s="668"/>
      <c r="DJ29" s="668"/>
      <c r="DK29" s="669"/>
      <c r="DL29" s="664">
        <v>2651872</v>
      </c>
      <c r="DM29" s="668"/>
      <c r="DN29" s="668"/>
      <c r="DO29" s="668"/>
      <c r="DP29" s="668"/>
      <c r="DQ29" s="668"/>
      <c r="DR29" s="668"/>
      <c r="DS29" s="668"/>
      <c r="DT29" s="668"/>
      <c r="DU29" s="668"/>
      <c r="DV29" s="669"/>
      <c r="DW29" s="661">
        <v>23.4</v>
      </c>
      <c r="DX29" s="670"/>
      <c r="DY29" s="670"/>
      <c r="DZ29" s="670"/>
      <c r="EA29" s="670"/>
      <c r="EB29" s="670"/>
      <c r="EC29" s="689"/>
    </row>
    <row r="30" spans="2:133" ht="11.25" customHeight="1" x14ac:dyDescent="0.2">
      <c r="B30" s="655" t="s">
        <v>307</v>
      </c>
      <c r="C30" s="656"/>
      <c r="D30" s="656"/>
      <c r="E30" s="656"/>
      <c r="F30" s="656"/>
      <c r="G30" s="656"/>
      <c r="H30" s="656"/>
      <c r="I30" s="656"/>
      <c r="J30" s="656"/>
      <c r="K30" s="656"/>
      <c r="L30" s="656"/>
      <c r="M30" s="656"/>
      <c r="N30" s="656"/>
      <c r="O30" s="656"/>
      <c r="P30" s="656"/>
      <c r="Q30" s="657"/>
      <c r="R30" s="658">
        <v>276880</v>
      </c>
      <c r="S30" s="659"/>
      <c r="T30" s="659"/>
      <c r="U30" s="659"/>
      <c r="V30" s="659"/>
      <c r="W30" s="659"/>
      <c r="X30" s="659"/>
      <c r="Y30" s="660"/>
      <c r="Z30" s="684">
        <v>1.4</v>
      </c>
      <c r="AA30" s="684"/>
      <c r="AB30" s="684"/>
      <c r="AC30" s="684"/>
      <c r="AD30" s="685" t="s">
        <v>129</v>
      </c>
      <c r="AE30" s="685"/>
      <c r="AF30" s="685"/>
      <c r="AG30" s="685"/>
      <c r="AH30" s="685"/>
      <c r="AI30" s="685"/>
      <c r="AJ30" s="685"/>
      <c r="AK30" s="685"/>
      <c r="AL30" s="661" t="s">
        <v>129</v>
      </c>
      <c r="AM30" s="662"/>
      <c r="AN30" s="662"/>
      <c r="AO30" s="686"/>
      <c r="AP30" s="711" t="s">
        <v>225</v>
      </c>
      <c r="AQ30" s="712"/>
      <c r="AR30" s="712"/>
      <c r="AS30" s="712"/>
      <c r="AT30" s="712"/>
      <c r="AU30" s="712"/>
      <c r="AV30" s="712"/>
      <c r="AW30" s="712"/>
      <c r="AX30" s="712"/>
      <c r="AY30" s="712"/>
      <c r="AZ30" s="712"/>
      <c r="BA30" s="712"/>
      <c r="BB30" s="712"/>
      <c r="BC30" s="712"/>
      <c r="BD30" s="712"/>
      <c r="BE30" s="712"/>
      <c r="BF30" s="713"/>
      <c r="BG30" s="711" t="s">
        <v>308</v>
      </c>
      <c r="BH30" s="728"/>
      <c r="BI30" s="728"/>
      <c r="BJ30" s="728"/>
      <c r="BK30" s="728"/>
      <c r="BL30" s="728"/>
      <c r="BM30" s="728"/>
      <c r="BN30" s="728"/>
      <c r="BO30" s="728"/>
      <c r="BP30" s="728"/>
      <c r="BQ30" s="729"/>
      <c r="BR30" s="711" t="s">
        <v>309</v>
      </c>
      <c r="BS30" s="728"/>
      <c r="BT30" s="728"/>
      <c r="BU30" s="728"/>
      <c r="BV30" s="728"/>
      <c r="BW30" s="728"/>
      <c r="BX30" s="728"/>
      <c r="BY30" s="728"/>
      <c r="BZ30" s="728"/>
      <c r="CA30" s="728"/>
      <c r="CB30" s="729"/>
      <c r="CD30" s="680"/>
      <c r="CE30" s="681"/>
      <c r="CF30" s="655" t="s">
        <v>310</v>
      </c>
      <c r="CG30" s="656"/>
      <c r="CH30" s="656"/>
      <c r="CI30" s="656"/>
      <c r="CJ30" s="656"/>
      <c r="CK30" s="656"/>
      <c r="CL30" s="656"/>
      <c r="CM30" s="656"/>
      <c r="CN30" s="656"/>
      <c r="CO30" s="656"/>
      <c r="CP30" s="656"/>
      <c r="CQ30" s="657"/>
      <c r="CR30" s="658">
        <v>2697547</v>
      </c>
      <c r="CS30" s="659"/>
      <c r="CT30" s="659"/>
      <c r="CU30" s="659"/>
      <c r="CV30" s="659"/>
      <c r="CW30" s="659"/>
      <c r="CX30" s="659"/>
      <c r="CY30" s="660"/>
      <c r="CZ30" s="661">
        <v>14.2</v>
      </c>
      <c r="DA30" s="670"/>
      <c r="DB30" s="670"/>
      <c r="DC30" s="671"/>
      <c r="DD30" s="664">
        <v>2547359</v>
      </c>
      <c r="DE30" s="659"/>
      <c r="DF30" s="659"/>
      <c r="DG30" s="659"/>
      <c r="DH30" s="659"/>
      <c r="DI30" s="659"/>
      <c r="DJ30" s="659"/>
      <c r="DK30" s="660"/>
      <c r="DL30" s="664">
        <v>2547359</v>
      </c>
      <c r="DM30" s="659"/>
      <c r="DN30" s="659"/>
      <c r="DO30" s="659"/>
      <c r="DP30" s="659"/>
      <c r="DQ30" s="659"/>
      <c r="DR30" s="659"/>
      <c r="DS30" s="659"/>
      <c r="DT30" s="659"/>
      <c r="DU30" s="659"/>
      <c r="DV30" s="660"/>
      <c r="DW30" s="661">
        <v>22.4</v>
      </c>
      <c r="DX30" s="670"/>
      <c r="DY30" s="670"/>
      <c r="DZ30" s="670"/>
      <c r="EA30" s="670"/>
      <c r="EB30" s="670"/>
      <c r="EC30" s="689"/>
    </row>
    <row r="31" spans="2:133" ht="11.25" customHeight="1" x14ac:dyDescent="0.2">
      <c r="B31" s="655" t="s">
        <v>311</v>
      </c>
      <c r="C31" s="656"/>
      <c r="D31" s="656"/>
      <c r="E31" s="656"/>
      <c r="F31" s="656"/>
      <c r="G31" s="656"/>
      <c r="H31" s="656"/>
      <c r="I31" s="656"/>
      <c r="J31" s="656"/>
      <c r="K31" s="656"/>
      <c r="L31" s="656"/>
      <c r="M31" s="656"/>
      <c r="N31" s="656"/>
      <c r="O31" s="656"/>
      <c r="P31" s="656"/>
      <c r="Q31" s="657"/>
      <c r="R31" s="658">
        <v>15423</v>
      </c>
      <c r="S31" s="659"/>
      <c r="T31" s="659"/>
      <c r="U31" s="659"/>
      <c r="V31" s="659"/>
      <c r="W31" s="659"/>
      <c r="X31" s="659"/>
      <c r="Y31" s="660"/>
      <c r="Z31" s="684">
        <v>0.1</v>
      </c>
      <c r="AA31" s="684"/>
      <c r="AB31" s="684"/>
      <c r="AC31" s="684"/>
      <c r="AD31" s="685" t="s">
        <v>129</v>
      </c>
      <c r="AE31" s="685"/>
      <c r="AF31" s="685"/>
      <c r="AG31" s="685"/>
      <c r="AH31" s="685"/>
      <c r="AI31" s="685"/>
      <c r="AJ31" s="685"/>
      <c r="AK31" s="685"/>
      <c r="AL31" s="661" t="s">
        <v>129</v>
      </c>
      <c r="AM31" s="662"/>
      <c r="AN31" s="662"/>
      <c r="AO31" s="686"/>
      <c r="AP31" s="722" t="s">
        <v>312</v>
      </c>
      <c r="AQ31" s="723"/>
      <c r="AR31" s="723"/>
      <c r="AS31" s="723"/>
      <c r="AT31" s="724" t="s">
        <v>313</v>
      </c>
      <c r="AU31" s="355"/>
      <c r="AV31" s="355"/>
      <c r="AW31" s="355"/>
      <c r="AX31" s="708" t="s">
        <v>190</v>
      </c>
      <c r="AY31" s="709"/>
      <c r="AZ31" s="709"/>
      <c r="BA31" s="709"/>
      <c r="BB31" s="709"/>
      <c r="BC31" s="709"/>
      <c r="BD31" s="709"/>
      <c r="BE31" s="709"/>
      <c r="BF31" s="710"/>
      <c r="BG31" s="718">
        <v>99.4</v>
      </c>
      <c r="BH31" s="719"/>
      <c r="BI31" s="719"/>
      <c r="BJ31" s="719"/>
      <c r="BK31" s="719"/>
      <c r="BL31" s="719"/>
      <c r="BM31" s="720">
        <v>95.1</v>
      </c>
      <c r="BN31" s="719"/>
      <c r="BO31" s="719"/>
      <c r="BP31" s="719"/>
      <c r="BQ31" s="721"/>
      <c r="BR31" s="718">
        <v>99.1</v>
      </c>
      <c r="BS31" s="719"/>
      <c r="BT31" s="719"/>
      <c r="BU31" s="719"/>
      <c r="BV31" s="719"/>
      <c r="BW31" s="719"/>
      <c r="BX31" s="720">
        <v>94.5</v>
      </c>
      <c r="BY31" s="719"/>
      <c r="BZ31" s="719"/>
      <c r="CA31" s="719"/>
      <c r="CB31" s="721"/>
      <c r="CD31" s="680"/>
      <c r="CE31" s="681"/>
      <c r="CF31" s="655" t="s">
        <v>314</v>
      </c>
      <c r="CG31" s="656"/>
      <c r="CH31" s="656"/>
      <c r="CI31" s="656"/>
      <c r="CJ31" s="656"/>
      <c r="CK31" s="656"/>
      <c r="CL31" s="656"/>
      <c r="CM31" s="656"/>
      <c r="CN31" s="656"/>
      <c r="CO31" s="656"/>
      <c r="CP31" s="656"/>
      <c r="CQ31" s="657"/>
      <c r="CR31" s="658">
        <v>104604</v>
      </c>
      <c r="CS31" s="668"/>
      <c r="CT31" s="668"/>
      <c r="CU31" s="668"/>
      <c r="CV31" s="668"/>
      <c r="CW31" s="668"/>
      <c r="CX31" s="668"/>
      <c r="CY31" s="669"/>
      <c r="CZ31" s="661">
        <v>0.5</v>
      </c>
      <c r="DA31" s="670"/>
      <c r="DB31" s="670"/>
      <c r="DC31" s="671"/>
      <c r="DD31" s="664">
        <v>104513</v>
      </c>
      <c r="DE31" s="668"/>
      <c r="DF31" s="668"/>
      <c r="DG31" s="668"/>
      <c r="DH31" s="668"/>
      <c r="DI31" s="668"/>
      <c r="DJ31" s="668"/>
      <c r="DK31" s="669"/>
      <c r="DL31" s="664">
        <v>104513</v>
      </c>
      <c r="DM31" s="668"/>
      <c r="DN31" s="668"/>
      <c r="DO31" s="668"/>
      <c r="DP31" s="668"/>
      <c r="DQ31" s="668"/>
      <c r="DR31" s="668"/>
      <c r="DS31" s="668"/>
      <c r="DT31" s="668"/>
      <c r="DU31" s="668"/>
      <c r="DV31" s="669"/>
      <c r="DW31" s="661">
        <v>0.9</v>
      </c>
      <c r="DX31" s="670"/>
      <c r="DY31" s="670"/>
      <c r="DZ31" s="670"/>
      <c r="EA31" s="670"/>
      <c r="EB31" s="670"/>
      <c r="EC31" s="689"/>
    </row>
    <row r="32" spans="2:133" ht="11.25" customHeight="1" x14ac:dyDescent="0.2">
      <c r="B32" s="655" t="s">
        <v>315</v>
      </c>
      <c r="C32" s="656"/>
      <c r="D32" s="656"/>
      <c r="E32" s="656"/>
      <c r="F32" s="656"/>
      <c r="G32" s="656"/>
      <c r="H32" s="656"/>
      <c r="I32" s="656"/>
      <c r="J32" s="656"/>
      <c r="K32" s="656"/>
      <c r="L32" s="656"/>
      <c r="M32" s="656"/>
      <c r="N32" s="656"/>
      <c r="O32" s="656"/>
      <c r="P32" s="656"/>
      <c r="Q32" s="657"/>
      <c r="R32" s="658">
        <v>3442026</v>
      </c>
      <c r="S32" s="659"/>
      <c r="T32" s="659"/>
      <c r="U32" s="659"/>
      <c r="V32" s="659"/>
      <c r="W32" s="659"/>
      <c r="X32" s="659"/>
      <c r="Y32" s="660"/>
      <c r="Z32" s="684">
        <v>17.5</v>
      </c>
      <c r="AA32" s="684"/>
      <c r="AB32" s="684"/>
      <c r="AC32" s="684"/>
      <c r="AD32" s="685" t="s">
        <v>129</v>
      </c>
      <c r="AE32" s="685"/>
      <c r="AF32" s="685"/>
      <c r="AG32" s="685"/>
      <c r="AH32" s="685"/>
      <c r="AI32" s="685"/>
      <c r="AJ32" s="685"/>
      <c r="AK32" s="685"/>
      <c r="AL32" s="661" t="s">
        <v>129</v>
      </c>
      <c r="AM32" s="662"/>
      <c r="AN32" s="662"/>
      <c r="AO32" s="686"/>
      <c r="AP32" s="695"/>
      <c r="AQ32" s="696"/>
      <c r="AR32" s="696"/>
      <c r="AS32" s="696"/>
      <c r="AT32" s="725"/>
      <c r="AU32" s="211" t="s">
        <v>316</v>
      </c>
      <c r="AX32" s="655" t="s">
        <v>317</v>
      </c>
      <c r="AY32" s="656"/>
      <c r="AZ32" s="656"/>
      <c r="BA32" s="656"/>
      <c r="BB32" s="656"/>
      <c r="BC32" s="656"/>
      <c r="BD32" s="656"/>
      <c r="BE32" s="656"/>
      <c r="BF32" s="657"/>
      <c r="BG32" s="727">
        <v>99.5</v>
      </c>
      <c r="BH32" s="668"/>
      <c r="BI32" s="668"/>
      <c r="BJ32" s="668"/>
      <c r="BK32" s="668"/>
      <c r="BL32" s="668"/>
      <c r="BM32" s="662">
        <v>98.6</v>
      </c>
      <c r="BN32" s="668"/>
      <c r="BO32" s="668"/>
      <c r="BP32" s="668"/>
      <c r="BQ32" s="693"/>
      <c r="BR32" s="727">
        <v>99.4</v>
      </c>
      <c r="BS32" s="668"/>
      <c r="BT32" s="668"/>
      <c r="BU32" s="668"/>
      <c r="BV32" s="668"/>
      <c r="BW32" s="668"/>
      <c r="BX32" s="662">
        <v>98.3</v>
      </c>
      <c r="BY32" s="668"/>
      <c r="BZ32" s="668"/>
      <c r="CA32" s="668"/>
      <c r="CB32" s="693"/>
      <c r="CD32" s="682"/>
      <c r="CE32" s="683"/>
      <c r="CF32" s="655" t="s">
        <v>318</v>
      </c>
      <c r="CG32" s="656"/>
      <c r="CH32" s="656"/>
      <c r="CI32" s="656"/>
      <c r="CJ32" s="656"/>
      <c r="CK32" s="656"/>
      <c r="CL32" s="656"/>
      <c r="CM32" s="656"/>
      <c r="CN32" s="656"/>
      <c r="CO32" s="656"/>
      <c r="CP32" s="656"/>
      <c r="CQ32" s="657"/>
      <c r="CR32" s="658" t="s">
        <v>129</v>
      </c>
      <c r="CS32" s="659"/>
      <c r="CT32" s="659"/>
      <c r="CU32" s="659"/>
      <c r="CV32" s="659"/>
      <c r="CW32" s="659"/>
      <c r="CX32" s="659"/>
      <c r="CY32" s="660"/>
      <c r="CZ32" s="661" t="s">
        <v>129</v>
      </c>
      <c r="DA32" s="670"/>
      <c r="DB32" s="670"/>
      <c r="DC32" s="671"/>
      <c r="DD32" s="664" t="s">
        <v>129</v>
      </c>
      <c r="DE32" s="659"/>
      <c r="DF32" s="659"/>
      <c r="DG32" s="659"/>
      <c r="DH32" s="659"/>
      <c r="DI32" s="659"/>
      <c r="DJ32" s="659"/>
      <c r="DK32" s="660"/>
      <c r="DL32" s="664" t="s">
        <v>129</v>
      </c>
      <c r="DM32" s="659"/>
      <c r="DN32" s="659"/>
      <c r="DO32" s="659"/>
      <c r="DP32" s="659"/>
      <c r="DQ32" s="659"/>
      <c r="DR32" s="659"/>
      <c r="DS32" s="659"/>
      <c r="DT32" s="659"/>
      <c r="DU32" s="659"/>
      <c r="DV32" s="660"/>
      <c r="DW32" s="661" t="s">
        <v>129</v>
      </c>
      <c r="DX32" s="670"/>
      <c r="DY32" s="670"/>
      <c r="DZ32" s="670"/>
      <c r="EA32" s="670"/>
      <c r="EB32" s="670"/>
      <c r="EC32" s="689"/>
    </row>
    <row r="33" spans="2:133" ht="11.25" customHeight="1" x14ac:dyDescent="0.2">
      <c r="B33" s="715" t="s">
        <v>319</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697"/>
      <c r="AQ33" s="698"/>
      <c r="AR33" s="698"/>
      <c r="AS33" s="698"/>
      <c r="AT33" s="726"/>
      <c r="AU33" s="356"/>
      <c r="AV33" s="356"/>
      <c r="AW33" s="356"/>
      <c r="AX33" s="635" t="s">
        <v>320</v>
      </c>
      <c r="AY33" s="636"/>
      <c r="AZ33" s="636"/>
      <c r="BA33" s="636"/>
      <c r="BB33" s="636"/>
      <c r="BC33" s="636"/>
      <c r="BD33" s="636"/>
      <c r="BE33" s="636"/>
      <c r="BF33" s="637"/>
      <c r="BG33" s="714">
        <v>99.3</v>
      </c>
      <c r="BH33" s="639"/>
      <c r="BI33" s="639"/>
      <c r="BJ33" s="639"/>
      <c r="BK33" s="639"/>
      <c r="BL33" s="639"/>
      <c r="BM33" s="676">
        <v>91.3</v>
      </c>
      <c r="BN33" s="639"/>
      <c r="BO33" s="639"/>
      <c r="BP33" s="639"/>
      <c r="BQ33" s="687"/>
      <c r="BR33" s="714">
        <v>98.6</v>
      </c>
      <c r="BS33" s="639"/>
      <c r="BT33" s="639"/>
      <c r="BU33" s="639"/>
      <c r="BV33" s="639"/>
      <c r="BW33" s="639"/>
      <c r="BX33" s="676">
        <v>90.6</v>
      </c>
      <c r="BY33" s="639"/>
      <c r="BZ33" s="639"/>
      <c r="CA33" s="639"/>
      <c r="CB33" s="687"/>
      <c r="CD33" s="655" t="s">
        <v>321</v>
      </c>
      <c r="CE33" s="656"/>
      <c r="CF33" s="656"/>
      <c r="CG33" s="656"/>
      <c r="CH33" s="656"/>
      <c r="CI33" s="656"/>
      <c r="CJ33" s="656"/>
      <c r="CK33" s="656"/>
      <c r="CL33" s="656"/>
      <c r="CM33" s="656"/>
      <c r="CN33" s="656"/>
      <c r="CO33" s="656"/>
      <c r="CP33" s="656"/>
      <c r="CQ33" s="657"/>
      <c r="CR33" s="658">
        <v>7644539</v>
      </c>
      <c r="CS33" s="668"/>
      <c r="CT33" s="668"/>
      <c r="CU33" s="668"/>
      <c r="CV33" s="668"/>
      <c r="CW33" s="668"/>
      <c r="CX33" s="668"/>
      <c r="CY33" s="669"/>
      <c r="CZ33" s="661">
        <v>40.200000000000003</v>
      </c>
      <c r="DA33" s="670"/>
      <c r="DB33" s="670"/>
      <c r="DC33" s="671"/>
      <c r="DD33" s="664">
        <v>5408770</v>
      </c>
      <c r="DE33" s="668"/>
      <c r="DF33" s="668"/>
      <c r="DG33" s="668"/>
      <c r="DH33" s="668"/>
      <c r="DI33" s="668"/>
      <c r="DJ33" s="668"/>
      <c r="DK33" s="669"/>
      <c r="DL33" s="664">
        <v>3830781</v>
      </c>
      <c r="DM33" s="668"/>
      <c r="DN33" s="668"/>
      <c r="DO33" s="668"/>
      <c r="DP33" s="668"/>
      <c r="DQ33" s="668"/>
      <c r="DR33" s="668"/>
      <c r="DS33" s="668"/>
      <c r="DT33" s="668"/>
      <c r="DU33" s="668"/>
      <c r="DV33" s="669"/>
      <c r="DW33" s="661">
        <v>33.700000000000003</v>
      </c>
      <c r="DX33" s="670"/>
      <c r="DY33" s="670"/>
      <c r="DZ33" s="670"/>
      <c r="EA33" s="670"/>
      <c r="EB33" s="670"/>
      <c r="EC33" s="689"/>
    </row>
    <row r="34" spans="2:133" ht="11.25" customHeight="1" x14ac:dyDescent="0.2">
      <c r="B34" s="655" t="s">
        <v>322</v>
      </c>
      <c r="C34" s="656"/>
      <c r="D34" s="656"/>
      <c r="E34" s="656"/>
      <c r="F34" s="656"/>
      <c r="G34" s="656"/>
      <c r="H34" s="656"/>
      <c r="I34" s="656"/>
      <c r="J34" s="656"/>
      <c r="K34" s="656"/>
      <c r="L34" s="656"/>
      <c r="M34" s="656"/>
      <c r="N34" s="656"/>
      <c r="O34" s="656"/>
      <c r="P34" s="656"/>
      <c r="Q34" s="657"/>
      <c r="R34" s="658">
        <v>1006304</v>
      </c>
      <c r="S34" s="659"/>
      <c r="T34" s="659"/>
      <c r="U34" s="659"/>
      <c r="V34" s="659"/>
      <c r="W34" s="659"/>
      <c r="X34" s="659"/>
      <c r="Y34" s="660"/>
      <c r="Z34" s="684">
        <v>5.0999999999999996</v>
      </c>
      <c r="AA34" s="684"/>
      <c r="AB34" s="684"/>
      <c r="AC34" s="684"/>
      <c r="AD34" s="685" t="s">
        <v>129</v>
      </c>
      <c r="AE34" s="685"/>
      <c r="AF34" s="685"/>
      <c r="AG34" s="685"/>
      <c r="AH34" s="685"/>
      <c r="AI34" s="685"/>
      <c r="AJ34" s="685"/>
      <c r="AK34" s="685"/>
      <c r="AL34" s="661" t="s">
        <v>129</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323</v>
      </c>
      <c r="CE34" s="656"/>
      <c r="CF34" s="656"/>
      <c r="CG34" s="656"/>
      <c r="CH34" s="656"/>
      <c r="CI34" s="656"/>
      <c r="CJ34" s="656"/>
      <c r="CK34" s="656"/>
      <c r="CL34" s="656"/>
      <c r="CM34" s="656"/>
      <c r="CN34" s="656"/>
      <c r="CO34" s="656"/>
      <c r="CP34" s="656"/>
      <c r="CQ34" s="657"/>
      <c r="CR34" s="658">
        <v>2616964</v>
      </c>
      <c r="CS34" s="659"/>
      <c r="CT34" s="659"/>
      <c r="CU34" s="659"/>
      <c r="CV34" s="659"/>
      <c r="CW34" s="659"/>
      <c r="CX34" s="659"/>
      <c r="CY34" s="660"/>
      <c r="CZ34" s="661">
        <v>13.8</v>
      </c>
      <c r="DA34" s="670"/>
      <c r="DB34" s="670"/>
      <c r="DC34" s="671"/>
      <c r="DD34" s="664">
        <v>1829399</v>
      </c>
      <c r="DE34" s="659"/>
      <c r="DF34" s="659"/>
      <c r="DG34" s="659"/>
      <c r="DH34" s="659"/>
      <c r="DI34" s="659"/>
      <c r="DJ34" s="659"/>
      <c r="DK34" s="660"/>
      <c r="DL34" s="664">
        <v>1419749</v>
      </c>
      <c r="DM34" s="659"/>
      <c r="DN34" s="659"/>
      <c r="DO34" s="659"/>
      <c r="DP34" s="659"/>
      <c r="DQ34" s="659"/>
      <c r="DR34" s="659"/>
      <c r="DS34" s="659"/>
      <c r="DT34" s="659"/>
      <c r="DU34" s="659"/>
      <c r="DV34" s="660"/>
      <c r="DW34" s="661">
        <v>12.5</v>
      </c>
      <c r="DX34" s="670"/>
      <c r="DY34" s="670"/>
      <c r="DZ34" s="670"/>
      <c r="EA34" s="670"/>
      <c r="EB34" s="670"/>
      <c r="EC34" s="689"/>
    </row>
    <row r="35" spans="2:133" ht="11.25" customHeight="1" x14ac:dyDescent="0.2">
      <c r="B35" s="655" t="s">
        <v>324</v>
      </c>
      <c r="C35" s="656"/>
      <c r="D35" s="656"/>
      <c r="E35" s="656"/>
      <c r="F35" s="656"/>
      <c r="G35" s="656"/>
      <c r="H35" s="656"/>
      <c r="I35" s="656"/>
      <c r="J35" s="656"/>
      <c r="K35" s="656"/>
      <c r="L35" s="656"/>
      <c r="M35" s="656"/>
      <c r="N35" s="656"/>
      <c r="O35" s="656"/>
      <c r="P35" s="656"/>
      <c r="Q35" s="657"/>
      <c r="R35" s="658">
        <v>112828</v>
      </c>
      <c r="S35" s="659"/>
      <c r="T35" s="659"/>
      <c r="U35" s="659"/>
      <c r="V35" s="659"/>
      <c r="W35" s="659"/>
      <c r="X35" s="659"/>
      <c r="Y35" s="660"/>
      <c r="Z35" s="684">
        <v>0.6</v>
      </c>
      <c r="AA35" s="684"/>
      <c r="AB35" s="684"/>
      <c r="AC35" s="684"/>
      <c r="AD35" s="685">
        <v>40147</v>
      </c>
      <c r="AE35" s="685"/>
      <c r="AF35" s="685"/>
      <c r="AG35" s="685"/>
      <c r="AH35" s="685"/>
      <c r="AI35" s="685"/>
      <c r="AJ35" s="685"/>
      <c r="AK35" s="685"/>
      <c r="AL35" s="661">
        <v>0.4</v>
      </c>
      <c r="AM35" s="662"/>
      <c r="AN35" s="662"/>
      <c r="AO35" s="686"/>
      <c r="AP35" s="216"/>
      <c r="AQ35" s="711" t="s">
        <v>325</v>
      </c>
      <c r="AR35" s="712"/>
      <c r="AS35" s="712"/>
      <c r="AT35" s="712"/>
      <c r="AU35" s="712"/>
      <c r="AV35" s="712"/>
      <c r="AW35" s="712"/>
      <c r="AX35" s="712"/>
      <c r="AY35" s="712"/>
      <c r="AZ35" s="712"/>
      <c r="BA35" s="712"/>
      <c r="BB35" s="712"/>
      <c r="BC35" s="712"/>
      <c r="BD35" s="712"/>
      <c r="BE35" s="712"/>
      <c r="BF35" s="713"/>
      <c r="BG35" s="711" t="s">
        <v>326</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327</v>
      </c>
      <c r="CE35" s="656"/>
      <c r="CF35" s="656"/>
      <c r="CG35" s="656"/>
      <c r="CH35" s="656"/>
      <c r="CI35" s="656"/>
      <c r="CJ35" s="656"/>
      <c r="CK35" s="656"/>
      <c r="CL35" s="656"/>
      <c r="CM35" s="656"/>
      <c r="CN35" s="656"/>
      <c r="CO35" s="656"/>
      <c r="CP35" s="656"/>
      <c r="CQ35" s="657"/>
      <c r="CR35" s="658">
        <v>99228</v>
      </c>
      <c r="CS35" s="668"/>
      <c r="CT35" s="668"/>
      <c r="CU35" s="668"/>
      <c r="CV35" s="668"/>
      <c r="CW35" s="668"/>
      <c r="CX35" s="668"/>
      <c r="CY35" s="669"/>
      <c r="CZ35" s="661">
        <v>0.5</v>
      </c>
      <c r="DA35" s="670"/>
      <c r="DB35" s="670"/>
      <c r="DC35" s="671"/>
      <c r="DD35" s="664">
        <v>81757</v>
      </c>
      <c r="DE35" s="668"/>
      <c r="DF35" s="668"/>
      <c r="DG35" s="668"/>
      <c r="DH35" s="668"/>
      <c r="DI35" s="668"/>
      <c r="DJ35" s="668"/>
      <c r="DK35" s="669"/>
      <c r="DL35" s="664">
        <v>81757</v>
      </c>
      <c r="DM35" s="668"/>
      <c r="DN35" s="668"/>
      <c r="DO35" s="668"/>
      <c r="DP35" s="668"/>
      <c r="DQ35" s="668"/>
      <c r="DR35" s="668"/>
      <c r="DS35" s="668"/>
      <c r="DT35" s="668"/>
      <c r="DU35" s="668"/>
      <c r="DV35" s="669"/>
      <c r="DW35" s="661">
        <v>0.7</v>
      </c>
      <c r="DX35" s="670"/>
      <c r="DY35" s="670"/>
      <c r="DZ35" s="670"/>
      <c r="EA35" s="670"/>
      <c r="EB35" s="670"/>
      <c r="EC35" s="689"/>
    </row>
    <row r="36" spans="2:133" ht="11.25" customHeight="1" x14ac:dyDescent="0.2">
      <c r="B36" s="655" t="s">
        <v>328</v>
      </c>
      <c r="C36" s="656"/>
      <c r="D36" s="656"/>
      <c r="E36" s="656"/>
      <c r="F36" s="656"/>
      <c r="G36" s="656"/>
      <c r="H36" s="656"/>
      <c r="I36" s="656"/>
      <c r="J36" s="656"/>
      <c r="K36" s="656"/>
      <c r="L36" s="656"/>
      <c r="M36" s="656"/>
      <c r="N36" s="656"/>
      <c r="O36" s="656"/>
      <c r="P36" s="656"/>
      <c r="Q36" s="657"/>
      <c r="R36" s="658">
        <v>379588</v>
      </c>
      <c r="S36" s="659"/>
      <c r="T36" s="659"/>
      <c r="U36" s="659"/>
      <c r="V36" s="659"/>
      <c r="W36" s="659"/>
      <c r="X36" s="659"/>
      <c r="Y36" s="660"/>
      <c r="Z36" s="684">
        <v>1.9</v>
      </c>
      <c r="AA36" s="684"/>
      <c r="AB36" s="684"/>
      <c r="AC36" s="684"/>
      <c r="AD36" s="685" t="s">
        <v>129</v>
      </c>
      <c r="AE36" s="685"/>
      <c r="AF36" s="685"/>
      <c r="AG36" s="685"/>
      <c r="AH36" s="685"/>
      <c r="AI36" s="685"/>
      <c r="AJ36" s="685"/>
      <c r="AK36" s="685"/>
      <c r="AL36" s="661" t="s">
        <v>129</v>
      </c>
      <c r="AM36" s="662"/>
      <c r="AN36" s="662"/>
      <c r="AO36" s="686"/>
      <c r="AP36" s="216"/>
      <c r="AQ36" s="702" t="s">
        <v>329</v>
      </c>
      <c r="AR36" s="703"/>
      <c r="AS36" s="703"/>
      <c r="AT36" s="703"/>
      <c r="AU36" s="703"/>
      <c r="AV36" s="703"/>
      <c r="AW36" s="703"/>
      <c r="AX36" s="703"/>
      <c r="AY36" s="704"/>
      <c r="AZ36" s="705">
        <v>2256677</v>
      </c>
      <c r="BA36" s="706"/>
      <c r="BB36" s="706"/>
      <c r="BC36" s="706"/>
      <c r="BD36" s="706"/>
      <c r="BE36" s="706"/>
      <c r="BF36" s="707"/>
      <c r="BG36" s="708" t="s">
        <v>330</v>
      </c>
      <c r="BH36" s="709"/>
      <c r="BI36" s="709"/>
      <c r="BJ36" s="709"/>
      <c r="BK36" s="709"/>
      <c r="BL36" s="709"/>
      <c r="BM36" s="709"/>
      <c r="BN36" s="709"/>
      <c r="BO36" s="709"/>
      <c r="BP36" s="709"/>
      <c r="BQ36" s="709"/>
      <c r="BR36" s="709"/>
      <c r="BS36" s="709"/>
      <c r="BT36" s="709"/>
      <c r="BU36" s="710"/>
      <c r="BV36" s="705">
        <v>45678</v>
      </c>
      <c r="BW36" s="706"/>
      <c r="BX36" s="706"/>
      <c r="BY36" s="706"/>
      <c r="BZ36" s="706"/>
      <c r="CA36" s="706"/>
      <c r="CB36" s="707"/>
      <c r="CD36" s="655" t="s">
        <v>331</v>
      </c>
      <c r="CE36" s="656"/>
      <c r="CF36" s="656"/>
      <c r="CG36" s="656"/>
      <c r="CH36" s="656"/>
      <c r="CI36" s="656"/>
      <c r="CJ36" s="656"/>
      <c r="CK36" s="656"/>
      <c r="CL36" s="656"/>
      <c r="CM36" s="656"/>
      <c r="CN36" s="656"/>
      <c r="CO36" s="656"/>
      <c r="CP36" s="656"/>
      <c r="CQ36" s="657"/>
      <c r="CR36" s="658">
        <v>2790054</v>
      </c>
      <c r="CS36" s="659"/>
      <c r="CT36" s="659"/>
      <c r="CU36" s="659"/>
      <c r="CV36" s="659"/>
      <c r="CW36" s="659"/>
      <c r="CX36" s="659"/>
      <c r="CY36" s="660"/>
      <c r="CZ36" s="661">
        <v>14.7</v>
      </c>
      <c r="DA36" s="670"/>
      <c r="DB36" s="670"/>
      <c r="DC36" s="671"/>
      <c r="DD36" s="664">
        <v>2136805</v>
      </c>
      <c r="DE36" s="659"/>
      <c r="DF36" s="659"/>
      <c r="DG36" s="659"/>
      <c r="DH36" s="659"/>
      <c r="DI36" s="659"/>
      <c r="DJ36" s="659"/>
      <c r="DK36" s="660"/>
      <c r="DL36" s="664">
        <v>1369192</v>
      </c>
      <c r="DM36" s="659"/>
      <c r="DN36" s="659"/>
      <c r="DO36" s="659"/>
      <c r="DP36" s="659"/>
      <c r="DQ36" s="659"/>
      <c r="DR36" s="659"/>
      <c r="DS36" s="659"/>
      <c r="DT36" s="659"/>
      <c r="DU36" s="659"/>
      <c r="DV36" s="660"/>
      <c r="DW36" s="661">
        <v>12.1</v>
      </c>
      <c r="DX36" s="670"/>
      <c r="DY36" s="670"/>
      <c r="DZ36" s="670"/>
      <c r="EA36" s="670"/>
      <c r="EB36" s="670"/>
      <c r="EC36" s="689"/>
    </row>
    <row r="37" spans="2:133" ht="11.25" customHeight="1" x14ac:dyDescent="0.2">
      <c r="B37" s="655" t="s">
        <v>332</v>
      </c>
      <c r="C37" s="656"/>
      <c r="D37" s="656"/>
      <c r="E37" s="656"/>
      <c r="F37" s="656"/>
      <c r="G37" s="656"/>
      <c r="H37" s="656"/>
      <c r="I37" s="656"/>
      <c r="J37" s="656"/>
      <c r="K37" s="656"/>
      <c r="L37" s="656"/>
      <c r="M37" s="656"/>
      <c r="N37" s="656"/>
      <c r="O37" s="656"/>
      <c r="P37" s="656"/>
      <c r="Q37" s="657"/>
      <c r="R37" s="658">
        <v>339519</v>
      </c>
      <c r="S37" s="659"/>
      <c r="T37" s="659"/>
      <c r="U37" s="659"/>
      <c r="V37" s="659"/>
      <c r="W37" s="659"/>
      <c r="X37" s="659"/>
      <c r="Y37" s="660"/>
      <c r="Z37" s="684">
        <v>1.7</v>
      </c>
      <c r="AA37" s="684"/>
      <c r="AB37" s="684"/>
      <c r="AC37" s="684"/>
      <c r="AD37" s="685" t="s">
        <v>129</v>
      </c>
      <c r="AE37" s="685"/>
      <c r="AF37" s="685"/>
      <c r="AG37" s="685"/>
      <c r="AH37" s="685"/>
      <c r="AI37" s="685"/>
      <c r="AJ37" s="685"/>
      <c r="AK37" s="685"/>
      <c r="AL37" s="661" t="s">
        <v>129</v>
      </c>
      <c r="AM37" s="662"/>
      <c r="AN37" s="662"/>
      <c r="AO37" s="686"/>
      <c r="AQ37" s="690" t="s">
        <v>333</v>
      </c>
      <c r="AR37" s="691"/>
      <c r="AS37" s="691"/>
      <c r="AT37" s="691"/>
      <c r="AU37" s="691"/>
      <c r="AV37" s="691"/>
      <c r="AW37" s="691"/>
      <c r="AX37" s="691"/>
      <c r="AY37" s="692"/>
      <c r="AZ37" s="658">
        <v>950000</v>
      </c>
      <c r="BA37" s="659"/>
      <c r="BB37" s="659"/>
      <c r="BC37" s="659"/>
      <c r="BD37" s="668"/>
      <c r="BE37" s="668"/>
      <c r="BF37" s="693"/>
      <c r="BG37" s="655" t="s">
        <v>334</v>
      </c>
      <c r="BH37" s="656"/>
      <c r="BI37" s="656"/>
      <c r="BJ37" s="656"/>
      <c r="BK37" s="656"/>
      <c r="BL37" s="656"/>
      <c r="BM37" s="656"/>
      <c r="BN37" s="656"/>
      <c r="BO37" s="656"/>
      <c r="BP37" s="656"/>
      <c r="BQ37" s="656"/>
      <c r="BR37" s="656"/>
      <c r="BS37" s="656"/>
      <c r="BT37" s="656"/>
      <c r="BU37" s="657"/>
      <c r="BV37" s="658">
        <v>19052</v>
      </c>
      <c r="BW37" s="659"/>
      <c r="BX37" s="659"/>
      <c r="BY37" s="659"/>
      <c r="BZ37" s="659"/>
      <c r="CA37" s="659"/>
      <c r="CB37" s="694"/>
      <c r="CD37" s="655" t="s">
        <v>335</v>
      </c>
      <c r="CE37" s="656"/>
      <c r="CF37" s="656"/>
      <c r="CG37" s="656"/>
      <c r="CH37" s="656"/>
      <c r="CI37" s="656"/>
      <c r="CJ37" s="656"/>
      <c r="CK37" s="656"/>
      <c r="CL37" s="656"/>
      <c r="CM37" s="656"/>
      <c r="CN37" s="656"/>
      <c r="CO37" s="656"/>
      <c r="CP37" s="656"/>
      <c r="CQ37" s="657"/>
      <c r="CR37" s="658">
        <v>397685</v>
      </c>
      <c r="CS37" s="668"/>
      <c r="CT37" s="668"/>
      <c r="CU37" s="668"/>
      <c r="CV37" s="668"/>
      <c r="CW37" s="668"/>
      <c r="CX37" s="668"/>
      <c r="CY37" s="669"/>
      <c r="CZ37" s="661">
        <v>2.1</v>
      </c>
      <c r="DA37" s="670"/>
      <c r="DB37" s="670"/>
      <c r="DC37" s="671"/>
      <c r="DD37" s="664">
        <v>397685</v>
      </c>
      <c r="DE37" s="668"/>
      <c r="DF37" s="668"/>
      <c r="DG37" s="668"/>
      <c r="DH37" s="668"/>
      <c r="DI37" s="668"/>
      <c r="DJ37" s="668"/>
      <c r="DK37" s="669"/>
      <c r="DL37" s="664">
        <v>396212</v>
      </c>
      <c r="DM37" s="668"/>
      <c r="DN37" s="668"/>
      <c r="DO37" s="668"/>
      <c r="DP37" s="668"/>
      <c r="DQ37" s="668"/>
      <c r="DR37" s="668"/>
      <c r="DS37" s="668"/>
      <c r="DT37" s="668"/>
      <c r="DU37" s="668"/>
      <c r="DV37" s="669"/>
      <c r="DW37" s="661">
        <v>3.5</v>
      </c>
      <c r="DX37" s="670"/>
      <c r="DY37" s="670"/>
      <c r="DZ37" s="670"/>
      <c r="EA37" s="670"/>
      <c r="EB37" s="670"/>
      <c r="EC37" s="689"/>
    </row>
    <row r="38" spans="2:133" ht="11.25" customHeight="1" x14ac:dyDescent="0.2">
      <c r="B38" s="655" t="s">
        <v>336</v>
      </c>
      <c r="C38" s="656"/>
      <c r="D38" s="656"/>
      <c r="E38" s="656"/>
      <c r="F38" s="656"/>
      <c r="G38" s="656"/>
      <c r="H38" s="656"/>
      <c r="I38" s="656"/>
      <c r="J38" s="656"/>
      <c r="K38" s="656"/>
      <c r="L38" s="656"/>
      <c r="M38" s="656"/>
      <c r="N38" s="656"/>
      <c r="O38" s="656"/>
      <c r="P38" s="656"/>
      <c r="Q38" s="657"/>
      <c r="R38" s="658">
        <v>329942</v>
      </c>
      <c r="S38" s="659"/>
      <c r="T38" s="659"/>
      <c r="U38" s="659"/>
      <c r="V38" s="659"/>
      <c r="W38" s="659"/>
      <c r="X38" s="659"/>
      <c r="Y38" s="660"/>
      <c r="Z38" s="684">
        <v>1.7</v>
      </c>
      <c r="AA38" s="684"/>
      <c r="AB38" s="684"/>
      <c r="AC38" s="684"/>
      <c r="AD38" s="685" t="s">
        <v>129</v>
      </c>
      <c r="AE38" s="685"/>
      <c r="AF38" s="685"/>
      <c r="AG38" s="685"/>
      <c r="AH38" s="685"/>
      <c r="AI38" s="685"/>
      <c r="AJ38" s="685"/>
      <c r="AK38" s="685"/>
      <c r="AL38" s="661" t="s">
        <v>129</v>
      </c>
      <c r="AM38" s="662"/>
      <c r="AN38" s="662"/>
      <c r="AO38" s="686"/>
      <c r="AQ38" s="690" t="s">
        <v>337</v>
      </c>
      <c r="AR38" s="691"/>
      <c r="AS38" s="691"/>
      <c r="AT38" s="691"/>
      <c r="AU38" s="691"/>
      <c r="AV38" s="691"/>
      <c r="AW38" s="691"/>
      <c r="AX38" s="691"/>
      <c r="AY38" s="692"/>
      <c r="AZ38" s="658">
        <v>36471</v>
      </c>
      <c r="BA38" s="659"/>
      <c r="BB38" s="659"/>
      <c r="BC38" s="659"/>
      <c r="BD38" s="668"/>
      <c r="BE38" s="668"/>
      <c r="BF38" s="693"/>
      <c r="BG38" s="655" t="s">
        <v>338</v>
      </c>
      <c r="BH38" s="656"/>
      <c r="BI38" s="656"/>
      <c r="BJ38" s="656"/>
      <c r="BK38" s="656"/>
      <c r="BL38" s="656"/>
      <c r="BM38" s="656"/>
      <c r="BN38" s="656"/>
      <c r="BO38" s="656"/>
      <c r="BP38" s="656"/>
      <c r="BQ38" s="656"/>
      <c r="BR38" s="656"/>
      <c r="BS38" s="656"/>
      <c r="BT38" s="656"/>
      <c r="BU38" s="657"/>
      <c r="BV38" s="658">
        <v>3913</v>
      </c>
      <c r="BW38" s="659"/>
      <c r="BX38" s="659"/>
      <c r="BY38" s="659"/>
      <c r="BZ38" s="659"/>
      <c r="CA38" s="659"/>
      <c r="CB38" s="694"/>
      <c r="CD38" s="655" t="s">
        <v>339</v>
      </c>
      <c r="CE38" s="656"/>
      <c r="CF38" s="656"/>
      <c r="CG38" s="656"/>
      <c r="CH38" s="656"/>
      <c r="CI38" s="656"/>
      <c r="CJ38" s="656"/>
      <c r="CK38" s="656"/>
      <c r="CL38" s="656"/>
      <c r="CM38" s="656"/>
      <c r="CN38" s="656"/>
      <c r="CO38" s="656"/>
      <c r="CP38" s="656"/>
      <c r="CQ38" s="657"/>
      <c r="CR38" s="658">
        <v>1270206</v>
      </c>
      <c r="CS38" s="659"/>
      <c r="CT38" s="659"/>
      <c r="CU38" s="659"/>
      <c r="CV38" s="659"/>
      <c r="CW38" s="659"/>
      <c r="CX38" s="659"/>
      <c r="CY38" s="660"/>
      <c r="CZ38" s="661">
        <v>6.7</v>
      </c>
      <c r="DA38" s="670"/>
      <c r="DB38" s="670"/>
      <c r="DC38" s="671"/>
      <c r="DD38" s="664">
        <v>1059046</v>
      </c>
      <c r="DE38" s="659"/>
      <c r="DF38" s="659"/>
      <c r="DG38" s="659"/>
      <c r="DH38" s="659"/>
      <c r="DI38" s="659"/>
      <c r="DJ38" s="659"/>
      <c r="DK38" s="660"/>
      <c r="DL38" s="664">
        <v>960083</v>
      </c>
      <c r="DM38" s="659"/>
      <c r="DN38" s="659"/>
      <c r="DO38" s="659"/>
      <c r="DP38" s="659"/>
      <c r="DQ38" s="659"/>
      <c r="DR38" s="659"/>
      <c r="DS38" s="659"/>
      <c r="DT38" s="659"/>
      <c r="DU38" s="659"/>
      <c r="DV38" s="660"/>
      <c r="DW38" s="661">
        <v>8.5</v>
      </c>
      <c r="DX38" s="670"/>
      <c r="DY38" s="670"/>
      <c r="DZ38" s="670"/>
      <c r="EA38" s="670"/>
      <c r="EB38" s="670"/>
      <c r="EC38" s="689"/>
    </row>
    <row r="39" spans="2:133" ht="11.25" customHeight="1" x14ac:dyDescent="0.2">
      <c r="B39" s="655" t="s">
        <v>340</v>
      </c>
      <c r="C39" s="656"/>
      <c r="D39" s="656"/>
      <c r="E39" s="656"/>
      <c r="F39" s="656"/>
      <c r="G39" s="656"/>
      <c r="H39" s="656"/>
      <c r="I39" s="656"/>
      <c r="J39" s="656"/>
      <c r="K39" s="656"/>
      <c r="L39" s="656"/>
      <c r="M39" s="656"/>
      <c r="N39" s="656"/>
      <c r="O39" s="656"/>
      <c r="P39" s="656"/>
      <c r="Q39" s="657"/>
      <c r="R39" s="658">
        <v>462556</v>
      </c>
      <c r="S39" s="659"/>
      <c r="T39" s="659"/>
      <c r="U39" s="659"/>
      <c r="V39" s="659"/>
      <c r="W39" s="659"/>
      <c r="X39" s="659"/>
      <c r="Y39" s="660"/>
      <c r="Z39" s="684">
        <v>2.2999999999999998</v>
      </c>
      <c r="AA39" s="684"/>
      <c r="AB39" s="684"/>
      <c r="AC39" s="684"/>
      <c r="AD39" s="685">
        <v>7503</v>
      </c>
      <c r="AE39" s="685"/>
      <c r="AF39" s="685"/>
      <c r="AG39" s="685"/>
      <c r="AH39" s="685"/>
      <c r="AI39" s="685"/>
      <c r="AJ39" s="685"/>
      <c r="AK39" s="685"/>
      <c r="AL39" s="661">
        <v>0.1</v>
      </c>
      <c r="AM39" s="662"/>
      <c r="AN39" s="662"/>
      <c r="AO39" s="686"/>
      <c r="AQ39" s="690" t="s">
        <v>341</v>
      </c>
      <c r="AR39" s="691"/>
      <c r="AS39" s="691"/>
      <c r="AT39" s="691"/>
      <c r="AU39" s="691"/>
      <c r="AV39" s="691"/>
      <c r="AW39" s="691"/>
      <c r="AX39" s="691"/>
      <c r="AY39" s="692"/>
      <c r="AZ39" s="658" t="s">
        <v>129</v>
      </c>
      <c r="BA39" s="659"/>
      <c r="BB39" s="659"/>
      <c r="BC39" s="659"/>
      <c r="BD39" s="668"/>
      <c r="BE39" s="668"/>
      <c r="BF39" s="693"/>
      <c r="BG39" s="655" t="s">
        <v>342</v>
      </c>
      <c r="BH39" s="656"/>
      <c r="BI39" s="656"/>
      <c r="BJ39" s="656"/>
      <c r="BK39" s="656"/>
      <c r="BL39" s="656"/>
      <c r="BM39" s="656"/>
      <c r="BN39" s="656"/>
      <c r="BO39" s="656"/>
      <c r="BP39" s="656"/>
      <c r="BQ39" s="656"/>
      <c r="BR39" s="656"/>
      <c r="BS39" s="656"/>
      <c r="BT39" s="656"/>
      <c r="BU39" s="657"/>
      <c r="BV39" s="658">
        <v>6044</v>
      </c>
      <c r="BW39" s="659"/>
      <c r="BX39" s="659"/>
      <c r="BY39" s="659"/>
      <c r="BZ39" s="659"/>
      <c r="CA39" s="659"/>
      <c r="CB39" s="694"/>
      <c r="CD39" s="655" t="s">
        <v>343</v>
      </c>
      <c r="CE39" s="656"/>
      <c r="CF39" s="656"/>
      <c r="CG39" s="656"/>
      <c r="CH39" s="656"/>
      <c r="CI39" s="656"/>
      <c r="CJ39" s="656"/>
      <c r="CK39" s="656"/>
      <c r="CL39" s="656"/>
      <c r="CM39" s="656"/>
      <c r="CN39" s="656"/>
      <c r="CO39" s="656"/>
      <c r="CP39" s="656"/>
      <c r="CQ39" s="657"/>
      <c r="CR39" s="658">
        <v>568887</v>
      </c>
      <c r="CS39" s="668"/>
      <c r="CT39" s="668"/>
      <c r="CU39" s="668"/>
      <c r="CV39" s="668"/>
      <c r="CW39" s="668"/>
      <c r="CX39" s="668"/>
      <c r="CY39" s="669"/>
      <c r="CZ39" s="661">
        <v>3</v>
      </c>
      <c r="DA39" s="670"/>
      <c r="DB39" s="670"/>
      <c r="DC39" s="671"/>
      <c r="DD39" s="664">
        <v>141763</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89"/>
    </row>
    <row r="40" spans="2:133" ht="11.25" customHeight="1" x14ac:dyDescent="0.2">
      <c r="B40" s="655" t="s">
        <v>344</v>
      </c>
      <c r="C40" s="656"/>
      <c r="D40" s="656"/>
      <c r="E40" s="656"/>
      <c r="F40" s="656"/>
      <c r="G40" s="656"/>
      <c r="H40" s="656"/>
      <c r="I40" s="656"/>
      <c r="J40" s="656"/>
      <c r="K40" s="656"/>
      <c r="L40" s="656"/>
      <c r="M40" s="656"/>
      <c r="N40" s="656"/>
      <c r="O40" s="656"/>
      <c r="P40" s="656"/>
      <c r="Q40" s="657"/>
      <c r="R40" s="658">
        <v>1618819</v>
      </c>
      <c r="S40" s="659"/>
      <c r="T40" s="659"/>
      <c r="U40" s="659"/>
      <c r="V40" s="659"/>
      <c r="W40" s="659"/>
      <c r="X40" s="659"/>
      <c r="Y40" s="660"/>
      <c r="Z40" s="684">
        <v>8.1999999999999993</v>
      </c>
      <c r="AA40" s="684"/>
      <c r="AB40" s="684"/>
      <c r="AC40" s="684"/>
      <c r="AD40" s="685" t="s">
        <v>129</v>
      </c>
      <c r="AE40" s="685"/>
      <c r="AF40" s="685"/>
      <c r="AG40" s="685"/>
      <c r="AH40" s="685"/>
      <c r="AI40" s="685"/>
      <c r="AJ40" s="685"/>
      <c r="AK40" s="685"/>
      <c r="AL40" s="661" t="s">
        <v>129</v>
      </c>
      <c r="AM40" s="662"/>
      <c r="AN40" s="662"/>
      <c r="AO40" s="686"/>
      <c r="AQ40" s="690" t="s">
        <v>345</v>
      </c>
      <c r="AR40" s="691"/>
      <c r="AS40" s="691"/>
      <c r="AT40" s="691"/>
      <c r="AU40" s="691"/>
      <c r="AV40" s="691"/>
      <c r="AW40" s="691"/>
      <c r="AX40" s="691"/>
      <c r="AY40" s="692"/>
      <c r="AZ40" s="658" t="s">
        <v>129</v>
      </c>
      <c r="BA40" s="659"/>
      <c r="BB40" s="659"/>
      <c r="BC40" s="659"/>
      <c r="BD40" s="668"/>
      <c r="BE40" s="668"/>
      <c r="BF40" s="693"/>
      <c r="BG40" s="695" t="s">
        <v>346</v>
      </c>
      <c r="BH40" s="696"/>
      <c r="BI40" s="696"/>
      <c r="BJ40" s="696"/>
      <c r="BK40" s="696"/>
      <c r="BL40" s="359"/>
      <c r="BM40" s="656" t="s">
        <v>347</v>
      </c>
      <c r="BN40" s="656"/>
      <c r="BO40" s="656"/>
      <c r="BP40" s="656"/>
      <c r="BQ40" s="656"/>
      <c r="BR40" s="656"/>
      <c r="BS40" s="656"/>
      <c r="BT40" s="656"/>
      <c r="BU40" s="657"/>
      <c r="BV40" s="658">
        <v>98</v>
      </c>
      <c r="BW40" s="659"/>
      <c r="BX40" s="659"/>
      <c r="BY40" s="659"/>
      <c r="BZ40" s="659"/>
      <c r="CA40" s="659"/>
      <c r="CB40" s="694"/>
      <c r="CD40" s="655" t="s">
        <v>348</v>
      </c>
      <c r="CE40" s="656"/>
      <c r="CF40" s="656"/>
      <c r="CG40" s="656"/>
      <c r="CH40" s="656"/>
      <c r="CI40" s="656"/>
      <c r="CJ40" s="656"/>
      <c r="CK40" s="656"/>
      <c r="CL40" s="656"/>
      <c r="CM40" s="656"/>
      <c r="CN40" s="656"/>
      <c r="CO40" s="656"/>
      <c r="CP40" s="656"/>
      <c r="CQ40" s="657"/>
      <c r="CR40" s="658">
        <v>299200</v>
      </c>
      <c r="CS40" s="659"/>
      <c r="CT40" s="659"/>
      <c r="CU40" s="659"/>
      <c r="CV40" s="659"/>
      <c r="CW40" s="659"/>
      <c r="CX40" s="659"/>
      <c r="CY40" s="660"/>
      <c r="CZ40" s="661">
        <v>1.6</v>
      </c>
      <c r="DA40" s="670"/>
      <c r="DB40" s="670"/>
      <c r="DC40" s="671"/>
      <c r="DD40" s="664">
        <v>160000</v>
      </c>
      <c r="DE40" s="659"/>
      <c r="DF40" s="659"/>
      <c r="DG40" s="659"/>
      <c r="DH40" s="659"/>
      <c r="DI40" s="659"/>
      <c r="DJ40" s="659"/>
      <c r="DK40" s="660"/>
      <c r="DL40" s="664" t="s">
        <v>129</v>
      </c>
      <c r="DM40" s="659"/>
      <c r="DN40" s="659"/>
      <c r="DO40" s="659"/>
      <c r="DP40" s="659"/>
      <c r="DQ40" s="659"/>
      <c r="DR40" s="659"/>
      <c r="DS40" s="659"/>
      <c r="DT40" s="659"/>
      <c r="DU40" s="659"/>
      <c r="DV40" s="660"/>
      <c r="DW40" s="661" t="s">
        <v>129</v>
      </c>
      <c r="DX40" s="670"/>
      <c r="DY40" s="670"/>
      <c r="DZ40" s="670"/>
      <c r="EA40" s="670"/>
      <c r="EB40" s="670"/>
      <c r="EC40" s="689"/>
    </row>
    <row r="41" spans="2:133" ht="11.25" customHeight="1" x14ac:dyDescent="0.2">
      <c r="B41" s="655" t="s">
        <v>349</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0" t="s">
        <v>350</v>
      </c>
      <c r="AR41" s="691"/>
      <c r="AS41" s="691"/>
      <c r="AT41" s="691"/>
      <c r="AU41" s="691"/>
      <c r="AV41" s="691"/>
      <c r="AW41" s="691"/>
      <c r="AX41" s="691"/>
      <c r="AY41" s="692"/>
      <c r="AZ41" s="658">
        <v>262011</v>
      </c>
      <c r="BA41" s="659"/>
      <c r="BB41" s="659"/>
      <c r="BC41" s="659"/>
      <c r="BD41" s="668"/>
      <c r="BE41" s="668"/>
      <c r="BF41" s="693"/>
      <c r="BG41" s="695"/>
      <c r="BH41" s="696"/>
      <c r="BI41" s="696"/>
      <c r="BJ41" s="696"/>
      <c r="BK41" s="696"/>
      <c r="BL41" s="359"/>
      <c r="BM41" s="656" t="s">
        <v>351</v>
      </c>
      <c r="BN41" s="656"/>
      <c r="BO41" s="656"/>
      <c r="BP41" s="656"/>
      <c r="BQ41" s="656"/>
      <c r="BR41" s="656"/>
      <c r="BS41" s="656"/>
      <c r="BT41" s="656"/>
      <c r="BU41" s="657"/>
      <c r="BV41" s="658" t="s">
        <v>129</v>
      </c>
      <c r="BW41" s="659"/>
      <c r="BX41" s="659"/>
      <c r="BY41" s="659"/>
      <c r="BZ41" s="659"/>
      <c r="CA41" s="659"/>
      <c r="CB41" s="694"/>
      <c r="CD41" s="655" t="s">
        <v>352</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2">
      <c r="B42" s="655" t="s">
        <v>353</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99" t="s">
        <v>354</v>
      </c>
      <c r="AR42" s="700"/>
      <c r="AS42" s="700"/>
      <c r="AT42" s="700"/>
      <c r="AU42" s="700"/>
      <c r="AV42" s="700"/>
      <c r="AW42" s="700"/>
      <c r="AX42" s="700"/>
      <c r="AY42" s="701"/>
      <c r="AZ42" s="638">
        <v>1008195</v>
      </c>
      <c r="BA42" s="672"/>
      <c r="BB42" s="672"/>
      <c r="BC42" s="672"/>
      <c r="BD42" s="639"/>
      <c r="BE42" s="639"/>
      <c r="BF42" s="687"/>
      <c r="BG42" s="697"/>
      <c r="BH42" s="698"/>
      <c r="BI42" s="698"/>
      <c r="BJ42" s="698"/>
      <c r="BK42" s="698"/>
      <c r="BL42" s="357"/>
      <c r="BM42" s="636" t="s">
        <v>355</v>
      </c>
      <c r="BN42" s="636"/>
      <c r="BO42" s="636"/>
      <c r="BP42" s="636"/>
      <c r="BQ42" s="636"/>
      <c r="BR42" s="636"/>
      <c r="BS42" s="636"/>
      <c r="BT42" s="636"/>
      <c r="BU42" s="637"/>
      <c r="BV42" s="638">
        <v>422</v>
      </c>
      <c r="BW42" s="672"/>
      <c r="BX42" s="672"/>
      <c r="BY42" s="672"/>
      <c r="BZ42" s="672"/>
      <c r="CA42" s="672"/>
      <c r="CB42" s="688"/>
      <c r="CD42" s="655" t="s">
        <v>356</v>
      </c>
      <c r="CE42" s="656"/>
      <c r="CF42" s="656"/>
      <c r="CG42" s="656"/>
      <c r="CH42" s="656"/>
      <c r="CI42" s="656"/>
      <c r="CJ42" s="656"/>
      <c r="CK42" s="656"/>
      <c r="CL42" s="656"/>
      <c r="CM42" s="656"/>
      <c r="CN42" s="656"/>
      <c r="CO42" s="656"/>
      <c r="CP42" s="656"/>
      <c r="CQ42" s="657"/>
      <c r="CR42" s="658">
        <v>1934032</v>
      </c>
      <c r="CS42" s="668"/>
      <c r="CT42" s="668"/>
      <c r="CU42" s="668"/>
      <c r="CV42" s="668"/>
      <c r="CW42" s="668"/>
      <c r="CX42" s="668"/>
      <c r="CY42" s="669"/>
      <c r="CZ42" s="661">
        <v>10.199999999999999</v>
      </c>
      <c r="DA42" s="670"/>
      <c r="DB42" s="670"/>
      <c r="DC42" s="671"/>
      <c r="DD42" s="664">
        <v>189075</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2">
      <c r="B43" s="655" t="s">
        <v>357</v>
      </c>
      <c r="C43" s="656"/>
      <c r="D43" s="656"/>
      <c r="E43" s="656"/>
      <c r="F43" s="656"/>
      <c r="G43" s="656"/>
      <c r="H43" s="656"/>
      <c r="I43" s="656"/>
      <c r="J43" s="656"/>
      <c r="K43" s="656"/>
      <c r="L43" s="656"/>
      <c r="M43" s="656"/>
      <c r="N43" s="656"/>
      <c r="O43" s="656"/>
      <c r="P43" s="656"/>
      <c r="Q43" s="657"/>
      <c r="R43" s="658">
        <v>511919</v>
      </c>
      <c r="S43" s="659"/>
      <c r="T43" s="659"/>
      <c r="U43" s="659"/>
      <c r="V43" s="659"/>
      <c r="W43" s="659"/>
      <c r="X43" s="659"/>
      <c r="Y43" s="660"/>
      <c r="Z43" s="684">
        <v>2.6</v>
      </c>
      <c r="AA43" s="684"/>
      <c r="AB43" s="684"/>
      <c r="AC43" s="684"/>
      <c r="AD43" s="685" t="s">
        <v>129</v>
      </c>
      <c r="AE43" s="685"/>
      <c r="AF43" s="685"/>
      <c r="AG43" s="685"/>
      <c r="AH43" s="685"/>
      <c r="AI43" s="685"/>
      <c r="AJ43" s="685"/>
      <c r="AK43" s="685"/>
      <c r="AL43" s="661" t="s">
        <v>129</v>
      </c>
      <c r="AM43" s="662"/>
      <c r="AN43" s="662"/>
      <c r="AO43" s="686"/>
      <c r="CD43" s="655" t="s">
        <v>358</v>
      </c>
      <c r="CE43" s="656"/>
      <c r="CF43" s="656"/>
      <c r="CG43" s="656"/>
      <c r="CH43" s="656"/>
      <c r="CI43" s="656"/>
      <c r="CJ43" s="656"/>
      <c r="CK43" s="656"/>
      <c r="CL43" s="656"/>
      <c r="CM43" s="656"/>
      <c r="CN43" s="656"/>
      <c r="CO43" s="656"/>
      <c r="CP43" s="656"/>
      <c r="CQ43" s="657"/>
      <c r="CR43" s="658">
        <v>38981</v>
      </c>
      <c r="CS43" s="668"/>
      <c r="CT43" s="668"/>
      <c r="CU43" s="668"/>
      <c r="CV43" s="668"/>
      <c r="CW43" s="668"/>
      <c r="CX43" s="668"/>
      <c r="CY43" s="669"/>
      <c r="CZ43" s="661">
        <v>0.2</v>
      </c>
      <c r="DA43" s="670"/>
      <c r="DB43" s="670"/>
      <c r="DC43" s="671"/>
      <c r="DD43" s="664">
        <v>38981</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2">
      <c r="B44" s="635" t="s">
        <v>359</v>
      </c>
      <c r="C44" s="636"/>
      <c r="D44" s="636"/>
      <c r="E44" s="636"/>
      <c r="F44" s="636"/>
      <c r="G44" s="636"/>
      <c r="H44" s="636"/>
      <c r="I44" s="636"/>
      <c r="J44" s="636"/>
      <c r="K44" s="636"/>
      <c r="L44" s="636"/>
      <c r="M44" s="636"/>
      <c r="N44" s="636"/>
      <c r="O44" s="636"/>
      <c r="P44" s="636"/>
      <c r="Q44" s="637"/>
      <c r="R44" s="638">
        <v>19713430</v>
      </c>
      <c r="S44" s="672"/>
      <c r="T44" s="672"/>
      <c r="U44" s="672"/>
      <c r="V44" s="672"/>
      <c r="W44" s="672"/>
      <c r="X44" s="672"/>
      <c r="Y44" s="673"/>
      <c r="Z44" s="674">
        <v>100</v>
      </c>
      <c r="AA44" s="674"/>
      <c r="AB44" s="674"/>
      <c r="AC44" s="674"/>
      <c r="AD44" s="675">
        <v>10844256</v>
      </c>
      <c r="AE44" s="675"/>
      <c r="AF44" s="675"/>
      <c r="AG44" s="675"/>
      <c r="AH44" s="675"/>
      <c r="AI44" s="675"/>
      <c r="AJ44" s="675"/>
      <c r="AK44" s="675"/>
      <c r="AL44" s="641">
        <v>100</v>
      </c>
      <c r="AM44" s="676"/>
      <c r="AN44" s="676"/>
      <c r="AO44" s="677"/>
      <c r="CD44" s="678" t="s">
        <v>306</v>
      </c>
      <c r="CE44" s="679"/>
      <c r="CF44" s="655" t="s">
        <v>360</v>
      </c>
      <c r="CG44" s="656"/>
      <c r="CH44" s="656"/>
      <c r="CI44" s="656"/>
      <c r="CJ44" s="656"/>
      <c r="CK44" s="656"/>
      <c r="CL44" s="656"/>
      <c r="CM44" s="656"/>
      <c r="CN44" s="656"/>
      <c r="CO44" s="656"/>
      <c r="CP44" s="656"/>
      <c r="CQ44" s="657"/>
      <c r="CR44" s="658">
        <v>1933320</v>
      </c>
      <c r="CS44" s="659"/>
      <c r="CT44" s="659"/>
      <c r="CU44" s="659"/>
      <c r="CV44" s="659"/>
      <c r="CW44" s="659"/>
      <c r="CX44" s="659"/>
      <c r="CY44" s="660"/>
      <c r="CZ44" s="661">
        <v>10.199999999999999</v>
      </c>
      <c r="DA44" s="662"/>
      <c r="DB44" s="662"/>
      <c r="DC44" s="663"/>
      <c r="DD44" s="664">
        <v>188363</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2">
      <c r="CD45" s="680"/>
      <c r="CE45" s="681"/>
      <c r="CF45" s="655" t="s">
        <v>361</v>
      </c>
      <c r="CG45" s="656"/>
      <c r="CH45" s="656"/>
      <c r="CI45" s="656"/>
      <c r="CJ45" s="656"/>
      <c r="CK45" s="656"/>
      <c r="CL45" s="656"/>
      <c r="CM45" s="656"/>
      <c r="CN45" s="656"/>
      <c r="CO45" s="656"/>
      <c r="CP45" s="656"/>
      <c r="CQ45" s="657"/>
      <c r="CR45" s="658">
        <v>913905</v>
      </c>
      <c r="CS45" s="668"/>
      <c r="CT45" s="668"/>
      <c r="CU45" s="668"/>
      <c r="CV45" s="668"/>
      <c r="CW45" s="668"/>
      <c r="CX45" s="668"/>
      <c r="CY45" s="669"/>
      <c r="CZ45" s="661">
        <v>4.8</v>
      </c>
      <c r="DA45" s="670"/>
      <c r="DB45" s="670"/>
      <c r="DC45" s="671"/>
      <c r="DD45" s="664">
        <v>36719</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2">
      <c r="B46" s="211" t="s">
        <v>362</v>
      </c>
      <c r="CD46" s="680"/>
      <c r="CE46" s="681"/>
      <c r="CF46" s="655" t="s">
        <v>363</v>
      </c>
      <c r="CG46" s="656"/>
      <c r="CH46" s="656"/>
      <c r="CI46" s="656"/>
      <c r="CJ46" s="656"/>
      <c r="CK46" s="656"/>
      <c r="CL46" s="656"/>
      <c r="CM46" s="656"/>
      <c r="CN46" s="656"/>
      <c r="CO46" s="656"/>
      <c r="CP46" s="656"/>
      <c r="CQ46" s="657"/>
      <c r="CR46" s="658">
        <v>934816</v>
      </c>
      <c r="CS46" s="659"/>
      <c r="CT46" s="659"/>
      <c r="CU46" s="659"/>
      <c r="CV46" s="659"/>
      <c r="CW46" s="659"/>
      <c r="CX46" s="659"/>
      <c r="CY46" s="660"/>
      <c r="CZ46" s="661">
        <v>4.9000000000000004</v>
      </c>
      <c r="DA46" s="662"/>
      <c r="DB46" s="662"/>
      <c r="DC46" s="663"/>
      <c r="DD46" s="664">
        <v>146579</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2">
      <c r="B47" s="654" t="s">
        <v>364</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365</v>
      </c>
      <c r="CG47" s="656"/>
      <c r="CH47" s="656"/>
      <c r="CI47" s="656"/>
      <c r="CJ47" s="656"/>
      <c r="CK47" s="656"/>
      <c r="CL47" s="656"/>
      <c r="CM47" s="656"/>
      <c r="CN47" s="656"/>
      <c r="CO47" s="656"/>
      <c r="CP47" s="656"/>
      <c r="CQ47" s="657"/>
      <c r="CR47" s="658">
        <v>712</v>
      </c>
      <c r="CS47" s="668"/>
      <c r="CT47" s="668"/>
      <c r="CU47" s="668"/>
      <c r="CV47" s="668"/>
      <c r="CW47" s="668"/>
      <c r="CX47" s="668"/>
      <c r="CY47" s="669"/>
      <c r="CZ47" s="661">
        <v>0</v>
      </c>
      <c r="DA47" s="670"/>
      <c r="DB47" s="670"/>
      <c r="DC47" s="671"/>
      <c r="DD47" s="664">
        <v>712</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ht="11" x14ac:dyDescent="0.2">
      <c r="B48" s="654" t="s">
        <v>366</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367</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2">
      <c r="B49" s="360"/>
      <c r="CD49" s="635" t="s">
        <v>368</v>
      </c>
      <c r="CE49" s="636"/>
      <c r="CF49" s="636"/>
      <c r="CG49" s="636"/>
      <c r="CH49" s="636"/>
      <c r="CI49" s="636"/>
      <c r="CJ49" s="636"/>
      <c r="CK49" s="636"/>
      <c r="CL49" s="636"/>
      <c r="CM49" s="636"/>
      <c r="CN49" s="636"/>
      <c r="CO49" s="636"/>
      <c r="CP49" s="636"/>
      <c r="CQ49" s="637"/>
      <c r="CR49" s="638">
        <v>19024290</v>
      </c>
      <c r="CS49" s="639"/>
      <c r="CT49" s="639"/>
      <c r="CU49" s="639"/>
      <c r="CV49" s="639"/>
      <c r="CW49" s="639"/>
      <c r="CX49" s="639"/>
      <c r="CY49" s="640"/>
      <c r="CZ49" s="641">
        <v>100</v>
      </c>
      <c r="DA49" s="642"/>
      <c r="DB49" s="642"/>
      <c r="DC49" s="643"/>
      <c r="DD49" s="644">
        <v>12199410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1" hidden="1" x14ac:dyDescent="0.2">
      <c r="B50" s="360"/>
    </row>
  </sheetData>
  <sheetProtection algorithmName="SHA-512" hashValue="84lhjrMyJH9XsO4FoOeo7iJ4kWjUSK/rSjbTAeer1nIafkALHkWRmsZDLVwS9zlTzkkS0WYZDv6tHi0Nj+tvIg==" saltValue="7Fn3+QyOUxyPzl4Unmj0H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3" t="s">
        <v>369</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370</v>
      </c>
      <c r="DK2" s="755"/>
      <c r="DL2" s="755"/>
      <c r="DM2" s="755"/>
      <c r="DN2" s="755"/>
      <c r="DO2" s="756"/>
      <c r="DP2" s="219"/>
      <c r="DQ2" s="754" t="s">
        <v>371</v>
      </c>
      <c r="DR2" s="755"/>
      <c r="DS2" s="755"/>
      <c r="DT2" s="755"/>
      <c r="DU2" s="755"/>
      <c r="DV2" s="755"/>
      <c r="DW2" s="755"/>
      <c r="DX2" s="755"/>
      <c r="DY2" s="755"/>
      <c r="DZ2" s="75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7" t="s">
        <v>372</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373</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2">
      <c r="A5" s="759" t="s">
        <v>374</v>
      </c>
      <c r="B5" s="760"/>
      <c r="C5" s="760"/>
      <c r="D5" s="760"/>
      <c r="E5" s="760"/>
      <c r="F5" s="760"/>
      <c r="G5" s="760"/>
      <c r="H5" s="760"/>
      <c r="I5" s="760"/>
      <c r="J5" s="760"/>
      <c r="K5" s="760"/>
      <c r="L5" s="760"/>
      <c r="M5" s="760"/>
      <c r="N5" s="760"/>
      <c r="O5" s="760"/>
      <c r="P5" s="761"/>
      <c r="Q5" s="765" t="s">
        <v>375</v>
      </c>
      <c r="R5" s="766"/>
      <c r="S5" s="766"/>
      <c r="T5" s="766"/>
      <c r="U5" s="767"/>
      <c r="V5" s="765" t="s">
        <v>376</v>
      </c>
      <c r="W5" s="766"/>
      <c r="X5" s="766"/>
      <c r="Y5" s="766"/>
      <c r="Z5" s="767"/>
      <c r="AA5" s="765" t="s">
        <v>377</v>
      </c>
      <c r="AB5" s="766"/>
      <c r="AC5" s="766"/>
      <c r="AD5" s="766"/>
      <c r="AE5" s="766"/>
      <c r="AF5" s="771" t="s">
        <v>378</v>
      </c>
      <c r="AG5" s="766"/>
      <c r="AH5" s="766"/>
      <c r="AI5" s="766"/>
      <c r="AJ5" s="772"/>
      <c r="AK5" s="766" t="s">
        <v>379</v>
      </c>
      <c r="AL5" s="766"/>
      <c r="AM5" s="766"/>
      <c r="AN5" s="766"/>
      <c r="AO5" s="767"/>
      <c r="AP5" s="765" t="s">
        <v>380</v>
      </c>
      <c r="AQ5" s="766"/>
      <c r="AR5" s="766"/>
      <c r="AS5" s="766"/>
      <c r="AT5" s="767"/>
      <c r="AU5" s="765" t="s">
        <v>381</v>
      </c>
      <c r="AV5" s="766"/>
      <c r="AW5" s="766"/>
      <c r="AX5" s="766"/>
      <c r="AY5" s="772"/>
      <c r="AZ5" s="223"/>
      <c r="BA5" s="223"/>
      <c r="BB5" s="223"/>
      <c r="BC5" s="223"/>
      <c r="BD5" s="223"/>
      <c r="BE5" s="224"/>
      <c r="BF5" s="224"/>
      <c r="BG5" s="224"/>
      <c r="BH5" s="224"/>
      <c r="BI5" s="224"/>
      <c r="BJ5" s="224"/>
      <c r="BK5" s="224"/>
      <c r="BL5" s="224"/>
      <c r="BM5" s="224"/>
      <c r="BN5" s="224"/>
      <c r="BO5" s="224"/>
      <c r="BP5" s="224"/>
      <c r="BQ5" s="759" t="s">
        <v>382</v>
      </c>
      <c r="BR5" s="760"/>
      <c r="BS5" s="760"/>
      <c r="BT5" s="760"/>
      <c r="BU5" s="760"/>
      <c r="BV5" s="760"/>
      <c r="BW5" s="760"/>
      <c r="BX5" s="760"/>
      <c r="BY5" s="760"/>
      <c r="BZ5" s="760"/>
      <c r="CA5" s="760"/>
      <c r="CB5" s="760"/>
      <c r="CC5" s="760"/>
      <c r="CD5" s="760"/>
      <c r="CE5" s="760"/>
      <c r="CF5" s="760"/>
      <c r="CG5" s="761"/>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95" t="s">
        <v>388</v>
      </c>
      <c r="DH5" s="796"/>
      <c r="DI5" s="796"/>
      <c r="DJ5" s="796"/>
      <c r="DK5" s="797"/>
      <c r="DL5" s="795" t="s">
        <v>389</v>
      </c>
      <c r="DM5" s="796"/>
      <c r="DN5" s="796"/>
      <c r="DO5" s="796"/>
      <c r="DP5" s="797"/>
      <c r="DQ5" s="765" t="s">
        <v>390</v>
      </c>
      <c r="DR5" s="766"/>
      <c r="DS5" s="766"/>
      <c r="DT5" s="766"/>
      <c r="DU5" s="767"/>
      <c r="DV5" s="765" t="s">
        <v>381</v>
      </c>
      <c r="DW5" s="766"/>
      <c r="DX5" s="766"/>
      <c r="DY5" s="766"/>
      <c r="DZ5" s="772"/>
      <c r="EA5" s="225"/>
    </row>
    <row r="6" spans="1:131" s="226" customFormat="1" ht="26.25" customHeight="1" thickBot="1" x14ac:dyDescent="0.25">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2">
      <c r="A7" s="227">
        <v>1</v>
      </c>
      <c r="B7" s="781" t="s">
        <v>391</v>
      </c>
      <c r="C7" s="782"/>
      <c r="D7" s="782"/>
      <c r="E7" s="782"/>
      <c r="F7" s="782"/>
      <c r="G7" s="782"/>
      <c r="H7" s="782"/>
      <c r="I7" s="782"/>
      <c r="J7" s="782"/>
      <c r="K7" s="782"/>
      <c r="L7" s="782"/>
      <c r="M7" s="782"/>
      <c r="N7" s="782"/>
      <c r="O7" s="782"/>
      <c r="P7" s="783"/>
      <c r="Q7" s="784"/>
      <c r="R7" s="785"/>
      <c r="S7" s="785"/>
      <c r="T7" s="785"/>
      <c r="U7" s="785"/>
      <c r="V7" s="785"/>
      <c r="W7" s="785"/>
      <c r="X7" s="785"/>
      <c r="Y7" s="785"/>
      <c r="Z7" s="785"/>
      <c r="AA7" s="785"/>
      <c r="AB7" s="785"/>
      <c r="AC7" s="785"/>
      <c r="AD7" s="785"/>
      <c r="AE7" s="786"/>
      <c r="AF7" s="787">
        <v>659</v>
      </c>
      <c r="AG7" s="788"/>
      <c r="AH7" s="788"/>
      <c r="AI7" s="788"/>
      <c r="AJ7" s="789"/>
      <c r="AK7" s="790"/>
      <c r="AL7" s="791"/>
      <c r="AM7" s="791"/>
      <c r="AN7" s="791"/>
      <c r="AO7" s="791"/>
      <c r="AP7" s="791"/>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c r="BT7" s="779"/>
      <c r="BU7" s="779"/>
      <c r="BV7" s="779"/>
      <c r="BW7" s="779"/>
      <c r="BX7" s="779"/>
      <c r="BY7" s="779"/>
      <c r="BZ7" s="779"/>
      <c r="CA7" s="779"/>
      <c r="CB7" s="779"/>
      <c r="CC7" s="779"/>
      <c r="CD7" s="779"/>
      <c r="CE7" s="779"/>
      <c r="CF7" s="779"/>
      <c r="CG7" s="794"/>
      <c r="CH7" s="775"/>
      <c r="CI7" s="776"/>
      <c r="CJ7" s="776"/>
      <c r="CK7" s="776"/>
      <c r="CL7" s="777"/>
      <c r="CM7" s="775"/>
      <c r="CN7" s="776"/>
      <c r="CO7" s="776"/>
      <c r="CP7" s="776"/>
      <c r="CQ7" s="777"/>
      <c r="CR7" s="775"/>
      <c r="CS7" s="776"/>
      <c r="CT7" s="776"/>
      <c r="CU7" s="776"/>
      <c r="CV7" s="777"/>
      <c r="CW7" s="775"/>
      <c r="CX7" s="776"/>
      <c r="CY7" s="776"/>
      <c r="CZ7" s="776"/>
      <c r="DA7" s="777"/>
      <c r="DB7" s="775"/>
      <c r="DC7" s="776"/>
      <c r="DD7" s="776"/>
      <c r="DE7" s="776"/>
      <c r="DF7" s="777"/>
      <c r="DG7" s="775"/>
      <c r="DH7" s="776"/>
      <c r="DI7" s="776"/>
      <c r="DJ7" s="776"/>
      <c r="DK7" s="777"/>
      <c r="DL7" s="775"/>
      <c r="DM7" s="776"/>
      <c r="DN7" s="776"/>
      <c r="DO7" s="776"/>
      <c r="DP7" s="777"/>
      <c r="DQ7" s="775"/>
      <c r="DR7" s="776"/>
      <c r="DS7" s="776"/>
      <c r="DT7" s="776"/>
      <c r="DU7" s="777"/>
      <c r="DV7" s="778"/>
      <c r="DW7" s="779"/>
      <c r="DX7" s="779"/>
      <c r="DY7" s="779"/>
      <c r="DZ7" s="780"/>
      <c r="EA7" s="225"/>
    </row>
    <row r="8" spans="1:131" s="226" customFormat="1" ht="26.25" customHeight="1" x14ac:dyDescent="0.2">
      <c r="A8" s="229">
        <v>2</v>
      </c>
      <c r="B8" s="812" t="s">
        <v>392</v>
      </c>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v>2</v>
      </c>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2">
      <c r="A9" s="229">
        <v>3</v>
      </c>
      <c r="B9" s="812" t="s">
        <v>393</v>
      </c>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t="s">
        <v>394</v>
      </c>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2">
      <c r="A10" s="229">
        <v>4</v>
      </c>
      <c r="B10" s="812" t="s">
        <v>395</v>
      </c>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v>9</v>
      </c>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2">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2">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2">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2">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2">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2">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2">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2">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2">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2">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5">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2">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396</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5">
      <c r="A23" s="231" t="s">
        <v>397</v>
      </c>
      <c r="B23" s="821" t="s">
        <v>398</v>
      </c>
      <c r="C23" s="822"/>
      <c r="D23" s="822"/>
      <c r="E23" s="822"/>
      <c r="F23" s="822"/>
      <c r="G23" s="822"/>
      <c r="H23" s="822"/>
      <c r="I23" s="822"/>
      <c r="J23" s="822"/>
      <c r="K23" s="822"/>
      <c r="L23" s="822"/>
      <c r="M23" s="822"/>
      <c r="N23" s="822"/>
      <c r="O23" s="822"/>
      <c r="P23" s="823"/>
      <c r="Q23" s="824"/>
      <c r="R23" s="825"/>
      <c r="S23" s="825"/>
      <c r="T23" s="825"/>
      <c r="U23" s="825"/>
      <c r="V23" s="825"/>
      <c r="W23" s="825"/>
      <c r="X23" s="825"/>
      <c r="Y23" s="825"/>
      <c r="Z23" s="825"/>
      <c r="AA23" s="825"/>
      <c r="AB23" s="825"/>
      <c r="AC23" s="825"/>
      <c r="AD23" s="825"/>
      <c r="AE23" s="826"/>
      <c r="AF23" s="827">
        <v>670</v>
      </c>
      <c r="AG23" s="825"/>
      <c r="AH23" s="825"/>
      <c r="AI23" s="825"/>
      <c r="AJ23" s="828"/>
      <c r="AK23" s="829"/>
      <c r="AL23" s="830"/>
      <c r="AM23" s="830"/>
      <c r="AN23" s="830"/>
      <c r="AO23" s="830"/>
      <c r="AP23" s="825"/>
      <c r="AQ23" s="825"/>
      <c r="AR23" s="825"/>
      <c r="AS23" s="825"/>
      <c r="AT23" s="825"/>
      <c r="AU23" s="841"/>
      <c r="AV23" s="841"/>
      <c r="AW23" s="841"/>
      <c r="AX23" s="841"/>
      <c r="AY23" s="842"/>
      <c r="AZ23" s="843" t="s">
        <v>399</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2">
      <c r="A24" s="840" t="s">
        <v>400</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5">
      <c r="A25" s="757" t="s">
        <v>401</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2">
      <c r="A26" s="759" t="s">
        <v>374</v>
      </c>
      <c r="B26" s="760"/>
      <c r="C26" s="760"/>
      <c r="D26" s="760"/>
      <c r="E26" s="760"/>
      <c r="F26" s="760"/>
      <c r="G26" s="760"/>
      <c r="H26" s="760"/>
      <c r="I26" s="760"/>
      <c r="J26" s="760"/>
      <c r="K26" s="760"/>
      <c r="L26" s="760"/>
      <c r="M26" s="760"/>
      <c r="N26" s="760"/>
      <c r="O26" s="760"/>
      <c r="P26" s="761"/>
      <c r="Q26" s="765" t="s">
        <v>402</v>
      </c>
      <c r="R26" s="766"/>
      <c r="S26" s="766"/>
      <c r="T26" s="766"/>
      <c r="U26" s="767"/>
      <c r="V26" s="765" t="s">
        <v>403</v>
      </c>
      <c r="W26" s="766"/>
      <c r="X26" s="766"/>
      <c r="Y26" s="766"/>
      <c r="Z26" s="767"/>
      <c r="AA26" s="765" t="s">
        <v>404</v>
      </c>
      <c r="AB26" s="766"/>
      <c r="AC26" s="766"/>
      <c r="AD26" s="766"/>
      <c r="AE26" s="766"/>
      <c r="AF26" s="846" t="s">
        <v>405</v>
      </c>
      <c r="AG26" s="847"/>
      <c r="AH26" s="847"/>
      <c r="AI26" s="847"/>
      <c r="AJ26" s="848"/>
      <c r="AK26" s="766" t="s">
        <v>406</v>
      </c>
      <c r="AL26" s="766"/>
      <c r="AM26" s="766"/>
      <c r="AN26" s="766"/>
      <c r="AO26" s="767"/>
      <c r="AP26" s="765" t="s">
        <v>407</v>
      </c>
      <c r="AQ26" s="766"/>
      <c r="AR26" s="766"/>
      <c r="AS26" s="766"/>
      <c r="AT26" s="767"/>
      <c r="AU26" s="765" t="s">
        <v>408</v>
      </c>
      <c r="AV26" s="766"/>
      <c r="AW26" s="766"/>
      <c r="AX26" s="766"/>
      <c r="AY26" s="767"/>
      <c r="AZ26" s="765" t="s">
        <v>409</v>
      </c>
      <c r="BA26" s="766"/>
      <c r="BB26" s="766"/>
      <c r="BC26" s="766"/>
      <c r="BD26" s="767"/>
      <c r="BE26" s="765" t="s">
        <v>381</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5">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2">
      <c r="A28" s="233">
        <v>1</v>
      </c>
      <c r="B28" s="781" t="s">
        <v>410</v>
      </c>
      <c r="C28" s="782"/>
      <c r="D28" s="782"/>
      <c r="E28" s="782"/>
      <c r="F28" s="782"/>
      <c r="G28" s="782"/>
      <c r="H28" s="782"/>
      <c r="I28" s="782"/>
      <c r="J28" s="782"/>
      <c r="K28" s="782"/>
      <c r="L28" s="782"/>
      <c r="M28" s="782"/>
      <c r="N28" s="782"/>
      <c r="O28" s="782"/>
      <c r="P28" s="783"/>
      <c r="Q28" s="854"/>
      <c r="R28" s="855"/>
      <c r="S28" s="855"/>
      <c r="T28" s="855"/>
      <c r="U28" s="855"/>
      <c r="V28" s="855"/>
      <c r="W28" s="855"/>
      <c r="X28" s="855"/>
      <c r="Y28" s="855"/>
      <c r="Z28" s="855"/>
      <c r="AA28" s="855"/>
      <c r="AB28" s="855"/>
      <c r="AC28" s="855"/>
      <c r="AD28" s="855"/>
      <c r="AE28" s="856"/>
      <c r="AF28" s="857">
        <v>46</v>
      </c>
      <c r="AG28" s="855"/>
      <c r="AH28" s="855"/>
      <c r="AI28" s="855"/>
      <c r="AJ28" s="858"/>
      <c r="AK28" s="859"/>
      <c r="AL28" s="860"/>
      <c r="AM28" s="860"/>
      <c r="AN28" s="860"/>
      <c r="AO28" s="860"/>
      <c r="AP28" s="860"/>
      <c r="AQ28" s="860"/>
      <c r="AR28" s="860"/>
      <c r="AS28" s="860"/>
      <c r="AT28" s="860"/>
      <c r="AU28" s="860"/>
      <c r="AV28" s="860"/>
      <c r="AW28" s="860"/>
      <c r="AX28" s="860"/>
      <c r="AY28" s="860"/>
      <c r="AZ28" s="861"/>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2">
      <c r="A29" s="233">
        <v>2</v>
      </c>
      <c r="B29" s="812" t="s">
        <v>411</v>
      </c>
      <c r="C29" s="813"/>
      <c r="D29" s="813"/>
      <c r="E29" s="813"/>
      <c r="F29" s="813"/>
      <c r="G29" s="813"/>
      <c r="H29" s="813"/>
      <c r="I29" s="813"/>
      <c r="J29" s="813"/>
      <c r="K29" s="813"/>
      <c r="L29" s="813"/>
      <c r="M29" s="813"/>
      <c r="N29" s="813"/>
      <c r="O29" s="813"/>
      <c r="P29" s="814"/>
      <c r="Q29" s="815"/>
      <c r="R29" s="816"/>
      <c r="S29" s="816"/>
      <c r="T29" s="816"/>
      <c r="U29" s="816"/>
      <c r="V29" s="816"/>
      <c r="W29" s="816"/>
      <c r="X29" s="816"/>
      <c r="Y29" s="816"/>
      <c r="Z29" s="816"/>
      <c r="AA29" s="816"/>
      <c r="AB29" s="816"/>
      <c r="AC29" s="816"/>
      <c r="AD29" s="816"/>
      <c r="AE29" s="817"/>
      <c r="AF29" s="818">
        <v>0</v>
      </c>
      <c r="AG29" s="819"/>
      <c r="AH29" s="819"/>
      <c r="AI29" s="819"/>
      <c r="AJ29" s="820"/>
      <c r="AK29" s="866"/>
      <c r="AL29" s="862"/>
      <c r="AM29" s="862"/>
      <c r="AN29" s="862"/>
      <c r="AO29" s="862"/>
      <c r="AP29" s="862"/>
      <c r="AQ29" s="862"/>
      <c r="AR29" s="862"/>
      <c r="AS29" s="862"/>
      <c r="AT29" s="862"/>
      <c r="AU29" s="862"/>
      <c r="AV29" s="862"/>
      <c r="AW29" s="862"/>
      <c r="AX29" s="862"/>
      <c r="AY29" s="862"/>
      <c r="AZ29" s="863"/>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2">
      <c r="A30" s="233">
        <v>3</v>
      </c>
      <c r="B30" s="812" t="s">
        <v>412</v>
      </c>
      <c r="C30" s="813"/>
      <c r="D30" s="813"/>
      <c r="E30" s="813"/>
      <c r="F30" s="813"/>
      <c r="G30" s="813"/>
      <c r="H30" s="813"/>
      <c r="I30" s="813"/>
      <c r="J30" s="813"/>
      <c r="K30" s="813"/>
      <c r="L30" s="813"/>
      <c r="M30" s="813"/>
      <c r="N30" s="813"/>
      <c r="O30" s="813"/>
      <c r="P30" s="814"/>
      <c r="Q30" s="815"/>
      <c r="R30" s="816"/>
      <c r="S30" s="816"/>
      <c r="T30" s="816"/>
      <c r="U30" s="816"/>
      <c r="V30" s="816"/>
      <c r="W30" s="816"/>
      <c r="X30" s="816"/>
      <c r="Y30" s="816"/>
      <c r="Z30" s="816"/>
      <c r="AA30" s="816"/>
      <c r="AB30" s="816"/>
      <c r="AC30" s="816"/>
      <c r="AD30" s="816"/>
      <c r="AE30" s="817"/>
      <c r="AF30" s="818">
        <v>84</v>
      </c>
      <c r="AG30" s="819"/>
      <c r="AH30" s="819"/>
      <c r="AI30" s="819"/>
      <c r="AJ30" s="820"/>
      <c r="AK30" s="866"/>
      <c r="AL30" s="862"/>
      <c r="AM30" s="862"/>
      <c r="AN30" s="862"/>
      <c r="AO30" s="862"/>
      <c r="AP30" s="862"/>
      <c r="AQ30" s="862"/>
      <c r="AR30" s="862"/>
      <c r="AS30" s="862"/>
      <c r="AT30" s="862"/>
      <c r="AU30" s="862"/>
      <c r="AV30" s="862"/>
      <c r="AW30" s="862"/>
      <c r="AX30" s="862"/>
      <c r="AY30" s="862"/>
      <c r="AZ30" s="863"/>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2">
      <c r="A31" s="233">
        <v>4</v>
      </c>
      <c r="B31" s="812" t="s">
        <v>413</v>
      </c>
      <c r="C31" s="813"/>
      <c r="D31" s="813"/>
      <c r="E31" s="813"/>
      <c r="F31" s="813"/>
      <c r="G31" s="813"/>
      <c r="H31" s="813"/>
      <c r="I31" s="813"/>
      <c r="J31" s="813"/>
      <c r="K31" s="813"/>
      <c r="L31" s="813"/>
      <c r="M31" s="813"/>
      <c r="N31" s="813"/>
      <c r="O31" s="813"/>
      <c r="P31" s="814"/>
      <c r="Q31" s="815"/>
      <c r="R31" s="816"/>
      <c r="S31" s="816"/>
      <c r="T31" s="816"/>
      <c r="U31" s="816"/>
      <c r="V31" s="816"/>
      <c r="W31" s="816"/>
      <c r="X31" s="816"/>
      <c r="Y31" s="816"/>
      <c r="Z31" s="816"/>
      <c r="AA31" s="816"/>
      <c r="AB31" s="816"/>
      <c r="AC31" s="816"/>
      <c r="AD31" s="816"/>
      <c r="AE31" s="817"/>
      <c r="AF31" s="818">
        <v>1109</v>
      </c>
      <c r="AG31" s="819"/>
      <c r="AH31" s="819"/>
      <c r="AI31" s="819"/>
      <c r="AJ31" s="820"/>
      <c r="AK31" s="866"/>
      <c r="AL31" s="862"/>
      <c r="AM31" s="862"/>
      <c r="AN31" s="862"/>
      <c r="AO31" s="862"/>
      <c r="AP31" s="862"/>
      <c r="AQ31" s="862"/>
      <c r="AR31" s="862"/>
      <c r="AS31" s="862"/>
      <c r="AT31" s="862"/>
      <c r="AU31" s="862"/>
      <c r="AV31" s="862"/>
      <c r="AW31" s="862"/>
      <c r="AX31" s="862"/>
      <c r="AY31" s="862"/>
      <c r="AZ31" s="863"/>
      <c r="BA31" s="863"/>
      <c r="BB31" s="863"/>
      <c r="BC31" s="863"/>
      <c r="BD31" s="863"/>
      <c r="BE31" s="864" t="s">
        <v>414</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2">
      <c r="A32" s="233">
        <v>5</v>
      </c>
      <c r="B32" s="812" t="s">
        <v>415</v>
      </c>
      <c r="C32" s="813"/>
      <c r="D32" s="813"/>
      <c r="E32" s="813"/>
      <c r="F32" s="813"/>
      <c r="G32" s="813"/>
      <c r="H32" s="813"/>
      <c r="I32" s="813"/>
      <c r="J32" s="813"/>
      <c r="K32" s="813"/>
      <c r="L32" s="813"/>
      <c r="M32" s="813"/>
      <c r="N32" s="813"/>
      <c r="O32" s="813"/>
      <c r="P32" s="814"/>
      <c r="Q32" s="815"/>
      <c r="R32" s="816"/>
      <c r="S32" s="816"/>
      <c r="T32" s="816"/>
      <c r="U32" s="816"/>
      <c r="V32" s="816"/>
      <c r="W32" s="816"/>
      <c r="X32" s="816"/>
      <c r="Y32" s="816"/>
      <c r="Z32" s="816"/>
      <c r="AA32" s="816"/>
      <c r="AB32" s="816"/>
      <c r="AC32" s="816"/>
      <c r="AD32" s="816"/>
      <c r="AE32" s="817"/>
      <c r="AF32" s="818">
        <v>458</v>
      </c>
      <c r="AG32" s="819"/>
      <c r="AH32" s="819"/>
      <c r="AI32" s="819"/>
      <c r="AJ32" s="820"/>
      <c r="AK32" s="866"/>
      <c r="AL32" s="862"/>
      <c r="AM32" s="862"/>
      <c r="AN32" s="862"/>
      <c r="AO32" s="862"/>
      <c r="AP32" s="862"/>
      <c r="AQ32" s="862"/>
      <c r="AR32" s="862"/>
      <c r="AS32" s="862"/>
      <c r="AT32" s="862"/>
      <c r="AU32" s="862"/>
      <c r="AV32" s="862"/>
      <c r="AW32" s="862"/>
      <c r="AX32" s="862"/>
      <c r="AY32" s="862"/>
      <c r="AZ32" s="863"/>
      <c r="BA32" s="863"/>
      <c r="BB32" s="863"/>
      <c r="BC32" s="863"/>
      <c r="BD32" s="863"/>
      <c r="BE32" s="864" t="s">
        <v>416</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2">
      <c r="A33" s="233">
        <v>6</v>
      </c>
      <c r="B33" s="812"/>
      <c r="C33" s="813"/>
      <c r="D33" s="813"/>
      <c r="E33" s="813"/>
      <c r="F33" s="813"/>
      <c r="G33" s="813"/>
      <c r="H33" s="813"/>
      <c r="I33" s="813"/>
      <c r="J33" s="813"/>
      <c r="K33" s="813"/>
      <c r="L33" s="813"/>
      <c r="M33" s="813"/>
      <c r="N33" s="813"/>
      <c r="O33" s="813"/>
      <c r="P33" s="814"/>
      <c r="Q33" s="815"/>
      <c r="R33" s="816"/>
      <c r="S33" s="816"/>
      <c r="T33" s="816"/>
      <c r="U33" s="816"/>
      <c r="V33" s="816"/>
      <c r="W33" s="816"/>
      <c r="X33" s="816"/>
      <c r="Y33" s="816"/>
      <c r="Z33" s="816"/>
      <c r="AA33" s="816"/>
      <c r="AB33" s="816"/>
      <c r="AC33" s="816"/>
      <c r="AD33" s="816"/>
      <c r="AE33" s="817"/>
      <c r="AF33" s="818"/>
      <c r="AG33" s="819"/>
      <c r="AH33" s="819"/>
      <c r="AI33" s="819"/>
      <c r="AJ33" s="820"/>
      <c r="AK33" s="866"/>
      <c r="AL33" s="862"/>
      <c r="AM33" s="862"/>
      <c r="AN33" s="862"/>
      <c r="AO33" s="862"/>
      <c r="AP33" s="862"/>
      <c r="AQ33" s="862"/>
      <c r="AR33" s="862"/>
      <c r="AS33" s="862"/>
      <c r="AT33" s="862"/>
      <c r="AU33" s="862"/>
      <c r="AV33" s="862"/>
      <c r="AW33" s="862"/>
      <c r="AX33" s="862"/>
      <c r="AY33" s="862"/>
      <c r="AZ33" s="863"/>
      <c r="BA33" s="863"/>
      <c r="BB33" s="863"/>
      <c r="BC33" s="863"/>
      <c r="BD33" s="863"/>
      <c r="BE33" s="864"/>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2">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2">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2">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2">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2">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2">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2">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2">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2">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2">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2">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2">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2">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2">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2">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2">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2">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2">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2">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2">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2">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2">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2">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2">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2">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2">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2">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5">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2">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417</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5">
      <c r="A63" s="231" t="s">
        <v>397</v>
      </c>
      <c r="B63" s="821" t="s">
        <v>418</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1697</v>
      </c>
      <c r="AG63" s="876"/>
      <c r="AH63" s="876"/>
      <c r="AI63" s="876"/>
      <c r="AJ63" s="877"/>
      <c r="AK63" s="878"/>
      <c r="AL63" s="873"/>
      <c r="AM63" s="873"/>
      <c r="AN63" s="873"/>
      <c r="AO63" s="873"/>
      <c r="AP63" s="876"/>
      <c r="AQ63" s="876"/>
      <c r="AR63" s="876"/>
      <c r="AS63" s="876"/>
      <c r="AT63" s="876"/>
      <c r="AU63" s="876"/>
      <c r="AV63" s="876"/>
      <c r="AW63" s="876"/>
      <c r="AX63" s="876"/>
      <c r="AY63" s="876"/>
      <c r="AZ63" s="880"/>
      <c r="BA63" s="880"/>
      <c r="BB63" s="880"/>
      <c r="BC63" s="880"/>
      <c r="BD63" s="880"/>
      <c r="BE63" s="881"/>
      <c r="BF63" s="881"/>
      <c r="BG63" s="881"/>
      <c r="BH63" s="881"/>
      <c r="BI63" s="882"/>
      <c r="BJ63" s="883" t="s">
        <v>399</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5">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2">
      <c r="A66" s="759" t="s">
        <v>420</v>
      </c>
      <c r="B66" s="760"/>
      <c r="C66" s="760"/>
      <c r="D66" s="760"/>
      <c r="E66" s="760"/>
      <c r="F66" s="760"/>
      <c r="G66" s="760"/>
      <c r="H66" s="760"/>
      <c r="I66" s="760"/>
      <c r="J66" s="760"/>
      <c r="K66" s="760"/>
      <c r="L66" s="760"/>
      <c r="M66" s="760"/>
      <c r="N66" s="760"/>
      <c r="O66" s="760"/>
      <c r="P66" s="761"/>
      <c r="Q66" s="765" t="s">
        <v>421</v>
      </c>
      <c r="R66" s="766"/>
      <c r="S66" s="766"/>
      <c r="T66" s="766"/>
      <c r="U66" s="767"/>
      <c r="V66" s="765" t="s">
        <v>422</v>
      </c>
      <c r="W66" s="766"/>
      <c r="X66" s="766"/>
      <c r="Y66" s="766"/>
      <c r="Z66" s="767"/>
      <c r="AA66" s="765" t="s">
        <v>423</v>
      </c>
      <c r="AB66" s="766"/>
      <c r="AC66" s="766"/>
      <c r="AD66" s="766"/>
      <c r="AE66" s="767"/>
      <c r="AF66" s="886" t="s">
        <v>424</v>
      </c>
      <c r="AG66" s="847"/>
      <c r="AH66" s="847"/>
      <c r="AI66" s="847"/>
      <c r="AJ66" s="887"/>
      <c r="AK66" s="765" t="s">
        <v>425</v>
      </c>
      <c r="AL66" s="760"/>
      <c r="AM66" s="760"/>
      <c r="AN66" s="760"/>
      <c r="AO66" s="761"/>
      <c r="AP66" s="765" t="s">
        <v>426</v>
      </c>
      <c r="AQ66" s="766"/>
      <c r="AR66" s="766"/>
      <c r="AS66" s="766"/>
      <c r="AT66" s="767"/>
      <c r="AU66" s="765" t="s">
        <v>427</v>
      </c>
      <c r="AV66" s="766"/>
      <c r="AW66" s="766"/>
      <c r="AX66" s="766"/>
      <c r="AY66" s="767"/>
      <c r="AZ66" s="765" t="s">
        <v>381</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5">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2">
      <c r="A68" s="227">
        <v>1</v>
      </c>
      <c r="B68" s="901"/>
      <c r="C68" s="902"/>
      <c r="D68" s="902"/>
      <c r="E68" s="902"/>
      <c r="F68" s="902"/>
      <c r="G68" s="902"/>
      <c r="H68" s="902"/>
      <c r="I68" s="902"/>
      <c r="J68" s="902"/>
      <c r="K68" s="902"/>
      <c r="L68" s="902"/>
      <c r="M68" s="902"/>
      <c r="N68" s="902"/>
      <c r="O68" s="902"/>
      <c r="P68" s="903"/>
      <c r="Q68" s="904"/>
      <c r="R68" s="898"/>
      <c r="S68" s="898"/>
      <c r="T68" s="898"/>
      <c r="U68" s="898"/>
      <c r="V68" s="898"/>
      <c r="W68" s="898"/>
      <c r="X68" s="898"/>
      <c r="Y68" s="898"/>
      <c r="Z68" s="898"/>
      <c r="AA68" s="898"/>
      <c r="AB68" s="898"/>
      <c r="AC68" s="898"/>
      <c r="AD68" s="898"/>
      <c r="AE68" s="898"/>
      <c r="AF68" s="898"/>
      <c r="AG68" s="898"/>
      <c r="AH68" s="898"/>
      <c r="AI68" s="898"/>
      <c r="AJ68" s="898"/>
      <c r="AK68" s="898"/>
      <c r="AL68" s="898"/>
      <c r="AM68" s="898"/>
      <c r="AN68" s="898"/>
      <c r="AO68" s="898"/>
      <c r="AP68" s="898"/>
      <c r="AQ68" s="898"/>
      <c r="AR68" s="898"/>
      <c r="AS68" s="898"/>
      <c r="AT68" s="898"/>
      <c r="AU68" s="898"/>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2">
      <c r="A69" s="229">
        <v>2</v>
      </c>
      <c r="B69" s="905"/>
      <c r="C69" s="906"/>
      <c r="D69" s="906"/>
      <c r="E69" s="906"/>
      <c r="F69" s="906"/>
      <c r="G69" s="906"/>
      <c r="H69" s="906"/>
      <c r="I69" s="906"/>
      <c r="J69" s="906"/>
      <c r="K69" s="906"/>
      <c r="L69" s="906"/>
      <c r="M69" s="906"/>
      <c r="N69" s="906"/>
      <c r="O69" s="906"/>
      <c r="P69" s="907"/>
      <c r="Q69" s="908"/>
      <c r="R69" s="862"/>
      <c r="S69" s="862"/>
      <c r="T69" s="862"/>
      <c r="U69" s="862"/>
      <c r="V69" s="862"/>
      <c r="W69" s="862"/>
      <c r="X69" s="862"/>
      <c r="Y69" s="862"/>
      <c r="Z69" s="862"/>
      <c r="AA69" s="862"/>
      <c r="AB69" s="862"/>
      <c r="AC69" s="862"/>
      <c r="AD69" s="862"/>
      <c r="AE69" s="862"/>
      <c r="AF69" s="862"/>
      <c r="AG69" s="862"/>
      <c r="AH69" s="862"/>
      <c r="AI69" s="862"/>
      <c r="AJ69" s="862"/>
      <c r="AK69" s="862"/>
      <c r="AL69" s="862"/>
      <c r="AM69" s="862"/>
      <c r="AN69" s="862"/>
      <c r="AO69" s="862"/>
      <c r="AP69" s="862"/>
      <c r="AQ69" s="862"/>
      <c r="AR69" s="862"/>
      <c r="AS69" s="862"/>
      <c r="AT69" s="862"/>
      <c r="AU69" s="862"/>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2">
      <c r="A70" s="229">
        <v>3</v>
      </c>
      <c r="B70" s="905"/>
      <c r="C70" s="906"/>
      <c r="D70" s="906"/>
      <c r="E70" s="906"/>
      <c r="F70" s="906"/>
      <c r="G70" s="906"/>
      <c r="H70" s="906"/>
      <c r="I70" s="906"/>
      <c r="J70" s="906"/>
      <c r="K70" s="906"/>
      <c r="L70" s="906"/>
      <c r="M70" s="906"/>
      <c r="N70" s="906"/>
      <c r="O70" s="906"/>
      <c r="P70" s="907"/>
      <c r="Q70" s="908"/>
      <c r="R70" s="862"/>
      <c r="S70" s="862"/>
      <c r="T70" s="862"/>
      <c r="U70" s="862"/>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862"/>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2">
      <c r="A71" s="229">
        <v>4</v>
      </c>
      <c r="B71" s="905"/>
      <c r="C71" s="906"/>
      <c r="D71" s="906"/>
      <c r="E71" s="906"/>
      <c r="F71" s="906"/>
      <c r="G71" s="906"/>
      <c r="H71" s="906"/>
      <c r="I71" s="906"/>
      <c r="J71" s="906"/>
      <c r="K71" s="906"/>
      <c r="L71" s="906"/>
      <c r="M71" s="906"/>
      <c r="N71" s="906"/>
      <c r="O71" s="906"/>
      <c r="P71" s="907"/>
      <c r="Q71" s="908"/>
      <c r="R71" s="862"/>
      <c r="S71" s="862"/>
      <c r="T71" s="862"/>
      <c r="U71" s="862"/>
      <c r="V71" s="862"/>
      <c r="W71" s="862"/>
      <c r="X71" s="862"/>
      <c r="Y71" s="862"/>
      <c r="Z71" s="862"/>
      <c r="AA71" s="862"/>
      <c r="AB71" s="862"/>
      <c r="AC71" s="862"/>
      <c r="AD71" s="862"/>
      <c r="AE71" s="862"/>
      <c r="AF71" s="862"/>
      <c r="AG71" s="862"/>
      <c r="AH71" s="862"/>
      <c r="AI71" s="862"/>
      <c r="AJ71" s="862"/>
      <c r="AK71" s="862"/>
      <c r="AL71" s="862"/>
      <c r="AM71" s="862"/>
      <c r="AN71" s="862"/>
      <c r="AO71" s="862"/>
      <c r="AP71" s="862"/>
      <c r="AQ71" s="862"/>
      <c r="AR71" s="862"/>
      <c r="AS71" s="862"/>
      <c r="AT71" s="862"/>
      <c r="AU71" s="862"/>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2">
      <c r="A72" s="229">
        <v>5</v>
      </c>
      <c r="B72" s="905"/>
      <c r="C72" s="906"/>
      <c r="D72" s="906"/>
      <c r="E72" s="906"/>
      <c r="F72" s="906"/>
      <c r="G72" s="906"/>
      <c r="H72" s="906"/>
      <c r="I72" s="906"/>
      <c r="J72" s="906"/>
      <c r="K72" s="906"/>
      <c r="L72" s="906"/>
      <c r="M72" s="906"/>
      <c r="N72" s="906"/>
      <c r="O72" s="906"/>
      <c r="P72" s="907"/>
      <c r="Q72" s="908"/>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2"/>
      <c r="AO72" s="862"/>
      <c r="AP72" s="862"/>
      <c r="AQ72" s="862"/>
      <c r="AR72" s="862"/>
      <c r="AS72" s="862"/>
      <c r="AT72" s="862"/>
      <c r="AU72" s="862"/>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2">
      <c r="A73" s="229">
        <v>6</v>
      </c>
      <c r="B73" s="905"/>
      <c r="C73" s="906"/>
      <c r="D73" s="906"/>
      <c r="E73" s="906"/>
      <c r="F73" s="906"/>
      <c r="G73" s="906"/>
      <c r="H73" s="906"/>
      <c r="I73" s="906"/>
      <c r="J73" s="906"/>
      <c r="K73" s="906"/>
      <c r="L73" s="906"/>
      <c r="M73" s="906"/>
      <c r="N73" s="906"/>
      <c r="O73" s="906"/>
      <c r="P73" s="907"/>
      <c r="Q73" s="908"/>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2">
      <c r="A74" s="229">
        <v>7</v>
      </c>
      <c r="B74" s="905"/>
      <c r="C74" s="906"/>
      <c r="D74" s="906"/>
      <c r="E74" s="906"/>
      <c r="F74" s="906"/>
      <c r="G74" s="906"/>
      <c r="H74" s="906"/>
      <c r="I74" s="906"/>
      <c r="J74" s="906"/>
      <c r="K74" s="906"/>
      <c r="L74" s="906"/>
      <c r="M74" s="906"/>
      <c r="N74" s="906"/>
      <c r="O74" s="906"/>
      <c r="P74" s="907"/>
      <c r="Q74" s="908"/>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2">
      <c r="A75" s="229">
        <v>8</v>
      </c>
      <c r="B75" s="905"/>
      <c r="C75" s="906"/>
      <c r="D75" s="906"/>
      <c r="E75" s="906"/>
      <c r="F75" s="906"/>
      <c r="G75" s="906"/>
      <c r="H75" s="906"/>
      <c r="I75" s="906"/>
      <c r="J75" s="906"/>
      <c r="K75" s="906"/>
      <c r="L75" s="906"/>
      <c r="M75" s="906"/>
      <c r="N75" s="906"/>
      <c r="O75" s="906"/>
      <c r="P75" s="907"/>
      <c r="Q75" s="909"/>
      <c r="R75" s="910"/>
      <c r="S75" s="910"/>
      <c r="T75" s="910"/>
      <c r="U75" s="866"/>
      <c r="V75" s="911"/>
      <c r="W75" s="910"/>
      <c r="X75" s="910"/>
      <c r="Y75" s="910"/>
      <c r="Z75" s="866"/>
      <c r="AA75" s="911"/>
      <c r="AB75" s="910"/>
      <c r="AC75" s="910"/>
      <c r="AD75" s="910"/>
      <c r="AE75" s="866"/>
      <c r="AF75" s="911"/>
      <c r="AG75" s="910"/>
      <c r="AH75" s="910"/>
      <c r="AI75" s="910"/>
      <c r="AJ75" s="866"/>
      <c r="AK75" s="911"/>
      <c r="AL75" s="910"/>
      <c r="AM75" s="910"/>
      <c r="AN75" s="910"/>
      <c r="AO75" s="866"/>
      <c r="AP75" s="911"/>
      <c r="AQ75" s="910"/>
      <c r="AR75" s="910"/>
      <c r="AS75" s="910"/>
      <c r="AT75" s="866"/>
      <c r="AU75" s="911"/>
      <c r="AV75" s="910"/>
      <c r="AW75" s="910"/>
      <c r="AX75" s="910"/>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2">
      <c r="A76" s="229">
        <v>9</v>
      </c>
      <c r="B76" s="905"/>
      <c r="C76" s="906"/>
      <c r="D76" s="906"/>
      <c r="E76" s="906"/>
      <c r="F76" s="906"/>
      <c r="G76" s="906"/>
      <c r="H76" s="906"/>
      <c r="I76" s="906"/>
      <c r="J76" s="906"/>
      <c r="K76" s="906"/>
      <c r="L76" s="906"/>
      <c r="M76" s="906"/>
      <c r="N76" s="906"/>
      <c r="O76" s="906"/>
      <c r="P76" s="907"/>
      <c r="Q76" s="909"/>
      <c r="R76" s="910"/>
      <c r="S76" s="910"/>
      <c r="T76" s="910"/>
      <c r="U76" s="866"/>
      <c r="V76" s="911"/>
      <c r="W76" s="910"/>
      <c r="X76" s="910"/>
      <c r="Y76" s="910"/>
      <c r="Z76" s="866"/>
      <c r="AA76" s="911"/>
      <c r="AB76" s="910"/>
      <c r="AC76" s="910"/>
      <c r="AD76" s="910"/>
      <c r="AE76" s="866"/>
      <c r="AF76" s="911"/>
      <c r="AG76" s="910"/>
      <c r="AH76" s="910"/>
      <c r="AI76" s="910"/>
      <c r="AJ76" s="866"/>
      <c r="AK76" s="911"/>
      <c r="AL76" s="910"/>
      <c r="AM76" s="910"/>
      <c r="AN76" s="910"/>
      <c r="AO76" s="866"/>
      <c r="AP76" s="911"/>
      <c r="AQ76" s="910"/>
      <c r="AR76" s="910"/>
      <c r="AS76" s="910"/>
      <c r="AT76" s="866"/>
      <c r="AU76" s="911"/>
      <c r="AV76" s="910"/>
      <c r="AW76" s="910"/>
      <c r="AX76" s="910"/>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2">
      <c r="A77" s="229">
        <v>10</v>
      </c>
      <c r="B77" s="905"/>
      <c r="C77" s="906"/>
      <c r="D77" s="906"/>
      <c r="E77" s="906"/>
      <c r="F77" s="906"/>
      <c r="G77" s="906"/>
      <c r="H77" s="906"/>
      <c r="I77" s="906"/>
      <c r="J77" s="906"/>
      <c r="K77" s="906"/>
      <c r="L77" s="906"/>
      <c r="M77" s="906"/>
      <c r="N77" s="906"/>
      <c r="O77" s="906"/>
      <c r="P77" s="907"/>
      <c r="Q77" s="909"/>
      <c r="R77" s="910"/>
      <c r="S77" s="910"/>
      <c r="T77" s="910"/>
      <c r="U77" s="866"/>
      <c r="V77" s="911"/>
      <c r="W77" s="910"/>
      <c r="X77" s="910"/>
      <c r="Y77" s="910"/>
      <c r="Z77" s="866"/>
      <c r="AA77" s="911"/>
      <c r="AB77" s="910"/>
      <c r="AC77" s="910"/>
      <c r="AD77" s="910"/>
      <c r="AE77" s="866"/>
      <c r="AF77" s="911"/>
      <c r="AG77" s="910"/>
      <c r="AH77" s="910"/>
      <c r="AI77" s="910"/>
      <c r="AJ77" s="866"/>
      <c r="AK77" s="911"/>
      <c r="AL77" s="910"/>
      <c r="AM77" s="910"/>
      <c r="AN77" s="910"/>
      <c r="AO77" s="866"/>
      <c r="AP77" s="911"/>
      <c r="AQ77" s="910"/>
      <c r="AR77" s="910"/>
      <c r="AS77" s="910"/>
      <c r="AT77" s="866"/>
      <c r="AU77" s="911"/>
      <c r="AV77" s="910"/>
      <c r="AW77" s="910"/>
      <c r="AX77" s="910"/>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2">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2">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2">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2">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2">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2">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2">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2">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2">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2">
      <c r="A87" s="235">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5">
      <c r="A88" s="231" t="s">
        <v>397</v>
      </c>
      <c r="B88" s="821" t="s">
        <v>428</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c r="AG88" s="876"/>
      <c r="AH88" s="876"/>
      <c r="AI88" s="876"/>
      <c r="AJ88" s="876"/>
      <c r="AK88" s="873"/>
      <c r="AL88" s="873"/>
      <c r="AM88" s="873"/>
      <c r="AN88" s="873"/>
      <c r="AO88" s="873"/>
      <c r="AP88" s="876"/>
      <c r="AQ88" s="876"/>
      <c r="AR88" s="876"/>
      <c r="AS88" s="876"/>
      <c r="AT88" s="876"/>
      <c r="AU88" s="876"/>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821" t="s">
        <v>429</v>
      </c>
      <c r="BS102" s="822"/>
      <c r="BT102" s="822"/>
      <c r="BU102" s="822"/>
      <c r="BV102" s="822"/>
      <c r="BW102" s="822"/>
      <c r="BX102" s="822"/>
      <c r="BY102" s="822"/>
      <c r="BZ102" s="822"/>
      <c r="CA102" s="822"/>
      <c r="CB102" s="822"/>
      <c r="CC102" s="822"/>
      <c r="CD102" s="822"/>
      <c r="CE102" s="822"/>
      <c r="CF102" s="822"/>
      <c r="CG102" s="823"/>
      <c r="CH102" s="919"/>
      <c r="CI102" s="920"/>
      <c r="CJ102" s="920"/>
      <c r="CK102" s="920"/>
      <c r="CL102" s="921"/>
      <c r="CM102" s="919"/>
      <c r="CN102" s="920"/>
      <c r="CO102" s="920"/>
      <c r="CP102" s="920"/>
      <c r="CQ102" s="921"/>
      <c r="CR102" s="922"/>
      <c r="CS102" s="884"/>
      <c r="CT102" s="884"/>
      <c r="CU102" s="884"/>
      <c r="CV102" s="923"/>
      <c r="CW102" s="922"/>
      <c r="CX102" s="884"/>
      <c r="CY102" s="884"/>
      <c r="CZ102" s="884"/>
      <c r="DA102" s="923"/>
      <c r="DB102" s="922"/>
      <c r="DC102" s="884"/>
      <c r="DD102" s="884"/>
      <c r="DE102" s="884"/>
      <c r="DF102" s="923"/>
      <c r="DG102" s="922"/>
      <c r="DH102" s="884"/>
      <c r="DI102" s="884"/>
      <c r="DJ102" s="884"/>
      <c r="DK102" s="923"/>
      <c r="DL102" s="922"/>
      <c r="DM102" s="884"/>
      <c r="DN102" s="884"/>
      <c r="DO102" s="884"/>
      <c r="DP102" s="923"/>
      <c r="DQ102" s="922"/>
      <c r="DR102" s="884"/>
      <c r="DS102" s="884"/>
      <c r="DT102" s="884"/>
      <c r="DU102" s="923"/>
      <c r="DV102" s="821"/>
      <c r="DW102" s="822"/>
      <c r="DX102" s="822"/>
      <c r="DY102" s="822"/>
      <c r="DZ102" s="946"/>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7" t="s">
        <v>430</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8" t="s">
        <v>431</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49" t="s">
        <v>434</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435</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21" customFormat="1" ht="26.25" customHeight="1" x14ac:dyDescent="0.2">
      <c r="A109" s="944" t="s">
        <v>436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4" t="s">
        <v>437</v>
      </c>
      <c r="AB109" s="925"/>
      <c r="AC109" s="925"/>
      <c r="AD109" s="925"/>
      <c r="AE109" s="926"/>
      <c r="AF109" s="924" t="s">
        <v>438</v>
      </c>
      <c r="AG109" s="925"/>
      <c r="AH109" s="925"/>
      <c r="AI109" s="925"/>
      <c r="AJ109" s="926"/>
      <c r="AK109" s="924" t="s">
        <v>308</v>
      </c>
      <c r="AL109" s="925"/>
      <c r="AM109" s="925"/>
      <c r="AN109" s="925"/>
      <c r="AO109" s="926"/>
      <c r="AP109" s="924" t="s">
        <v>439</v>
      </c>
      <c r="AQ109" s="925"/>
      <c r="AR109" s="925"/>
      <c r="AS109" s="925"/>
      <c r="AT109" s="927"/>
      <c r="AU109" s="944" t="s">
        <v>436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4" t="s">
        <v>437</v>
      </c>
      <c r="BR109" s="925"/>
      <c r="BS109" s="925"/>
      <c r="BT109" s="925"/>
      <c r="BU109" s="926"/>
      <c r="BV109" s="924" t="s">
        <v>438</v>
      </c>
      <c r="BW109" s="925"/>
      <c r="BX109" s="925"/>
      <c r="BY109" s="925"/>
      <c r="BZ109" s="926"/>
      <c r="CA109" s="924" t="s">
        <v>308</v>
      </c>
      <c r="CB109" s="925"/>
      <c r="CC109" s="925"/>
      <c r="CD109" s="925"/>
      <c r="CE109" s="926"/>
      <c r="CF109" s="945" t="s">
        <v>439</v>
      </c>
      <c r="CG109" s="945"/>
      <c r="CH109" s="945"/>
      <c r="CI109" s="945"/>
      <c r="CJ109" s="945"/>
      <c r="CK109" s="924" t="s">
        <v>440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4" t="s">
        <v>437</v>
      </c>
      <c r="DH109" s="925"/>
      <c r="DI109" s="925"/>
      <c r="DJ109" s="925"/>
      <c r="DK109" s="926"/>
      <c r="DL109" s="924" t="s">
        <v>438</v>
      </c>
      <c r="DM109" s="925"/>
      <c r="DN109" s="925"/>
      <c r="DO109" s="925"/>
      <c r="DP109" s="926"/>
      <c r="DQ109" s="924" t="s">
        <v>308</v>
      </c>
      <c r="DR109" s="925"/>
      <c r="DS109" s="925"/>
      <c r="DT109" s="925"/>
      <c r="DU109" s="926"/>
      <c r="DV109" s="924" t="s">
        <v>439</v>
      </c>
      <c r="DW109" s="925"/>
      <c r="DX109" s="925"/>
      <c r="DY109" s="925"/>
      <c r="DZ109" s="927"/>
    </row>
    <row r="110" spans="1:131" s="221" customFormat="1" ht="26.25" customHeight="1" x14ac:dyDescent="0.2">
      <c r="A110" s="928" t="s">
        <v>441</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2806319</v>
      </c>
      <c r="AB110" s="932"/>
      <c r="AC110" s="932"/>
      <c r="AD110" s="932"/>
      <c r="AE110" s="933"/>
      <c r="AF110" s="934">
        <v>2718958</v>
      </c>
      <c r="AG110" s="932"/>
      <c r="AH110" s="932"/>
      <c r="AI110" s="932"/>
      <c r="AJ110" s="933"/>
      <c r="AK110" s="934">
        <v>2802151</v>
      </c>
      <c r="AL110" s="932"/>
      <c r="AM110" s="932"/>
      <c r="AN110" s="932"/>
      <c r="AO110" s="933"/>
      <c r="AP110" s="935">
        <v>32.299999999999997</v>
      </c>
      <c r="AQ110" s="936"/>
      <c r="AR110" s="936"/>
      <c r="AS110" s="936"/>
      <c r="AT110" s="937"/>
      <c r="AU110" s="938" t="s">
        <v>73</v>
      </c>
      <c r="AV110" s="939"/>
      <c r="AW110" s="939"/>
      <c r="AX110" s="939"/>
      <c r="AY110" s="939"/>
      <c r="AZ110" s="961" t="s">
        <v>442</v>
      </c>
      <c r="BA110" s="929"/>
      <c r="BB110" s="929"/>
      <c r="BC110" s="929"/>
      <c r="BD110" s="929"/>
      <c r="BE110" s="929"/>
      <c r="BF110" s="929"/>
      <c r="BG110" s="929"/>
      <c r="BH110" s="929"/>
      <c r="BI110" s="929"/>
      <c r="BJ110" s="929"/>
      <c r="BK110" s="929"/>
      <c r="BL110" s="929"/>
      <c r="BM110" s="929"/>
      <c r="BN110" s="929"/>
      <c r="BO110" s="929"/>
      <c r="BP110" s="930"/>
      <c r="BQ110" s="962">
        <v>23651886</v>
      </c>
      <c r="BR110" s="963"/>
      <c r="BS110" s="963"/>
      <c r="BT110" s="963"/>
      <c r="BU110" s="963"/>
      <c r="BV110" s="963">
        <v>23817729</v>
      </c>
      <c r="BW110" s="963"/>
      <c r="BX110" s="963"/>
      <c r="BY110" s="963"/>
      <c r="BZ110" s="963"/>
      <c r="CA110" s="963">
        <v>22739002</v>
      </c>
      <c r="CB110" s="963"/>
      <c r="CC110" s="963"/>
      <c r="CD110" s="963"/>
      <c r="CE110" s="963"/>
      <c r="CF110" s="976">
        <v>262.10000000000002</v>
      </c>
      <c r="CG110" s="977"/>
      <c r="CH110" s="977"/>
      <c r="CI110" s="977"/>
      <c r="CJ110" s="977"/>
      <c r="CK110" s="978" t="s">
        <v>443</v>
      </c>
      <c r="CL110" s="979"/>
      <c r="CM110" s="961" t="s">
        <v>444</v>
      </c>
      <c r="CN110" s="929"/>
      <c r="CO110" s="929"/>
      <c r="CP110" s="929"/>
      <c r="CQ110" s="929"/>
      <c r="CR110" s="929"/>
      <c r="CS110" s="929"/>
      <c r="CT110" s="929"/>
      <c r="CU110" s="929"/>
      <c r="CV110" s="929"/>
      <c r="CW110" s="929"/>
      <c r="CX110" s="929"/>
      <c r="CY110" s="929"/>
      <c r="CZ110" s="929"/>
      <c r="DA110" s="929"/>
      <c r="DB110" s="929"/>
      <c r="DC110" s="929"/>
      <c r="DD110" s="929"/>
      <c r="DE110" s="929"/>
      <c r="DF110" s="930"/>
      <c r="DG110" s="962" t="s">
        <v>445</v>
      </c>
      <c r="DH110" s="963"/>
      <c r="DI110" s="963"/>
      <c r="DJ110" s="963"/>
      <c r="DK110" s="963"/>
      <c r="DL110" s="963" t="s">
        <v>445</v>
      </c>
      <c r="DM110" s="963"/>
      <c r="DN110" s="963"/>
      <c r="DO110" s="963"/>
      <c r="DP110" s="963"/>
      <c r="DQ110" s="963" t="s">
        <v>446</v>
      </c>
      <c r="DR110" s="963"/>
      <c r="DS110" s="963"/>
      <c r="DT110" s="963"/>
      <c r="DU110" s="963"/>
      <c r="DV110" s="964" t="s">
        <v>130</v>
      </c>
      <c r="DW110" s="964"/>
      <c r="DX110" s="964"/>
      <c r="DY110" s="964"/>
      <c r="DZ110" s="965"/>
    </row>
    <row r="111" spans="1:131" s="221" customFormat="1" ht="26.25" customHeight="1" x14ac:dyDescent="0.2">
      <c r="A111" s="966" t="s">
        <v>447</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394</v>
      </c>
      <c r="AB111" s="970"/>
      <c r="AC111" s="970"/>
      <c r="AD111" s="970"/>
      <c r="AE111" s="971"/>
      <c r="AF111" s="972" t="s">
        <v>130</v>
      </c>
      <c r="AG111" s="970"/>
      <c r="AH111" s="970"/>
      <c r="AI111" s="970"/>
      <c r="AJ111" s="971"/>
      <c r="AK111" s="972" t="s">
        <v>399</v>
      </c>
      <c r="AL111" s="970"/>
      <c r="AM111" s="970"/>
      <c r="AN111" s="970"/>
      <c r="AO111" s="971"/>
      <c r="AP111" s="973" t="s">
        <v>394</v>
      </c>
      <c r="AQ111" s="974"/>
      <c r="AR111" s="974"/>
      <c r="AS111" s="974"/>
      <c r="AT111" s="975"/>
      <c r="AU111" s="940"/>
      <c r="AV111" s="941"/>
      <c r="AW111" s="941"/>
      <c r="AX111" s="941"/>
      <c r="AY111" s="941"/>
      <c r="AZ111" s="954" t="s">
        <v>448</v>
      </c>
      <c r="BA111" s="955"/>
      <c r="BB111" s="955"/>
      <c r="BC111" s="955"/>
      <c r="BD111" s="955"/>
      <c r="BE111" s="955"/>
      <c r="BF111" s="955"/>
      <c r="BG111" s="955"/>
      <c r="BH111" s="955"/>
      <c r="BI111" s="955"/>
      <c r="BJ111" s="955"/>
      <c r="BK111" s="955"/>
      <c r="BL111" s="955"/>
      <c r="BM111" s="955"/>
      <c r="BN111" s="955"/>
      <c r="BO111" s="955"/>
      <c r="BP111" s="956"/>
      <c r="BQ111" s="957" t="s">
        <v>449</v>
      </c>
      <c r="BR111" s="958"/>
      <c r="BS111" s="958"/>
      <c r="BT111" s="958"/>
      <c r="BU111" s="958"/>
      <c r="BV111" s="958" t="s">
        <v>399</v>
      </c>
      <c r="BW111" s="958"/>
      <c r="BX111" s="958"/>
      <c r="BY111" s="958"/>
      <c r="BZ111" s="958"/>
      <c r="CA111" s="958" t="s">
        <v>130</v>
      </c>
      <c r="CB111" s="958"/>
      <c r="CC111" s="958"/>
      <c r="CD111" s="958"/>
      <c r="CE111" s="958"/>
      <c r="CF111" s="952" t="s">
        <v>394</v>
      </c>
      <c r="CG111" s="953"/>
      <c r="CH111" s="953"/>
      <c r="CI111" s="953"/>
      <c r="CJ111" s="953"/>
      <c r="CK111" s="980"/>
      <c r="CL111" s="981"/>
      <c r="CM111" s="954" t="s">
        <v>450</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130</v>
      </c>
      <c r="DH111" s="958"/>
      <c r="DI111" s="958"/>
      <c r="DJ111" s="958"/>
      <c r="DK111" s="958"/>
      <c r="DL111" s="958" t="s">
        <v>130</v>
      </c>
      <c r="DM111" s="958"/>
      <c r="DN111" s="958"/>
      <c r="DO111" s="958"/>
      <c r="DP111" s="958"/>
      <c r="DQ111" s="958" t="s">
        <v>446</v>
      </c>
      <c r="DR111" s="958"/>
      <c r="DS111" s="958"/>
      <c r="DT111" s="958"/>
      <c r="DU111" s="958"/>
      <c r="DV111" s="959" t="s">
        <v>446</v>
      </c>
      <c r="DW111" s="959"/>
      <c r="DX111" s="959"/>
      <c r="DY111" s="959"/>
      <c r="DZ111" s="960"/>
    </row>
    <row r="112" spans="1:131" s="221" customFormat="1" ht="26.25" customHeight="1" x14ac:dyDescent="0.2">
      <c r="A112" s="984" t="s">
        <v>451</v>
      </c>
      <c r="B112" s="985"/>
      <c r="C112" s="955" t="s">
        <v>452</v>
      </c>
      <c r="D112" s="955"/>
      <c r="E112" s="955"/>
      <c r="F112" s="955"/>
      <c r="G112" s="955"/>
      <c r="H112" s="955"/>
      <c r="I112" s="955"/>
      <c r="J112" s="955"/>
      <c r="K112" s="955"/>
      <c r="L112" s="955"/>
      <c r="M112" s="955"/>
      <c r="N112" s="955"/>
      <c r="O112" s="955"/>
      <c r="P112" s="955"/>
      <c r="Q112" s="955"/>
      <c r="R112" s="955"/>
      <c r="S112" s="955"/>
      <c r="T112" s="955"/>
      <c r="U112" s="955"/>
      <c r="V112" s="955"/>
      <c r="W112" s="955"/>
      <c r="X112" s="955"/>
      <c r="Y112" s="955"/>
      <c r="Z112" s="956"/>
      <c r="AA112" s="990" t="s">
        <v>399</v>
      </c>
      <c r="AB112" s="991"/>
      <c r="AC112" s="991"/>
      <c r="AD112" s="991"/>
      <c r="AE112" s="992"/>
      <c r="AF112" s="993" t="s">
        <v>130</v>
      </c>
      <c r="AG112" s="991"/>
      <c r="AH112" s="991"/>
      <c r="AI112" s="991"/>
      <c r="AJ112" s="992"/>
      <c r="AK112" s="993" t="s">
        <v>130</v>
      </c>
      <c r="AL112" s="991"/>
      <c r="AM112" s="991"/>
      <c r="AN112" s="991"/>
      <c r="AO112" s="992"/>
      <c r="AP112" s="994" t="s">
        <v>445</v>
      </c>
      <c r="AQ112" s="995"/>
      <c r="AR112" s="995"/>
      <c r="AS112" s="995"/>
      <c r="AT112" s="996"/>
      <c r="AU112" s="940"/>
      <c r="AV112" s="941"/>
      <c r="AW112" s="941"/>
      <c r="AX112" s="941"/>
      <c r="AY112" s="941"/>
      <c r="AZ112" s="954" t="s">
        <v>453</v>
      </c>
      <c r="BA112" s="955"/>
      <c r="BB112" s="955"/>
      <c r="BC112" s="955"/>
      <c r="BD112" s="955"/>
      <c r="BE112" s="955"/>
      <c r="BF112" s="955"/>
      <c r="BG112" s="955"/>
      <c r="BH112" s="955"/>
      <c r="BI112" s="955"/>
      <c r="BJ112" s="955"/>
      <c r="BK112" s="955"/>
      <c r="BL112" s="955"/>
      <c r="BM112" s="955"/>
      <c r="BN112" s="955"/>
      <c r="BO112" s="955"/>
      <c r="BP112" s="956"/>
      <c r="BQ112" s="957">
        <v>8282205</v>
      </c>
      <c r="BR112" s="958"/>
      <c r="BS112" s="958"/>
      <c r="BT112" s="958"/>
      <c r="BU112" s="958"/>
      <c r="BV112" s="958">
        <v>7962865</v>
      </c>
      <c r="BW112" s="958"/>
      <c r="BX112" s="958"/>
      <c r="BY112" s="958"/>
      <c r="BZ112" s="958"/>
      <c r="CA112" s="958">
        <v>7498030</v>
      </c>
      <c r="CB112" s="958"/>
      <c r="CC112" s="958"/>
      <c r="CD112" s="958"/>
      <c r="CE112" s="958"/>
      <c r="CF112" s="952">
        <v>86.4</v>
      </c>
      <c r="CG112" s="953"/>
      <c r="CH112" s="953"/>
      <c r="CI112" s="953"/>
      <c r="CJ112" s="953"/>
      <c r="CK112" s="980"/>
      <c r="CL112" s="981"/>
      <c r="CM112" s="954" t="s">
        <v>454</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445</v>
      </c>
      <c r="DH112" s="958"/>
      <c r="DI112" s="958"/>
      <c r="DJ112" s="958"/>
      <c r="DK112" s="958"/>
      <c r="DL112" s="958" t="s">
        <v>130</v>
      </c>
      <c r="DM112" s="958"/>
      <c r="DN112" s="958"/>
      <c r="DO112" s="958"/>
      <c r="DP112" s="958"/>
      <c r="DQ112" s="958" t="s">
        <v>399</v>
      </c>
      <c r="DR112" s="958"/>
      <c r="DS112" s="958"/>
      <c r="DT112" s="958"/>
      <c r="DU112" s="958"/>
      <c r="DV112" s="959" t="s">
        <v>130</v>
      </c>
      <c r="DW112" s="959"/>
      <c r="DX112" s="959"/>
      <c r="DY112" s="959"/>
      <c r="DZ112" s="960"/>
    </row>
    <row r="113" spans="1:130" s="221" customFormat="1" ht="26.25" customHeight="1" x14ac:dyDescent="0.2">
      <c r="A113" s="986"/>
      <c r="B113" s="987"/>
      <c r="C113" s="955" t="s">
        <v>455</v>
      </c>
      <c r="D113" s="955"/>
      <c r="E113" s="955"/>
      <c r="F113" s="955"/>
      <c r="G113" s="955"/>
      <c r="H113" s="955"/>
      <c r="I113" s="955"/>
      <c r="J113" s="955"/>
      <c r="K113" s="955"/>
      <c r="L113" s="955"/>
      <c r="M113" s="955"/>
      <c r="N113" s="955"/>
      <c r="O113" s="955"/>
      <c r="P113" s="955"/>
      <c r="Q113" s="955"/>
      <c r="R113" s="955"/>
      <c r="S113" s="955"/>
      <c r="T113" s="955"/>
      <c r="U113" s="955"/>
      <c r="V113" s="955"/>
      <c r="W113" s="955"/>
      <c r="X113" s="955"/>
      <c r="Y113" s="955"/>
      <c r="Z113" s="956"/>
      <c r="AA113" s="969">
        <v>936974</v>
      </c>
      <c r="AB113" s="970"/>
      <c r="AC113" s="970"/>
      <c r="AD113" s="970"/>
      <c r="AE113" s="971"/>
      <c r="AF113" s="972">
        <v>899419</v>
      </c>
      <c r="AG113" s="970"/>
      <c r="AH113" s="970"/>
      <c r="AI113" s="970"/>
      <c r="AJ113" s="971"/>
      <c r="AK113" s="972">
        <v>839341</v>
      </c>
      <c r="AL113" s="970"/>
      <c r="AM113" s="970"/>
      <c r="AN113" s="970"/>
      <c r="AO113" s="971"/>
      <c r="AP113" s="973">
        <v>9.6999999999999993</v>
      </c>
      <c r="AQ113" s="974"/>
      <c r="AR113" s="974"/>
      <c r="AS113" s="974"/>
      <c r="AT113" s="975"/>
      <c r="AU113" s="940"/>
      <c r="AV113" s="941"/>
      <c r="AW113" s="941"/>
      <c r="AX113" s="941"/>
      <c r="AY113" s="941"/>
      <c r="AZ113" s="954" t="s">
        <v>456</v>
      </c>
      <c r="BA113" s="955"/>
      <c r="BB113" s="955"/>
      <c r="BC113" s="955"/>
      <c r="BD113" s="955"/>
      <c r="BE113" s="955"/>
      <c r="BF113" s="955"/>
      <c r="BG113" s="955"/>
      <c r="BH113" s="955"/>
      <c r="BI113" s="955"/>
      <c r="BJ113" s="955"/>
      <c r="BK113" s="955"/>
      <c r="BL113" s="955"/>
      <c r="BM113" s="955"/>
      <c r="BN113" s="955"/>
      <c r="BO113" s="955"/>
      <c r="BP113" s="956"/>
      <c r="BQ113" s="957">
        <v>231347</v>
      </c>
      <c r="BR113" s="958"/>
      <c r="BS113" s="958"/>
      <c r="BT113" s="958"/>
      <c r="BU113" s="958"/>
      <c r="BV113" s="958">
        <v>225123</v>
      </c>
      <c r="BW113" s="958"/>
      <c r="BX113" s="958"/>
      <c r="BY113" s="958"/>
      <c r="BZ113" s="958"/>
      <c r="CA113" s="958">
        <v>737498</v>
      </c>
      <c r="CB113" s="958"/>
      <c r="CC113" s="958"/>
      <c r="CD113" s="958"/>
      <c r="CE113" s="958"/>
      <c r="CF113" s="952">
        <v>8.5</v>
      </c>
      <c r="CG113" s="953"/>
      <c r="CH113" s="953"/>
      <c r="CI113" s="953"/>
      <c r="CJ113" s="953"/>
      <c r="CK113" s="980"/>
      <c r="CL113" s="981"/>
      <c r="CM113" s="954" t="s">
        <v>457</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0" t="s">
        <v>399</v>
      </c>
      <c r="DH113" s="991"/>
      <c r="DI113" s="991"/>
      <c r="DJ113" s="991"/>
      <c r="DK113" s="992"/>
      <c r="DL113" s="993" t="s">
        <v>130</v>
      </c>
      <c r="DM113" s="991"/>
      <c r="DN113" s="991"/>
      <c r="DO113" s="991"/>
      <c r="DP113" s="992"/>
      <c r="DQ113" s="993" t="s">
        <v>399</v>
      </c>
      <c r="DR113" s="991"/>
      <c r="DS113" s="991"/>
      <c r="DT113" s="991"/>
      <c r="DU113" s="992"/>
      <c r="DV113" s="994" t="s">
        <v>399</v>
      </c>
      <c r="DW113" s="995"/>
      <c r="DX113" s="995"/>
      <c r="DY113" s="995"/>
      <c r="DZ113" s="996"/>
    </row>
    <row r="114" spans="1:130" s="221" customFormat="1" ht="26.25" customHeight="1" x14ac:dyDescent="0.2">
      <c r="A114" s="986"/>
      <c r="B114" s="987"/>
      <c r="C114" s="955" t="s">
        <v>458</v>
      </c>
      <c r="D114" s="955"/>
      <c r="E114" s="955"/>
      <c r="F114" s="955"/>
      <c r="G114" s="955"/>
      <c r="H114" s="955"/>
      <c r="I114" s="955"/>
      <c r="J114" s="955"/>
      <c r="K114" s="955"/>
      <c r="L114" s="955"/>
      <c r="M114" s="955"/>
      <c r="N114" s="955"/>
      <c r="O114" s="955"/>
      <c r="P114" s="955"/>
      <c r="Q114" s="955"/>
      <c r="R114" s="955"/>
      <c r="S114" s="955"/>
      <c r="T114" s="955"/>
      <c r="U114" s="955"/>
      <c r="V114" s="955"/>
      <c r="W114" s="955"/>
      <c r="X114" s="955"/>
      <c r="Y114" s="955"/>
      <c r="Z114" s="956"/>
      <c r="AA114" s="990">
        <v>74113</v>
      </c>
      <c r="AB114" s="991"/>
      <c r="AC114" s="991"/>
      <c r="AD114" s="991"/>
      <c r="AE114" s="992"/>
      <c r="AF114" s="993">
        <v>61873</v>
      </c>
      <c r="AG114" s="991"/>
      <c r="AH114" s="991"/>
      <c r="AI114" s="991"/>
      <c r="AJ114" s="992"/>
      <c r="AK114" s="993">
        <v>35363</v>
      </c>
      <c r="AL114" s="991"/>
      <c r="AM114" s="991"/>
      <c r="AN114" s="991"/>
      <c r="AO114" s="992"/>
      <c r="AP114" s="994">
        <v>0.4</v>
      </c>
      <c r="AQ114" s="995"/>
      <c r="AR114" s="995"/>
      <c r="AS114" s="995"/>
      <c r="AT114" s="996"/>
      <c r="AU114" s="940"/>
      <c r="AV114" s="941"/>
      <c r="AW114" s="941"/>
      <c r="AX114" s="941"/>
      <c r="AY114" s="941"/>
      <c r="AZ114" s="954" t="s">
        <v>459</v>
      </c>
      <c r="BA114" s="955"/>
      <c r="BB114" s="955"/>
      <c r="BC114" s="955"/>
      <c r="BD114" s="955"/>
      <c r="BE114" s="955"/>
      <c r="BF114" s="955"/>
      <c r="BG114" s="955"/>
      <c r="BH114" s="955"/>
      <c r="BI114" s="955"/>
      <c r="BJ114" s="955"/>
      <c r="BK114" s="955"/>
      <c r="BL114" s="955"/>
      <c r="BM114" s="955"/>
      <c r="BN114" s="955"/>
      <c r="BO114" s="955"/>
      <c r="BP114" s="956"/>
      <c r="BQ114" s="957">
        <v>2250900</v>
      </c>
      <c r="BR114" s="958"/>
      <c r="BS114" s="958"/>
      <c r="BT114" s="958"/>
      <c r="BU114" s="958"/>
      <c r="BV114" s="958">
        <v>2191278</v>
      </c>
      <c r="BW114" s="958"/>
      <c r="BX114" s="958"/>
      <c r="BY114" s="958"/>
      <c r="BZ114" s="958"/>
      <c r="CA114" s="958">
        <v>2165641</v>
      </c>
      <c r="CB114" s="958"/>
      <c r="CC114" s="958"/>
      <c r="CD114" s="958"/>
      <c r="CE114" s="958"/>
      <c r="CF114" s="952">
        <v>25</v>
      </c>
      <c r="CG114" s="953"/>
      <c r="CH114" s="953"/>
      <c r="CI114" s="953"/>
      <c r="CJ114" s="953"/>
      <c r="CK114" s="980"/>
      <c r="CL114" s="981"/>
      <c r="CM114" s="954" t="s">
        <v>460</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0" t="s">
        <v>445</v>
      </c>
      <c r="DH114" s="991"/>
      <c r="DI114" s="991"/>
      <c r="DJ114" s="991"/>
      <c r="DK114" s="992"/>
      <c r="DL114" s="993" t="s">
        <v>446</v>
      </c>
      <c r="DM114" s="991"/>
      <c r="DN114" s="991"/>
      <c r="DO114" s="991"/>
      <c r="DP114" s="992"/>
      <c r="DQ114" s="993" t="s">
        <v>130</v>
      </c>
      <c r="DR114" s="991"/>
      <c r="DS114" s="991"/>
      <c r="DT114" s="991"/>
      <c r="DU114" s="992"/>
      <c r="DV114" s="994" t="s">
        <v>445</v>
      </c>
      <c r="DW114" s="995"/>
      <c r="DX114" s="995"/>
      <c r="DY114" s="995"/>
      <c r="DZ114" s="996"/>
    </row>
    <row r="115" spans="1:130" s="221" customFormat="1" ht="26.25" customHeight="1" x14ac:dyDescent="0.2">
      <c r="A115" s="986"/>
      <c r="B115" s="987"/>
      <c r="C115" s="955" t="s">
        <v>461</v>
      </c>
      <c r="D115" s="955"/>
      <c r="E115" s="955"/>
      <c r="F115" s="955"/>
      <c r="G115" s="955"/>
      <c r="H115" s="955"/>
      <c r="I115" s="955"/>
      <c r="J115" s="955"/>
      <c r="K115" s="955"/>
      <c r="L115" s="955"/>
      <c r="M115" s="955"/>
      <c r="N115" s="955"/>
      <c r="O115" s="955"/>
      <c r="P115" s="955"/>
      <c r="Q115" s="955"/>
      <c r="R115" s="955"/>
      <c r="S115" s="955"/>
      <c r="T115" s="955"/>
      <c r="U115" s="955"/>
      <c r="V115" s="955"/>
      <c r="W115" s="955"/>
      <c r="X115" s="955"/>
      <c r="Y115" s="955"/>
      <c r="Z115" s="956"/>
      <c r="AA115" s="969" t="s">
        <v>462</v>
      </c>
      <c r="AB115" s="970"/>
      <c r="AC115" s="970"/>
      <c r="AD115" s="970"/>
      <c r="AE115" s="971"/>
      <c r="AF115" s="972" t="s">
        <v>130</v>
      </c>
      <c r="AG115" s="970"/>
      <c r="AH115" s="970"/>
      <c r="AI115" s="970"/>
      <c r="AJ115" s="971"/>
      <c r="AK115" s="972" t="s">
        <v>130</v>
      </c>
      <c r="AL115" s="970"/>
      <c r="AM115" s="970"/>
      <c r="AN115" s="970"/>
      <c r="AO115" s="971"/>
      <c r="AP115" s="973" t="s">
        <v>130</v>
      </c>
      <c r="AQ115" s="974"/>
      <c r="AR115" s="974"/>
      <c r="AS115" s="974"/>
      <c r="AT115" s="975"/>
      <c r="AU115" s="940"/>
      <c r="AV115" s="941"/>
      <c r="AW115" s="941"/>
      <c r="AX115" s="941"/>
      <c r="AY115" s="941"/>
      <c r="AZ115" s="954" t="s">
        <v>463</v>
      </c>
      <c r="BA115" s="955"/>
      <c r="BB115" s="955"/>
      <c r="BC115" s="955"/>
      <c r="BD115" s="955"/>
      <c r="BE115" s="955"/>
      <c r="BF115" s="955"/>
      <c r="BG115" s="955"/>
      <c r="BH115" s="955"/>
      <c r="BI115" s="955"/>
      <c r="BJ115" s="955"/>
      <c r="BK115" s="955"/>
      <c r="BL115" s="955"/>
      <c r="BM115" s="955"/>
      <c r="BN115" s="955"/>
      <c r="BO115" s="955"/>
      <c r="BP115" s="956"/>
      <c r="BQ115" s="957">
        <v>4815</v>
      </c>
      <c r="BR115" s="958"/>
      <c r="BS115" s="958"/>
      <c r="BT115" s="958"/>
      <c r="BU115" s="958"/>
      <c r="BV115" s="958">
        <v>3396</v>
      </c>
      <c r="BW115" s="958"/>
      <c r="BX115" s="958"/>
      <c r="BY115" s="958"/>
      <c r="BZ115" s="958"/>
      <c r="CA115" s="958">
        <v>2006</v>
      </c>
      <c r="CB115" s="958"/>
      <c r="CC115" s="958"/>
      <c r="CD115" s="958"/>
      <c r="CE115" s="958"/>
      <c r="CF115" s="952">
        <v>0</v>
      </c>
      <c r="CG115" s="953"/>
      <c r="CH115" s="953"/>
      <c r="CI115" s="953"/>
      <c r="CJ115" s="953"/>
      <c r="CK115" s="980"/>
      <c r="CL115" s="981"/>
      <c r="CM115" s="954" t="s">
        <v>464</v>
      </c>
      <c r="CN115" s="955"/>
      <c r="CO115" s="955"/>
      <c r="CP115" s="955"/>
      <c r="CQ115" s="955"/>
      <c r="CR115" s="955"/>
      <c r="CS115" s="955"/>
      <c r="CT115" s="955"/>
      <c r="CU115" s="955"/>
      <c r="CV115" s="955"/>
      <c r="CW115" s="955"/>
      <c r="CX115" s="955"/>
      <c r="CY115" s="955"/>
      <c r="CZ115" s="955"/>
      <c r="DA115" s="955"/>
      <c r="DB115" s="955"/>
      <c r="DC115" s="955"/>
      <c r="DD115" s="955"/>
      <c r="DE115" s="955"/>
      <c r="DF115" s="956"/>
      <c r="DG115" s="990" t="s">
        <v>130</v>
      </c>
      <c r="DH115" s="991"/>
      <c r="DI115" s="991"/>
      <c r="DJ115" s="991"/>
      <c r="DK115" s="992"/>
      <c r="DL115" s="993" t="s">
        <v>449</v>
      </c>
      <c r="DM115" s="991"/>
      <c r="DN115" s="991"/>
      <c r="DO115" s="991"/>
      <c r="DP115" s="992"/>
      <c r="DQ115" s="993" t="s">
        <v>449</v>
      </c>
      <c r="DR115" s="991"/>
      <c r="DS115" s="991"/>
      <c r="DT115" s="991"/>
      <c r="DU115" s="992"/>
      <c r="DV115" s="994" t="s">
        <v>130</v>
      </c>
      <c r="DW115" s="995"/>
      <c r="DX115" s="995"/>
      <c r="DY115" s="995"/>
      <c r="DZ115" s="996"/>
    </row>
    <row r="116" spans="1:130" s="221" customFormat="1" ht="26.25" customHeight="1" x14ac:dyDescent="0.2">
      <c r="A116" s="988"/>
      <c r="B116" s="989"/>
      <c r="C116" s="997" t="s">
        <v>465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130</v>
      </c>
      <c r="AB116" s="991"/>
      <c r="AC116" s="991"/>
      <c r="AD116" s="991"/>
      <c r="AE116" s="992"/>
      <c r="AF116" s="993" t="s">
        <v>446</v>
      </c>
      <c r="AG116" s="991"/>
      <c r="AH116" s="991"/>
      <c r="AI116" s="991"/>
      <c r="AJ116" s="992"/>
      <c r="AK116" s="993" t="s">
        <v>446</v>
      </c>
      <c r="AL116" s="991"/>
      <c r="AM116" s="991"/>
      <c r="AN116" s="991"/>
      <c r="AO116" s="992"/>
      <c r="AP116" s="994" t="s">
        <v>399</v>
      </c>
      <c r="AQ116" s="995"/>
      <c r="AR116" s="995"/>
      <c r="AS116" s="995"/>
      <c r="AT116" s="996"/>
      <c r="AU116" s="940"/>
      <c r="AV116" s="941"/>
      <c r="AW116" s="941"/>
      <c r="AX116" s="941"/>
      <c r="AY116" s="941"/>
      <c r="AZ116" s="999" t="s">
        <v>466</v>
      </c>
      <c r="BA116" s="1000"/>
      <c r="BB116" s="1000"/>
      <c r="BC116" s="1000"/>
      <c r="BD116" s="1000"/>
      <c r="BE116" s="1000"/>
      <c r="BF116" s="1000"/>
      <c r="BG116" s="1000"/>
      <c r="BH116" s="1000"/>
      <c r="BI116" s="1000"/>
      <c r="BJ116" s="1000"/>
      <c r="BK116" s="1000"/>
      <c r="BL116" s="1000"/>
      <c r="BM116" s="1000"/>
      <c r="BN116" s="1000"/>
      <c r="BO116" s="1000"/>
      <c r="BP116" s="1001"/>
      <c r="BQ116" s="957" t="s">
        <v>449</v>
      </c>
      <c r="BR116" s="958"/>
      <c r="BS116" s="958"/>
      <c r="BT116" s="958"/>
      <c r="BU116" s="958"/>
      <c r="BV116" s="958" t="s">
        <v>130</v>
      </c>
      <c r="BW116" s="958"/>
      <c r="BX116" s="958"/>
      <c r="BY116" s="958"/>
      <c r="BZ116" s="958"/>
      <c r="CA116" s="958" t="s">
        <v>449</v>
      </c>
      <c r="CB116" s="958"/>
      <c r="CC116" s="958"/>
      <c r="CD116" s="958"/>
      <c r="CE116" s="958"/>
      <c r="CF116" s="952" t="s">
        <v>130</v>
      </c>
      <c r="CG116" s="953"/>
      <c r="CH116" s="953"/>
      <c r="CI116" s="953"/>
      <c r="CJ116" s="953"/>
      <c r="CK116" s="980"/>
      <c r="CL116" s="981"/>
      <c r="CM116" s="954" t="s">
        <v>467</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0" t="s">
        <v>445</v>
      </c>
      <c r="DH116" s="991"/>
      <c r="DI116" s="991"/>
      <c r="DJ116" s="991"/>
      <c r="DK116" s="992"/>
      <c r="DL116" s="993" t="s">
        <v>399</v>
      </c>
      <c r="DM116" s="991"/>
      <c r="DN116" s="991"/>
      <c r="DO116" s="991"/>
      <c r="DP116" s="992"/>
      <c r="DQ116" s="993" t="s">
        <v>130</v>
      </c>
      <c r="DR116" s="991"/>
      <c r="DS116" s="991"/>
      <c r="DT116" s="991"/>
      <c r="DU116" s="992"/>
      <c r="DV116" s="994" t="s">
        <v>130</v>
      </c>
      <c r="DW116" s="995"/>
      <c r="DX116" s="995"/>
      <c r="DY116" s="995"/>
      <c r="DZ116" s="996"/>
    </row>
    <row r="117" spans="1:130" s="221" customFormat="1" ht="26.25" customHeight="1" x14ac:dyDescent="0.2">
      <c r="A117" s="944" t="s">
        <v>190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1009" t="s">
        <v>468</v>
      </c>
      <c r="Z117" s="926"/>
      <c r="AA117" s="1010">
        <v>3817406</v>
      </c>
      <c r="AB117" s="1011"/>
      <c r="AC117" s="1011"/>
      <c r="AD117" s="1011"/>
      <c r="AE117" s="1012"/>
      <c r="AF117" s="1013">
        <v>3680250</v>
      </c>
      <c r="AG117" s="1011"/>
      <c r="AH117" s="1011"/>
      <c r="AI117" s="1011"/>
      <c r="AJ117" s="1012"/>
      <c r="AK117" s="1013">
        <v>3676855</v>
      </c>
      <c r="AL117" s="1011"/>
      <c r="AM117" s="1011"/>
      <c r="AN117" s="1011"/>
      <c r="AO117" s="1012"/>
      <c r="AP117" s="1014"/>
      <c r="AQ117" s="1015"/>
      <c r="AR117" s="1015"/>
      <c r="AS117" s="1015"/>
      <c r="AT117" s="1016"/>
      <c r="AU117" s="940"/>
      <c r="AV117" s="941"/>
      <c r="AW117" s="941"/>
      <c r="AX117" s="941"/>
      <c r="AY117" s="941"/>
      <c r="AZ117" s="1006" t="s">
        <v>469</v>
      </c>
      <c r="BA117" s="1007"/>
      <c r="BB117" s="1007"/>
      <c r="BC117" s="1007"/>
      <c r="BD117" s="1007"/>
      <c r="BE117" s="1007"/>
      <c r="BF117" s="1007"/>
      <c r="BG117" s="1007"/>
      <c r="BH117" s="1007"/>
      <c r="BI117" s="1007"/>
      <c r="BJ117" s="1007"/>
      <c r="BK117" s="1007"/>
      <c r="BL117" s="1007"/>
      <c r="BM117" s="1007"/>
      <c r="BN117" s="1007"/>
      <c r="BO117" s="1007"/>
      <c r="BP117" s="1008"/>
      <c r="BQ117" s="957" t="s">
        <v>446</v>
      </c>
      <c r="BR117" s="958"/>
      <c r="BS117" s="958"/>
      <c r="BT117" s="958"/>
      <c r="BU117" s="958"/>
      <c r="BV117" s="958" t="s">
        <v>446</v>
      </c>
      <c r="BW117" s="958"/>
      <c r="BX117" s="958"/>
      <c r="BY117" s="958"/>
      <c r="BZ117" s="958"/>
      <c r="CA117" s="958" t="s">
        <v>130</v>
      </c>
      <c r="CB117" s="958"/>
      <c r="CC117" s="958"/>
      <c r="CD117" s="958"/>
      <c r="CE117" s="958"/>
      <c r="CF117" s="952" t="s">
        <v>445</v>
      </c>
      <c r="CG117" s="953"/>
      <c r="CH117" s="953"/>
      <c r="CI117" s="953"/>
      <c r="CJ117" s="953"/>
      <c r="CK117" s="980"/>
      <c r="CL117" s="981"/>
      <c r="CM117" s="954" t="s">
        <v>470</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0" t="s">
        <v>446</v>
      </c>
      <c r="DH117" s="991"/>
      <c r="DI117" s="991"/>
      <c r="DJ117" s="991"/>
      <c r="DK117" s="992"/>
      <c r="DL117" s="993" t="s">
        <v>399</v>
      </c>
      <c r="DM117" s="991"/>
      <c r="DN117" s="991"/>
      <c r="DO117" s="991"/>
      <c r="DP117" s="992"/>
      <c r="DQ117" s="993" t="s">
        <v>445</v>
      </c>
      <c r="DR117" s="991"/>
      <c r="DS117" s="991"/>
      <c r="DT117" s="991"/>
      <c r="DU117" s="992"/>
      <c r="DV117" s="994" t="s">
        <v>446</v>
      </c>
      <c r="DW117" s="995"/>
      <c r="DX117" s="995"/>
      <c r="DY117" s="995"/>
      <c r="DZ117" s="996"/>
    </row>
    <row r="118" spans="1:130" s="221" customFormat="1" ht="26.25" customHeight="1" x14ac:dyDescent="0.2">
      <c r="A118" s="944" t="s">
        <v>440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4" t="s">
        <v>437</v>
      </c>
      <c r="AB118" s="925"/>
      <c r="AC118" s="925"/>
      <c r="AD118" s="925"/>
      <c r="AE118" s="926"/>
      <c r="AF118" s="924" t="s">
        <v>438</v>
      </c>
      <c r="AG118" s="925"/>
      <c r="AH118" s="925"/>
      <c r="AI118" s="925"/>
      <c r="AJ118" s="926"/>
      <c r="AK118" s="924" t="s">
        <v>308</v>
      </c>
      <c r="AL118" s="925"/>
      <c r="AM118" s="925"/>
      <c r="AN118" s="925"/>
      <c r="AO118" s="926"/>
      <c r="AP118" s="1002" t="s">
        <v>439</v>
      </c>
      <c r="AQ118" s="1003"/>
      <c r="AR118" s="1003"/>
      <c r="AS118" s="1003"/>
      <c r="AT118" s="1004"/>
      <c r="AU118" s="940"/>
      <c r="AV118" s="941"/>
      <c r="AW118" s="941"/>
      <c r="AX118" s="941"/>
      <c r="AY118" s="941"/>
      <c r="AZ118" s="1005" t="s">
        <v>471</v>
      </c>
      <c r="BA118" s="997"/>
      <c r="BB118" s="997"/>
      <c r="BC118" s="997"/>
      <c r="BD118" s="997"/>
      <c r="BE118" s="997"/>
      <c r="BF118" s="997"/>
      <c r="BG118" s="997"/>
      <c r="BH118" s="997"/>
      <c r="BI118" s="997"/>
      <c r="BJ118" s="997"/>
      <c r="BK118" s="997"/>
      <c r="BL118" s="997"/>
      <c r="BM118" s="997"/>
      <c r="BN118" s="997"/>
      <c r="BO118" s="997"/>
      <c r="BP118" s="998"/>
      <c r="BQ118" s="1031" t="s">
        <v>446</v>
      </c>
      <c r="BR118" s="1032"/>
      <c r="BS118" s="1032"/>
      <c r="BT118" s="1032"/>
      <c r="BU118" s="1032"/>
      <c r="BV118" s="1032" t="s">
        <v>446</v>
      </c>
      <c r="BW118" s="1032"/>
      <c r="BX118" s="1032"/>
      <c r="BY118" s="1032"/>
      <c r="BZ118" s="1032"/>
      <c r="CA118" s="1032" t="s">
        <v>399</v>
      </c>
      <c r="CB118" s="1032"/>
      <c r="CC118" s="1032"/>
      <c r="CD118" s="1032"/>
      <c r="CE118" s="1032"/>
      <c r="CF118" s="952" t="s">
        <v>462</v>
      </c>
      <c r="CG118" s="953"/>
      <c r="CH118" s="953"/>
      <c r="CI118" s="953"/>
      <c r="CJ118" s="953"/>
      <c r="CK118" s="980"/>
      <c r="CL118" s="981"/>
      <c r="CM118" s="954" t="s">
        <v>472</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0" t="s">
        <v>446</v>
      </c>
      <c r="DH118" s="991"/>
      <c r="DI118" s="991"/>
      <c r="DJ118" s="991"/>
      <c r="DK118" s="992"/>
      <c r="DL118" s="993" t="s">
        <v>445</v>
      </c>
      <c r="DM118" s="991"/>
      <c r="DN118" s="991"/>
      <c r="DO118" s="991"/>
      <c r="DP118" s="992"/>
      <c r="DQ118" s="993" t="s">
        <v>399</v>
      </c>
      <c r="DR118" s="991"/>
      <c r="DS118" s="991"/>
      <c r="DT118" s="991"/>
      <c r="DU118" s="992"/>
      <c r="DV118" s="994" t="s">
        <v>446</v>
      </c>
      <c r="DW118" s="995"/>
      <c r="DX118" s="995"/>
      <c r="DY118" s="995"/>
      <c r="DZ118" s="996"/>
    </row>
    <row r="119" spans="1:130" s="221" customFormat="1" ht="26.25" customHeight="1" x14ac:dyDescent="0.2">
      <c r="A119" s="1088" t="s">
        <v>443</v>
      </c>
      <c r="B119" s="979"/>
      <c r="C119" s="961" t="s">
        <v>444</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30"/>
      <c r="AA119" s="931" t="s">
        <v>446</v>
      </c>
      <c r="AB119" s="932"/>
      <c r="AC119" s="932"/>
      <c r="AD119" s="932"/>
      <c r="AE119" s="933"/>
      <c r="AF119" s="934" t="s">
        <v>446</v>
      </c>
      <c r="AG119" s="932"/>
      <c r="AH119" s="932"/>
      <c r="AI119" s="932"/>
      <c r="AJ119" s="933"/>
      <c r="AK119" s="934" t="s">
        <v>446</v>
      </c>
      <c r="AL119" s="932"/>
      <c r="AM119" s="932"/>
      <c r="AN119" s="932"/>
      <c r="AO119" s="933"/>
      <c r="AP119" s="935" t="s">
        <v>446</v>
      </c>
      <c r="AQ119" s="936"/>
      <c r="AR119" s="936"/>
      <c r="AS119" s="936"/>
      <c r="AT119" s="937"/>
      <c r="AU119" s="942"/>
      <c r="AV119" s="943"/>
      <c r="AW119" s="943"/>
      <c r="AX119" s="943"/>
      <c r="AY119" s="943"/>
      <c r="AZ119" s="242" t="s">
        <v>190</v>
      </c>
      <c r="BA119" s="242"/>
      <c r="BB119" s="242"/>
      <c r="BC119" s="242"/>
      <c r="BD119" s="242"/>
      <c r="BE119" s="242"/>
      <c r="BF119" s="242"/>
      <c r="BG119" s="242"/>
      <c r="BH119" s="242"/>
      <c r="BI119" s="242"/>
      <c r="BJ119" s="242"/>
      <c r="BK119" s="242"/>
      <c r="BL119" s="242"/>
      <c r="BM119" s="242"/>
      <c r="BN119" s="242"/>
      <c r="BO119" s="1009" t="s">
        <v>473</v>
      </c>
      <c r="BP119" s="1037"/>
      <c r="BQ119" s="1031">
        <v>34421153</v>
      </c>
      <c r="BR119" s="1032"/>
      <c r="BS119" s="1032"/>
      <c r="BT119" s="1032"/>
      <c r="BU119" s="1032"/>
      <c r="BV119" s="1032">
        <v>34200391</v>
      </c>
      <c r="BW119" s="1032"/>
      <c r="BX119" s="1032"/>
      <c r="BY119" s="1032"/>
      <c r="BZ119" s="1032"/>
      <c r="CA119" s="1032">
        <v>33142177</v>
      </c>
      <c r="CB119" s="1032"/>
      <c r="CC119" s="1032"/>
      <c r="CD119" s="1032"/>
      <c r="CE119" s="1032"/>
      <c r="CF119" s="1033"/>
      <c r="CG119" s="1034"/>
      <c r="CH119" s="1034"/>
      <c r="CI119" s="1034"/>
      <c r="CJ119" s="1035"/>
      <c r="CK119" s="982"/>
      <c r="CL119" s="983"/>
      <c r="CM119" s="1005" t="s">
        <v>474</v>
      </c>
      <c r="CN119" s="997"/>
      <c r="CO119" s="997"/>
      <c r="CP119" s="997"/>
      <c r="CQ119" s="997"/>
      <c r="CR119" s="997"/>
      <c r="CS119" s="997"/>
      <c r="CT119" s="997"/>
      <c r="CU119" s="997"/>
      <c r="CV119" s="997"/>
      <c r="CW119" s="997"/>
      <c r="CX119" s="997"/>
      <c r="CY119" s="997"/>
      <c r="CZ119" s="997"/>
      <c r="DA119" s="997"/>
      <c r="DB119" s="997"/>
      <c r="DC119" s="997"/>
      <c r="DD119" s="997"/>
      <c r="DE119" s="997"/>
      <c r="DF119" s="998"/>
      <c r="DG119" s="1036" t="s">
        <v>446</v>
      </c>
      <c r="DH119" s="1018"/>
      <c r="DI119" s="1018"/>
      <c r="DJ119" s="1018"/>
      <c r="DK119" s="1019"/>
      <c r="DL119" s="1017" t="s">
        <v>445</v>
      </c>
      <c r="DM119" s="1018"/>
      <c r="DN119" s="1018"/>
      <c r="DO119" s="1018"/>
      <c r="DP119" s="1019"/>
      <c r="DQ119" s="1017" t="s">
        <v>130</v>
      </c>
      <c r="DR119" s="1018"/>
      <c r="DS119" s="1018"/>
      <c r="DT119" s="1018"/>
      <c r="DU119" s="1019"/>
      <c r="DV119" s="1020" t="s">
        <v>130</v>
      </c>
      <c r="DW119" s="1021"/>
      <c r="DX119" s="1021"/>
      <c r="DY119" s="1021"/>
      <c r="DZ119" s="1022"/>
    </row>
    <row r="120" spans="1:130" s="221" customFormat="1" ht="26.25" customHeight="1" x14ac:dyDescent="0.2">
      <c r="A120" s="1089"/>
      <c r="B120" s="981"/>
      <c r="C120" s="954" t="s">
        <v>450</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0" t="s">
        <v>130</v>
      </c>
      <c r="AB120" s="991"/>
      <c r="AC120" s="991"/>
      <c r="AD120" s="991"/>
      <c r="AE120" s="992"/>
      <c r="AF120" s="993" t="s">
        <v>399</v>
      </c>
      <c r="AG120" s="991"/>
      <c r="AH120" s="991"/>
      <c r="AI120" s="991"/>
      <c r="AJ120" s="992"/>
      <c r="AK120" s="993" t="s">
        <v>399</v>
      </c>
      <c r="AL120" s="991"/>
      <c r="AM120" s="991"/>
      <c r="AN120" s="991"/>
      <c r="AO120" s="992"/>
      <c r="AP120" s="994" t="s">
        <v>399</v>
      </c>
      <c r="AQ120" s="995"/>
      <c r="AR120" s="995"/>
      <c r="AS120" s="995"/>
      <c r="AT120" s="996"/>
      <c r="AU120" s="1023" t="s">
        <v>475</v>
      </c>
      <c r="AV120" s="1024"/>
      <c r="AW120" s="1024"/>
      <c r="AX120" s="1024"/>
      <c r="AY120" s="1025"/>
      <c r="AZ120" s="961" t="s">
        <v>476</v>
      </c>
      <c r="BA120" s="929"/>
      <c r="BB120" s="929"/>
      <c r="BC120" s="929"/>
      <c r="BD120" s="929"/>
      <c r="BE120" s="929"/>
      <c r="BF120" s="929"/>
      <c r="BG120" s="929"/>
      <c r="BH120" s="929"/>
      <c r="BI120" s="929"/>
      <c r="BJ120" s="929"/>
      <c r="BK120" s="929"/>
      <c r="BL120" s="929"/>
      <c r="BM120" s="929"/>
      <c r="BN120" s="929"/>
      <c r="BO120" s="929"/>
      <c r="BP120" s="930"/>
      <c r="BQ120" s="962">
        <v>7201026</v>
      </c>
      <c r="BR120" s="963"/>
      <c r="BS120" s="963"/>
      <c r="BT120" s="963"/>
      <c r="BU120" s="963"/>
      <c r="BV120" s="963">
        <v>7071262</v>
      </c>
      <c r="BW120" s="963"/>
      <c r="BX120" s="963"/>
      <c r="BY120" s="963"/>
      <c r="BZ120" s="963"/>
      <c r="CA120" s="963">
        <v>7658249</v>
      </c>
      <c r="CB120" s="963"/>
      <c r="CC120" s="963"/>
      <c r="CD120" s="963"/>
      <c r="CE120" s="963"/>
      <c r="CF120" s="976">
        <v>88.3</v>
      </c>
      <c r="CG120" s="977"/>
      <c r="CH120" s="977"/>
      <c r="CI120" s="977"/>
      <c r="CJ120" s="977"/>
      <c r="CK120" s="1038" t="s">
        <v>477</v>
      </c>
      <c r="CL120" s="1039"/>
      <c r="CM120" s="1039"/>
      <c r="CN120" s="1039"/>
      <c r="CO120" s="1040"/>
      <c r="CP120" s="1046" t="s">
        <v>478</v>
      </c>
      <c r="CQ120" s="1047"/>
      <c r="CR120" s="1047"/>
      <c r="CS120" s="1047"/>
      <c r="CT120" s="1047"/>
      <c r="CU120" s="1047"/>
      <c r="CV120" s="1047"/>
      <c r="CW120" s="1047"/>
      <c r="CX120" s="1047"/>
      <c r="CY120" s="1047"/>
      <c r="CZ120" s="1047"/>
      <c r="DA120" s="1047"/>
      <c r="DB120" s="1047"/>
      <c r="DC120" s="1047"/>
      <c r="DD120" s="1047"/>
      <c r="DE120" s="1047"/>
      <c r="DF120" s="1048"/>
      <c r="DG120" s="962">
        <v>8272103</v>
      </c>
      <c r="DH120" s="963"/>
      <c r="DI120" s="963"/>
      <c r="DJ120" s="963"/>
      <c r="DK120" s="963"/>
      <c r="DL120" s="963">
        <v>7952014</v>
      </c>
      <c r="DM120" s="963"/>
      <c r="DN120" s="963"/>
      <c r="DO120" s="963"/>
      <c r="DP120" s="963"/>
      <c r="DQ120" s="963">
        <v>7490274</v>
      </c>
      <c r="DR120" s="963"/>
      <c r="DS120" s="963"/>
      <c r="DT120" s="963"/>
      <c r="DU120" s="963"/>
      <c r="DV120" s="964">
        <v>86.3</v>
      </c>
      <c r="DW120" s="964"/>
      <c r="DX120" s="964"/>
      <c r="DY120" s="964"/>
      <c r="DZ120" s="965"/>
    </row>
    <row r="121" spans="1:130" s="221" customFormat="1" ht="26.25" customHeight="1" x14ac:dyDescent="0.2">
      <c r="A121" s="1089"/>
      <c r="B121" s="981"/>
      <c r="C121" s="1006" t="s">
        <v>479</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0" t="s">
        <v>130</v>
      </c>
      <c r="AB121" s="991"/>
      <c r="AC121" s="991"/>
      <c r="AD121" s="991"/>
      <c r="AE121" s="992"/>
      <c r="AF121" s="993" t="s">
        <v>446</v>
      </c>
      <c r="AG121" s="991"/>
      <c r="AH121" s="991"/>
      <c r="AI121" s="991"/>
      <c r="AJ121" s="992"/>
      <c r="AK121" s="993" t="s">
        <v>399</v>
      </c>
      <c r="AL121" s="991"/>
      <c r="AM121" s="991"/>
      <c r="AN121" s="991"/>
      <c r="AO121" s="992"/>
      <c r="AP121" s="994" t="s">
        <v>445</v>
      </c>
      <c r="AQ121" s="995"/>
      <c r="AR121" s="995"/>
      <c r="AS121" s="995"/>
      <c r="AT121" s="996"/>
      <c r="AU121" s="1026"/>
      <c r="AV121" s="1027"/>
      <c r="AW121" s="1027"/>
      <c r="AX121" s="1027"/>
      <c r="AY121" s="1028"/>
      <c r="AZ121" s="954" t="s">
        <v>480</v>
      </c>
      <c r="BA121" s="955"/>
      <c r="BB121" s="955"/>
      <c r="BC121" s="955"/>
      <c r="BD121" s="955"/>
      <c r="BE121" s="955"/>
      <c r="BF121" s="955"/>
      <c r="BG121" s="955"/>
      <c r="BH121" s="955"/>
      <c r="BI121" s="955"/>
      <c r="BJ121" s="955"/>
      <c r="BK121" s="955"/>
      <c r="BL121" s="955"/>
      <c r="BM121" s="955"/>
      <c r="BN121" s="955"/>
      <c r="BO121" s="955"/>
      <c r="BP121" s="956"/>
      <c r="BQ121" s="957">
        <v>2707851</v>
      </c>
      <c r="BR121" s="958"/>
      <c r="BS121" s="958"/>
      <c r="BT121" s="958"/>
      <c r="BU121" s="958"/>
      <c r="BV121" s="958">
        <v>2719947</v>
      </c>
      <c r="BW121" s="958"/>
      <c r="BX121" s="958"/>
      <c r="BY121" s="958"/>
      <c r="BZ121" s="958"/>
      <c r="CA121" s="958">
        <v>2648087</v>
      </c>
      <c r="CB121" s="958"/>
      <c r="CC121" s="958"/>
      <c r="CD121" s="958"/>
      <c r="CE121" s="958"/>
      <c r="CF121" s="952">
        <v>30.5</v>
      </c>
      <c r="CG121" s="953"/>
      <c r="CH121" s="953"/>
      <c r="CI121" s="953"/>
      <c r="CJ121" s="953"/>
      <c r="CK121" s="1041"/>
      <c r="CL121" s="1042"/>
      <c r="CM121" s="1042"/>
      <c r="CN121" s="1042"/>
      <c r="CO121" s="1043"/>
      <c r="CP121" s="1051" t="s">
        <v>481</v>
      </c>
      <c r="CQ121" s="1052"/>
      <c r="CR121" s="1052"/>
      <c r="CS121" s="1052"/>
      <c r="CT121" s="1052"/>
      <c r="CU121" s="1052"/>
      <c r="CV121" s="1052"/>
      <c r="CW121" s="1052"/>
      <c r="CX121" s="1052"/>
      <c r="CY121" s="1052"/>
      <c r="CZ121" s="1052"/>
      <c r="DA121" s="1052"/>
      <c r="DB121" s="1052"/>
      <c r="DC121" s="1052"/>
      <c r="DD121" s="1052"/>
      <c r="DE121" s="1052"/>
      <c r="DF121" s="1053"/>
      <c r="DG121" s="957">
        <v>10102</v>
      </c>
      <c r="DH121" s="958"/>
      <c r="DI121" s="958"/>
      <c r="DJ121" s="958"/>
      <c r="DK121" s="958"/>
      <c r="DL121" s="958">
        <v>10851</v>
      </c>
      <c r="DM121" s="958"/>
      <c r="DN121" s="958"/>
      <c r="DO121" s="958"/>
      <c r="DP121" s="958"/>
      <c r="DQ121" s="958">
        <v>7756</v>
      </c>
      <c r="DR121" s="958"/>
      <c r="DS121" s="958"/>
      <c r="DT121" s="958"/>
      <c r="DU121" s="958"/>
      <c r="DV121" s="959">
        <v>0.1</v>
      </c>
      <c r="DW121" s="959"/>
      <c r="DX121" s="959"/>
      <c r="DY121" s="959"/>
      <c r="DZ121" s="960"/>
    </row>
    <row r="122" spans="1:130" s="221" customFormat="1" ht="26.25" customHeight="1" x14ac:dyDescent="0.2">
      <c r="A122" s="1089"/>
      <c r="B122" s="981"/>
      <c r="C122" s="954" t="s">
        <v>460</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0" t="s">
        <v>130</v>
      </c>
      <c r="AB122" s="991"/>
      <c r="AC122" s="991"/>
      <c r="AD122" s="991"/>
      <c r="AE122" s="992"/>
      <c r="AF122" s="993" t="s">
        <v>482</v>
      </c>
      <c r="AG122" s="991"/>
      <c r="AH122" s="991"/>
      <c r="AI122" s="991"/>
      <c r="AJ122" s="992"/>
      <c r="AK122" s="993" t="s">
        <v>130</v>
      </c>
      <c r="AL122" s="991"/>
      <c r="AM122" s="991"/>
      <c r="AN122" s="991"/>
      <c r="AO122" s="992"/>
      <c r="AP122" s="994" t="s">
        <v>130</v>
      </c>
      <c r="AQ122" s="995"/>
      <c r="AR122" s="995"/>
      <c r="AS122" s="995"/>
      <c r="AT122" s="996"/>
      <c r="AU122" s="1026"/>
      <c r="AV122" s="1027"/>
      <c r="AW122" s="1027"/>
      <c r="AX122" s="1027"/>
      <c r="AY122" s="1028"/>
      <c r="AZ122" s="1005" t="s">
        <v>483</v>
      </c>
      <c r="BA122" s="997"/>
      <c r="BB122" s="997"/>
      <c r="BC122" s="997"/>
      <c r="BD122" s="997"/>
      <c r="BE122" s="997"/>
      <c r="BF122" s="997"/>
      <c r="BG122" s="997"/>
      <c r="BH122" s="997"/>
      <c r="BI122" s="997"/>
      <c r="BJ122" s="997"/>
      <c r="BK122" s="997"/>
      <c r="BL122" s="997"/>
      <c r="BM122" s="997"/>
      <c r="BN122" s="997"/>
      <c r="BO122" s="997"/>
      <c r="BP122" s="998"/>
      <c r="BQ122" s="1031">
        <v>21616484</v>
      </c>
      <c r="BR122" s="1032"/>
      <c r="BS122" s="1032"/>
      <c r="BT122" s="1032"/>
      <c r="BU122" s="1032"/>
      <c r="BV122" s="1032">
        <v>20200313</v>
      </c>
      <c r="BW122" s="1032"/>
      <c r="BX122" s="1032"/>
      <c r="BY122" s="1032"/>
      <c r="BZ122" s="1032"/>
      <c r="CA122" s="1032">
        <v>19219010</v>
      </c>
      <c r="CB122" s="1032"/>
      <c r="CC122" s="1032"/>
      <c r="CD122" s="1032"/>
      <c r="CE122" s="1032"/>
      <c r="CF122" s="1049">
        <v>221.6</v>
      </c>
      <c r="CG122" s="1050"/>
      <c r="CH122" s="1050"/>
      <c r="CI122" s="1050"/>
      <c r="CJ122" s="1050"/>
      <c r="CK122" s="1041"/>
      <c r="CL122" s="1042"/>
      <c r="CM122" s="1042"/>
      <c r="CN122" s="1042"/>
      <c r="CO122" s="1043"/>
      <c r="CP122" s="1051" t="s">
        <v>484</v>
      </c>
      <c r="CQ122" s="1052"/>
      <c r="CR122" s="1052"/>
      <c r="CS122" s="1052"/>
      <c r="CT122" s="1052"/>
      <c r="CU122" s="1052"/>
      <c r="CV122" s="1052"/>
      <c r="CW122" s="1052"/>
      <c r="CX122" s="1052"/>
      <c r="CY122" s="1052"/>
      <c r="CZ122" s="1052"/>
      <c r="DA122" s="1052"/>
      <c r="DB122" s="1052"/>
      <c r="DC122" s="1052"/>
      <c r="DD122" s="1052"/>
      <c r="DE122" s="1052"/>
      <c r="DF122" s="1053"/>
      <c r="DG122" s="957" t="s">
        <v>130</v>
      </c>
      <c r="DH122" s="958"/>
      <c r="DI122" s="958"/>
      <c r="DJ122" s="958"/>
      <c r="DK122" s="958"/>
      <c r="DL122" s="958" t="s">
        <v>130</v>
      </c>
      <c r="DM122" s="958"/>
      <c r="DN122" s="958"/>
      <c r="DO122" s="958"/>
      <c r="DP122" s="958"/>
      <c r="DQ122" s="958" t="s">
        <v>130</v>
      </c>
      <c r="DR122" s="958"/>
      <c r="DS122" s="958"/>
      <c r="DT122" s="958"/>
      <c r="DU122" s="958"/>
      <c r="DV122" s="959" t="s">
        <v>482</v>
      </c>
      <c r="DW122" s="959"/>
      <c r="DX122" s="959"/>
      <c r="DY122" s="959"/>
      <c r="DZ122" s="960"/>
    </row>
    <row r="123" spans="1:130" s="221" customFormat="1" ht="26.25" customHeight="1" x14ac:dyDescent="0.2">
      <c r="A123" s="1089"/>
      <c r="B123" s="981"/>
      <c r="C123" s="954" t="s">
        <v>467</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0" t="s">
        <v>399</v>
      </c>
      <c r="AB123" s="991"/>
      <c r="AC123" s="991"/>
      <c r="AD123" s="991"/>
      <c r="AE123" s="992"/>
      <c r="AF123" s="993" t="s">
        <v>399</v>
      </c>
      <c r="AG123" s="991"/>
      <c r="AH123" s="991"/>
      <c r="AI123" s="991"/>
      <c r="AJ123" s="992"/>
      <c r="AK123" s="993" t="s">
        <v>445</v>
      </c>
      <c r="AL123" s="991"/>
      <c r="AM123" s="991"/>
      <c r="AN123" s="991"/>
      <c r="AO123" s="992"/>
      <c r="AP123" s="994" t="s">
        <v>446</v>
      </c>
      <c r="AQ123" s="995"/>
      <c r="AR123" s="995"/>
      <c r="AS123" s="995"/>
      <c r="AT123" s="996"/>
      <c r="AU123" s="1029"/>
      <c r="AV123" s="1030"/>
      <c r="AW123" s="1030"/>
      <c r="AX123" s="1030"/>
      <c r="AY123" s="1030"/>
      <c r="AZ123" s="242" t="s">
        <v>190</v>
      </c>
      <c r="BA123" s="242"/>
      <c r="BB123" s="242"/>
      <c r="BC123" s="242"/>
      <c r="BD123" s="242"/>
      <c r="BE123" s="242"/>
      <c r="BF123" s="242"/>
      <c r="BG123" s="242"/>
      <c r="BH123" s="242"/>
      <c r="BI123" s="242"/>
      <c r="BJ123" s="242"/>
      <c r="BK123" s="242"/>
      <c r="BL123" s="242"/>
      <c r="BM123" s="242"/>
      <c r="BN123" s="242"/>
      <c r="BO123" s="1009" t="s">
        <v>485</v>
      </c>
      <c r="BP123" s="1037"/>
      <c r="BQ123" s="1095">
        <v>31525361</v>
      </c>
      <c r="BR123" s="1096"/>
      <c r="BS123" s="1096"/>
      <c r="BT123" s="1096"/>
      <c r="BU123" s="1096"/>
      <c r="BV123" s="1096">
        <v>29991522</v>
      </c>
      <c r="BW123" s="1096"/>
      <c r="BX123" s="1096"/>
      <c r="BY123" s="1096"/>
      <c r="BZ123" s="1096"/>
      <c r="CA123" s="1096">
        <v>29525346</v>
      </c>
      <c r="CB123" s="1096"/>
      <c r="CC123" s="1096"/>
      <c r="CD123" s="1096"/>
      <c r="CE123" s="1096"/>
      <c r="CF123" s="1033"/>
      <c r="CG123" s="1034"/>
      <c r="CH123" s="1034"/>
      <c r="CI123" s="1034"/>
      <c r="CJ123" s="1035"/>
      <c r="CK123" s="1041"/>
      <c r="CL123" s="1042"/>
      <c r="CM123" s="1042"/>
      <c r="CN123" s="1042"/>
      <c r="CO123" s="1043"/>
      <c r="CP123" s="1051" t="s">
        <v>486</v>
      </c>
      <c r="CQ123" s="1052"/>
      <c r="CR123" s="1052"/>
      <c r="CS123" s="1052"/>
      <c r="CT123" s="1052"/>
      <c r="CU123" s="1052"/>
      <c r="CV123" s="1052"/>
      <c r="CW123" s="1052"/>
      <c r="CX123" s="1052"/>
      <c r="CY123" s="1052"/>
      <c r="CZ123" s="1052"/>
      <c r="DA123" s="1052"/>
      <c r="DB123" s="1052"/>
      <c r="DC123" s="1052"/>
      <c r="DD123" s="1052"/>
      <c r="DE123" s="1052"/>
      <c r="DF123" s="1053"/>
      <c r="DG123" s="990" t="s">
        <v>462</v>
      </c>
      <c r="DH123" s="991"/>
      <c r="DI123" s="991"/>
      <c r="DJ123" s="991"/>
      <c r="DK123" s="992"/>
      <c r="DL123" s="993" t="s">
        <v>445</v>
      </c>
      <c r="DM123" s="991"/>
      <c r="DN123" s="991"/>
      <c r="DO123" s="991"/>
      <c r="DP123" s="992"/>
      <c r="DQ123" s="993" t="s">
        <v>446</v>
      </c>
      <c r="DR123" s="991"/>
      <c r="DS123" s="991"/>
      <c r="DT123" s="991"/>
      <c r="DU123" s="992"/>
      <c r="DV123" s="994" t="s">
        <v>130</v>
      </c>
      <c r="DW123" s="995"/>
      <c r="DX123" s="995"/>
      <c r="DY123" s="995"/>
      <c r="DZ123" s="996"/>
    </row>
    <row r="124" spans="1:130" s="221" customFormat="1" ht="26.25" customHeight="1" thickBot="1" x14ac:dyDescent="0.25">
      <c r="A124" s="1089"/>
      <c r="B124" s="981"/>
      <c r="C124" s="954" t="s">
        <v>470</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0" t="s">
        <v>446</v>
      </c>
      <c r="AB124" s="991"/>
      <c r="AC124" s="991"/>
      <c r="AD124" s="991"/>
      <c r="AE124" s="992"/>
      <c r="AF124" s="993" t="s">
        <v>399</v>
      </c>
      <c r="AG124" s="991"/>
      <c r="AH124" s="991"/>
      <c r="AI124" s="991"/>
      <c r="AJ124" s="992"/>
      <c r="AK124" s="993" t="s">
        <v>445</v>
      </c>
      <c r="AL124" s="991"/>
      <c r="AM124" s="991"/>
      <c r="AN124" s="991"/>
      <c r="AO124" s="992"/>
      <c r="AP124" s="994" t="s">
        <v>446</v>
      </c>
      <c r="AQ124" s="995"/>
      <c r="AR124" s="995"/>
      <c r="AS124" s="995"/>
      <c r="AT124" s="996"/>
      <c r="AU124" s="1091" t="s">
        <v>487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38.200000000000003</v>
      </c>
      <c r="BR124" s="1059"/>
      <c r="BS124" s="1059"/>
      <c r="BT124" s="1059"/>
      <c r="BU124" s="1059"/>
      <c r="BV124" s="1059">
        <v>52</v>
      </c>
      <c r="BW124" s="1059"/>
      <c r="BX124" s="1059"/>
      <c r="BY124" s="1059"/>
      <c r="BZ124" s="1059"/>
      <c r="CA124" s="1059">
        <v>41.6</v>
      </c>
      <c r="CB124" s="1059"/>
      <c r="CC124" s="1059"/>
      <c r="CD124" s="1059"/>
      <c r="CE124" s="1059"/>
      <c r="CF124" s="1060"/>
      <c r="CG124" s="1061"/>
      <c r="CH124" s="1061"/>
      <c r="CI124" s="1061"/>
      <c r="CJ124" s="1062"/>
      <c r="CK124" s="1044"/>
      <c r="CL124" s="1044"/>
      <c r="CM124" s="1044"/>
      <c r="CN124" s="1044"/>
      <c r="CO124" s="1045"/>
      <c r="CP124" s="1051" t="s">
        <v>488</v>
      </c>
      <c r="CQ124" s="1052"/>
      <c r="CR124" s="1052"/>
      <c r="CS124" s="1052"/>
      <c r="CT124" s="1052"/>
      <c r="CU124" s="1052"/>
      <c r="CV124" s="1052"/>
      <c r="CW124" s="1052"/>
      <c r="CX124" s="1052"/>
      <c r="CY124" s="1052"/>
      <c r="CZ124" s="1052"/>
      <c r="DA124" s="1052"/>
      <c r="DB124" s="1052"/>
      <c r="DC124" s="1052"/>
      <c r="DD124" s="1052"/>
      <c r="DE124" s="1052"/>
      <c r="DF124" s="1053"/>
      <c r="DG124" s="1036" t="s">
        <v>462</v>
      </c>
      <c r="DH124" s="1018"/>
      <c r="DI124" s="1018"/>
      <c r="DJ124" s="1018"/>
      <c r="DK124" s="1019"/>
      <c r="DL124" s="1017" t="s">
        <v>462</v>
      </c>
      <c r="DM124" s="1018"/>
      <c r="DN124" s="1018"/>
      <c r="DO124" s="1018"/>
      <c r="DP124" s="1019"/>
      <c r="DQ124" s="1017" t="s">
        <v>399</v>
      </c>
      <c r="DR124" s="1018"/>
      <c r="DS124" s="1018"/>
      <c r="DT124" s="1018"/>
      <c r="DU124" s="1019"/>
      <c r="DV124" s="1020" t="s">
        <v>462</v>
      </c>
      <c r="DW124" s="1021"/>
      <c r="DX124" s="1021"/>
      <c r="DY124" s="1021"/>
      <c r="DZ124" s="1022"/>
    </row>
    <row r="125" spans="1:130" s="221" customFormat="1" ht="26.25" customHeight="1" x14ac:dyDescent="0.2">
      <c r="A125" s="1089"/>
      <c r="B125" s="981"/>
      <c r="C125" s="954" t="s">
        <v>472</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0" t="s">
        <v>399</v>
      </c>
      <c r="AB125" s="991"/>
      <c r="AC125" s="991"/>
      <c r="AD125" s="991"/>
      <c r="AE125" s="992"/>
      <c r="AF125" s="993" t="s">
        <v>399</v>
      </c>
      <c r="AG125" s="991"/>
      <c r="AH125" s="991"/>
      <c r="AI125" s="991"/>
      <c r="AJ125" s="992"/>
      <c r="AK125" s="993" t="s">
        <v>399</v>
      </c>
      <c r="AL125" s="991"/>
      <c r="AM125" s="991"/>
      <c r="AN125" s="991"/>
      <c r="AO125" s="992"/>
      <c r="AP125" s="994" t="s">
        <v>399</v>
      </c>
      <c r="AQ125" s="995"/>
      <c r="AR125" s="995"/>
      <c r="AS125" s="995"/>
      <c r="AT125" s="99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4" t="s">
        <v>489</v>
      </c>
      <c r="CL125" s="1039"/>
      <c r="CM125" s="1039"/>
      <c r="CN125" s="1039"/>
      <c r="CO125" s="1040"/>
      <c r="CP125" s="961" t="s">
        <v>490</v>
      </c>
      <c r="CQ125" s="929"/>
      <c r="CR125" s="929"/>
      <c r="CS125" s="929"/>
      <c r="CT125" s="929"/>
      <c r="CU125" s="929"/>
      <c r="CV125" s="929"/>
      <c r="CW125" s="929"/>
      <c r="CX125" s="929"/>
      <c r="CY125" s="929"/>
      <c r="CZ125" s="929"/>
      <c r="DA125" s="929"/>
      <c r="DB125" s="929"/>
      <c r="DC125" s="929"/>
      <c r="DD125" s="929"/>
      <c r="DE125" s="929"/>
      <c r="DF125" s="930"/>
      <c r="DG125" s="962" t="s">
        <v>482</v>
      </c>
      <c r="DH125" s="963"/>
      <c r="DI125" s="963"/>
      <c r="DJ125" s="963"/>
      <c r="DK125" s="963"/>
      <c r="DL125" s="963" t="s">
        <v>399</v>
      </c>
      <c r="DM125" s="963"/>
      <c r="DN125" s="963"/>
      <c r="DO125" s="963"/>
      <c r="DP125" s="963"/>
      <c r="DQ125" s="963" t="s">
        <v>399</v>
      </c>
      <c r="DR125" s="963"/>
      <c r="DS125" s="963"/>
      <c r="DT125" s="963"/>
      <c r="DU125" s="963"/>
      <c r="DV125" s="964" t="s">
        <v>462</v>
      </c>
      <c r="DW125" s="964"/>
      <c r="DX125" s="964"/>
      <c r="DY125" s="964"/>
      <c r="DZ125" s="965"/>
    </row>
    <row r="126" spans="1:130" s="221" customFormat="1" ht="26.25" customHeight="1" thickBot="1" x14ac:dyDescent="0.25">
      <c r="A126" s="1089"/>
      <c r="B126" s="981"/>
      <c r="C126" s="954" t="s">
        <v>474</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0" t="s">
        <v>399</v>
      </c>
      <c r="AB126" s="991"/>
      <c r="AC126" s="991"/>
      <c r="AD126" s="991"/>
      <c r="AE126" s="992"/>
      <c r="AF126" s="993" t="s">
        <v>399</v>
      </c>
      <c r="AG126" s="991"/>
      <c r="AH126" s="991"/>
      <c r="AI126" s="991"/>
      <c r="AJ126" s="992"/>
      <c r="AK126" s="993" t="s">
        <v>482</v>
      </c>
      <c r="AL126" s="991"/>
      <c r="AM126" s="991"/>
      <c r="AN126" s="991"/>
      <c r="AO126" s="992"/>
      <c r="AP126" s="994" t="s">
        <v>462</v>
      </c>
      <c r="AQ126" s="995"/>
      <c r="AR126" s="995"/>
      <c r="AS126" s="995"/>
      <c r="AT126" s="99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5"/>
      <c r="CL126" s="1042"/>
      <c r="CM126" s="1042"/>
      <c r="CN126" s="1042"/>
      <c r="CO126" s="1043"/>
      <c r="CP126" s="954" t="s">
        <v>491</v>
      </c>
      <c r="CQ126" s="955"/>
      <c r="CR126" s="955"/>
      <c r="CS126" s="955"/>
      <c r="CT126" s="955"/>
      <c r="CU126" s="955"/>
      <c r="CV126" s="955"/>
      <c r="CW126" s="955"/>
      <c r="CX126" s="955"/>
      <c r="CY126" s="955"/>
      <c r="CZ126" s="955"/>
      <c r="DA126" s="955"/>
      <c r="DB126" s="955"/>
      <c r="DC126" s="955"/>
      <c r="DD126" s="955"/>
      <c r="DE126" s="955"/>
      <c r="DF126" s="956"/>
      <c r="DG126" s="957" t="s">
        <v>482</v>
      </c>
      <c r="DH126" s="958"/>
      <c r="DI126" s="958"/>
      <c r="DJ126" s="958"/>
      <c r="DK126" s="958"/>
      <c r="DL126" s="958" t="s">
        <v>130</v>
      </c>
      <c r="DM126" s="958"/>
      <c r="DN126" s="958"/>
      <c r="DO126" s="958"/>
      <c r="DP126" s="958"/>
      <c r="DQ126" s="958" t="s">
        <v>399</v>
      </c>
      <c r="DR126" s="958"/>
      <c r="DS126" s="958"/>
      <c r="DT126" s="958"/>
      <c r="DU126" s="958"/>
      <c r="DV126" s="959" t="s">
        <v>482</v>
      </c>
      <c r="DW126" s="959"/>
      <c r="DX126" s="959"/>
      <c r="DY126" s="959"/>
      <c r="DZ126" s="960"/>
    </row>
    <row r="127" spans="1:130" s="221" customFormat="1" ht="26.25" customHeight="1" x14ac:dyDescent="0.2">
      <c r="A127" s="1090"/>
      <c r="B127" s="983"/>
      <c r="C127" s="1005" t="s">
        <v>492</v>
      </c>
      <c r="D127" s="997"/>
      <c r="E127" s="997"/>
      <c r="F127" s="997"/>
      <c r="G127" s="997"/>
      <c r="H127" s="997"/>
      <c r="I127" s="997"/>
      <c r="J127" s="997"/>
      <c r="K127" s="997"/>
      <c r="L127" s="997"/>
      <c r="M127" s="997"/>
      <c r="N127" s="997"/>
      <c r="O127" s="997"/>
      <c r="P127" s="997"/>
      <c r="Q127" s="997"/>
      <c r="R127" s="997"/>
      <c r="S127" s="997"/>
      <c r="T127" s="997"/>
      <c r="U127" s="997"/>
      <c r="V127" s="997"/>
      <c r="W127" s="997"/>
      <c r="X127" s="997"/>
      <c r="Y127" s="997"/>
      <c r="Z127" s="998"/>
      <c r="AA127" s="990" t="s">
        <v>399</v>
      </c>
      <c r="AB127" s="991"/>
      <c r="AC127" s="991"/>
      <c r="AD127" s="991"/>
      <c r="AE127" s="992"/>
      <c r="AF127" s="993" t="s">
        <v>130</v>
      </c>
      <c r="AG127" s="991"/>
      <c r="AH127" s="991"/>
      <c r="AI127" s="991"/>
      <c r="AJ127" s="992"/>
      <c r="AK127" s="993" t="s">
        <v>445</v>
      </c>
      <c r="AL127" s="991"/>
      <c r="AM127" s="991"/>
      <c r="AN127" s="991"/>
      <c r="AO127" s="992"/>
      <c r="AP127" s="994" t="s">
        <v>399</v>
      </c>
      <c r="AQ127" s="995"/>
      <c r="AR127" s="995"/>
      <c r="AS127" s="995"/>
      <c r="AT127" s="996"/>
      <c r="AU127" s="223"/>
      <c r="AV127" s="223"/>
      <c r="AW127" s="223"/>
      <c r="AX127" s="1063" t="s">
        <v>493</v>
      </c>
      <c r="AY127" s="1064"/>
      <c r="AZ127" s="1064"/>
      <c r="BA127" s="1064"/>
      <c r="BB127" s="1064"/>
      <c r="BC127" s="1064"/>
      <c r="BD127" s="1064"/>
      <c r="BE127" s="1065"/>
      <c r="BF127" s="1066" t="s">
        <v>494</v>
      </c>
      <c r="BG127" s="1064"/>
      <c r="BH127" s="1064"/>
      <c r="BI127" s="1064"/>
      <c r="BJ127" s="1064"/>
      <c r="BK127" s="1064"/>
      <c r="BL127" s="1065"/>
      <c r="BM127" s="1066" t="s">
        <v>495</v>
      </c>
      <c r="BN127" s="1064"/>
      <c r="BO127" s="1064"/>
      <c r="BP127" s="1064"/>
      <c r="BQ127" s="1064"/>
      <c r="BR127" s="1064"/>
      <c r="BS127" s="1065"/>
      <c r="BT127" s="1066" t="s">
        <v>496</v>
      </c>
      <c r="BU127" s="1064"/>
      <c r="BV127" s="1064"/>
      <c r="BW127" s="1064"/>
      <c r="BX127" s="1064"/>
      <c r="BY127" s="1064"/>
      <c r="BZ127" s="1087"/>
      <c r="CA127" s="223"/>
      <c r="CB127" s="223"/>
      <c r="CC127" s="223"/>
      <c r="CD127" s="246"/>
      <c r="CE127" s="246"/>
      <c r="CF127" s="246"/>
      <c r="CG127" s="223"/>
      <c r="CH127" s="223"/>
      <c r="CI127" s="223"/>
      <c r="CJ127" s="245"/>
      <c r="CK127" s="1055"/>
      <c r="CL127" s="1042"/>
      <c r="CM127" s="1042"/>
      <c r="CN127" s="1042"/>
      <c r="CO127" s="1043"/>
      <c r="CP127" s="954" t="s">
        <v>497</v>
      </c>
      <c r="CQ127" s="955"/>
      <c r="CR127" s="955"/>
      <c r="CS127" s="955"/>
      <c r="CT127" s="955"/>
      <c r="CU127" s="955"/>
      <c r="CV127" s="955"/>
      <c r="CW127" s="955"/>
      <c r="CX127" s="955"/>
      <c r="CY127" s="955"/>
      <c r="CZ127" s="955"/>
      <c r="DA127" s="955"/>
      <c r="DB127" s="955"/>
      <c r="DC127" s="955"/>
      <c r="DD127" s="955"/>
      <c r="DE127" s="955"/>
      <c r="DF127" s="956"/>
      <c r="DG127" s="957" t="s">
        <v>482</v>
      </c>
      <c r="DH127" s="958"/>
      <c r="DI127" s="958"/>
      <c r="DJ127" s="958"/>
      <c r="DK127" s="958"/>
      <c r="DL127" s="958" t="s">
        <v>399</v>
      </c>
      <c r="DM127" s="958"/>
      <c r="DN127" s="958"/>
      <c r="DO127" s="958"/>
      <c r="DP127" s="958"/>
      <c r="DQ127" s="958" t="s">
        <v>399</v>
      </c>
      <c r="DR127" s="958"/>
      <c r="DS127" s="958"/>
      <c r="DT127" s="958"/>
      <c r="DU127" s="958"/>
      <c r="DV127" s="959" t="s">
        <v>399</v>
      </c>
      <c r="DW127" s="959"/>
      <c r="DX127" s="959"/>
      <c r="DY127" s="959"/>
      <c r="DZ127" s="960"/>
    </row>
    <row r="128" spans="1:130" s="221" customFormat="1" ht="26.25" customHeight="1" thickBot="1" x14ac:dyDescent="0.25">
      <c r="A128" s="1073" t="s">
        <v>498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499</v>
      </c>
      <c r="X128" s="1075"/>
      <c r="Y128" s="1075"/>
      <c r="Z128" s="1076"/>
      <c r="AA128" s="1077">
        <v>325979</v>
      </c>
      <c r="AB128" s="1078"/>
      <c r="AC128" s="1078"/>
      <c r="AD128" s="1078"/>
      <c r="AE128" s="1079"/>
      <c r="AF128" s="1080">
        <v>315387</v>
      </c>
      <c r="AG128" s="1078"/>
      <c r="AH128" s="1078"/>
      <c r="AI128" s="1078"/>
      <c r="AJ128" s="1079"/>
      <c r="AK128" s="1080">
        <v>423399</v>
      </c>
      <c r="AL128" s="1078"/>
      <c r="AM128" s="1078"/>
      <c r="AN128" s="1078"/>
      <c r="AO128" s="1079"/>
      <c r="AP128" s="1081"/>
      <c r="AQ128" s="1082"/>
      <c r="AR128" s="1082"/>
      <c r="AS128" s="1082"/>
      <c r="AT128" s="1083"/>
      <c r="AU128" s="223"/>
      <c r="AV128" s="223"/>
      <c r="AW128" s="223"/>
      <c r="AX128" s="928" t="s">
        <v>500</v>
      </c>
      <c r="AY128" s="929"/>
      <c r="AZ128" s="929"/>
      <c r="BA128" s="929"/>
      <c r="BB128" s="929"/>
      <c r="BC128" s="929"/>
      <c r="BD128" s="929"/>
      <c r="BE128" s="930"/>
      <c r="BF128" s="1084" t="s">
        <v>482</v>
      </c>
      <c r="BG128" s="1085"/>
      <c r="BH128" s="1085"/>
      <c r="BI128" s="1085"/>
      <c r="BJ128" s="1085"/>
      <c r="BK128" s="1085"/>
      <c r="BL128" s="1086"/>
      <c r="BM128" s="1084">
        <v>13.17</v>
      </c>
      <c r="BN128" s="1085"/>
      <c r="BO128" s="1085"/>
      <c r="BP128" s="1085"/>
      <c r="BQ128" s="1085"/>
      <c r="BR128" s="1085"/>
      <c r="BS128" s="1086"/>
      <c r="BT128" s="1084">
        <v>20</v>
      </c>
      <c r="BU128" s="1085"/>
      <c r="BV128" s="1085"/>
      <c r="BW128" s="1085"/>
      <c r="BX128" s="1085"/>
      <c r="BY128" s="1085"/>
      <c r="BZ128" s="1108"/>
      <c r="CA128" s="246"/>
      <c r="CB128" s="246"/>
      <c r="CC128" s="246"/>
      <c r="CD128" s="246"/>
      <c r="CE128" s="246"/>
      <c r="CF128" s="246"/>
      <c r="CG128" s="223"/>
      <c r="CH128" s="223"/>
      <c r="CI128" s="223"/>
      <c r="CJ128" s="245"/>
      <c r="CK128" s="1056"/>
      <c r="CL128" s="1057"/>
      <c r="CM128" s="1057"/>
      <c r="CN128" s="1057"/>
      <c r="CO128" s="1058"/>
      <c r="CP128" s="1067" t="s">
        <v>501</v>
      </c>
      <c r="CQ128" s="758"/>
      <c r="CR128" s="758"/>
      <c r="CS128" s="758"/>
      <c r="CT128" s="758"/>
      <c r="CU128" s="758"/>
      <c r="CV128" s="758"/>
      <c r="CW128" s="758"/>
      <c r="CX128" s="758"/>
      <c r="CY128" s="758"/>
      <c r="CZ128" s="758"/>
      <c r="DA128" s="758"/>
      <c r="DB128" s="758"/>
      <c r="DC128" s="758"/>
      <c r="DD128" s="758"/>
      <c r="DE128" s="758"/>
      <c r="DF128" s="1068"/>
      <c r="DG128" s="1069">
        <v>4815</v>
      </c>
      <c r="DH128" s="1070"/>
      <c r="DI128" s="1070"/>
      <c r="DJ128" s="1070"/>
      <c r="DK128" s="1070"/>
      <c r="DL128" s="1070">
        <v>3396</v>
      </c>
      <c r="DM128" s="1070"/>
      <c r="DN128" s="1070"/>
      <c r="DO128" s="1070"/>
      <c r="DP128" s="1070"/>
      <c r="DQ128" s="1070">
        <v>2006</v>
      </c>
      <c r="DR128" s="1070"/>
      <c r="DS128" s="1070"/>
      <c r="DT128" s="1070"/>
      <c r="DU128" s="1070"/>
      <c r="DV128" s="1071">
        <v>0</v>
      </c>
      <c r="DW128" s="1071"/>
      <c r="DX128" s="1071"/>
      <c r="DY128" s="1071"/>
      <c r="DZ128" s="1072"/>
    </row>
    <row r="129" spans="1:131" s="221" customFormat="1" ht="26.25" customHeight="1" x14ac:dyDescent="0.2">
      <c r="A129" s="966" t="s">
        <v>107</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2" t="s">
        <v>502</v>
      </c>
      <c r="X129" s="1103"/>
      <c r="Y129" s="1103"/>
      <c r="Z129" s="1104"/>
      <c r="AA129" s="990">
        <v>10187480</v>
      </c>
      <c r="AB129" s="991"/>
      <c r="AC129" s="991"/>
      <c r="AD129" s="991"/>
      <c r="AE129" s="992"/>
      <c r="AF129" s="993">
        <v>10564738</v>
      </c>
      <c r="AG129" s="991"/>
      <c r="AH129" s="991"/>
      <c r="AI129" s="991"/>
      <c r="AJ129" s="992"/>
      <c r="AK129" s="993">
        <v>11053171</v>
      </c>
      <c r="AL129" s="991"/>
      <c r="AM129" s="991"/>
      <c r="AN129" s="991"/>
      <c r="AO129" s="992"/>
      <c r="AP129" s="1105"/>
      <c r="AQ129" s="1106"/>
      <c r="AR129" s="1106"/>
      <c r="AS129" s="1106"/>
      <c r="AT129" s="1107"/>
      <c r="AU129" s="224"/>
      <c r="AV129" s="224"/>
      <c r="AW129" s="224"/>
      <c r="AX129" s="1097" t="s">
        <v>503</v>
      </c>
      <c r="AY129" s="955"/>
      <c r="AZ129" s="955"/>
      <c r="BA129" s="955"/>
      <c r="BB129" s="955"/>
      <c r="BC129" s="955"/>
      <c r="BD129" s="955"/>
      <c r="BE129" s="956"/>
      <c r="BF129" s="1098" t="s">
        <v>445</v>
      </c>
      <c r="BG129" s="1099"/>
      <c r="BH129" s="1099"/>
      <c r="BI129" s="1099"/>
      <c r="BJ129" s="1099"/>
      <c r="BK129" s="1099"/>
      <c r="BL129" s="1100"/>
      <c r="BM129" s="1098">
        <v>18.170000000000002</v>
      </c>
      <c r="BN129" s="1099"/>
      <c r="BO129" s="1099"/>
      <c r="BP129" s="1099"/>
      <c r="BQ129" s="1099"/>
      <c r="BR129" s="1099"/>
      <c r="BS129" s="1100"/>
      <c r="BT129" s="1098">
        <v>30</v>
      </c>
      <c r="BU129" s="1099"/>
      <c r="BV129" s="1099"/>
      <c r="BW129" s="1099"/>
      <c r="BX129" s="1099"/>
      <c r="BY129" s="1099"/>
      <c r="BZ129" s="110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66" t="s">
        <v>504</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2" t="s">
        <v>505</v>
      </c>
      <c r="X130" s="1103"/>
      <c r="Y130" s="1103"/>
      <c r="Z130" s="1104"/>
      <c r="AA130" s="990">
        <v>2611138</v>
      </c>
      <c r="AB130" s="991"/>
      <c r="AC130" s="991"/>
      <c r="AD130" s="991"/>
      <c r="AE130" s="992"/>
      <c r="AF130" s="993">
        <v>2483927</v>
      </c>
      <c r="AG130" s="991"/>
      <c r="AH130" s="991"/>
      <c r="AI130" s="991"/>
      <c r="AJ130" s="992"/>
      <c r="AK130" s="993">
        <v>2378556</v>
      </c>
      <c r="AL130" s="991"/>
      <c r="AM130" s="991"/>
      <c r="AN130" s="991"/>
      <c r="AO130" s="992"/>
      <c r="AP130" s="1105"/>
      <c r="AQ130" s="1106"/>
      <c r="AR130" s="1106"/>
      <c r="AS130" s="1106"/>
      <c r="AT130" s="1107"/>
      <c r="AU130" s="224"/>
      <c r="AV130" s="224"/>
      <c r="AW130" s="224"/>
      <c r="AX130" s="1097" t="s">
        <v>506</v>
      </c>
      <c r="AY130" s="955"/>
      <c r="AZ130" s="955"/>
      <c r="BA130" s="955"/>
      <c r="BB130" s="955"/>
      <c r="BC130" s="955"/>
      <c r="BD130" s="955"/>
      <c r="BE130" s="956"/>
      <c r="BF130" s="1133">
        <v>10.8</v>
      </c>
      <c r="BG130" s="1134"/>
      <c r="BH130" s="1134"/>
      <c r="BI130" s="1134"/>
      <c r="BJ130" s="1134"/>
      <c r="BK130" s="1134"/>
      <c r="BL130" s="1135"/>
      <c r="BM130" s="1133">
        <v>25</v>
      </c>
      <c r="BN130" s="1134"/>
      <c r="BO130" s="1134"/>
      <c r="BP130" s="1134"/>
      <c r="BQ130" s="1134"/>
      <c r="BR130" s="1134"/>
      <c r="BS130" s="1135"/>
      <c r="BT130" s="1133">
        <v>35</v>
      </c>
      <c r="BU130" s="1134"/>
      <c r="BV130" s="1134"/>
      <c r="BW130" s="1134"/>
      <c r="BX130" s="1134"/>
      <c r="BY130" s="1134"/>
      <c r="BZ130" s="113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37"/>
      <c r="B131" s="1138"/>
      <c r="C131" s="1138"/>
      <c r="D131" s="1138"/>
      <c r="E131" s="1138"/>
      <c r="F131" s="1138"/>
      <c r="G131" s="1138"/>
      <c r="H131" s="1138"/>
      <c r="I131" s="1138"/>
      <c r="J131" s="1138"/>
      <c r="K131" s="1138"/>
      <c r="L131" s="1138"/>
      <c r="M131" s="1138"/>
      <c r="N131" s="1138"/>
      <c r="O131" s="1138"/>
      <c r="P131" s="1138"/>
      <c r="Q131" s="1138"/>
      <c r="R131" s="1138"/>
      <c r="S131" s="1138"/>
      <c r="T131" s="1138"/>
      <c r="U131" s="1138"/>
      <c r="V131" s="1138"/>
      <c r="W131" s="1139" t="s">
        <v>507</v>
      </c>
      <c r="X131" s="1140"/>
      <c r="Y131" s="1140"/>
      <c r="Z131" s="1141"/>
      <c r="AA131" s="1036">
        <v>7576342</v>
      </c>
      <c r="AB131" s="1018"/>
      <c r="AC131" s="1018"/>
      <c r="AD131" s="1018"/>
      <c r="AE131" s="1019"/>
      <c r="AF131" s="1017">
        <v>8080811</v>
      </c>
      <c r="AG131" s="1018"/>
      <c r="AH131" s="1018"/>
      <c r="AI131" s="1018"/>
      <c r="AJ131" s="1019"/>
      <c r="AK131" s="1017">
        <v>8674615</v>
      </c>
      <c r="AL131" s="1018"/>
      <c r="AM131" s="1018"/>
      <c r="AN131" s="1018"/>
      <c r="AO131" s="1019"/>
      <c r="AP131" s="1142"/>
      <c r="AQ131" s="1143"/>
      <c r="AR131" s="1143"/>
      <c r="AS131" s="1143"/>
      <c r="AT131" s="1144"/>
      <c r="AU131" s="224"/>
      <c r="AV131" s="224"/>
      <c r="AW131" s="224"/>
      <c r="AX131" s="1115" t="s">
        <v>508</v>
      </c>
      <c r="AY131" s="758"/>
      <c r="AZ131" s="758"/>
      <c r="BA131" s="758"/>
      <c r="BB131" s="758"/>
      <c r="BC131" s="758"/>
      <c r="BD131" s="758"/>
      <c r="BE131" s="1068"/>
      <c r="BF131" s="1116">
        <v>41.6</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2" t="s">
        <v>509</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510</v>
      </c>
      <c r="W132" s="1126"/>
      <c r="X132" s="1126"/>
      <c r="Y132" s="1126"/>
      <c r="Z132" s="1127"/>
      <c r="AA132" s="1128">
        <v>11.61891715</v>
      </c>
      <c r="AB132" s="1129"/>
      <c r="AC132" s="1129"/>
      <c r="AD132" s="1129"/>
      <c r="AE132" s="1130"/>
      <c r="AF132" s="1131">
        <v>10.90157745</v>
      </c>
      <c r="AG132" s="1129"/>
      <c r="AH132" s="1129"/>
      <c r="AI132" s="1129"/>
      <c r="AJ132" s="1130"/>
      <c r="AK132" s="1131">
        <v>10.08574705</v>
      </c>
      <c r="AL132" s="1129"/>
      <c r="AM132" s="1129"/>
      <c r="AN132" s="1129"/>
      <c r="AO132" s="1130"/>
      <c r="AP132" s="1033"/>
      <c r="AQ132" s="1034"/>
      <c r="AR132" s="1034"/>
      <c r="AS132" s="1034"/>
      <c r="AT132" s="113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511</v>
      </c>
      <c r="W133" s="1109"/>
      <c r="X133" s="1109"/>
      <c r="Y133" s="1109"/>
      <c r="Z133" s="1110"/>
      <c r="AA133" s="1111">
        <v>11.6</v>
      </c>
      <c r="AB133" s="1112"/>
      <c r="AC133" s="1112"/>
      <c r="AD133" s="1112"/>
      <c r="AE133" s="1113"/>
      <c r="AF133" s="1111">
        <v>11.4</v>
      </c>
      <c r="AG133" s="1112"/>
      <c r="AH133" s="1112"/>
      <c r="AI133" s="1112"/>
      <c r="AJ133" s="1113"/>
      <c r="AK133" s="1111">
        <v>10.8</v>
      </c>
      <c r="AL133" s="1112"/>
      <c r="AM133" s="1112"/>
      <c r="AN133" s="1112"/>
      <c r="AO133" s="1113"/>
      <c r="AP133" s="1060"/>
      <c r="AQ133" s="1061"/>
      <c r="AR133" s="1061"/>
      <c r="AS133" s="1061"/>
      <c r="AT133" s="111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aoZV9Khy/2EA8+CrShLU93IGRSvtZbzXnq+uZhViCxsKp4vlJPguSH0p/VrHn/9/usei/1hExUkV90RFaGaf3Q==" saltValue="YLujuDeQVUTjHEuVFxZWZ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512</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sheetProtection algorithmName="SHA-512" hashValue="ul3rbeYbi04qE4/AU/2bbIw1zAd3zsYIUttjR1HTIrHRq8QwMN7Eb/VITat4BuPEiwGe/84uWRKk2g0cyfXjlg==" saltValue="NYyL+/pVdBIAf5jFFZ+NCw==" spinCount="100000"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wRd19JM+YaFzLDyVQQeuEk1s+dxXc2HUTWciek2Ln/XNpd9iHVsG8HLhBYrZarMS3DQHZwdw9wxNfn7+05IAQ==" saltValue="6WkMBh3WBxgdUY/0ccF26Q=="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513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514</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6" t="s">
        <v>515</v>
      </c>
      <c r="AP7" s="263"/>
      <c r="AQ7" s="264" t="s">
        <v>516</v>
      </c>
      <c r="AR7" s="265"/>
    </row>
    <row r="8" spans="1:46" ht="13"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7"/>
      <c r="AP8" s="269" t="s">
        <v>517</v>
      </c>
      <c r="AQ8" s="270" t="s">
        <v>518</v>
      </c>
      <c r="AR8" s="271" t="s">
        <v>519</v>
      </c>
    </row>
    <row r="9" spans="1:46" ht="13"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8" t="s">
        <v>520</v>
      </c>
      <c r="AL9" s="1149"/>
      <c r="AM9" s="1149"/>
      <c r="AN9" s="1150"/>
      <c r="AO9" s="272">
        <v>3368612</v>
      </c>
      <c r="AP9" s="272">
        <v>93954</v>
      </c>
      <c r="AQ9" s="273">
        <v>87308</v>
      </c>
      <c r="AR9" s="274">
        <v>7.6</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8" t="s">
        <v>521</v>
      </c>
      <c r="AL10" s="1149"/>
      <c r="AM10" s="1149"/>
      <c r="AN10" s="1150"/>
      <c r="AO10" s="275">
        <v>120394</v>
      </c>
      <c r="AP10" s="275">
        <v>3358</v>
      </c>
      <c r="AQ10" s="276">
        <v>7758</v>
      </c>
      <c r="AR10" s="277">
        <v>-56.7</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8" t="s">
        <v>522</v>
      </c>
      <c r="AL11" s="1149"/>
      <c r="AM11" s="1149"/>
      <c r="AN11" s="1150"/>
      <c r="AO11" s="275" t="s">
        <v>523</v>
      </c>
      <c r="AP11" s="275" t="s">
        <v>523</v>
      </c>
      <c r="AQ11" s="276">
        <v>2064</v>
      </c>
      <c r="AR11" s="277" t="s">
        <v>523</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8" t="s">
        <v>524</v>
      </c>
      <c r="AL12" s="1149"/>
      <c r="AM12" s="1149"/>
      <c r="AN12" s="1150"/>
      <c r="AO12" s="275" t="s">
        <v>523</v>
      </c>
      <c r="AP12" s="275" t="s">
        <v>523</v>
      </c>
      <c r="AQ12" s="276">
        <v>9</v>
      </c>
      <c r="AR12" s="277" t="s">
        <v>523</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8" t="s">
        <v>525</v>
      </c>
      <c r="AL13" s="1149"/>
      <c r="AM13" s="1149"/>
      <c r="AN13" s="1150"/>
      <c r="AO13" s="275" t="s">
        <v>523</v>
      </c>
      <c r="AP13" s="275" t="s">
        <v>523</v>
      </c>
      <c r="AQ13" s="276">
        <v>2858</v>
      </c>
      <c r="AR13" s="277" t="s">
        <v>523</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8" t="s">
        <v>526</v>
      </c>
      <c r="AL14" s="1149"/>
      <c r="AM14" s="1149"/>
      <c r="AN14" s="1150"/>
      <c r="AO14" s="275">
        <v>38981</v>
      </c>
      <c r="AP14" s="275">
        <v>1087</v>
      </c>
      <c r="AQ14" s="276">
        <v>1616</v>
      </c>
      <c r="AR14" s="277">
        <v>-32.700000000000003</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1" t="s">
        <v>527</v>
      </c>
      <c r="AL15" s="1152"/>
      <c r="AM15" s="1152"/>
      <c r="AN15" s="1153"/>
      <c r="AO15" s="275">
        <v>-216675</v>
      </c>
      <c r="AP15" s="275">
        <v>-6043</v>
      </c>
      <c r="AQ15" s="276">
        <v>-6164</v>
      </c>
      <c r="AR15" s="277">
        <v>-2</v>
      </c>
    </row>
    <row r="16" spans="1:46" ht="13"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1" t="s">
        <v>190</v>
      </c>
      <c r="AL16" s="1152"/>
      <c r="AM16" s="1152"/>
      <c r="AN16" s="1153"/>
      <c r="AO16" s="275">
        <v>3311312</v>
      </c>
      <c r="AP16" s="275">
        <v>92355</v>
      </c>
      <c r="AQ16" s="276">
        <v>95448</v>
      </c>
      <c r="AR16" s="277">
        <v>-3.2</v>
      </c>
    </row>
    <row r="17" spans="1:46" ht="13"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528</v>
      </c>
      <c r="AL19" s="253"/>
      <c r="AM19" s="253"/>
      <c r="AN19" s="253"/>
      <c r="AO19" s="253"/>
      <c r="AP19" s="253"/>
      <c r="AQ19" s="253"/>
      <c r="AR19" s="253"/>
    </row>
    <row r="20" spans="1:46" ht="13"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529</v>
      </c>
      <c r="AP20" s="284" t="s">
        <v>530</v>
      </c>
      <c r="AQ20" s="285" t="s">
        <v>531</v>
      </c>
      <c r="AR20" s="286"/>
    </row>
    <row r="21" spans="1:46" s="292" customFormat="1" ht="13"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4" t="s">
        <v>532</v>
      </c>
      <c r="AL21" s="1155"/>
      <c r="AM21" s="1155"/>
      <c r="AN21" s="1156"/>
      <c r="AO21" s="288">
        <v>9.34</v>
      </c>
      <c r="AP21" s="289">
        <v>8.85</v>
      </c>
      <c r="AQ21" s="290">
        <v>0.49</v>
      </c>
      <c r="AR21" s="258"/>
      <c r="AS21" s="291"/>
      <c r="AT21" s="287"/>
    </row>
    <row r="22" spans="1:46" s="292" customFormat="1" ht="13"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4" t="s">
        <v>533</v>
      </c>
      <c r="AL22" s="1155"/>
      <c r="AM22" s="1155"/>
      <c r="AN22" s="1156"/>
      <c r="AO22" s="293">
        <v>92.9</v>
      </c>
      <c r="AP22" s="294">
        <v>97.5</v>
      </c>
      <c r="AQ22" s="295">
        <v>-4.5999999999999996</v>
      </c>
      <c r="AR22" s="279"/>
      <c r="AS22" s="291"/>
      <c r="AT22" s="287"/>
    </row>
    <row r="23" spans="1:46" s="292" customFormat="1" ht="13"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x14ac:dyDescent="0.2">
      <c r="A26" s="1145" t="s">
        <v>534</v>
      </c>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258"/>
    </row>
    <row r="27" spans="1:46" ht="13" x14ac:dyDescent="0.2">
      <c r="A27" s="300"/>
      <c r="AO27" s="253"/>
      <c r="AP27" s="253"/>
      <c r="AQ27" s="253"/>
      <c r="AR27" s="253"/>
      <c r="AS27" s="253"/>
      <c r="AT27" s="253"/>
    </row>
    <row r="28" spans="1:46" ht="16.5" x14ac:dyDescent="0.2">
      <c r="A28" s="254" t="s">
        <v>535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536</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6" t="s">
        <v>515</v>
      </c>
      <c r="AP30" s="263"/>
      <c r="AQ30" s="264" t="s">
        <v>516</v>
      </c>
      <c r="AR30" s="265"/>
    </row>
    <row r="31" spans="1:46" ht="13"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7"/>
      <c r="AP31" s="269" t="s">
        <v>517</v>
      </c>
      <c r="AQ31" s="270" t="s">
        <v>518</v>
      </c>
      <c r="AR31" s="271" t="s">
        <v>519</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2" t="s">
        <v>537</v>
      </c>
      <c r="AL32" s="1163"/>
      <c r="AM32" s="1163"/>
      <c r="AN32" s="1164"/>
      <c r="AO32" s="303">
        <v>2802151</v>
      </c>
      <c r="AP32" s="303">
        <v>78154</v>
      </c>
      <c r="AQ32" s="304">
        <v>54035</v>
      </c>
      <c r="AR32" s="305">
        <v>44.6</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2" t="s">
        <v>538</v>
      </c>
      <c r="AL33" s="1163"/>
      <c r="AM33" s="1163"/>
      <c r="AN33" s="1164"/>
      <c r="AO33" s="303" t="s">
        <v>523</v>
      </c>
      <c r="AP33" s="303" t="s">
        <v>523</v>
      </c>
      <c r="AQ33" s="304" t="s">
        <v>523</v>
      </c>
      <c r="AR33" s="305" t="s">
        <v>523</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2" t="s">
        <v>539</v>
      </c>
      <c r="AL34" s="1163"/>
      <c r="AM34" s="1163"/>
      <c r="AN34" s="1164"/>
      <c r="AO34" s="303" t="s">
        <v>523</v>
      </c>
      <c r="AP34" s="303" t="s">
        <v>523</v>
      </c>
      <c r="AQ34" s="304">
        <v>20</v>
      </c>
      <c r="AR34" s="305" t="s">
        <v>523</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2" t="s">
        <v>540</v>
      </c>
      <c r="AL35" s="1163"/>
      <c r="AM35" s="1163"/>
      <c r="AN35" s="1164"/>
      <c r="AO35" s="303">
        <v>839341</v>
      </c>
      <c r="AP35" s="303">
        <v>23410</v>
      </c>
      <c r="AQ35" s="304">
        <v>18791</v>
      </c>
      <c r="AR35" s="305">
        <v>24.6</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2" t="s">
        <v>541</v>
      </c>
      <c r="AL36" s="1163"/>
      <c r="AM36" s="1163"/>
      <c r="AN36" s="1164"/>
      <c r="AO36" s="303">
        <v>35363</v>
      </c>
      <c r="AP36" s="303">
        <v>986</v>
      </c>
      <c r="AQ36" s="304">
        <v>2664</v>
      </c>
      <c r="AR36" s="305">
        <v>-63</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2" t="s">
        <v>542</v>
      </c>
      <c r="AL37" s="1163"/>
      <c r="AM37" s="1163"/>
      <c r="AN37" s="1164"/>
      <c r="AO37" s="303" t="s">
        <v>523</v>
      </c>
      <c r="AP37" s="303" t="s">
        <v>523</v>
      </c>
      <c r="AQ37" s="304">
        <v>620</v>
      </c>
      <c r="AR37" s="305" t="s">
        <v>523</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5" t="s">
        <v>543</v>
      </c>
      <c r="AL38" s="1166"/>
      <c r="AM38" s="1166"/>
      <c r="AN38" s="1167"/>
      <c r="AO38" s="306" t="s">
        <v>523</v>
      </c>
      <c r="AP38" s="306" t="s">
        <v>523</v>
      </c>
      <c r="AQ38" s="307">
        <v>2</v>
      </c>
      <c r="AR38" s="295" t="s">
        <v>523</v>
      </c>
      <c r="AS38" s="302"/>
    </row>
    <row r="39" spans="1:46" ht="13"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5" t="s">
        <v>544</v>
      </c>
      <c r="AL39" s="1166"/>
      <c r="AM39" s="1166"/>
      <c r="AN39" s="1167"/>
      <c r="AO39" s="303">
        <v>-423399</v>
      </c>
      <c r="AP39" s="303">
        <v>-11809</v>
      </c>
      <c r="AQ39" s="304">
        <v>-4196</v>
      </c>
      <c r="AR39" s="305">
        <v>181.4</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2" t="s">
        <v>545</v>
      </c>
      <c r="AL40" s="1163"/>
      <c r="AM40" s="1163"/>
      <c r="AN40" s="1164"/>
      <c r="AO40" s="303">
        <v>-2378556</v>
      </c>
      <c r="AP40" s="303">
        <v>-66340</v>
      </c>
      <c r="AQ40" s="304">
        <v>-50476</v>
      </c>
      <c r="AR40" s="305">
        <v>31.4</v>
      </c>
      <c r="AS40" s="302"/>
    </row>
    <row r="41" spans="1:46" ht="13"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8" t="s">
        <v>301</v>
      </c>
      <c r="AL41" s="1169"/>
      <c r="AM41" s="1169"/>
      <c r="AN41" s="1170"/>
      <c r="AO41" s="303">
        <v>874900</v>
      </c>
      <c r="AP41" s="303">
        <v>24402</v>
      </c>
      <c r="AQ41" s="304">
        <v>21460</v>
      </c>
      <c r="AR41" s="305">
        <v>13.7</v>
      </c>
      <c r="AS41" s="302"/>
    </row>
    <row r="42" spans="1:46" ht="13"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546</v>
      </c>
      <c r="AL42" s="253"/>
      <c r="AM42" s="253"/>
      <c r="AN42" s="253"/>
      <c r="AO42" s="253"/>
      <c r="AP42" s="253"/>
      <c r="AQ42" s="279"/>
      <c r="AR42" s="279"/>
      <c r="AS42" s="302"/>
    </row>
    <row r="43" spans="1:46" ht="13"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547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548</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7" t="s">
        <v>515</v>
      </c>
      <c r="AN49" s="1159" t="s">
        <v>549</v>
      </c>
      <c r="AO49" s="1160"/>
      <c r="AP49" s="1160"/>
      <c r="AQ49" s="1160"/>
      <c r="AR49" s="1161"/>
    </row>
    <row r="50" spans="1:44" ht="13"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8"/>
      <c r="AN50" s="319" t="s">
        <v>550</v>
      </c>
      <c r="AO50" s="320" t="s">
        <v>551</v>
      </c>
      <c r="AP50" s="321" t="s">
        <v>552</v>
      </c>
      <c r="AQ50" s="322" t="s">
        <v>553</v>
      </c>
      <c r="AR50" s="323" t="s">
        <v>554</v>
      </c>
    </row>
    <row r="51" spans="1:44" ht="13"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555</v>
      </c>
      <c r="AL51" s="316"/>
      <c r="AM51" s="324">
        <v>1553187</v>
      </c>
      <c r="AN51" s="325">
        <v>44145</v>
      </c>
      <c r="AO51" s="326">
        <v>32.5</v>
      </c>
      <c r="AP51" s="327">
        <v>68468</v>
      </c>
      <c r="AQ51" s="328">
        <v>3.9</v>
      </c>
      <c r="AR51" s="329">
        <v>28.6</v>
      </c>
    </row>
    <row r="52" spans="1:44" ht="13"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556</v>
      </c>
      <c r="AM52" s="332">
        <v>549969</v>
      </c>
      <c r="AN52" s="333">
        <v>15631</v>
      </c>
      <c r="AO52" s="334">
        <v>-7.1</v>
      </c>
      <c r="AP52" s="335">
        <v>34140</v>
      </c>
      <c r="AQ52" s="336">
        <v>-6.4</v>
      </c>
      <c r="AR52" s="337">
        <v>-0.7</v>
      </c>
    </row>
    <row r="53" spans="1:44" ht="13"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557</v>
      </c>
      <c r="AL53" s="316"/>
      <c r="AM53" s="324">
        <v>1885862</v>
      </c>
      <c r="AN53" s="325">
        <v>53246</v>
      </c>
      <c r="AO53" s="326">
        <v>20.6</v>
      </c>
      <c r="AP53" s="327">
        <v>69729</v>
      </c>
      <c r="AQ53" s="328">
        <v>1.8</v>
      </c>
      <c r="AR53" s="329">
        <v>18.8</v>
      </c>
    </row>
    <row r="54" spans="1:44" ht="13"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556</v>
      </c>
      <c r="AM54" s="332">
        <v>912908</v>
      </c>
      <c r="AN54" s="333">
        <v>25775</v>
      </c>
      <c r="AO54" s="334">
        <v>64.900000000000006</v>
      </c>
      <c r="AP54" s="335">
        <v>38908</v>
      </c>
      <c r="AQ54" s="336">
        <v>14</v>
      </c>
      <c r="AR54" s="337">
        <v>50.9</v>
      </c>
    </row>
    <row r="55" spans="1:44" ht="13"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558</v>
      </c>
      <c r="AL55" s="316"/>
      <c r="AM55" s="324">
        <v>2952979</v>
      </c>
      <c r="AN55" s="325">
        <v>82907</v>
      </c>
      <c r="AO55" s="326">
        <v>55.7</v>
      </c>
      <c r="AP55" s="327">
        <v>74581</v>
      </c>
      <c r="AQ55" s="328">
        <v>7</v>
      </c>
      <c r="AR55" s="329">
        <v>48.7</v>
      </c>
    </row>
    <row r="56" spans="1:44" ht="13"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556</v>
      </c>
      <c r="AM56" s="332">
        <v>1698814</v>
      </c>
      <c r="AN56" s="333">
        <v>47695</v>
      </c>
      <c r="AO56" s="334">
        <v>85</v>
      </c>
      <c r="AP56" s="335">
        <v>41563</v>
      </c>
      <c r="AQ56" s="336">
        <v>6.8</v>
      </c>
      <c r="AR56" s="337">
        <v>78.2</v>
      </c>
    </row>
    <row r="57" spans="1:44" ht="13"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559</v>
      </c>
      <c r="AL57" s="316"/>
      <c r="AM57" s="324">
        <v>3597944</v>
      </c>
      <c r="AN57" s="325">
        <v>100873</v>
      </c>
      <c r="AO57" s="326">
        <v>21.7</v>
      </c>
      <c r="AP57" s="327">
        <v>76347</v>
      </c>
      <c r="AQ57" s="328">
        <v>2.4</v>
      </c>
      <c r="AR57" s="329">
        <v>19.3</v>
      </c>
    </row>
    <row r="58" spans="1:44" ht="13"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556</v>
      </c>
      <c r="AM58" s="332">
        <v>2198067</v>
      </c>
      <c r="AN58" s="333">
        <v>61626</v>
      </c>
      <c r="AO58" s="334">
        <v>29.2</v>
      </c>
      <c r="AP58" s="335">
        <v>41762</v>
      </c>
      <c r="AQ58" s="336">
        <v>0.5</v>
      </c>
      <c r="AR58" s="337">
        <v>28.7</v>
      </c>
    </row>
    <row r="59" spans="1:44" ht="13"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560</v>
      </c>
      <c r="AL59" s="316"/>
      <c r="AM59" s="324">
        <v>1933320</v>
      </c>
      <c r="AN59" s="325">
        <v>53922</v>
      </c>
      <c r="AO59" s="326">
        <v>-46.5</v>
      </c>
      <c r="AP59" s="327">
        <v>69604</v>
      </c>
      <c r="AQ59" s="328">
        <v>-8.8000000000000007</v>
      </c>
      <c r="AR59" s="329">
        <v>-37.700000000000003</v>
      </c>
    </row>
    <row r="60" spans="1:44" ht="13"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556</v>
      </c>
      <c r="AM60" s="332">
        <v>934816</v>
      </c>
      <c r="AN60" s="333">
        <v>26073</v>
      </c>
      <c r="AO60" s="334">
        <v>-57.7</v>
      </c>
      <c r="AP60" s="335">
        <v>36247</v>
      </c>
      <c r="AQ60" s="336">
        <v>-13.2</v>
      </c>
      <c r="AR60" s="337">
        <v>-44.5</v>
      </c>
    </row>
    <row r="61" spans="1:44" ht="13"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561</v>
      </c>
      <c r="AL61" s="338"/>
      <c r="AM61" s="339">
        <v>2384658</v>
      </c>
      <c r="AN61" s="340">
        <v>67019</v>
      </c>
      <c r="AO61" s="341">
        <v>16.8</v>
      </c>
      <c r="AP61" s="342">
        <v>71746</v>
      </c>
      <c r="AQ61" s="343">
        <v>1.3</v>
      </c>
      <c r="AR61" s="329">
        <v>15.5</v>
      </c>
    </row>
    <row r="62" spans="1:44" ht="13"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556</v>
      </c>
      <c r="AM62" s="332">
        <v>1258915</v>
      </c>
      <c r="AN62" s="333">
        <v>35360</v>
      </c>
      <c r="AO62" s="334">
        <v>22.9</v>
      </c>
      <c r="AP62" s="335">
        <v>38524</v>
      </c>
      <c r="AQ62" s="336">
        <v>0.3</v>
      </c>
      <c r="AR62" s="337">
        <v>22.6</v>
      </c>
    </row>
    <row r="63" spans="1:44" ht="13"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 hidden="1" x14ac:dyDescent="0.2">
      <c r="AK70" s="253"/>
      <c r="AL70" s="253"/>
      <c r="AM70" s="253"/>
      <c r="AN70" s="253"/>
      <c r="AO70" s="253"/>
      <c r="AP70" s="253"/>
      <c r="AQ70" s="253"/>
      <c r="AR70" s="253"/>
    </row>
    <row r="71" spans="1:46" ht="13" hidden="1" x14ac:dyDescent="0.2">
      <c r="AK71" s="253"/>
      <c r="AL71" s="253"/>
      <c r="AM71" s="253"/>
      <c r="AN71" s="253"/>
      <c r="AO71" s="253"/>
      <c r="AP71" s="253"/>
      <c r="AQ71" s="253"/>
      <c r="AR71" s="253"/>
    </row>
    <row r="72" spans="1:46" ht="13" hidden="1" x14ac:dyDescent="0.2">
      <c r="AK72" s="253"/>
      <c r="AL72" s="253"/>
      <c r="AM72" s="253"/>
      <c r="AN72" s="253"/>
      <c r="AO72" s="253"/>
      <c r="AP72" s="253"/>
      <c r="AQ72" s="253"/>
      <c r="AR72" s="253"/>
    </row>
    <row r="73" spans="1:46" ht="13" hidden="1" x14ac:dyDescent="0.2">
      <c r="AK73" s="253"/>
      <c r="AL73" s="253"/>
      <c r="AM73" s="253"/>
      <c r="AN73" s="253"/>
      <c r="AO73" s="253"/>
      <c r="AP73" s="253"/>
      <c r="AQ73" s="253"/>
      <c r="AR73" s="253"/>
    </row>
  </sheetData>
  <sheetProtection algorithmName="SHA-512" hashValue="2DocTH4bTPy/knmSXdpcd0/EL9cdk23Z7vGMFL+tv8cmHHnAdTvUl6liIVE63n5P6yz78eMAAJrW5Xii8klrNQ==" saltValue="Kg+PPBFvJbEYVmqh/DmX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563</v>
      </c>
    </row>
    <row r="121" spans="125:125" ht="13.5" hidden="1" customHeight="1" x14ac:dyDescent="0.2">
      <c r="DU121" s="250"/>
    </row>
  </sheetData>
  <sheetProtection algorithmName="SHA-512" hashValue="h7zmwYbrGv8ISJ4Su8a0JlF7FyK0gA/RfNAuiLvFvt7nXpPmUsK0YSL6k+wk3U5xchDA03I+zbkGVyiRU+RrOA==" saltValue="LGbGCVLQ/dBT/7nVuLLTt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564</v>
      </c>
    </row>
  </sheetData>
  <sheetProtection algorithmName="SHA-512" hashValue="3QQRH1aDmGbkfcUDHTD4vEQ7AdRR+1JfxMqwnJR5IKZ3391aXL6M5ZzxzvnGXze+YoES9i86KTpUxMAeYDQThA==" saltValue="El23Jzd60PelLQf+QURYK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71" t="s">
        <v>3</v>
      </c>
      <c r="D47" s="1171"/>
      <c r="E47" s="1172"/>
      <c r="F47" s="11">
        <v>63.64</v>
      </c>
      <c r="G47" s="12">
        <v>64.709999999999994</v>
      </c>
      <c r="H47" s="12">
        <v>61.8</v>
      </c>
      <c r="I47" s="12">
        <v>57.15</v>
      </c>
      <c r="J47" s="13">
        <v>56.59</v>
      </c>
    </row>
    <row r="48" spans="2:10" ht="57.75" customHeight="1" x14ac:dyDescent="0.2">
      <c r="B48" s="14"/>
      <c r="C48" s="1173" t="s">
        <v>4</v>
      </c>
      <c r="D48" s="1173"/>
      <c r="E48" s="1174"/>
      <c r="F48" s="15">
        <v>3.05</v>
      </c>
      <c r="G48" s="16">
        <v>5.01</v>
      </c>
      <c r="H48" s="16">
        <v>3.84</v>
      </c>
      <c r="I48" s="16">
        <v>5.57</v>
      </c>
      <c r="J48" s="17">
        <v>6.06</v>
      </c>
    </row>
    <row r="49" spans="2:10" ht="57.75" customHeight="1" thickBot="1" x14ac:dyDescent="0.25">
      <c r="B49" s="18"/>
      <c r="C49" s="1175" t="s">
        <v>5</v>
      </c>
      <c r="D49" s="1175"/>
      <c r="E49" s="1176"/>
      <c r="F49" s="19" t="s">
        <v>570</v>
      </c>
      <c r="G49" s="20">
        <v>0.42</v>
      </c>
      <c r="H49" s="20" t="s">
        <v>571</v>
      </c>
      <c r="I49" s="20" t="s">
        <v>572</v>
      </c>
      <c r="J49" s="21" t="s">
        <v>573</v>
      </c>
    </row>
    <row r="50" spans="2:10" ht="13" x14ac:dyDescent="0.2"/>
  </sheetData>
  <sheetProtection algorithmName="SHA-512" hashValue="jd3j/K3w612psRwuYfTN1DWMx0SdBPKM8r0L289yWsTvxgj4+7nDWvaUmkZTpUGply8OP+wqqFcdndKMHoweow==" saltValue="WQSsSKor++F/32G4Oa9B7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上出　真幸</cp:lastModifiedBy>
  <cp:lastPrinted>2023-10-04T10:50:53Z</cp:lastPrinted>
  <dcterms:created xsi:type="dcterms:W3CDTF">2023-02-20T05:05:22Z</dcterms:created>
  <dcterms:modified xsi:type="dcterms:W3CDTF">2023-10-17T06:49:07Z</dcterms:modified>
  <cp:category/>
</cp:coreProperties>
</file>