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8C035B7C-9DA6-43B6-88A1-1E2DB32941DB}"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3" i="12" l="1"/>
  <c r="AA32" i="12"/>
  <c r="AA31" i="12"/>
  <c r="AA30" i="12"/>
  <c r="AA7" i="12"/>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W34" i="10"/>
  <c r="BW35" i="10" s="1"/>
  <c r="BW36" i="10" s="1"/>
  <c r="BW37" i="10" s="1"/>
  <c r="BW38" i="10" s="1"/>
  <c r="BW39" i="10" s="1"/>
  <c r="BW40" i="10" s="1"/>
  <c r="BW41" i="10" s="1"/>
  <c r="BW42" i="10" s="1"/>
  <c r="BW43" i="10" s="1"/>
  <c r="BE34" i="10"/>
  <c r="C34" i="10"/>
  <c r="U34" i="10" s="1"/>
  <c r="U35" i="10" s="1"/>
  <c r="U36" i="10" s="1"/>
  <c r="CO34" i="10" l="1"/>
  <c r="CO35"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<sst xmlns="http://schemas.openxmlformats.org/spreadsheetml/2006/main" count="1075" uniqueCount="569">
  <si>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</si>
  <si>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</si>
  <si>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</si>
  <si>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</si>
  <si>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</si>
  <si>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</si>
  <si>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</si>
  <si>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</si>
  <si>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</si>
  <si>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</si>
  <si>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</si>
  <si>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</si>
  <si>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</si>
  <si>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</si>
  <si>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</si>
  <si>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</si>
  <si>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</si>
  <si>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</si>
  <si>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</si>
  <si>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</si>
  <si>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</si>
  <si>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</si>
  <si>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</si>
  <si>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</si>
  <si>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</si>
  <si>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</si>
  <si>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</si>
  <si>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</si>
  <si>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</si>
  <si>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</si>
  <si>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</si>
  <si>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</si>
  <si>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</si>
  <si>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</si>
  <si>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</si>
  <si>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</si>
  <si>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</si>
  <si>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</si>
  <si>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</si>
  <si>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</si>
  <si>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</si>
  <si>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</si>
  <si>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</si>
  <si>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</si>
  <si>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</si>
  <si>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</si>
  <si>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</si>
  <si>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</si>
  <si>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</si>
  <si>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</si>
  <si>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</si>
  <si>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</si>
  <si>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</si>
  <si>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</si>
  <si>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</si>
  <si>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</si>
  <si>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</si>
  <si>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</si>
  <si>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</si>
  <si>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</si>
  <si>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</si>
  <si>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</si>
  <si>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</si>
  <si>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</si>
  <si>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</si>
  <si>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</si>
  <si>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</si>
  <si>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</si>
  <si>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</si>
  <si>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</si>
  <si>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</si>
  <si>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</si>
  <si>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</si>
  <si>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</si>
  <si>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</si>
  <si>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</si>
  <si>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</si>
  <si>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</si>
  <si>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</si>
  <si>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</si>
  <si>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</si>
  <si>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</si>
  <si>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</si>
  <si>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</si>
  <si>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</si>
  <si>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</si>
  <si>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</si>
  <si>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</si>
  <si>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</si>
  <si>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</si>
  <si>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</si>
  <si>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</si>
  <si>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</si>
  <si>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</si>
  <si>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</si>
  <si>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</si>
  <si>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</si>
  <si>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</si>
  <si>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</si>
  <si>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</si>
  <si>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</si>
  <si>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</si>
  <si>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</si>
  <si>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</si>
  <si>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</si>
  <si>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</si>
  <si>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</si>
  <si>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</si>
  <si>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</si>
  <si>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</si>
  <si>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</si>
  <si>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</si>
  <si>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</si>
  <si>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</si>
  <si>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</si>
  <si>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</si>
  <si>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</si>
  <si>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</si>
  <si>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</si>
  <si>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</si>
  <si>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</si>
  <si>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</si>
  <si>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</si>
  <si>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</si>
  <si>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</si>
  <si>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</si>
  <si>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</si>
  <si>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</si>
  <si>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</si>
  <si>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</si>
  <si>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</si>
  <si>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</si>
  <si>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</si>
  <si>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</si>
  <si>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</si>
  <si>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</si>
  <si>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</si>
  <si>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</si>
  <si>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</si>
  <si>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</si>
  <si>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</si>
  <si>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</si>
  <si>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</si>
  <si>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</si>
  <si>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</si>
  <si>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</si>
  <si>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</si>
  <si>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</si>
  <si>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</si>
  <si>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</si>
  <si>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</si>
  <si>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</si>
  <si>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</si>
  <si>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</si>
  <si>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</si>
  <si>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</si>
  <si>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</si>
  <si>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</si>
  <si>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</si>
  <si>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</si>
  <si>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</si>
  <si>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</si>
  <si>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</si>
  <si>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</si>
  <si>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</si>
  <si>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</si>
  <si>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</si>
  <si>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</si>
  <si>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</si>
  <si>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</si>
  <si>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</si>
  <si>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</si>
  <si>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</si>
  <si>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</si>
  <si>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</si>
  <si>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</si>
  <si>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</si>
  <si>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</si>
  <si>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</si>
  <si>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</si>
  <si>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</si>
  <si>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</si>
  <si>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</si>
  <si>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</si>
  <si>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</si>
  <si>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</si>
  <si>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</si>
  <si>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</si>
  <si>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</si>
  <si>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</si>
  <si>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</si>
  <si>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</si>
  <si>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</si>
  <si>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</si>
  <si>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</si>
  <si>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</si>
  <si>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</si>
  <si>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</si>
  <si>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</si>
  <si>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</si>
  <si>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</si>
  <si>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</si>
  <si>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</si>
  <si>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石川県加賀市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</si>
  <si>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</si>
  <si>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</si>
  <si>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</si>
  <si>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</si>
  <si>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</si>
  <si>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</si>
  <si>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</si>
  <si>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</si>
  <si>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</si>
  <si>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</si>
  <si>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</si>
  <si>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</si>
  <si>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</si>
  <si>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</si>
  <si>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</si>
  <si>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</si>
  <si>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</si>
  <si>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</si>
  <si>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</si>
  <si>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</si>
  <si>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</si>
  <si>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</si>
  <si>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</si>
  <si>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</si>
  <si>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</si>
  <si>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</si>
  <si>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</si>
  <si>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</si>
  <si>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</si>
  <si>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</si>
  <si>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</si>
  <si>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</si>
  <si>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</si>
  <si>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</si>
  <si>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</si>
  <si>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</si>
  <si>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</si>
  <si>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</si>
  <si>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</si>
  <si>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</si>
  <si>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</si>
  <si>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</si>
  <si>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</si>
  <si>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</si>
  <si>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</si>
  <si>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</si>
  <si>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</si>
  <si>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</si>
  <si>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</si>
  <si>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</si>
  <si>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</si>
  <si>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</si>
  <si>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</si>
  <si>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</si>
  <si>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</si>
  <si>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</si>
  <si>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</si>
  <si>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</si>
  <si>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</si>
  <si>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</si>
  <si>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</si>
  <si>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</si>
  <si>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</si>
  <si>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</si>
  <si>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</si>
  <si>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</si>
  <si>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</si>
  <si>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</si>
  <si>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</si>
  <si>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</si>
  <si>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</si>
  <si>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</si>
  <si>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</si>
  <si>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</si>
  <si>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</si>
  <si>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</si>
  <si>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</si>
  <si>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</si>
  <si>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</si>
  <si>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</si>
  <si>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</si>
  <si>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</si>
  <si>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</si>
  <si>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</si>
  <si>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</si>
  <si>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</si>
  <si>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</si>
  <si>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</si>
  <si>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</si>
  <si>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</si>
  <si>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</si>
  <si>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</si>
  <si>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</si>
  <si>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</si>
  <si>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</si>
  <si>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</si>
  <si>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</si>
  <si>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</si>
  <si>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</si>
  <si>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</si>
  <si>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</si>
  <si>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</si>
  <si>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</si>
  <si>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</si>
  <si>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</si>
  <si>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</si>
  <si>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</si>
  <si>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</si>
  <si>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</si>
  <si>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</si>
  <si>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</si>
  <si>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</si>
  <si>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</si>
  <si>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</si>
  <si>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</si>
  <si>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</si>
  <si>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</si>
  <si>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</si>
  <si>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</si>
  <si>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</si>
  <si>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</si>
  <si>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</si>
  <si>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</si>
  <si>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</si>
  <si>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</si>
  <si>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</si>
  <si>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</si>
  <si>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</si>
  <si>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</si>
  <si>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</si>
  <si>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</si>
  <si>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</si>
  <si>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</si>
  <si>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</si>
  <si>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</si>
  <si>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</si>
  <si>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</si>
  <si>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</si>
  <si>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</si>
  <si>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</si>
  <si>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</si>
  <si>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</si>
  <si>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</si>
  <si>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</si>
  <si>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</si>
  <si>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</si>
  <si>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</si>
  <si>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</si>
  <si>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</si>
  <si>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</si>
  <si>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石川県加賀市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</si>
  <si>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</si>
  <si>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</si>
  <si>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</si>
  <si>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</si>
  <si>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</si>
  <si>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</si>
  <si>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</si>
  <si>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</si>
  <si>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</si>
  <si>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</si>
  <si>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</si>
  <si>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</si>
  <si>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</si>
  <si>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</si>
  <si>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</si>
  <si>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</si>
  <si>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</si>
  <si>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</si>
  <si>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</si>
  <si>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</si>
  <si>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</si>
  <si>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</si>
  <si>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</si>
  <si>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</si>
  <si>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</si>
  <si>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</si>
  <si>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</si>
  <si>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</si>
  <si>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</si>
  <si>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</si>
  <si>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</si>
  <si>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</si>
  <si>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</si>
  <si>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</si>
  <si>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</si>
  <si>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</si>
  <si>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</si>
  <si>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</si>
  <si>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</si>
  <si>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加賀市下水道事業会計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</si>
  <si>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</si>
  <si>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</si>
  <si>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</si>
  <si>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</si>
  <si>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</si>
  <si>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</si>
  <si>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</si>
  <si>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</si>
  <si>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</si>
  <si>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</si>
  <si>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</si>
  <si>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</si>
  <si>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</si>
  <si>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</si>
  <si>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</si>
  <si>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</si>
  <si>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</si>
  <si>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</si>
  <si>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</si>
  <si>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</si>
  <si>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</si>
  <si>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</si>
  <si>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</si>
  <si>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</si>
  <si>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</si>
  <si>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</si>
  <si>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</si>
  <si>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</si>
  <si>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</si>
  <si>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</si>
  <si>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</si>
  <si>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</si>
  <si>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</si>
  <si>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</si>
  <si>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</si>
  <si>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</si>
  <si>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</si>
  <si>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</si>
  <si>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</si>
  <si>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</si>
  <si>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</si>
  <si>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</si>
  <si>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</si>
  <si>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</si>
  <si>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</si>
  <si>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</si>
  <si>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</si>
  <si>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</si>
  <si>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</si>
  <si>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</si>
  <si>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</si>
  <si>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</si>
  <si>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</si>
  <si>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</si>
  <si>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</si>
  <si>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</si>
  <si>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</si>
  <si>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</si>
  <si>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</si>
  <si>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</si>
  <si>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</si>
  <si>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</si>
  <si>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</si>
  <si>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</si>
  <si>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</si>
  <si>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</si>
  <si>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</si>
  <si>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</si>
  <si>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</si>
  <si>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</si>
  <si>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</si>
  <si>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</si>
  <si>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</si>
  <si>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</si>
  <si>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</si>
  <si>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</si>
  <si>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</si>
  <si>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</si>
  <si>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</si>
  <si>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</si>
  <si>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</si>
  <si>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</si>
  <si>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</si>
  <si>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</si>
  <si>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</si>
  <si>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</si>
  <si>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</si>
  <si>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</si>
  <si>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</si>
  <si>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</si>
  <si>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</si>
  <si>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</si>
  <si>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</si>
  <si>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</si>
  <si>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</si>
  <si>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</si>
  <si>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</si>
  <si>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</si>
  <si>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</si>
  <si>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</si>
  <si>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</si>
  <si>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</si>
  <si>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</si>
  <si>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</si>
  <si>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</si>
  <si>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</si>
  <si>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</si>
  <si>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</si>
  <si>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</si>
  <si>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</si>
  <si>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</si>
  <si>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</si>
  <si>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</si>
  <si>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</si>
  <si>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</si>
  <si>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</si>
  <si>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</si>
  <si>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</si>
  <si>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</si>
  <si>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</si>
  <si>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</si>
  <si>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</si>
  <si>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</si>
  <si>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</si>
  <si>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</si>
  <si>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</si>
  <si>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</si>
  <si>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</si>
  <si>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</si>
  <si>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</si>
  <si>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</si>
  <si>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</si>
  <si>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</si>
  <si>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</si>
  <si>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</si>
  <si>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5.87</t>
  </si>
  <si>
    <t>▲ 5.18</t>
  </si>
  <si>
    <t>▲ 3.12</t>
  </si>
  <si>
    <t>▲ 2.20</t>
  </si>
  <si>
    <t>▲ 6.62</t>
  </si>
  <si>
    <t>加賀市水道事業会計</t>
  </si>
  <si>
    <t>一般会計</t>
  </si>
  <si>
    <t>加賀市病院事業会計</t>
  </si>
  <si>
    <t>加賀市下水道事業会計</t>
  </si>
  <si>
    <t>加賀市介護保険特別会計</t>
  </si>
  <si>
    <t>加賀市後期高齢者医療特別会計</t>
  </si>
  <si>
    <t>加賀市国民健康保険特別会計</t>
  </si>
  <si>
    <t>その他会計（赤字）</t>
  </si>
  <si>
    <t>その他会計（黒字）</t>
  </si>
  <si>
    <t>R01</t>
    <phoneticPr fontId="5"/>
  </si>
  <si>
    <t>R02</t>
    <phoneticPr fontId="5"/>
  </si>
  <si>
    <t>R03</t>
    <phoneticPr fontId="5"/>
  </si>
  <si>
    <t>R04</t>
    <phoneticPr fontId="5"/>
  </si>
  <si>
    <t>R05</t>
    <phoneticPr fontId="5"/>
  </si>
  <si>
    <t>加賀市土地開発公社</t>
  </si>
  <si>
    <t>加賀市総合サービス株式会社</t>
  </si>
  <si>
    <t>南加賀広域圏事務組合（一般会計）</t>
  </si>
  <si>
    <t>南加賀広域圏事務組合（公設卸売市場事業）</t>
  </si>
  <si>
    <t>南加賀広域圏事務組合（ふるさと振興事業）</t>
  </si>
  <si>
    <t>南加賀広域圏事務組合（急病センター事業）</t>
  </si>
  <si>
    <t>南加賀広域圏事務組合（獣肉処理加工施設事業）</t>
  </si>
  <si>
    <t>南加賀広域圏事務組合（し尿処理事業）</t>
  </si>
  <si>
    <t>南加賀広域圏事務組合（斎場事業）</t>
  </si>
  <si>
    <t>石川県市町村消防団員等公務災害補償等組合</t>
  </si>
  <si>
    <t>石川県市町村消防賞じゅつ金組合</t>
  </si>
  <si>
    <t>石川県後期高齢者医療広域連合（一般会計）</t>
  </si>
  <si>
    <t>石川県後期高齢者医療広域連合（後期高齢者医療特別会計）</t>
  </si>
  <si>
    <t>-</t>
    <phoneticPr fontId="2"/>
  </si>
  <si>
    <t>-</t>
    <phoneticPr fontId="2"/>
  </si>
  <si>
    <t>まちづくり振興基金</t>
  </si>
  <si>
    <t>重点事業推進基金</t>
  </si>
  <si>
    <t>職員退職手当基金</t>
  </si>
  <si>
    <t>環境美化センター施設整備基金</t>
    <phoneticPr fontId="2"/>
  </si>
  <si>
    <t>三森良次郎奨学基金</t>
    <rPh sb="0" eb="2">
      <t>サンモリ</t>
    </rPh>
    <rPh sb="2" eb="5">
      <t>リョウジロウ</t>
    </rPh>
    <rPh sb="5" eb="7">
      <t>ショウガク</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</si>
</sst>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FA63-4015-89F6-F9EBD53BA1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63433</c:v>
                </c:pt>
                <c:pt idx="1">
                  <c:v>103401</c:v>
                </c:pt>
                <c:pt idx="2">
                  <c:v>81209</c:v>
                </c:pt>
                <c:pt idx="3">
                  <c:v>71450</c:v>
                </c:pt>
                <c:pt idx="4">
                  <c:v>100923</c:v>
                </c:pt>
              </c:numCache>
            </c:numRef>
          </c:val>
          <c:smooth val="0"/>
          <c:extLst>
            <c:ext xmlns:c16="http://schemas.microsoft.com/office/drawing/2014/chart" uri="{C3380CC4-5D6E-409C-BE32-E72D297353CC}">
              <c16:uniqueId val="{00000001-FA63-4015-89F6-F9EBD53BA1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3.72</c:v>
                </c:pt>
                <c:pt idx="1">
                  <c:v>4.38</c:v>
                </c:pt>
                <c:pt idx="2">
                  <c:v>5.67</c:v>
                </c:pt>
                <c:pt idx="3">
                  <c:v>6.39</c:v>
                </c:pt>
                <c:pt idx="4">
                  <c:v>4.43</c:v>
                </c:pt>
              </c:numCache>
            </c:numRef>
          </c:val>
          <c:extLst>
            <c:ext xmlns:c16="http://schemas.microsoft.com/office/drawing/2014/chart" uri="{C3380CC4-5D6E-409C-BE32-E72D297353CC}">
              <c16:uniqueId val="{00000000-C307-4BAC-9ADF-B0D59EBE90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17.190000000000001</c:v>
                </c:pt>
                <c:pt idx="1">
                  <c:v>12.77</c:v>
                </c:pt>
                <c:pt idx="2">
                  <c:v>10</c:v>
                </c:pt>
                <c:pt idx="3">
                  <c:v>10.45</c:v>
                </c:pt>
                <c:pt idx="4">
                  <c:v>8.6999999999999993</c:v>
                </c:pt>
              </c:numCache>
            </c:numRef>
          </c:val>
          <c:extLst>
            <c:ext xmlns:c16="http://schemas.microsoft.com/office/drawing/2014/chart" uri="{C3380CC4-5D6E-409C-BE32-E72D297353CC}">
              <c16:uniqueId val="{00000001-C307-4BAC-9ADF-B0D59EBE90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-5.87</c:v>
                </c:pt>
                <c:pt idx="1">
                  <c:v>-5.18</c:v>
                </c:pt>
                <c:pt idx="2">
                  <c:v>-3.12</c:v>
                </c:pt>
                <c:pt idx="3">
                  <c:v>-2.2000000000000002</c:v>
                </c:pt>
                <c:pt idx="4">
                  <c:v>-6.62</c:v>
                </c:pt>
              </c:numCache>
            </c:numRef>
          </c:val>
          <c:smooth val="0"/>
          <c:extLst>
            <c:ext xmlns:c16="http://schemas.microsoft.com/office/drawing/2014/chart" uri="{C3380CC4-5D6E-409C-BE32-E72D297353CC}">
              <c16:uniqueId val="{00000002-C307-4BAC-9ADF-B0D59EBE90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FF-490A-B86B-1C329D8F81A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FF-490A-B86B-1C329D8F81A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FF-490A-B86B-1C329D8F81A9}"/>
            </c:ext>
          </c:extLst>
        </c:ser>
        <c:ser>
          <c:idx val="3"/>
          <c:order val="3"/>
          <c:tx>
            <c:strRef>
              <c:f>データシート!$A$30</c:f>
              <c:strCache>
                <c:ptCount val="1"/>
                <c:pt idx="0">
                  <c:v>加賀市国民健康保険特別会計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0.21</c:v>
                </c:pt>
                <c:pt idx="4">
                  <c:v>#N/A</c:v>
                </c:pt>
                <c:pt idx="5">
                  <c:v>0.28999999999999998</c:v>
                </c:pt>
                <c:pt idx="6">
                  <c:v>#N/A</c:v>
                </c:pt>
                <c:pt idx="7">
                  <c:v>0</c:v>
                </c:pt>
                <c:pt idx="8">
                  <c:v>#N/A</c:v>
                </c:pt>
                <c:pt idx="9">
                  <c:v>0</c:v>
                </c:pt>
              </c:numCache>
            </c:numRef>
          </c:val>
          <c:extLst>
            <c:ext xmlns:c16="http://schemas.microsoft.com/office/drawing/2014/chart" uri="{C3380CC4-5D6E-409C-BE32-E72D297353CC}">
              <c16:uniqueId val="{00000003-BAFF-490A-B86B-1C329D8F81A9}"/>
            </c:ext>
          </c:extLst>
        </c:ser>
        <c:ser>
          <c:idx val="4"/>
          <c:order val="4"/>
          <c:tx>
            <c:strRef>
              <c:f>データシート!$A$31</c:f>
              <c:strCache>
                <c:ptCount val="1"/>
                <c:pt idx="0">
                  <c:v>加賀市後期高齢者医療特別会計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BAFF-490A-B86B-1C329D8F81A9}"/>
            </c:ext>
          </c:extLst>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1.02</c:v>
                </c:pt>
                <c:pt idx="2">
                  <c:v>#N/A</c:v>
                </c:pt>
                <c:pt idx="3">
                  <c:v>1.1100000000000001</c:v>
                </c:pt>
                <c:pt idx="4">
                  <c:v>#N/A</c:v>
                </c:pt>
                <c:pt idx="5">
                  <c:v>1.29</c:v>
                </c:pt>
                <c:pt idx="6">
                  <c:v>#N/A</c:v>
                </c:pt>
                <c:pt idx="7">
                  <c:v>1.57</c:v>
                </c:pt>
                <c:pt idx="8">
                  <c:v>#N/A</c:v>
                </c:pt>
                <c:pt idx="9">
                  <c:v>0.93</c:v>
                </c:pt>
              </c:numCache>
            </c:numRef>
          </c:val>
          <c:extLst>
            <c:ext xmlns:c16="http://schemas.microsoft.com/office/drawing/2014/chart" uri="{C3380CC4-5D6E-409C-BE32-E72D297353CC}">
              <c16:uniqueId val="{00000005-BAFF-490A-B86B-1C329D8F81A9}"/>
            </c:ext>
          </c:extLst>
        </c:ser>
        <c:ser>
          <c:idx val="6"/>
          <c:order val="6"/>
          <c:tx>
            <c:strRef>
              <c:f>データシート!$A$33</c:f>
              <c:strCache>
                <c:ptCount val="1"/>
                <c:pt idx="0">
                  <c:v>加賀市下水道事業会計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c:v>
                </c:pt>
                <c:pt idx="2">
                  <c:v>#N/A</c:v>
                </c:pt>
                <c:pt idx="3">
                  <c:v>0.46</c:v>
                </c:pt>
                <c:pt idx="4">
                  <c:v>#N/A</c:v>
                </c:pt>
                <c:pt idx="5">
                  <c:v>0.21</c:v>
                </c:pt>
                <c:pt idx="6">
                  <c:v>#N/A</c:v>
                </c:pt>
                <c:pt idx="7">
                  <c:v>0</c:v>
                </c:pt>
                <c:pt idx="8">
                  <c:v>#N/A</c:v>
                </c:pt>
                <c:pt idx="9">
                  <c:v>1</c:v>
                </c:pt>
              </c:numCache>
            </c:numRef>
          </c:val>
          <c:extLst>
            <c:ext xmlns:c16="http://schemas.microsoft.com/office/drawing/2014/chart" uri="{C3380CC4-5D6E-409C-BE32-E72D297353CC}">
              <c16:uniqueId val="{00000006-BAFF-490A-B86B-1C329D8F81A9}"/>
            </c:ext>
          </c:extLst>
        </c:ser>
        <c:ser>
          <c:idx val="7"/>
          <c:order val="7"/>
          <c:tx>
            <c:strRef>
              <c:f>データシート!$A$34</c:f>
              <c:strCache>
                <c:ptCount val="1"/>
                <c:pt idx="0">
                  <c:v>加賀市病院事業会計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3.67</c:v>
                </c:pt>
                <c:pt idx="2">
                  <c:v>#N/A</c:v>
                </c:pt>
                <c:pt idx="3">
                  <c:v>0.7</c:v>
                </c:pt>
                <c:pt idx="4">
                  <c:v>#N/A</c:v>
                </c:pt>
                <c:pt idx="5">
                  <c:v>0.76</c:v>
                </c:pt>
                <c:pt idx="6">
                  <c:v>#N/A</c:v>
                </c:pt>
                <c:pt idx="7">
                  <c:v>3.06</c:v>
                </c:pt>
                <c:pt idx="8">
                  <c:v>#N/A</c:v>
                </c:pt>
                <c:pt idx="9">
                  <c:v>2.5099999999999998</c:v>
                </c:pt>
              </c:numCache>
            </c:numRef>
          </c:val>
          <c:extLst>
            <c:ext xmlns:c16="http://schemas.microsoft.com/office/drawing/2014/chart" uri="{C3380CC4-5D6E-409C-BE32-E72D297353CC}">
              <c16:uniqueId val="{00000007-BAFF-490A-B86B-1C329D8F81A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3.72</c:v>
                </c:pt>
                <c:pt idx="2">
                  <c:v>#N/A</c:v>
                </c:pt>
                <c:pt idx="3">
                  <c:v>4.37</c:v>
                </c:pt>
                <c:pt idx="4">
                  <c:v>#N/A</c:v>
                </c:pt>
                <c:pt idx="5">
                  <c:v>5.66</c:v>
                </c:pt>
                <c:pt idx="6">
                  <c:v>#N/A</c:v>
                </c:pt>
                <c:pt idx="7">
                  <c:v>6.38</c:v>
                </c:pt>
                <c:pt idx="8">
                  <c:v>#N/A</c:v>
                </c:pt>
                <c:pt idx="9">
                  <c:v>4.43</c:v>
                </c:pt>
              </c:numCache>
            </c:numRef>
          </c:val>
          <c:extLst>
            <c:ext xmlns:c16="http://schemas.microsoft.com/office/drawing/2014/chart" uri="{C3380CC4-5D6E-409C-BE32-E72D297353CC}">
              <c16:uniqueId val="{00000008-BAFF-490A-B86B-1C329D8F81A9}"/>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15.64</c:v>
                </c:pt>
                <c:pt idx="2">
                  <c:v>#N/A</c:v>
                </c:pt>
                <c:pt idx="3">
                  <c:v>13.87</c:v>
                </c:pt>
                <c:pt idx="4">
                  <c:v>#N/A</c:v>
                </c:pt>
                <c:pt idx="5">
                  <c:v>12.9</c:v>
                </c:pt>
                <c:pt idx="6">
                  <c:v>#N/A</c:v>
                </c:pt>
                <c:pt idx="7">
                  <c:v>13.02</c:v>
                </c:pt>
                <c:pt idx="8">
                  <c:v>#N/A</c:v>
                </c:pt>
                <c:pt idx="9">
                  <c:v>11.4</c:v>
                </c:pt>
              </c:numCache>
            </c:numRef>
          </c:val>
          <c:extLst>
            <c:ext xmlns:c16="http://schemas.microsoft.com/office/drawing/2014/chart" uri="{C3380CC4-5D6E-409C-BE32-E72D297353CC}">
              <c16:uniqueId val="{00000009-BAFF-490A-B86B-1C329D8F81A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3579</c:v>
                </c:pt>
                <c:pt idx="5">
                  <c:v>3539</c:v>
                </c:pt>
                <c:pt idx="8">
                  <c:v>3988</c:v>
                </c:pt>
                <c:pt idx="11">
                  <c:v>3601</c:v>
                </c:pt>
                <c:pt idx="14">
                  <c:v>3603</c:v>
                </c:pt>
              </c:numCache>
            </c:numRef>
          </c:val>
          <c:extLst>
            <c:ext xmlns:c16="http://schemas.microsoft.com/office/drawing/2014/chart" uri="{C3380CC4-5D6E-409C-BE32-E72D297353CC}">
              <c16:uniqueId val="{00000000-D548-46AD-919B-7AB60B0317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48-46AD-919B-7AB60B0317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18</c:v>
                </c:pt>
                <c:pt idx="9">
                  <c:v>18</c:v>
                </c:pt>
                <c:pt idx="12">
                  <c:v>9</c:v>
                </c:pt>
              </c:numCache>
            </c:numRef>
          </c:val>
          <c:extLst>
            <c:ext xmlns:c16="http://schemas.microsoft.com/office/drawing/2014/chart" uri="{C3380CC4-5D6E-409C-BE32-E72D297353CC}">
              <c16:uniqueId val="{00000002-D548-46AD-919B-7AB60B0317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10</c:v>
                </c:pt>
              </c:numCache>
            </c:numRef>
          </c:val>
          <c:extLst>
            <c:ext xmlns:c16="http://schemas.microsoft.com/office/drawing/2014/chart" uri="{C3380CC4-5D6E-409C-BE32-E72D297353CC}">
              <c16:uniqueId val="{00000003-D548-46AD-919B-7AB60B0317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1604</c:v>
                </c:pt>
                <c:pt idx="3">
                  <c:v>1662</c:v>
                </c:pt>
                <c:pt idx="6">
                  <c:v>1711</c:v>
                </c:pt>
                <c:pt idx="9">
                  <c:v>1424</c:v>
                </c:pt>
                <c:pt idx="12">
                  <c:v>1425</c:v>
                </c:pt>
              </c:numCache>
            </c:numRef>
          </c:val>
          <c:extLst>
            <c:ext xmlns:c16="http://schemas.microsoft.com/office/drawing/2014/chart" uri="{C3380CC4-5D6E-409C-BE32-E72D297353CC}">
              <c16:uniqueId val="{00000004-D548-46AD-919B-7AB60B0317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48-46AD-919B-7AB60B0317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48-46AD-919B-7AB60B0317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3175</c:v>
                </c:pt>
                <c:pt idx="3">
                  <c:v>3273</c:v>
                </c:pt>
                <c:pt idx="6">
                  <c:v>3777</c:v>
                </c:pt>
                <c:pt idx="9">
                  <c:v>3443</c:v>
                </c:pt>
                <c:pt idx="12">
                  <c:v>3377</c:v>
                </c:pt>
              </c:numCache>
            </c:numRef>
          </c:val>
          <c:extLst>
            <c:ext xmlns:c16="http://schemas.microsoft.com/office/drawing/2014/chart" uri="{C3380CC4-5D6E-409C-BE32-E72D297353CC}">
              <c16:uniqueId val="{00000007-D548-46AD-919B-7AB60B0317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1220</c:v>
                </c:pt>
                <c:pt idx="2">
                  <c:v>#N/A</c:v>
                </c:pt>
                <c:pt idx="3">
                  <c:v>#N/A</c:v>
                </c:pt>
                <c:pt idx="4">
                  <c:v>1416</c:v>
                </c:pt>
                <c:pt idx="5">
                  <c:v>#N/A</c:v>
                </c:pt>
                <c:pt idx="6">
                  <c:v>#N/A</c:v>
                </c:pt>
                <c:pt idx="7">
                  <c:v>1518</c:v>
                </c:pt>
                <c:pt idx="8">
                  <c:v>#N/A</c:v>
                </c:pt>
                <c:pt idx="9">
                  <c:v>#N/A</c:v>
                </c:pt>
                <c:pt idx="10">
                  <c:v>1285</c:v>
                </c:pt>
                <c:pt idx="11">
                  <c:v>#N/A</c:v>
                </c:pt>
                <c:pt idx="12">
                  <c:v>#N/A</c:v>
                </c:pt>
                <c:pt idx="13">
                  <c:v>1218</c:v>
                </c:pt>
                <c:pt idx="14">
                  <c:v>#N/A</c:v>
                </c:pt>
              </c:numCache>
            </c:numRef>
          </c:val>
          <c:smooth val="0"/>
          <c:extLst>
            <c:ext xmlns:c16="http://schemas.microsoft.com/office/drawing/2014/chart" uri="{C3380CC4-5D6E-409C-BE32-E72D297353CC}">
              <c16:uniqueId val="{00000008-D548-46AD-919B-7AB60B0317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37666</c:v>
                </c:pt>
                <c:pt idx="5">
                  <c:v>37283</c:v>
                </c:pt>
                <c:pt idx="8">
                  <c:v>36725</c:v>
                </c:pt>
                <c:pt idx="11">
                  <c:v>34973</c:v>
                </c:pt>
                <c:pt idx="14">
                  <c:v>33721</c:v>
                </c:pt>
              </c:numCache>
            </c:numRef>
          </c:val>
          <c:extLst>
            <c:ext xmlns:c16="http://schemas.microsoft.com/office/drawing/2014/chart" uri="{C3380CC4-5D6E-409C-BE32-E72D297353CC}">
              <c16:uniqueId val="{00000000-C8B9-4280-B94E-F068970EC7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4763</c:v>
                </c:pt>
                <c:pt idx="5">
                  <c:v>4761</c:v>
                </c:pt>
                <c:pt idx="8">
                  <c:v>4733</c:v>
                </c:pt>
                <c:pt idx="11">
                  <c:v>4289</c:v>
                </c:pt>
                <c:pt idx="14">
                  <c:v>4845</c:v>
                </c:pt>
              </c:numCache>
            </c:numRef>
          </c:val>
          <c:extLst>
            <c:ext xmlns:c16="http://schemas.microsoft.com/office/drawing/2014/chart" uri="{C3380CC4-5D6E-409C-BE32-E72D297353CC}">
              <c16:uniqueId val="{00000001-C8B9-4280-B94E-F068970EC7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7476</c:v>
                </c:pt>
                <c:pt idx="5">
                  <c:v>6394</c:v>
                </c:pt>
                <c:pt idx="8">
                  <c:v>6205</c:v>
                </c:pt>
                <c:pt idx="11">
                  <c:v>6246</c:v>
                </c:pt>
                <c:pt idx="14">
                  <c:v>5809</c:v>
                </c:pt>
              </c:numCache>
            </c:numRef>
          </c:val>
          <c:extLst>
            <c:ext xmlns:c16="http://schemas.microsoft.com/office/drawing/2014/chart" uri="{C3380CC4-5D6E-409C-BE32-E72D297353CC}">
              <c16:uniqueId val="{00000002-C8B9-4280-B94E-F068970EC7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B9-4280-B94E-F068970EC7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B9-4280-B94E-F068970EC7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455</c:v>
                </c:pt>
                <c:pt idx="3">
                  <c:v>453</c:v>
                </c:pt>
                <c:pt idx="6">
                  <c:v>450</c:v>
                </c:pt>
                <c:pt idx="9">
                  <c:v>0</c:v>
                </c:pt>
                <c:pt idx="12">
                  <c:v>0</c:v>
                </c:pt>
              </c:numCache>
            </c:numRef>
          </c:val>
          <c:extLst>
            <c:ext xmlns:c16="http://schemas.microsoft.com/office/drawing/2014/chart" uri="{C3380CC4-5D6E-409C-BE32-E72D297353CC}">
              <c16:uniqueId val="{00000005-C8B9-4280-B94E-F068970EC7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3803</c:v>
                </c:pt>
                <c:pt idx="3">
                  <c:v>3743</c:v>
                </c:pt>
                <c:pt idx="6">
                  <c:v>3838</c:v>
                </c:pt>
                <c:pt idx="9">
                  <c:v>4150</c:v>
                </c:pt>
                <c:pt idx="12">
                  <c:v>4249</c:v>
                </c:pt>
              </c:numCache>
            </c:numRef>
          </c:val>
          <c:extLst>
            <c:ext xmlns:c16="http://schemas.microsoft.com/office/drawing/2014/chart" uri="{C3380CC4-5D6E-409C-BE32-E72D297353CC}">
              <c16:uniqueId val="{00000006-C8B9-4280-B94E-F068970EC7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93</c:v>
                </c:pt>
                <c:pt idx="3">
                  <c:v>580</c:v>
                </c:pt>
                <c:pt idx="6">
                  <c:v>647</c:v>
                </c:pt>
                <c:pt idx="9">
                  <c:v>647</c:v>
                </c:pt>
                <c:pt idx="12">
                  <c:v>652</c:v>
                </c:pt>
              </c:numCache>
            </c:numRef>
          </c:val>
          <c:extLst>
            <c:ext xmlns:c16="http://schemas.microsoft.com/office/drawing/2014/chart" uri="{C3380CC4-5D6E-409C-BE32-E72D297353CC}">
              <c16:uniqueId val="{00000007-C8B9-4280-B94E-F068970EC7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18907</c:v>
                </c:pt>
                <c:pt idx="3">
                  <c:v>19193</c:v>
                </c:pt>
                <c:pt idx="6">
                  <c:v>18307</c:v>
                </c:pt>
                <c:pt idx="9">
                  <c:v>17154</c:v>
                </c:pt>
                <c:pt idx="12">
                  <c:v>16262</c:v>
                </c:pt>
              </c:numCache>
            </c:numRef>
          </c:val>
          <c:extLst>
            <c:ext xmlns:c16="http://schemas.microsoft.com/office/drawing/2014/chart" uri="{C3380CC4-5D6E-409C-BE32-E72D297353CC}">
              <c16:uniqueId val="{00000008-C8B9-4280-B94E-F068970EC7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351</c:v>
                </c:pt>
                <c:pt idx="3">
                  <c:v>217</c:v>
                </c:pt>
                <c:pt idx="6">
                  <c:v>324</c:v>
                </c:pt>
                <c:pt idx="9">
                  <c:v>222</c:v>
                </c:pt>
                <c:pt idx="12">
                  <c:v>253</c:v>
                </c:pt>
              </c:numCache>
            </c:numRef>
          </c:val>
          <c:extLst>
            <c:ext xmlns:c16="http://schemas.microsoft.com/office/drawing/2014/chart" uri="{C3380CC4-5D6E-409C-BE32-E72D297353CC}">
              <c16:uniqueId val="{00000009-C8B9-4280-B94E-F068970EC7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36948</c:v>
                </c:pt>
                <c:pt idx="3">
                  <c:v>38186</c:v>
                </c:pt>
                <c:pt idx="6">
                  <c:v>39112</c:v>
                </c:pt>
                <c:pt idx="9">
                  <c:v>38729</c:v>
                </c:pt>
                <c:pt idx="12">
                  <c:v>39272</c:v>
                </c:pt>
              </c:numCache>
            </c:numRef>
          </c:val>
          <c:extLst>
            <c:ext xmlns:c16="http://schemas.microsoft.com/office/drawing/2014/chart" uri="{C3380CC4-5D6E-409C-BE32-E72D297353CC}">
              <c16:uniqueId val="{0000000A-C8B9-4280-B94E-F068970EC7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10651</c:v>
                </c:pt>
                <c:pt idx="2">
                  <c:v>#N/A</c:v>
                </c:pt>
                <c:pt idx="3">
                  <c:v>#N/A</c:v>
                </c:pt>
                <c:pt idx="4">
                  <c:v>13933</c:v>
                </c:pt>
                <c:pt idx="5">
                  <c:v>#N/A</c:v>
                </c:pt>
                <c:pt idx="6">
                  <c:v>#N/A</c:v>
                </c:pt>
                <c:pt idx="7">
                  <c:v>15016</c:v>
                </c:pt>
                <c:pt idx="8">
                  <c:v>#N/A</c:v>
                </c:pt>
                <c:pt idx="9">
                  <c:v>#N/A</c:v>
                </c:pt>
                <c:pt idx="10">
                  <c:v>15394</c:v>
                </c:pt>
                <c:pt idx="11">
                  <c:v>#N/A</c:v>
                </c:pt>
                <c:pt idx="12">
                  <c:v>#N/A</c:v>
                </c:pt>
                <c:pt idx="13">
                  <c:v>16312</c:v>
                </c:pt>
                <c:pt idx="14">
                  <c:v>#N/A</c:v>
                </c:pt>
              </c:numCache>
            </c:numRef>
          </c:val>
          <c:smooth val="0"/>
          <c:extLst>
            <c:ext xmlns:c16="http://schemas.microsoft.com/office/drawing/2014/chart" uri="{C3380CC4-5D6E-409C-BE32-E72D297353CC}">
              <c16:uniqueId val="{0000000B-C8B9-4280-B94E-F068970EC7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1864</c:v>
                </c:pt>
                <c:pt idx="1">
                  <c:v>1893</c:v>
                </c:pt>
                <c:pt idx="2">
                  <c:v>1599</c:v>
                </c:pt>
              </c:numCache>
            </c:numRef>
          </c:val>
          <c:extLst>
            <c:ext xmlns:c16="http://schemas.microsoft.com/office/drawing/2014/chart" uri="{C3380CC4-5D6E-409C-BE32-E72D297353CC}">
              <c16:uniqueId val="{00000000-7245-4ECF-853E-941FE473DC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1192</c:v>
                </c:pt>
                <c:pt idx="1">
                  <c:v>1152</c:v>
                </c:pt>
                <c:pt idx="2">
                  <c:v>957</c:v>
                </c:pt>
              </c:numCache>
            </c:numRef>
          </c:val>
          <c:extLst>
            <c:ext xmlns:c16="http://schemas.microsoft.com/office/drawing/2014/chart" uri="{C3380CC4-5D6E-409C-BE32-E72D297353CC}">
              <c16:uniqueId val="{00000001-7245-4ECF-853E-941FE473DC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2423</c:v>
                </c:pt>
                <c:pt idx="1">
                  <c:v>2078</c:v>
                </c:pt>
                <c:pt idx="2">
                  <c:v>1743</c:v>
                </c:pt>
              </c:numCache>
            </c:numRef>
          </c:val>
          <c:extLst>
            <c:ext xmlns:c16="http://schemas.microsoft.com/office/drawing/2014/chart" uri="{C3380CC4-5D6E-409C-BE32-E72D297353CC}">
              <c16:uniqueId val="{00000002-7245-4ECF-853E-941FE473DC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62,545
61,095
305.87
37,681,120
36,554,328
814,706
18,379,614
39,271,663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年度の基準財政収入額（分子）は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、市民税や固定資産税のほか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地方消費税交付金の増額に伴い、前年度比＋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416</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5.0</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の増となった。</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また基準財政需要額</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分母</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、国の補正予算に地方交付税の総額が増額されたこと</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に</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伴い、臨時経済対策費、臨時財政対策債償還基金費が創設され、普通交付税の再算定が行われたことなどにより、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前年度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325</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増となったことから、単年度数値</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0.55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前年度から</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0.01</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ポイント増加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たが</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3</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か年平均数値では</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0.54</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0.01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減少した</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今後、人口減少対策等による税収の確保や公共施設の適正な維持管理など</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将来を見据えた効率的な行財政で支えるまちづくりを展開し、歳出の削減に努める。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81845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年度の経常収支比率は</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95.5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ポイントの増となった。主な要因としては、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普通交付税や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臨時財政対策債の減による経常一般財源収入</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比率算定における分母</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の減と、</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電気料金の高騰等に伴う光熱水費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の増</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、医療費の増に伴う扶助費の増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などによる経常経費充当一般財源</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比率算定における分子</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の増加によるものである。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今後も引き続き、</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公共施設マネジメント基本方針による</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既存</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施設の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見直しの検討</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事業の選択と集中を進めることにより、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経常経費の抑制に努める。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8186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63</xdr:row>
      <xdr:rowOff>80518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76484"/>
          <a:ext cx="889000" cy="4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63</xdr:row>
      <xdr:rowOff>167386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76484"/>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167386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046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53611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人件費については、人事院勧告による基本給の引き上げや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6</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年度能登半島地震対応により時間外手当が増加したことから、前年度比＋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87</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1.7</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の増加となった</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物件費については、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電気料金の高騰等に伴い光熱水費が増加したことなどに伴い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551</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7.5</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の増加となった</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全国平均と比較すると平均を上回っており、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今後も引き続き</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、公共施設マネジメント基本方針による</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既存施設の見直しの検討や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事業の選択と集中を進めることにより、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行政経費の削減に努める。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5776</xdr:rowOff>
    </xdr:from>
    <xdr:to>
      <xdr:col>23</xdr:col>
      <xdr:colOff>133350</xdr:colOff>
      <xdr:row>84</xdr:row>
      <xdr:rowOff>74144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757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166787</xdr:rowOff>
    </xdr:from>
    <xdr:to>
      <xdr:col>19</xdr:col>
      <xdr:colOff>133350</xdr:colOff>
      <xdr:row>84</xdr:row>
      <xdr:rowOff>5776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713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48340</xdr:rowOff>
    </xdr:from>
    <xdr:to>
      <xdr:col>15</xdr:col>
      <xdr:colOff>82550</xdr:colOff>
      <xdr:row>83</xdr:row>
      <xdr:rowOff>166787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8690"/>
          <a:ext cx="889000" cy="11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69693</xdr:rowOff>
    </xdr:from>
    <xdr:to>
      <xdr:col>11</xdr:col>
      <xdr:colOff>31750</xdr:colOff>
      <xdr:row>83</xdr:row>
      <xdr:rowOff>48340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8593"/>
          <a:ext cx="889000" cy="1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23344</xdr:rowOff>
    </xdr:from>
    <xdr:to>
      <xdr:col>23</xdr:col>
      <xdr:colOff>184150</xdr:colOff>
      <xdr:row>84</xdr:row>
      <xdr:rowOff>124944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166871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126426</xdr:rowOff>
    </xdr:from>
    <xdr:to>
      <xdr:col>19</xdr:col>
      <xdr:colOff>184150</xdr:colOff>
      <xdr:row>84</xdr:row>
      <xdr:rowOff>56576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41353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4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115987</xdr:rowOff>
    </xdr:from>
    <xdr:to>
      <xdr:col>15</xdr:col>
      <xdr:colOff>133350</xdr:colOff>
      <xdr:row>84</xdr:row>
      <xdr:rowOff>46137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30914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168990</xdr:rowOff>
    </xdr:from>
    <xdr:to>
      <xdr:col>11</xdr:col>
      <xdr:colOff>82550</xdr:colOff>
      <xdr:row>83</xdr:row>
      <xdr:rowOff>99140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18893</xdr:rowOff>
    </xdr:from>
    <xdr:to>
      <xdr:col>7</xdr:col>
      <xdr:colOff>31750</xdr:colOff>
      <xdr:row>82</xdr:row>
      <xdr:rowOff>120493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105270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全国市平均、類似団体内平均を下回っている。引き続き国の制度に合わせた見直しを行いながら、給与の適正化に努める。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394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86</xdr:row>
      <xdr:rowOff>84364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567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消防業務が広域ではなく市単独で構成されていることや、公立保育園数が多</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く</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、保育士の配置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が必要なことなど</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から、類似団体の平均値を超えている。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引き続き</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施設の統廃合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の検討を進めるほか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、指定管理者制度の活用、業務の民間委託、計画的な人員配置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を進め、</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数</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の適正化を図る。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25294</xdr:rowOff>
    </xdr:from>
    <xdr:to>
      <xdr:col>81</xdr:col>
      <xdr:colOff>44450</xdr:colOff>
      <xdr:row>64</xdr:row>
      <xdr:rowOff>43392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98094"/>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5186</xdr:rowOff>
    </xdr:from>
    <xdr:to>
      <xdr:col>77</xdr:col>
      <xdr:colOff>44450</xdr:colOff>
      <xdr:row>64</xdr:row>
      <xdr:rowOff>25294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148484</xdr:rowOff>
    </xdr:from>
    <xdr:to>
      <xdr:col>72</xdr:col>
      <xdr:colOff>203200</xdr:colOff>
      <xdr:row>64</xdr:row>
      <xdr:rowOff>5186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983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104246</xdr:rowOff>
    </xdr:from>
    <xdr:to>
      <xdr:col>68</xdr:col>
      <xdr:colOff>152400</xdr:colOff>
      <xdr:row>63</xdr:row>
      <xdr:rowOff>148484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55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164042</xdr:rowOff>
    </xdr:from>
    <xdr:to>
      <xdr:col>81</xdr:col>
      <xdr:colOff>95250</xdr:colOff>
      <xdr:row>64</xdr:row>
      <xdr:rowOff>94192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136119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145944</xdr:rowOff>
    </xdr:from>
    <xdr:to>
      <xdr:col>77</xdr:col>
      <xdr:colOff>95250</xdr:colOff>
      <xdr:row>64</xdr:row>
      <xdr:rowOff>76094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60871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3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125836</xdr:rowOff>
    </xdr:from>
    <xdr:to>
      <xdr:col>73</xdr:col>
      <xdr:colOff>44450</xdr:colOff>
      <xdr:row>64</xdr:row>
      <xdr:rowOff>55986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40763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97684</xdr:rowOff>
    </xdr:from>
    <xdr:to>
      <xdr:col>68</xdr:col>
      <xdr:colOff>203200</xdr:colOff>
      <xdr:row>64</xdr:row>
      <xdr:rowOff>27834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53446</xdr:rowOff>
    </xdr:from>
    <xdr:to>
      <xdr:col>64</xdr:col>
      <xdr:colOff>152400</xdr:colOff>
      <xdr:row>63</xdr:row>
      <xdr:rowOff>155046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139823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実質公債費比率は、</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8.7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％で、前年度から</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減少</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している。これは、</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単年度数値において、繰上償還額及び借換債額を除いた市債の償還額</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比率の算定における分子</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が減少し</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たことに加え</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基準財政収入額として算定される市税や地方消費税交付金等の各種交付金が前年度比で増加したことにより、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標準財政規模</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比率の算定における分母</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が増加</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した</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ことによる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ものである。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昨年度から比率は改善したが、</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類似団体と比較すると</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ポイント上回って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いることから</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、今後も交付税措置率の高い市債を活用し、また、</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建設</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事業</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の選択と集中を進めることで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更なる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比率の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改善に努める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71374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将来負担比率については、前年度から</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4.1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ポイント増加している。これは、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加賀温泉駅周辺施設整備事業や東和中学校改築・改修をはじめとした大型事業の財源として市債を発行したことにより、市債残高が前年度比＋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543</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百真年と増加したことに加え、合併特例債や臨時財政対策債といった交付税措置が高い市債の残高が減少したことに伴い、市債残高全体に対する交付税措置額が減少</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比率の算定における分母が</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増加</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したことなどによるものである。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類似団体と比較すると依然高い水準であることから、</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引き続き</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中期財政計画に基づき、</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建設事業についても選択と集中や、事業費の平準化を進め、</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地方債残高</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を抑制し</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、財政の健全化に努める。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64286</xdr:rowOff>
    </xdr:from>
    <xdr:to>
      <xdr:col>81</xdr:col>
      <xdr:colOff>44450</xdr:colOff>
      <xdr:row>20</xdr:row>
      <xdr:rowOff>111397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493286"/>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165644</xdr:rowOff>
    </xdr:from>
    <xdr:to>
      <xdr:col>77</xdr:col>
      <xdr:colOff>44450</xdr:colOff>
      <xdr:row>20</xdr:row>
      <xdr:rowOff>64286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423194"/>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120831</xdr:rowOff>
    </xdr:from>
    <xdr:to>
      <xdr:col>72</xdr:col>
      <xdr:colOff>203200</xdr:colOff>
      <xdr:row>19</xdr:row>
      <xdr:rowOff>165644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3783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61323</xdr:rowOff>
    </xdr:from>
    <xdr:to>
      <xdr:col>68</xdr:col>
      <xdr:colOff>152400</xdr:colOff>
      <xdr:row>19</xdr:row>
      <xdr:rowOff>120831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147423"/>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60597</xdr:rowOff>
    </xdr:from>
    <xdr:to>
      <xdr:col>81</xdr:col>
      <xdr:colOff>95250</xdr:colOff>
      <xdr:row>20</xdr:row>
      <xdr:rowOff>162197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32674</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46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13486</xdr:rowOff>
    </xdr:from>
    <xdr:to>
      <xdr:col>77</xdr:col>
      <xdr:colOff>95250</xdr:colOff>
      <xdr:row>20</xdr:row>
      <xdr:rowOff>115086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99863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5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114844</xdr:rowOff>
    </xdr:from>
    <xdr:to>
      <xdr:col>73</xdr:col>
      <xdr:colOff>44450</xdr:colOff>
      <xdr:row>20</xdr:row>
      <xdr:rowOff>44994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29771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70031</xdr:rowOff>
    </xdr:from>
    <xdr:to>
      <xdr:col>68</xdr:col>
      <xdr:colOff>203200</xdr:colOff>
      <xdr:row>20</xdr:row>
      <xdr:rowOff>181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2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156408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10523</xdr:rowOff>
    </xdr:from>
    <xdr:to>
      <xdr:col>64</xdr:col>
      <xdr:colOff>152400</xdr:colOff>
      <xdr:row>18</xdr:row>
      <xdr:rowOff>112123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96900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62,545
61,095
305.87
37,681,120
36,554,328
814,706
18,379,614
39,271,663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人件費充当一般財源</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比率の分子</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は、</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人事院勧告による基本給の引き上げや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年度能登半島地震対応により時間外手当が増加した</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が、定年退職者が前年比で減となったことから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、前年度比</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13</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百万円と</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減少した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一方、</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経常一般財源</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総額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比率算定における分母</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は、普通交付税や臨時財政対策債が</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減少したことから、前年度比</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百万円と減少した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100">
            <a:effectLst/>
            <a:latin typeface="BIZ UDゴシック" panose="020B0400000000000000" pitchFamily="49" charset="-128"/>
            <a:ea typeface="BIZ UDゴシック" panose="020B0400000000000000" pitchFamily="49" charset="-128"/>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以上のことから、経常一般財源総額に占める人件費充当一般財源の比率は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ポイント増加し、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類似団体と比較すると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1.4</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ポイント上回って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いる。</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と</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も事業</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の選択と集中や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公共施設の見直し、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人事配置の適正化等により人件費の抑制に努める。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84546</xdr:rowOff>
    </xdr:from>
    <xdr:to>
      <xdr:col>24</xdr:col>
      <xdr:colOff>25400</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567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151493</xdr:rowOff>
    </xdr:from>
    <xdr:to>
      <xdr:col>19</xdr:col>
      <xdr:colOff>187325</xdr:colOff>
      <xdr:row>36</xdr:row>
      <xdr:rowOff>84546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5224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5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25763</xdr:rowOff>
    </xdr:from>
    <xdr:to>
      <xdr:col>11</xdr:col>
      <xdr:colOff>9525</xdr:colOff>
      <xdr:row>36</xdr:row>
      <xdr:rowOff>143328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796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33746</xdr:rowOff>
    </xdr:from>
    <xdr:to>
      <xdr:col>20</xdr:col>
      <xdr:colOff>38100</xdr:colOff>
      <xdr:row>36</xdr:row>
      <xdr:rowOff>135346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120123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9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100693</xdr:rowOff>
    </xdr:from>
    <xdr:to>
      <xdr:col>15</xdr:col>
      <xdr:colOff>149225</xdr:colOff>
      <xdr:row>36</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物件費充当一般財源は、電気料金の高騰のため光熱水費が増加したことなどから、前年度比＋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39</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百万円となり、比率も</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ポイント増加した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類似団体平均よりも</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ポイント上回って</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いることから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、引き続き公共施設マネジメント基本方針による既存施設の見直しの検討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を進めるほか、事務の見直し、効率化等により、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経費削減</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に努める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7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1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39370</xdr:rowOff>
    </xdr:from>
    <xdr:to>
      <xdr:col>69</xdr:col>
      <xdr:colOff>92075</xdr:colOff>
      <xdr:row>15</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1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扶助費充当一般財源は、医療費の増加に伴い医療扶助費やこども医療費助成費が増加したことなどから前年度比＋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92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百万円と増加し、比率も前年度から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ポイントの増加となった。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類似団体平均との比較では、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ポイント上回っているが、これは類似団体と比較して、</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生活保護費が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高いことが大きな</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要因と考えられる。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14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102507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75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その他の内訳は、維持補修費充当一般財源と繰出金充当一般財源であるが、繰出金充当一般財源は、医療費の増加のため、後期高齢者医療広域連合への療養給付費負担金が増加したことなどにより前年度比＋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106</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百万円となり、比率も</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ポイント増加した。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本市の高齢化率は全国平均を上回っており、このことが比率増加の要因となっている。引き続き、若年者をはじめとした人口増加策に取り組む必要があると考えらえる。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補助費等充当一般財源は、病院事業会計の起債残高の減少に伴う企業債利息繰出の減少などにより前年度比△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84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百万円となり、比率も</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ポイント減少した。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類似団体と比較すると、</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本市</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は一部事務組合に対する負担金が小さいことなどにより平均を下回っている。</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引き続き、費用対効果や経費負担の在り方を精査し、補助金・負担金の</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適正化などに努める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26416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44704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49276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公債費充当一般財源</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は、合併特例債や退職手当債の一部償還終了に伴い、前年度比△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64</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百万円と減少し</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、比率も前年度から</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0.1</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ポイント減少した。</a:t>
          </a:r>
          <a:endParaRPr lang="ja-JP" altLang="ja-JP" sz="11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しかし、</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類似団体と比較すると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2.4</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ポイント高いことから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、今後も中期財政計画に基づき、</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建設事業についても選択と集中を進め、</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公債費の抑制に努める。</a:t>
          </a:r>
          <a:endParaRPr lang="ja-JP" altLang="ja-JP" sz="1100">
            <a:effectLst/>
            <a:latin typeface="BIZ UDゴシック" panose="020B0400000000000000" pitchFamily="49" charset="-128"/>
            <a:ea typeface="BIZ UDゴシック" panose="020B0400000000000000"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40132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4086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78</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583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人件費及び補助費等</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充当一般財源は減少しているが、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その他の経費の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充当一般財源は増加しており、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公債費を除いた経常経費充当一般財源総額は＋</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163</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百万円と増加している。この主な要因は、医療費の増加に伴う、扶助費及び繰出金の増加である。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　類似団体と比較すると、</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0.8</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ポイント上回っており</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、引き続き事業の選択と集中、公共施設</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マネジメント基本方針に基づく施設の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見直し、人事配置の適正化等により</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経費</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の抑制に努める。</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0289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144145</xdr:rowOff>
    </xdr:from>
    <xdr:to>
      <xdr:col>78</xdr:col>
      <xdr:colOff>69850</xdr:colOff>
      <xdr:row>75</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3144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144145</xdr:rowOff>
    </xdr:from>
    <xdr:to>
      <xdr:col>73</xdr:col>
      <xdr:colOff>180975</xdr:colOff>
      <xdr:row>76</xdr:row>
      <xdr:rowOff>29845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3144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29845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971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47625</xdr:rowOff>
    </xdr:from>
    <xdr:to>
      <xdr:col>82</xdr:col>
      <xdr:colOff>158750</xdr:colOff>
      <xdr:row>76</xdr:row>
      <xdr:rowOff>149225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19702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33672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93345</xdr:rowOff>
    </xdr:from>
    <xdr:to>
      <xdr:col>74</xdr:col>
      <xdr:colOff>31750</xdr:colOff>
      <xdr:row>75</xdr:row>
      <xdr:rowOff>23495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8272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150495</xdr:rowOff>
    </xdr:from>
    <xdr:to>
      <xdr:col>69</xdr:col>
      <xdr:colOff>142875</xdr:colOff>
      <xdr:row>76</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90822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160185</xdr:rowOff>
    </xdr:from>
    <xdr:to>
      <xdr:col>29</xdr:col>
      <xdr:colOff>127000</xdr:colOff>
      <xdr:row>15</xdr:row>
      <xdr:rowOff>56172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08110"/>
          <a:ext cx="6477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56172</xdr:rowOff>
    </xdr:from>
    <xdr:to>
      <xdr:col>26</xdr:col>
      <xdr:colOff>50800</xdr:colOff>
      <xdr:row>15</xdr:row>
      <xdr:rowOff>109588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5547"/>
          <a:ext cx="698500" cy="5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109588</xdr:rowOff>
    </xdr:from>
    <xdr:to>
      <xdr:col>22</xdr:col>
      <xdr:colOff>114300</xdr:colOff>
      <xdr:row>15</xdr:row>
      <xdr:rowOff>158585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8963"/>
          <a:ext cx="6985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158585</xdr:rowOff>
    </xdr:from>
    <xdr:to>
      <xdr:col>18</xdr:col>
      <xdr:colOff>177800</xdr:colOff>
      <xdr:row>16</xdr:row>
      <xdr:rowOff>105473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7960"/>
          <a:ext cx="6985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109385</xdr:rowOff>
    </xdr:from>
    <xdr:to>
      <xdr:col>29</xdr:col>
      <xdr:colOff>177800</xdr:colOff>
      <xdr:row>15</xdr:row>
      <xdr:rowOff>39535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125912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5372</xdr:rowOff>
    </xdr:from>
    <xdr:to>
      <xdr:col>26</xdr:col>
      <xdr:colOff>101600</xdr:colOff>
      <xdr:row>15</xdr:row>
      <xdr:rowOff>106972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117149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58788</xdr:rowOff>
    </xdr:from>
    <xdr:to>
      <xdr:col>22</xdr:col>
      <xdr:colOff>165100</xdr:colOff>
      <xdr:row>15</xdr:row>
      <xdr:rowOff>160388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170565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107785</xdr:rowOff>
    </xdr:from>
    <xdr:to>
      <xdr:col>19</xdr:col>
      <xdr:colOff>38100</xdr:colOff>
      <xdr:row>16</xdr:row>
      <xdr:rowOff>37935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48112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54673</xdr:rowOff>
    </xdr:from>
    <xdr:to>
      <xdr:col>15</xdr:col>
      <xdr:colOff>101600</xdr:colOff>
      <xdr:row>16</xdr:row>
      <xdr:rowOff>156273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141050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13125</xdr:rowOff>
    </xdr:from>
    <xdr:to>
      <xdr:col>29</xdr:col>
      <xdr:colOff>127000</xdr:colOff>
      <xdr:row>35</xdr:row>
      <xdr:rowOff>38140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3475"/>
          <a:ext cx="6477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246558</xdr:rowOff>
    </xdr:from>
    <xdr:to>
      <xdr:col>26</xdr:col>
      <xdr:colOff>50800</xdr:colOff>
      <xdr:row>35</xdr:row>
      <xdr:rowOff>13125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14008"/>
          <a:ext cx="698500" cy="10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246558</xdr:rowOff>
    </xdr:from>
    <xdr:to>
      <xdr:col>22</xdr:col>
      <xdr:colOff>114300</xdr:colOff>
      <xdr:row>34</xdr:row>
      <xdr:rowOff>308704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14008"/>
          <a:ext cx="698500" cy="6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308704</xdr:rowOff>
    </xdr:from>
    <xdr:to>
      <xdr:col>18</xdr:col>
      <xdr:colOff>177800</xdr:colOff>
      <xdr:row>35</xdr:row>
      <xdr:rowOff>73213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76154"/>
          <a:ext cx="698500" cy="10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330240</xdr:rowOff>
    </xdr:from>
    <xdr:to>
      <xdr:col>29</xdr:col>
      <xdr:colOff>177800</xdr:colOff>
      <xdr:row>35</xdr:row>
      <xdr:rowOff>88940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175317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305225</xdr:rowOff>
    </xdr:from>
    <xdr:to>
      <xdr:col>26</xdr:col>
      <xdr:colOff>101600</xdr:colOff>
      <xdr:row>35</xdr:row>
      <xdr:rowOff>63925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74101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195758</xdr:rowOff>
    </xdr:from>
    <xdr:to>
      <xdr:col>22</xdr:col>
      <xdr:colOff>165100</xdr:colOff>
      <xdr:row>34</xdr:row>
      <xdr:rowOff>297358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6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307535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3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257904</xdr:rowOff>
    </xdr:from>
    <xdr:to>
      <xdr:col>19</xdr:col>
      <xdr:colOff>38100</xdr:colOff>
      <xdr:row>35</xdr:row>
      <xdr:rowOff>16604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25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26781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22413</xdr:rowOff>
    </xdr:from>
    <xdr:to>
      <xdr:col>15</xdr:col>
      <xdr:colOff>101600</xdr:colOff>
      <xdr:row>35</xdr:row>
      <xdr:rowOff>124013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134191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0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62,545
61,095
305.87
37,681,120
36,554,328
814,706
18,379,614
39,271,663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66948</xdr:rowOff>
    </xdr:from>
    <xdr:to>
      <xdr:col>24</xdr:col>
      <xdr:colOff>63500</xdr:colOff>
      <xdr:row>34</xdr:row>
      <xdr:rowOff>116802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6248"/>
          <a:ext cx="8382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116802</xdr:rowOff>
    </xdr:from>
    <xdr:to>
      <xdr:col>19</xdr:col>
      <xdr:colOff>177800</xdr:colOff>
      <xdr:row>35</xdr:row>
      <xdr:rowOff>11417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6102"/>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11417</xdr:rowOff>
    </xdr:from>
    <xdr:to>
      <xdr:col>15</xdr:col>
      <xdr:colOff>50800</xdr:colOff>
      <xdr:row>35</xdr:row>
      <xdr:rowOff>27096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2167"/>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27096</xdr:rowOff>
    </xdr:from>
    <xdr:to>
      <xdr:col>10</xdr:col>
      <xdr:colOff>114300</xdr:colOff>
      <xdr:row>36</xdr:row>
      <xdr:rowOff>13360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27846"/>
          <a:ext cx="889000" cy="1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xdr:rowOff>
    </xdr:from>
    <xdr:to>
      <xdr:col>24</xdr:col>
      <xdr:colOff>114300</xdr:colOff>
      <xdr:row>34</xdr:row>
      <xdr:rowOff>117748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39025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66002</xdr:rowOff>
    </xdr:from>
    <xdr:to>
      <xdr:col>20</xdr:col>
      <xdr:colOff>38100</xdr:colOff>
      <xdr:row>34</xdr:row>
      <xdr:rowOff>167602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7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132067</xdr:rowOff>
    </xdr:from>
    <xdr:to>
      <xdr:col>15</xdr:col>
      <xdr:colOff>101600</xdr:colOff>
      <xdr:row>35</xdr:row>
      <xdr:rowOff>62217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78744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147746</xdr:rowOff>
    </xdr:from>
    <xdr:to>
      <xdr:col>10</xdr:col>
      <xdr:colOff>165100</xdr:colOff>
      <xdr:row>35</xdr:row>
      <xdr:rowOff>77896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94423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134010</xdr:rowOff>
    </xdr:from>
    <xdr:to>
      <xdr:col>6</xdr:col>
      <xdr:colOff>38100</xdr:colOff>
      <xdr:row>36</xdr:row>
      <xdr:rowOff>64160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80687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103048</xdr:rowOff>
    </xdr:from>
    <xdr:to>
      <xdr:col>24</xdr:col>
      <xdr:colOff>63500</xdr:colOff>
      <xdr:row>56</xdr:row>
      <xdr:rowOff>1474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32798"/>
          <a:ext cx="8382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141181</xdr:rowOff>
    </xdr:from>
    <xdr:to>
      <xdr:col>19</xdr:col>
      <xdr:colOff>177800</xdr:colOff>
      <xdr:row>56</xdr:row>
      <xdr:rowOff>1474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70931"/>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141181</xdr:rowOff>
    </xdr:from>
    <xdr:to>
      <xdr:col>15</xdr:col>
      <xdr:colOff>50800</xdr:colOff>
      <xdr:row>56</xdr:row>
      <xdr:rowOff>88047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70931"/>
          <a:ext cx="8890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88047</xdr:rowOff>
    </xdr:from>
    <xdr:to>
      <xdr:col>10</xdr:col>
      <xdr:colOff>114300</xdr:colOff>
      <xdr:row>56</xdr:row>
      <xdr:rowOff>139819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89247"/>
          <a:ext cx="889000" cy="5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52248</xdr:rowOff>
    </xdr:from>
    <xdr:to>
      <xdr:col>24</xdr:col>
      <xdr:colOff>114300</xdr:colOff>
      <xdr:row>55</xdr:row>
      <xdr:rowOff>153848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75125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122124</xdr:rowOff>
    </xdr:from>
    <xdr:to>
      <xdr:col>20</xdr:col>
      <xdr:colOff>38100</xdr:colOff>
      <xdr:row>56</xdr:row>
      <xdr:rowOff>52274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68801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90381</xdr:rowOff>
    </xdr:from>
    <xdr:to>
      <xdr:col>15</xdr:col>
      <xdr:colOff>101600</xdr:colOff>
      <xdr:row>56</xdr:row>
      <xdr:rowOff>20531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37058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37247</xdr:rowOff>
    </xdr:from>
    <xdr:to>
      <xdr:col>10</xdr:col>
      <xdr:colOff>165100</xdr:colOff>
      <xdr:row>56</xdr:row>
      <xdr:rowOff>138847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3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155374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89019</xdr:rowOff>
    </xdr:from>
    <xdr:to>
      <xdr:col>6</xdr:col>
      <xdr:colOff>38100</xdr:colOff>
      <xdr:row>57</xdr:row>
      <xdr:rowOff>19169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35696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149805</xdr:rowOff>
    </xdr:from>
    <xdr:to>
      <xdr:col>24</xdr:col>
      <xdr:colOff>63500</xdr:colOff>
      <xdr:row>76</xdr:row>
      <xdr:rowOff>60696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08555"/>
          <a:ext cx="838200" cy="8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149805</xdr:rowOff>
    </xdr:from>
    <xdr:to>
      <xdr:col>19</xdr:col>
      <xdr:colOff>177800</xdr:colOff>
      <xdr:row>76</xdr:row>
      <xdr:rowOff>82961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008555"/>
          <a:ext cx="889000" cy="10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82961</xdr:rowOff>
    </xdr:from>
    <xdr:to>
      <xdr:col>15</xdr:col>
      <xdr:colOff>50800</xdr:colOff>
      <xdr:row>76</xdr:row>
      <xdr:rowOff>146741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13161"/>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146741</xdr:rowOff>
    </xdr:from>
    <xdr:to>
      <xdr:col>10</xdr:col>
      <xdr:colOff>114300</xdr:colOff>
      <xdr:row>77</xdr:row>
      <xdr:rowOff>91740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76941"/>
          <a:ext cx="889000" cy="1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9896</xdr:rowOff>
    </xdr:from>
    <xdr:to>
      <xdr:col>24</xdr:col>
      <xdr:colOff>114300</xdr:colOff>
      <xdr:row>76</xdr:row>
      <xdr:rowOff>111496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32773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9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99004</xdr:rowOff>
    </xdr:from>
    <xdr:to>
      <xdr:col>20</xdr:col>
      <xdr:colOff>38100</xdr:colOff>
      <xdr:row>76</xdr:row>
      <xdr:rowOff>29155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57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45681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32161</xdr:rowOff>
    </xdr:from>
    <xdr:to>
      <xdr:col>15</xdr:col>
      <xdr:colOff>101600</xdr:colOff>
      <xdr:row>76</xdr:row>
      <xdr:rowOff>133761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150289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95941</xdr:rowOff>
    </xdr:from>
    <xdr:to>
      <xdr:col>10</xdr:col>
      <xdr:colOff>165100</xdr:colOff>
      <xdr:row>77</xdr:row>
      <xdr:rowOff>26091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42618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40940</xdr:rowOff>
    </xdr:from>
    <xdr:to>
      <xdr:col>6</xdr:col>
      <xdr:colOff>38100</xdr:colOff>
      <xdr:row>77</xdr:row>
      <xdr:rowOff>142540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159067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1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49975</xdr:rowOff>
    </xdr:from>
    <xdr:to>
      <xdr:col>24</xdr:col>
      <xdr:colOff>63500</xdr:colOff>
      <xdr:row>95</xdr:row>
      <xdr:rowOff>29172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66275"/>
          <a:ext cx="8382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163202</xdr:rowOff>
    </xdr:from>
    <xdr:to>
      <xdr:col>19</xdr:col>
      <xdr:colOff>177800</xdr:colOff>
      <xdr:row>95</xdr:row>
      <xdr:rowOff>29172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79502"/>
          <a:ext cx="889000"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163202</xdr:rowOff>
    </xdr:from>
    <xdr:to>
      <xdr:col>15</xdr:col>
      <xdr:colOff>50800</xdr:colOff>
      <xdr:row>96</xdr:row>
      <xdr:rowOff>20886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79502"/>
          <a:ext cx="889000" cy="2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4297</xdr:rowOff>
    </xdr:from>
    <xdr:to>
      <xdr:col>10</xdr:col>
      <xdr:colOff>114300</xdr:colOff>
      <xdr:row>96</xdr:row>
      <xdr:rowOff>20886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63497"/>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170625</xdr:rowOff>
    </xdr:from>
    <xdr:to>
      <xdr:col>24</xdr:col>
      <xdr:colOff>114300</xdr:colOff>
      <xdr:row>94</xdr:row>
      <xdr:rowOff>100775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22052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6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149822</xdr:rowOff>
    </xdr:from>
    <xdr:to>
      <xdr:col>20</xdr:col>
      <xdr:colOff>38100</xdr:colOff>
      <xdr:row>95</xdr:row>
      <xdr:rowOff>79972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96499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4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112402</xdr:rowOff>
    </xdr:from>
    <xdr:to>
      <xdr:col>15</xdr:col>
      <xdr:colOff>101600</xdr:colOff>
      <xdr:row>95</xdr:row>
      <xdr:rowOff>42552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59079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0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141536</xdr:rowOff>
    </xdr:from>
    <xdr:to>
      <xdr:col>10</xdr:col>
      <xdr:colOff>165100</xdr:colOff>
      <xdr:row>96</xdr:row>
      <xdr:rowOff>71686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88213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0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124947</xdr:rowOff>
    </xdr:from>
    <xdr:to>
      <xdr:col>6</xdr:col>
      <xdr:colOff>38100</xdr:colOff>
      <xdr:row>96</xdr:row>
      <xdr:rowOff>55097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71624</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115033</xdr:rowOff>
    </xdr:from>
    <xdr:to>
      <xdr:col>55</xdr:col>
      <xdr:colOff>0</xdr:colOff>
      <xdr:row>37</xdr:row>
      <xdr:rowOff>169363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8683"/>
          <a:ext cx="8382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163268</xdr:rowOff>
    </xdr:from>
    <xdr:to>
      <xdr:col>50</xdr:col>
      <xdr:colOff>114300</xdr:colOff>
      <xdr:row>37</xdr:row>
      <xdr:rowOff>115033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335468"/>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14329</xdr:rowOff>
    </xdr:from>
    <xdr:to>
      <xdr:col>45</xdr:col>
      <xdr:colOff>177800</xdr:colOff>
      <xdr:row>36</xdr:row>
      <xdr:rowOff>163268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29279"/>
          <a:ext cx="8890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14329</xdr:rowOff>
    </xdr:from>
    <xdr:to>
      <xdr:col>41</xdr:col>
      <xdr:colOff>50800</xdr:colOff>
      <xdr:row>38</xdr:row>
      <xdr:rowOff>66842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29279"/>
          <a:ext cx="889000" cy="12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118564</xdr:rowOff>
    </xdr:from>
    <xdr:to>
      <xdr:col>55</xdr:col>
      <xdr:colOff>50800</xdr:colOff>
      <xdr:row>38</xdr:row>
      <xdr:rowOff>48713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62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96991</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64233</xdr:rowOff>
    </xdr:from>
    <xdr:to>
      <xdr:col>50</xdr:col>
      <xdr:colOff>165100</xdr:colOff>
      <xdr:row>37</xdr:row>
      <xdr:rowOff>165833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156960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5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112468</xdr:rowOff>
    </xdr:from>
    <xdr:to>
      <xdr:col>46</xdr:col>
      <xdr:colOff>38100</xdr:colOff>
      <xdr:row>37</xdr:row>
      <xdr:rowOff>42618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59145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5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134979</xdr:rowOff>
    </xdr:from>
    <xdr:to>
      <xdr:col>41</xdr:col>
      <xdr:colOff>101600</xdr:colOff>
      <xdr:row>31</xdr:row>
      <xdr:rowOff>65129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81656</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05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16042</xdr:rowOff>
    </xdr:from>
    <xdr:to>
      <xdr:col>36</xdr:col>
      <xdr:colOff>165100</xdr:colOff>
      <xdr:row>38</xdr:row>
      <xdr:rowOff>117642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108769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28959</xdr:rowOff>
    </xdr:from>
    <xdr:to>
      <xdr:col>55</xdr:col>
      <xdr:colOff>0</xdr:colOff>
      <xdr:row>55</xdr:row>
      <xdr:rowOff>6894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115809"/>
          <a:ext cx="838200" cy="3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72110</xdr:rowOff>
    </xdr:from>
    <xdr:to>
      <xdr:col>50</xdr:col>
      <xdr:colOff>114300</xdr:colOff>
      <xdr:row>55</xdr:row>
      <xdr:rowOff>6894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330410"/>
          <a:ext cx="889000" cy="1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1985</xdr:rowOff>
    </xdr:from>
    <xdr:to>
      <xdr:col>45</xdr:col>
      <xdr:colOff>177800</xdr:colOff>
      <xdr:row>54</xdr:row>
      <xdr:rowOff>72110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088835"/>
          <a:ext cx="889000" cy="2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1985</xdr:rowOff>
    </xdr:from>
    <xdr:to>
      <xdr:col>41</xdr:col>
      <xdr:colOff>50800</xdr:colOff>
      <xdr:row>55</xdr:row>
      <xdr:rowOff>94165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088835"/>
          <a:ext cx="889000" cy="43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149609</xdr:rowOff>
    </xdr:from>
    <xdr:to>
      <xdr:col>55</xdr:col>
      <xdr:colOff>50800</xdr:colOff>
      <xdr:row>53</xdr:row>
      <xdr:rowOff>79759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06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1036</xdr:rowOff>
    </xdr:from>
    <xdr:ext cx="599010"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91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127544</xdr:rowOff>
    </xdr:from>
    <xdr:to>
      <xdr:col>50</xdr:col>
      <xdr:colOff>165100</xdr:colOff>
      <xdr:row>55</xdr:row>
      <xdr:rowOff>57694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74221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21310</xdr:rowOff>
    </xdr:from>
    <xdr:to>
      <xdr:col>46</xdr:col>
      <xdr:colOff>38100</xdr:colOff>
      <xdr:row>54</xdr:row>
      <xdr:rowOff>122910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2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139437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122635</xdr:rowOff>
    </xdr:from>
    <xdr:to>
      <xdr:col>41</xdr:col>
      <xdr:colOff>101600</xdr:colOff>
      <xdr:row>53</xdr:row>
      <xdr:rowOff>52785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03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69312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61795" y="881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43365</xdr:rowOff>
    </xdr:from>
    <xdr:to>
      <xdr:col>36</xdr:col>
      <xdr:colOff>165100</xdr:colOff>
      <xdr:row>55</xdr:row>
      <xdr:rowOff>144965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4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161492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2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125374</xdr:rowOff>
    </xdr:from>
    <xdr:to>
      <xdr:col>55</xdr:col>
      <xdr:colOff>0</xdr:colOff>
      <xdr:row>78</xdr:row>
      <xdr:rowOff>34182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327024"/>
          <a:ext cx="838200" cy="8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65805</xdr:rowOff>
    </xdr:from>
    <xdr:to>
      <xdr:col>50</xdr:col>
      <xdr:colOff>114300</xdr:colOff>
      <xdr:row>78</xdr:row>
      <xdr:rowOff>34182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267455"/>
          <a:ext cx="8890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141948</xdr:rowOff>
    </xdr:from>
    <xdr:to>
      <xdr:col>45</xdr:col>
      <xdr:colOff>177800</xdr:colOff>
      <xdr:row>77</xdr:row>
      <xdr:rowOff>65805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000698"/>
          <a:ext cx="889000" cy="26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141948</xdr:rowOff>
    </xdr:from>
    <xdr:to>
      <xdr:col>41</xdr:col>
      <xdr:colOff>50800</xdr:colOff>
      <xdr:row>77</xdr:row>
      <xdr:rowOff>115678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000698"/>
          <a:ext cx="889000" cy="3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74574</xdr:rowOff>
    </xdr:from>
    <xdr:to>
      <xdr:col>55</xdr:col>
      <xdr:colOff>50800</xdr:colOff>
      <xdr:row>78</xdr:row>
      <xdr:rowOff>4724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2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97451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154832</xdr:rowOff>
    </xdr:from>
    <xdr:to>
      <xdr:col>50</xdr:col>
      <xdr:colOff>165100</xdr:colOff>
      <xdr:row>78</xdr:row>
      <xdr:rowOff>84982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76109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44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15005</xdr:rowOff>
    </xdr:from>
    <xdr:to>
      <xdr:col>46</xdr:col>
      <xdr:colOff>38100</xdr:colOff>
      <xdr:row>77</xdr:row>
      <xdr:rowOff>116605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133132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91148</xdr:rowOff>
    </xdr:from>
    <xdr:to>
      <xdr:col>41</xdr:col>
      <xdr:colOff>101600</xdr:colOff>
      <xdr:row>76</xdr:row>
      <xdr:rowOff>21298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9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37825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64878</xdr:rowOff>
    </xdr:from>
    <xdr:to>
      <xdr:col>36</xdr:col>
      <xdr:colOff>165100</xdr:colOff>
      <xdr:row>77</xdr:row>
      <xdr:rowOff>166478</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157605</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99289</xdr:rowOff>
    </xdr:from>
    <xdr:to>
      <xdr:col>55</xdr:col>
      <xdr:colOff>0</xdr:colOff>
      <xdr:row>95</xdr:row>
      <xdr:rowOff>92735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044139"/>
          <a:ext cx="838200" cy="3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15494</xdr:rowOff>
    </xdr:from>
    <xdr:to>
      <xdr:col>50</xdr:col>
      <xdr:colOff>114300</xdr:colOff>
      <xdr:row>95</xdr:row>
      <xdr:rowOff>92735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303244"/>
          <a:ext cx="889000" cy="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141097</xdr:rowOff>
    </xdr:from>
    <xdr:to>
      <xdr:col>45</xdr:col>
      <xdr:colOff>177800</xdr:colOff>
      <xdr:row>95</xdr:row>
      <xdr:rowOff>15494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25739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141097</xdr:rowOff>
    </xdr:from>
    <xdr:to>
      <xdr:col>41</xdr:col>
      <xdr:colOff>50800</xdr:colOff>
      <xdr:row>96</xdr:row>
      <xdr:rowOff>30138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257397"/>
          <a:ext cx="889000" cy="2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48489</xdr:rowOff>
    </xdr:from>
    <xdr:to>
      <xdr:col>55</xdr:col>
      <xdr:colOff>50800</xdr:colOff>
      <xdr:row>93</xdr:row>
      <xdr:rowOff>150089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71366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8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41935</xdr:rowOff>
    </xdr:from>
    <xdr:to>
      <xdr:col>50</xdr:col>
      <xdr:colOff>165100</xdr:colOff>
      <xdr:row>95</xdr:row>
      <xdr:rowOff>143535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160062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136144</xdr:rowOff>
    </xdr:from>
    <xdr:to>
      <xdr:col>46</xdr:col>
      <xdr:colOff>38100</xdr:colOff>
      <xdr:row>95</xdr:row>
      <xdr:rowOff>66294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82821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0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90297</xdr:rowOff>
    </xdr:from>
    <xdr:to>
      <xdr:col>41</xdr:col>
      <xdr:colOff>101600</xdr:colOff>
      <xdr:row>95</xdr:row>
      <xdr:rowOff>20447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2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36974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9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150788</xdr:rowOff>
    </xdr:from>
    <xdr:to>
      <xdr:col>36</xdr:col>
      <xdr:colOff>165100</xdr:colOff>
      <xdr:row>96</xdr:row>
      <xdr:rowOff>80938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4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97465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67119</xdr:rowOff>
    </xdr:from>
    <xdr:to>
      <xdr:col>85</xdr:col>
      <xdr:colOff>127000</xdr:colOff>
      <xdr:row>38</xdr:row>
      <xdr:rowOff>125801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82219"/>
          <a:ext cx="8382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125801</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090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16319</xdr:rowOff>
    </xdr:from>
    <xdr:to>
      <xdr:col>85</xdr:col>
      <xdr:colOff>177800</xdr:colOff>
      <xdr:row>38</xdr:row>
      <xdr:rowOff>117919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147147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1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75001</xdr:rowOff>
    </xdr:from>
    <xdr:to>
      <xdr:col>81</xdr:col>
      <xdr:colOff>101600</xdr:colOff>
      <xdr:row>39</xdr:row>
      <xdr:rowOff>5151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167728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70500</xdr:rowOff>
    </xdr:from>
    <xdr:to>
      <xdr:col>85</xdr:col>
      <xdr:colOff>127000</xdr:colOff>
      <xdr:row>74</xdr:row>
      <xdr:rowOff>74288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757800"/>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167932</xdr:rowOff>
    </xdr:from>
    <xdr:to>
      <xdr:col>81</xdr:col>
      <xdr:colOff>50800</xdr:colOff>
      <xdr:row>74</xdr:row>
      <xdr:rowOff>70500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2683782"/>
          <a:ext cx="889000" cy="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167932</xdr:rowOff>
    </xdr:from>
    <xdr:to>
      <xdr:col>76</xdr:col>
      <xdr:colOff>114300</xdr:colOff>
      <xdr:row>74</xdr:row>
      <xdr:rowOff>110782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6837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110782</xdr:rowOff>
    </xdr:from>
    <xdr:to>
      <xdr:col>71</xdr:col>
      <xdr:colOff>177800</xdr:colOff>
      <xdr:row>75</xdr:row>
      <xdr:rowOff>3209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798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23488</xdr:rowOff>
    </xdr:from>
    <xdr:to>
      <xdr:col>85</xdr:col>
      <xdr:colOff>177800</xdr:colOff>
      <xdr:row>74</xdr:row>
      <xdr:rowOff>125088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7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46365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5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19700</xdr:rowOff>
    </xdr:from>
    <xdr:to>
      <xdr:col>81</xdr:col>
      <xdr:colOff>101600</xdr:colOff>
      <xdr:row>74</xdr:row>
      <xdr:rowOff>121300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137827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4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117132</xdr:rowOff>
    </xdr:from>
    <xdr:to>
      <xdr:col>76</xdr:col>
      <xdr:colOff>165100</xdr:colOff>
      <xdr:row>74</xdr:row>
      <xdr:rowOff>47282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63809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0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59982</xdr:rowOff>
    </xdr:from>
    <xdr:to>
      <xdr:col>72</xdr:col>
      <xdr:colOff>38100</xdr:colOff>
      <xdr:row>74</xdr:row>
      <xdr:rowOff>161582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7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6659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5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123859</xdr:rowOff>
    </xdr:from>
    <xdr:to>
      <xdr:col>67</xdr:col>
      <xdr:colOff>101600</xdr:colOff>
      <xdr:row>75</xdr:row>
      <xdr:rowOff>54009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70536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109204</xdr:rowOff>
    </xdr:from>
    <xdr:to>
      <xdr:col>85</xdr:col>
      <xdr:colOff>127000</xdr:colOff>
      <xdr:row>98</xdr:row>
      <xdr:rowOff>111775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11304"/>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42005</xdr:rowOff>
    </xdr:from>
    <xdr:to>
      <xdr:col>81</xdr:col>
      <xdr:colOff>50800</xdr:colOff>
      <xdr:row>98</xdr:row>
      <xdr:rowOff>111775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44105"/>
          <a:ext cx="889000" cy="6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42005</xdr:rowOff>
    </xdr:from>
    <xdr:to>
      <xdr:col>76</xdr:col>
      <xdr:colOff>114300</xdr:colOff>
      <xdr:row>98</xdr:row>
      <xdr:rowOff>102174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44105"/>
          <a:ext cx="889000" cy="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102174</xdr:rowOff>
    </xdr:from>
    <xdr:to>
      <xdr:col>71</xdr:col>
      <xdr:colOff>177800</xdr:colOff>
      <xdr:row>98</xdr:row>
      <xdr:rowOff>131598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04274"/>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58404</xdr:rowOff>
    </xdr:from>
    <xdr:to>
      <xdr:col>85</xdr:col>
      <xdr:colOff>177800</xdr:colOff>
      <xdr:row>98</xdr:row>
      <xdr:rowOff>160004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144781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7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60975</xdr:rowOff>
    </xdr:from>
    <xdr:to>
      <xdr:col>81</xdr:col>
      <xdr:colOff>101600</xdr:colOff>
      <xdr:row>98</xdr:row>
      <xdr:rowOff>162575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153702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162655</xdr:rowOff>
    </xdr:from>
    <xdr:to>
      <xdr:col>76</xdr:col>
      <xdr:colOff>165100</xdr:colOff>
      <xdr:row>98</xdr:row>
      <xdr:rowOff>92805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8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51374</xdr:rowOff>
    </xdr:from>
    <xdr:to>
      <xdr:col>72</xdr:col>
      <xdr:colOff>38100</xdr:colOff>
      <xdr:row>98</xdr:row>
      <xdr:rowOff>152974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144101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4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80798</xdr:rowOff>
    </xdr:from>
    <xdr:to>
      <xdr:col>67</xdr:col>
      <xdr:colOff>101600</xdr:colOff>
      <xdr:row>99</xdr:row>
      <xdr:rowOff>10948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2075</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7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13970</xdr:rowOff>
    </xdr:from>
    <xdr:to>
      <xdr:col>116</xdr:col>
      <xdr:colOff>63500</xdr:colOff>
      <xdr:row>36</xdr:row>
      <xdr:rowOff>115240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86170"/>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82733</xdr:rowOff>
    </xdr:from>
    <xdr:to>
      <xdr:col>111</xdr:col>
      <xdr:colOff>177800</xdr:colOff>
      <xdr:row>36</xdr:row>
      <xdr:rowOff>115240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083483"/>
          <a:ext cx="889000" cy="20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82733</xdr:rowOff>
    </xdr:from>
    <xdr:to>
      <xdr:col>107</xdr:col>
      <xdr:colOff>50800</xdr:colOff>
      <xdr:row>35</xdr:row>
      <xdr:rowOff>134991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083483"/>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134991</xdr:rowOff>
    </xdr:from>
    <xdr:to>
      <xdr:col>102</xdr:col>
      <xdr:colOff>114300</xdr:colOff>
      <xdr:row>36</xdr:row>
      <xdr:rowOff>27640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35741"/>
          <a:ext cx="889000" cy="6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134620</xdr:rowOff>
    </xdr:from>
    <xdr:to>
      <xdr:col>116</xdr:col>
      <xdr:colOff>114300</xdr:colOff>
      <xdr:row>36</xdr:row>
      <xdr:rowOff>64770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157497</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8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64440</xdr:rowOff>
    </xdr:from>
    <xdr:to>
      <xdr:col>112</xdr:col>
      <xdr:colOff>38100</xdr:colOff>
      <xdr:row>36</xdr:row>
      <xdr:rowOff>166040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11117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31933</xdr:rowOff>
    </xdr:from>
    <xdr:to>
      <xdr:col>107</xdr:col>
      <xdr:colOff>101600</xdr:colOff>
      <xdr:row>35</xdr:row>
      <xdr:rowOff>133533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0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150060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58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84191</xdr:rowOff>
    </xdr:from>
    <xdr:to>
      <xdr:col>102</xdr:col>
      <xdr:colOff>165100</xdr:colOff>
      <xdr:row>36</xdr:row>
      <xdr:rowOff>14341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30868</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586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148290</xdr:rowOff>
    </xdr:from>
    <xdr:to>
      <xdr:col>98</xdr:col>
      <xdr:colOff>38100</xdr:colOff>
      <xdr:row>36</xdr:row>
      <xdr:rowOff>78440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94967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17590</xdr:rowOff>
    </xdr:from>
    <xdr:to>
      <xdr:col>116</xdr:col>
      <xdr:colOff>63500</xdr:colOff>
      <xdr:row>59</xdr:row>
      <xdr:rowOff>42278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3314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108001</xdr:rowOff>
    </xdr:from>
    <xdr:to>
      <xdr:col>111</xdr:col>
      <xdr:colOff>177800</xdr:colOff>
      <xdr:row>59</xdr:row>
      <xdr:rowOff>42278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80651"/>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108001</xdr:rowOff>
    </xdr:from>
    <xdr:to>
      <xdr:col>107</xdr:col>
      <xdr:colOff>50800</xdr:colOff>
      <xdr:row>59</xdr:row>
      <xdr:rowOff>11341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80651"/>
          <a:ext cx="889000" cy="2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11341</xdr:rowOff>
    </xdr:from>
    <xdr:to>
      <xdr:col>102</xdr:col>
      <xdr:colOff>114300</xdr:colOff>
      <xdr:row>59</xdr:row>
      <xdr:rowOff>41440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689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138240</xdr:rowOff>
    </xdr:from>
    <xdr:to>
      <xdr:col>116</xdr:col>
      <xdr:colOff>114300</xdr:colOff>
      <xdr:row>59</xdr:row>
      <xdr:rowOff>68390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53167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162928</xdr:rowOff>
    </xdr:from>
    <xdr:to>
      <xdr:col>112</xdr:col>
      <xdr:colOff>38100</xdr:colOff>
      <xdr:row>59</xdr:row>
      <xdr:rowOff>93078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84205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9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57201</xdr:rowOff>
    </xdr:from>
    <xdr:to>
      <xdr:col>107</xdr:col>
      <xdr:colOff>101600</xdr:colOff>
      <xdr:row>57</xdr:row>
      <xdr:rowOff>158801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3878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60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131991</xdr:rowOff>
    </xdr:from>
    <xdr:to>
      <xdr:col>102</xdr:col>
      <xdr:colOff>165100</xdr:colOff>
      <xdr:row>59</xdr:row>
      <xdr:rowOff>62141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53268</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6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162090</xdr:rowOff>
    </xdr:from>
    <xdr:to>
      <xdr:col>98</xdr:col>
      <xdr:colOff>38100</xdr:colOff>
      <xdr:row>59</xdr:row>
      <xdr:rowOff>92240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83367</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80607</xdr:rowOff>
    </xdr:from>
    <xdr:to>
      <xdr:col>116</xdr:col>
      <xdr:colOff>63500</xdr:colOff>
      <xdr:row>75</xdr:row>
      <xdr:rowOff>85751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93935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85751</xdr:rowOff>
    </xdr:from>
    <xdr:to>
      <xdr:col>111</xdr:col>
      <xdr:colOff>177800</xdr:colOff>
      <xdr:row>75</xdr:row>
      <xdr:rowOff>112679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944501"/>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112679</xdr:rowOff>
    </xdr:from>
    <xdr:to>
      <xdr:col>107</xdr:col>
      <xdr:colOff>50800</xdr:colOff>
      <xdr:row>75</xdr:row>
      <xdr:rowOff>148044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971429"/>
          <a:ext cx="889000" cy="3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148044</xdr:rowOff>
    </xdr:from>
    <xdr:to>
      <xdr:col>102</xdr:col>
      <xdr:colOff>114300</xdr:colOff>
      <xdr:row>75</xdr:row>
      <xdr:rowOff>156274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067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29807</xdr:rowOff>
    </xdr:from>
    <xdr:to>
      <xdr:col>116</xdr:col>
      <xdr:colOff>114300</xdr:colOff>
      <xdr:row>75</xdr:row>
      <xdr:rowOff>131407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8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52684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34951</xdr:rowOff>
    </xdr:from>
    <xdr:to>
      <xdr:col>112</xdr:col>
      <xdr:colOff>38100</xdr:colOff>
      <xdr:row>75</xdr:row>
      <xdr:rowOff>136551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153078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6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61879</xdr:rowOff>
    </xdr:from>
    <xdr:to>
      <xdr:col>107</xdr:col>
      <xdr:colOff>101600</xdr:colOff>
      <xdr:row>75</xdr:row>
      <xdr:rowOff>163478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920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8556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97244</xdr:rowOff>
    </xdr:from>
    <xdr:to>
      <xdr:col>102</xdr:col>
      <xdr:colOff>165100</xdr:colOff>
      <xdr:row>76</xdr:row>
      <xdr:rowOff>27394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43921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105473</xdr:rowOff>
    </xdr:from>
    <xdr:to>
      <xdr:col>98</xdr:col>
      <xdr:colOff>38100</xdr:colOff>
      <xdr:row>76</xdr:row>
      <xdr:rowOff>35623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9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52150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歳出決算額総額は、住民一人当たり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584,448</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47,968</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となっ</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ている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。主な構成項目</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として</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人件費は、人事院勧告による基本給の引き上げや</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6</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年度能登半島地震対応による時間外手当の増加により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83,819</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2,617</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円となっている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。物件費は、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電気料金高騰に伴い光熱水費が増加したことなどから</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92,617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6,419</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円となっている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。扶助費は、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医療費の増加に伴う医療扶助費の増加や臨時特別給付金事業の増加により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126,280</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10,544</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となっ</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ている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。普通建設事業</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では、加賀温泉駅周辺施設整備事業が年次計画により増額となったほか、東和中学校改築・改修事業などの大型事業を実施したこと</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100,923</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29,473</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なっている。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62,545
61,095
305.87
37,681,120
36,554,328
814,706
18,379,614
39,271,663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147472</xdr:rowOff>
    </xdr:from>
    <xdr:to>
      <xdr:col>24</xdr:col>
      <xdr:colOff>63500</xdr:colOff>
      <xdr:row>32</xdr:row>
      <xdr:rowOff>149758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338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149758</xdr:rowOff>
    </xdr:from>
    <xdr:to>
      <xdr:col>19</xdr:col>
      <xdr:colOff>177800</xdr:colOff>
      <xdr:row>33</xdr:row>
      <xdr:rowOff>115925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36158"/>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115925</xdr:rowOff>
    </xdr:from>
    <xdr:to>
      <xdr:col>15</xdr:col>
      <xdr:colOff>50800</xdr:colOff>
      <xdr:row>33</xdr:row>
      <xdr:rowOff>127356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7377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47803</xdr:rowOff>
    </xdr:from>
    <xdr:to>
      <xdr:col>10</xdr:col>
      <xdr:colOff>114300</xdr:colOff>
      <xdr:row>33</xdr:row>
      <xdr:rowOff>127356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0565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96672</xdr:rowOff>
    </xdr:from>
    <xdr:to>
      <xdr:col>24</xdr:col>
      <xdr:colOff>114300</xdr:colOff>
      <xdr:row>33</xdr:row>
      <xdr:rowOff>26822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98958</xdr:rowOff>
    </xdr:from>
    <xdr:to>
      <xdr:col>20</xdr:col>
      <xdr:colOff>38100</xdr:colOff>
      <xdr:row>33</xdr:row>
      <xdr:rowOff>29108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45635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65125</xdr:rowOff>
    </xdr:from>
    <xdr:to>
      <xdr:col>15</xdr:col>
      <xdr:colOff>101600</xdr:colOff>
      <xdr:row>33</xdr:row>
      <xdr:rowOff>166725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76556</xdr:rowOff>
    </xdr:from>
    <xdr:to>
      <xdr:col>10</xdr:col>
      <xdr:colOff>165100</xdr:colOff>
      <xdr:row>34</xdr:row>
      <xdr:rowOff>6706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23233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168453</xdr:rowOff>
    </xdr:from>
    <xdr:to>
      <xdr:col>6</xdr:col>
      <xdr:colOff>38100</xdr:colOff>
      <xdr:row>33</xdr:row>
      <xdr:rowOff>98603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115130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46747</xdr:rowOff>
    </xdr:from>
    <xdr:to>
      <xdr:col>24</xdr:col>
      <xdr:colOff>63500</xdr:colOff>
      <xdr:row>57</xdr:row>
      <xdr:rowOff>63951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19397"/>
          <a:ext cx="838200" cy="1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30914</xdr:rowOff>
    </xdr:from>
    <xdr:to>
      <xdr:col>19</xdr:col>
      <xdr:colOff>177800</xdr:colOff>
      <xdr:row>57</xdr:row>
      <xdr:rowOff>63951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03564"/>
          <a:ext cx="889000" cy="3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143390</xdr:rowOff>
    </xdr:from>
    <xdr:to>
      <xdr:col>15</xdr:col>
      <xdr:colOff>50800</xdr:colOff>
      <xdr:row>57</xdr:row>
      <xdr:rowOff>30914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01690"/>
          <a:ext cx="889000" cy="4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143390</xdr:rowOff>
    </xdr:from>
    <xdr:to>
      <xdr:col>10</xdr:col>
      <xdr:colOff>114300</xdr:colOff>
      <xdr:row>57</xdr:row>
      <xdr:rowOff>99997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1690"/>
          <a:ext cx="889000" cy="4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167397</xdr:rowOff>
    </xdr:from>
    <xdr:to>
      <xdr:col>24</xdr:col>
      <xdr:colOff>114300</xdr:colOff>
      <xdr:row>57</xdr:row>
      <xdr:rowOff>97547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82324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13151</xdr:rowOff>
    </xdr:from>
    <xdr:to>
      <xdr:col>20</xdr:col>
      <xdr:colOff>38100</xdr:colOff>
      <xdr:row>57</xdr:row>
      <xdr:rowOff>114751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105878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151564</xdr:rowOff>
    </xdr:from>
    <xdr:to>
      <xdr:col>15</xdr:col>
      <xdr:colOff>101600</xdr:colOff>
      <xdr:row>57</xdr:row>
      <xdr:rowOff>81714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72841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92590</xdr:rowOff>
    </xdr:from>
    <xdr:to>
      <xdr:col>10</xdr:col>
      <xdr:colOff>165100</xdr:colOff>
      <xdr:row>55</xdr:row>
      <xdr:rowOff>22740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13867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4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49197</xdr:rowOff>
    </xdr:from>
    <xdr:to>
      <xdr:col>6</xdr:col>
      <xdr:colOff>38100</xdr:colOff>
      <xdr:row>57</xdr:row>
      <xdr:rowOff>150797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141924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27284</xdr:rowOff>
    </xdr:from>
    <xdr:to>
      <xdr:col>24</xdr:col>
      <xdr:colOff>63500</xdr:colOff>
      <xdr:row>75</xdr:row>
      <xdr:rowOff>6296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14584"/>
          <a:ext cx="838200" cy="15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55978</xdr:rowOff>
    </xdr:from>
    <xdr:to>
      <xdr:col>19</xdr:col>
      <xdr:colOff>177800</xdr:colOff>
      <xdr:row>75</xdr:row>
      <xdr:rowOff>6296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43278"/>
          <a:ext cx="8890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55978</xdr:rowOff>
    </xdr:from>
    <xdr:to>
      <xdr:col>15</xdr:col>
      <xdr:colOff>50800</xdr:colOff>
      <xdr:row>75</xdr:row>
      <xdr:rowOff>88722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43278"/>
          <a:ext cx="889000" cy="20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88722</xdr:rowOff>
    </xdr:from>
    <xdr:to>
      <xdr:col>10</xdr:col>
      <xdr:colOff>114300</xdr:colOff>
      <xdr:row>76</xdr:row>
      <xdr:rowOff>45603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47472"/>
          <a:ext cx="889000" cy="1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147934</xdr:rowOff>
    </xdr:from>
    <xdr:to>
      <xdr:col>24</xdr:col>
      <xdr:colOff>114300</xdr:colOff>
      <xdr:row>74</xdr:row>
      <xdr:rowOff>78084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170811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1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126946</xdr:rowOff>
    </xdr:from>
    <xdr:to>
      <xdr:col>20</xdr:col>
      <xdr:colOff>38100</xdr:colOff>
      <xdr:row>75</xdr:row>
      <xdr:rowOff>57096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73623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8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5178</xdr:rowOff>
    </xdr:from>
    <xdr:to>
      <xdr:col>15</xdr:col>
      <xdr:colOff>101600</xdr:colOff>
      <xdr:row>74</xdr:row>
      <xdr:rowOff>106778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9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123305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6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37922</xdr:rowOff>
    </xdr:from>
    <xdr:to>
      <xdr:col>10</xdr:col>
      <xdr:colOff>165100</xdr:colOff>
      <xdr:row>75</xdr:row>
      <xdr:rowOff>139522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156049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7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166253</xdr:rowOff>
    </xdr:from>
    <xdr:to>
      <xdr:col>6</xdr:col>
      <xdr:colOff>38100</xdr:colOff>
      <xdr:row>76</xdr:row>
      <xdr:rowOff>96403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112931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81407</xdr:rowOff>
    </xdr:from>
    <xdr:to>
      <xdr:col>24</xdr:col>
      <xdr:colOff>63500</xdr:colOff>
      <xdr:row>95</xdr:row>
      <xdr:rowOff>155111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69157"/>
          <a:ext cx="838200" cy="7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167703</xdr:rowOff>
    </xdr:from>
    <xdr:to>
      <xdr:col>19</xdr:col>
      <xdr:colOff>177800</xdr:colOff>
      <xdr:row>95</xdr:row>
      <xdr:rowOff>81407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769653"/>
          <a:ext cx="889000" cy="5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167703</xdr:rowOff>
    </xdr:from>
    <xdr:to>
      <xdr:col>15</xdr:col>
      <xdr:colOff>50800</xdr:colOff>
      <xdr:row>92</xdr:row>
      <xdr:rowOff>54871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769653"/>
          <a:ext cx="889000" cy="5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54871</xdr:rowOff>
    </xdr:from>
    <xdr:to>
      <xdr:col>10</xdr:col>
      <xdr:colOff>114300</xdr:colOff>
      <xdr:row>95</xdr:row>
      <xdr:rowOff>131299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5828271"/>
          <a:ext cx="889000" cy="59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104311</xdr:rowOff>
    </xdr:from>
    <xdr:to>
      <xdr:col>24</xdr:col>
      <xdr:colOff>114300</xdr:colOff>
      <xdr:row>96</xdr:row>
      <xdr:rowOff>34461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127188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4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30607</xdr:rowOff>
    </xdr:from>
    <xdr:to>
      <xdr:col>20</xdr:col>
      <xdr:colOff>38100</xdr:colOff>
      <xdr:row>95</xdr:row>
      <xdr:rowOff>132207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148734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116903</xdr:rowOff>
    </xdr:from>
    <xdr:to>
      <xdr:col>15</xdr:col>
      <xdr:colOff>101600</xdr:colOff>
      <xdr:row>92</xdr:row>
      <xdr:rowOff>47053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7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63580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4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4071</xdr:rowOff>
    </xdr:from>
    <xdr:to>
      <xdr:col>10</xdr:col>
      <xdr:colOff>165100</xdr:colOff>
      <xdr:row>92</xdr:row>
      <xdr:rowOff>105671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57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122198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5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80499</xdr:rowOff>
    </xdr:from>
    <xdr:to>
      <xdr:col>6</xdr:col>
      <xdr:colOff>38100</xdr:colOff>
      <xdr:row>96</xdr:row>
      <xdr:rowOff>10649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27176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127996</xdr:rowOff>
    </xdr:from>
    <xdr:to>
      <xdr:col>55</xdr:col>
      <xdr:colOff>0</xdr:colOff>
      <xdr:row>38</xdr:row>
      <xdr:rowOff>131653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4309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131653</xdr:rowOff>
    </xdr:from>
    <xdr:to>
      <xdr:col>50</xdr:col>
      <xdr:colOff>114300</xdr:colOff>
      <xdr:row>38</xdr:row>
      <xdr:rowOff>132751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4675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132751</xdr:rowOff>
    </xdr:from>
    <xdr:to>
      <xdr:col>45</xdr:col>
      <xdr:colOff>177800</xdr:colOff>
      <xdr:row>38</xdr:row>
      <xdr:rowOff>134031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4785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133207</xdr:rowOff>
    </xdr:from>
    <xdr:to>
      <xdr:col>41</xdr:col>
      <xdr:colOff>50800</xdr:colOff>
      <xdr:row>38</xdr:row>
      <xdr:rowOff>134031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48307"/>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77196</xdr:rowOff>
    </xdr:from>
    <xdr:to>
      <xdr:col>55</xdr:col>
      <xdr:colOff>50800</xdr:colOff>
      <xdr:row>39</xdr:row>
      <xdr:rowOff>7346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163573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80853</xdr:rowOff>
    </xdr:from>
    <xdr:to>
      <xdr:col>50</xdr:col>
      <xdr:colOff>165100</xdr:colOff>
      <xdr:row>39</xdr:row>
      <xdr:rowOff>11003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2130</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88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81951</xdr:rowOff>
    </xdr:from>
    <xdr:to>
      <xdr:col>46</xdr:col>
      <xdr:colOff>38100</xdr:colOff>
      <xdr:row>39</xdr:row>
      <xdr:rowOff>12101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3228</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89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83231</xdr:rowOff>
    </xdr:from>
    <xdr:to>
      <xdr:col>41</xdr:col>
      <xdr:colOff>101600</xdr:colOff>
      <xdr:row>39</xdr:row>
      <xdr:rowOff>13381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4508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1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82407</xdr:rowOff>
    </xdr:from>
    <xdr:to>
      <xdr:col>36</xdr:col>
      <xdr:colOff>165100</xdr:colOff>
      <xdr:row>39</xdr:row>
      <xdr:rowOff>12557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3684</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0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117805</xdr:rowOff>
    </xdr:from>
    <xdr:to>
      <xdr:col>55</xdr:col>
      <xdr:colOff>0</xdr:colOff>
      <xdr:row>58</xdr:row>
      <xdr:rowOff>120091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6190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120091</xdr:rowOff>
    </xdr:from>
    <xdr:to>
      <xdr:col>50</xdr:col>
      <xdr:colOff>114300</xdr:colOff>
      <xdr:row>58</xdr:row>
      <xdr:rowOff>125552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64191"/>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57086</xdr:rowOff>
    </xdr:from>
    <xdr:to>
      <xdr:col>45</xdr:col>
      <xdr:colOff>177800</xdr:colOff>
      <xdr:row>58</xdr:row>
      <xdr:rowOff>125552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01186"/>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57086</xdr:rowOff>
    </xdr:from>
    <xdr:to>
      <xdr:col>41</xdr:col>
      <xdr:colOff>50800</xdr:colOff>
      <xdr:row>58</xdr:row>
      <xdr:rowOff>120155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01186"/>
          <a:ext cx="889000" cy="6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67005</xdr:rowOff>
    </xdr:from>
    <xdr:to>
      <xdr:col>55</xdr:col>
      <xdr:colOff>50800</xdr:colOff>
      <xdr:row>58</xdr:row>
      <xdr:rowOff>168605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153382</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69291</xdr:rowOff>
    </xdr:from>
    <xdr:to>
      <xdr:col>50</xdr:col>
      <xdr:colOff>165100</xdr:colOff>
      <xdr:row>58</xdr:row>
      <xdr:rowOff>170891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162018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0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74752</xdr:rowOff>
    </xdr:from>
    <xdr:to>
      <xdr:col>46</xdr:col>
      <xdr:colOff>38100</xdr:colOff>
      <xdr:row>59</xdr:row>
      <xdr:rowOff>4902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167479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6286</xdr:rowOff>
    </xdr:from>
    <xdr:to>
      <xdr:col>41</xdr:col>
      <xdr:colOff>101600</xdr:colOff>
      <xdr:row>58</xdr:row>
      <xdr:rowOff>107886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99013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4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69355</xdr:rowOff>
    </xdr:from>
    <xdr:to>
      <xdr:col>36</xdr:col>
      <xdr:colOff>165100</xdr:colOff>
      <xdr:row>58</xdr:row>
      <xdr:rowOff>170955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162082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51536</xdr:rowOff>
    </xdr:from>
    <xdr:to>
      <xdr:col>55</xdr:col>
      <xdr:colOff>0</xdr:colOff>
      <xdr:row>77</xdr:row>
      <xdr:rowOff>91503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1736"/>
          <a:ext cx="838200" cy="2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52489</xdr:rowOff>
    </xdr:from>
    <xdr:to>
      <xdr:col>50</xdr:col>
      <xdr:colOff>114300</xdr:colOff>
      <xdr:row>76</xdr:row>
      <xdr:rowOff>51536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11239"/>
          <a:ext cx="889000"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52489</xdr:rowOff>
    </xdr:from>
    <xdr:to>
      <xdr:col>45</xdr:col>
      <xdr:colOff>177800</xdr:colOff>
      <xdr:row>76</xdr:row>
      <xdr:rowOff>2921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11239"/>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2921</xdr:rowOff>
    </xdr:from>
    <xdr:to>
      <xdr:col>41</xdr:col>
      <xdr:colOff>50800</xdr:colOff>
      <xdr:row>77</xdr:row>
      <xdr:rowOff>121565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33121"/>
          <a:ext cx="889000" cy="2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40703</xdr:rowOff>
    </xdr:from>
    <xdr:to>
      <xdr:col>55</xdr:col>
      <xdr:colOff>50800</xdr:colOff>
      <xdr:row>77</xdr:row>
      <xdr:rowOff>142303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736</xdr:rowOff>
    </xdr:from>
    <xdr:to>
      <xdr:col>50</xdr:col>
      <xdr:colOff>165100</xdr:colOff>
      <xdr:row>76</xdr:row>
      <xdr:rowOff>102336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118863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1689</xdr:rowOff>
    </xdr:from>
    <xdr:to>
      <xdr:col>46</xdr:col>
      <xdr:colOff>38100</xdr:colOff>
      <xdr:row>75</xdr:row>
      <xdr:rowOff>103289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119816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3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123571</xdr:rowOff>
    </xdr:from>
    <xdr:to>
      <xdr:col>41</xdr:col>
      <xdr:colOff>101600</xdr:colOff>
      <xdr:row>76</xdr:row>
      <xdr:rowOff>53721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70248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5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70765</xdr:rowOff>
    </xdr:from>
    <xdr:to>
      <xdr:col>36</xdr:col>
      <xdr:colOff>165100</xdr:colOff>
      <xdr:row>78</xdr:row>
      <xdr:rowOff>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17442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63593</xdr:rowOff>
    </xdr:from>
    <xdr:to>
      <xdr:col>55</xdr:col>
      <xdr:colOff>0</xdr:colOff>
      <xdr:row>95</xdr:row>
      <xdr:rowOff>47704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008443"/>
          <a:ext cx="838200" cy="32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47704</xdr:rowOff>
    </xdr:from>
    <xdr:to>
      <xdr:col>50</xdr:col>
      <xdr:colOff>114300</xdr:colOff>
      <xdr:row>96</xdr:row>
      <xdr:rowOff>32879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35454"/>
          <a:ext cx="889000" cy="1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7031</xdr:rowOff>
    </xdr:from>
    <xdr:to>
      <xdr:col>45</xdr:col>
      <xdr:colOff>177800</xdr:colOff>
      <xdr:row>96</xdr:row>
      <xdr:rowOff>32879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66231"/>
          <a:ext cx="889000" cy="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7031</xdr:rowOff>
    </xdr:from>
    <xdr:to>
      <xdr:col>41</xdr:col>
      <xdr:colOff>50800</xdr:colOff>
      <xdr:row>96</xdr:row>
      <xdr:rowOff>94943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66231"/>
          <a:ext cx="889000" cy="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12793</xdr:rowOff>
    </xdr:from>
    <xdr:to>
      <xdr:col>55</xdr:col>
      <xdr:colOff>50800</xdr:colOff>
      <xdr:row>93</xdr:row>
      <xdr:rowOff>114393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95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35670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80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168354</xdr:rowOff>
    </xdr:from>
    <xdr:to>
      <xdr:col>50</xdr:col>
      <xdr:colOff>165100</xdr:colOff>
      <xdr:row>95</xdr:row>
      <xdr:rowOff>98504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115031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5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153529</xdr:rowOff>
    </xdr:from>
    <xdr:to>
      <xdr:col>46</xdr:col>
      <xdr:colOff>38100</xdr:colOff>
      <xdr:row>96</xdr:row>
      <xdr:rowOff>83679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100206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1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127681</xdr:rowOff>
    </xdr:from>
    <xdr:to>
      <xdr:col>41</xdr:col>
      <xdr:colOff>101600</xdr:colOff>
      <xdr:row>96</xdr:row>
      <xdr:rowOff>57831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74358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44143</xdr:rowOff>
    </xdr:from>
    <xdr:to>
      <xdr:col>36</xdr:col>
      <xdr:colOff>165100</xdr:colOff>
      <xdr:row>96</xdr:row>
      <xdr:rowOff>145743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162270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27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152639</xdr:rowOff>
    </xdr:from>
    <xdr:to>
      <xdr:col>85</xdr:col>
      <xdr:colOff>127000</xdr:colOff>
      <xdr:row>35</xdr:row>
      <xdr:rowOff>143815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981939"/>
          <a:ext cx="838200" cy="1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23708</xdr:rowOff>
    </xdr:from>
    <xdr:to>
      <xdr:col>81</xdr:col>
      <xdr:colOff>50800</xdr:colOff>
      <xdr:row>35</xdr:row>
      <xdr:rowOff>143815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24458"/>
          <a:ext cx="889000" cy="1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23708</xdr:rowOff>
    </xdr:from>
    <xdr:to>
      <xdr:col>76</xdr:col>
      <xdr:colOff>114300</xdr:colOff>
      <xdr:row>35</xdr:row>
      <xdr:rowOff>130647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024458"/>
          <a:ext cx="8890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130647</xdr:rowOff>
    </xdr:from>
    <xdr:to>
      <xdr:col>71</xdr:col>
      <xdr:colOff>177800</xdr:colOff>
      <xdr:row>36</xdr:row>
      <xdr:rowOff>67600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31397"/>
          <a:ext cx="8890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101839</xdr:rowOff>
    </xdr:from>
    <xdr:to>
      <xdr:col>85</xdr:col>
      <xdr:colOff>177800</xdr:colOff>
      <xdr:row>35</xdr:row>
      <xdr:rowOff>31989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124716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7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93015</xdr:rowOff>
    </xdr:from>
    <xdr:to>
      <xdr:col>81</xdr:col>
      <xdr:colOff>101600</xdr:colOff>
      <xdr:row>36</xdr:row>
      <xdr:rowOff>23165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39692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144358</xdr:rowOff>
    </xdr:from>
    <xdr:to>
      <xdr:col>76</xdr:col>
      <xdr:colOff>165100</xdr:colOff>
      <xdr:row>35</xdr:row>
      <xdr:rowOff>74508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9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91035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79847</xdr:rowOff>
    </xdr:from>
    <xdr:to>
      <xdr:col>72</xdr:col>
      <xdr:colOff>38100</xdr:colOff>
      <xdr:row>36</xdr:row>
      <xdr:rowOff>9997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26524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16800</xdr:rowOff>
    </xdr:from>
    <xdr:to>
      <xdr:col>67</xdr:col>
      <xdr:colOff>101600</xdr:colOff>
      <xdr:row>36</xdr:row>
      <xdr:rowOff>118400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134927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140639</xdr:rowOff>
    </xdr:from>
    <xdr:to>
      <xdr:col>85</xdr:col>
      <xdr:colOff>127000</xdr:colOff>
      <xdr:row>57</xdr:row>
      <xdr:rowOff>41643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70389"/>
          <a:ext cx="838200" cy="2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41643</xdr:rowOff>
    </xdr:from>
    <xdr:to>
      <xdr:col>81</xdr:col>
      <xdr:colOff>50800</xdr:colOff>
      <xdr:row>58</xdr:row>
      <xdr:rowOff>23558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14293"/>
          <a:ext cx="889000" cy="1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99720</xdr:rowOff>
    </xdr:from>
    <xdr:to>
      <xdr:col>76</xdr:col>
      <xdr:colOff>114300</xdr:colOff>
      <xdr:row>58</xdr:row>
      <xdr:rowOff>23558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2370"/>
          <a:ext cx="889000" cy="9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99720</xdr:rowOff>
    </xdr:from>
    <xdr:to>
      <xdr:col>71</xdr:col>
      <xdr:colOff>177800</xdr:colOff>
      <xdr:row>57</xdr:row>
      <xdr:rowOff>120803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72370"/>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89839</xdr:rowOff>
    </xdr:from>
    <xdr:to>
      <xdr:col>85</xdr:col>
      <xdr:colOff>177800</xdr:colOff>
      <xdr:row>56</xdr:row>
      <xdr:rowOff>19989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1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112716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162293</xdr:rowOff>
    </xdr:from>
    <xdr:to>
      <xdr:col>81</xdr:col>
      <xdr:colOff>101600</xdr:colOff>
      <xdr:row>57</xdr:row>
      <xdr:rowOff>92443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108970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144208</xdr:rowOff>
    </xdr:from>
    <xdr:to>
      <xdr:col>76</xdr:col>
      <xdr:colOff>165100</xdr:colOff>
      <xdr:row>58</xdr:row>
      <xdr:rowOff>74358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48920</xdr:rowOff>
    </xdr:from>
    <xdr:to>
      <xdr:col>72</xdr:col>
      <xdr:colOff>38100</xdr:colOff>
      <xdr:row>57</xdr:row>
      <xdr:rowOff>150520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141647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70003</xdr:rowOff>
    </xdr:from>
    <xdr:to>
      <xdr:col>67</xdr:col>
      <xdr:colOff>101600</xdr:colOff>
      <xdr:row>58</xdr:row>
      <xdr:rowOff>153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4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162730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67120</xdr:rowOff>
    </xdr:from>
    <xdr:to>
      <xdr:col>85</xdr:col>
      <xdr:colOff>127000</xdr:colOff>
      <xdr:row>78</xdr:row>
      <xdr:rowOff>125802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40220"/>
          <a:ext cx="8382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125802</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989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16320</xdr:rowOff>
    </xdr:from>
    <xdr:to>
      <xdr:col>85</xdr:col>
      <xdr:colOff>177800</xdr:colOff>
      <xdr:row>78</xdr:row>
      <xdr:rowOff>117920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147147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75002</xdr:rowOff>
    </xdr:from>
    <xdr:to>
      <xdr:col>81</xdr:col>
      <xdr:colOff>101600</xdr:colOff>
      <xdr:row>79</xdr:row>
      <xdr:rowOff>5152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167729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70500</xdr:rowOff>
    </xdr:from>
    <xdr:to>
      <xdr:col>85</xdr:col>
      <xdr:colOff>127000</xdr:colOff>
      <xdr:row>94</xdr:row>
      <xdr:rowOff>74288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86800"/>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167932</xdr:rowOff>
    </xdr:from>
    <xdr:to>
      <xdr:col>81</xdr:col>
      <xdr:colOff>50800</xdr:colOff>
      <xdr:row>94</xdr:row>
      <xdr:rowOff>70500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12782"/>
          <a:ext cx="889000" cy="7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167932</xdr:rowOff>
    </xdr:from>
    <xdr:to>
      <xdr:col>76</xdr:col>
      <xdr:colOff>114300</xdr:colOff>
      <xdr:row>94</xdr:row>
      <xdr:rowOff>110782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127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110782</xdr:rowOff>
    </xdr:from>
    <xdr:to>
      <xdr:col>71</xdr:col>
      <xdr:colOff>177800</xdr:colOff>
      <xdr:row>95</xdr:row>
      <xdr:rowOff>3209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27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23488</xdr:rowOff>
    </xdr:from>
    <xdr:to>
      <xdr:col>85</xdr:col>
      <xdr:colOff>177800</xdr:colOff>
      <xdr:row>94</xdr:row>
      <xdr:rowOff>125088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3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46365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19700</xdr:rowOff>
    </xdr:from>
    <xdr:to>
      <xdr:col>81</xdr:col>
      <xdr:colOff>101600</xdr:colOff>
      <xdr:row>94</xdr:row>
      <xdr:rowOff>121300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137827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117132</xdr:rowOff>
    </xdr:from>
    <xdr:to>
      <xdr:col>76</xdr:col>
      <xdr:colOff>165100</xdr:colOff>
      <xdr:row>94</xdr:row>
      <xdr:rowOff>47282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63809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59982</xdr:rowOff>
    </xdr:from>
    <xdr:to>
      <xdr:col>72</xdr:col>
      <xdr:colOff>38100</xdr:colOff>
      <xdr:row>94</xdr:row>
      <xdr:rowOff>161582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6659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123859</xdr:rowOff>
    </xdr:from>
    <xdr:to>
      <xdr:col>67</xdr:col>
      <xdr:colOff>101600</xdr:colOff>
      <xdr:row>95</xdr:row>
      <xdr:rowOff>54009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70536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昨年度から増減が大きい費目のうち</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民生費は、医療費の増加に伴う医療扶助費の増加や臨時特別給付金事業の増加により、住民一人当たり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205,327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13,822</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円</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となっている。衛生</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新型コロナウイルス感染症が５類感染症に移行に伴う予防接種費の減などにより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50,191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3,869</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円となっている。商工費では、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コロナ禍における経済対策としての宿泊割引事業や事業者への補助事業が令和４年度で終了したことや、イノベーションセンター拡張事業の終了</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などにより、住民一人当たり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15,530</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11,098</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円となっている。土木費は、加賀温泉駅周辺施設整備事業費の増などにより、住民一人当たり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85,161</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20,027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円となっている。</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消防費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防災情報伝達システム整備費の増などにより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24,717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3,557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円となっている。教育費は、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東和中学校改築・改修事業費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の増などにより、住民一人当たり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76,426</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19,205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円となっている。</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災害復旧費</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6</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年度能登半島地震からの復旧事業により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、住民一人当たり</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3,175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2,567</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円となっ</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ている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年度決算では、実質収支額については黒字を継続しているが、前年度からの繰越金や財政調整基金をはじめとした基金の活用による部分も大きく、財政調整基金の残高が減少し、単年度収支及び実質単年度収支額はマイナスとなった。</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今後も継続して、事業の選択と集中を行うほか、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適正な受益者負担</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についても</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検討を</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進め</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、健全で</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持続可能</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な財政運営</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となるように</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黒字額は、主に一般会計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の黒字額及び企業会計</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の資金剰余額で構成している。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一般会計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歳入面においては、市税のほか、譲与税、交付金及び地方交付税が前年度から横ばいとなったが、ふるさと納税寄附金の増加や、基金の活用により歳出に必要な財源の確保を行った。</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歳出面においては、入札差金の執行凍結</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歳出削減の取り組みなどにより、実質収支は黒字を維持している。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病院事業会計、水道事業会計及び下水道事業会計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の企業会計</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では、現金及び預金等の流動資産が、未払い金等の流動負債を上回</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、資金剰余額を計上している。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以上の結果</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全て</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の会計で黒字、歳入歳出同額</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又は</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資金不足</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額</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無しとなっている。</a:t>
          </a:r>
          <a:endParaRPr lang="ja-JP" altLang="ja-JP" sz="1200">
            <a:effectLst/>
            <a:latin typeface="BIZ UDゴシック" panose="020B0400000000000000" pitchFamily="49" charset="-128"/>
            <a:ea typeface="BIZ UDゴシック" panose="020B0400000000000000" pitchFamily="49" charset="-128"/>
          </a:endParaRPr>
        </a:p>
        <a:p>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　今後も各会計</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において歳入確保のため、適正な受益者負担の検討を進めるほか、支出の見直しを継続することにより、</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健全</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で効率的な財政運営を行い、収支が悪化しないように努める</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元利償還金　</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A)</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年度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の</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元利償還金は、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合併特例債や退職手当債の一部償還終了に伴い、</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前年度</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66</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百万円と減少した</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公営企業債の元利償還金に対する繰入金は、</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水道事業及び下水道事業への準元利償還金が減少した一方で、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病院事業</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への準元利償還金が増加したため、全体としては前年度から横ばいとなっている。</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算入公債費等については、算入公債費が元利償還金の減少に伴い減少した一方で、都市計画税をはじめとした特定財源が増加したため、全体としては前年度から横ばいとなっている。</a:t>
          </a:r>
          <a:endPar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以上のこと</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から</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実質公債費比率の分子は</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前年度比△</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67</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千円と減少している。</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今後も交付税措置率の高い市債を活用</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するほか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、建設事業の選択と集中を進めることで、更なる</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比率の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改善に努める。</a:t>
          </a:r>
          <a:endParaRPr lang="ja-JP" altLang="ja-JP" sz="1200">
            <a:effectLst/>
            <a:latin typeface="BIZ UDゴシック" panose="020B0400000000000000" pitchFamily="49" charset="-128"/>
            <a:ea typeface="BIZ UDゴシック" panose="020B0400000000000000" pitchFamily="49" charset="-128"/>
          </a:endParaRPr>
        </a:p>
        <a:p>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活用事例なし</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一般会計等に係る地方債の残高は、</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加賀温泉駅周辺</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施設</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整備事業や東和中学校改築・改修をはじめとした大型事業の財源として市債を発行したことにより</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、前年度比＋</a:t>
          </a:r>
          <a:r>
            <a:rPr kumimoji="1" lang="en-US" altLang="ja-JP" sz="1200">
              <a:solidFill>
                <a:schemeClr val="dk1"/>
              </a:solidFill>
              <a:effectLst/>
              <a:latin typeface="BIZ UDゴシック" panose="020B0400000000000000" pitchFamily="49" charset="-128"/>
              <a:ea typeface="BIZ UDゴシック" panose="020B0400000000000000" pitchFamily="49" charset="-128"/>
              <a:cs typeface="+mn-cs"/>
            </a:rPr>
            <a:t>543</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百万円増加している。</a:t>
          </a:r>
          <a:endParaRPr lang="ja-JP" altLang="ja-JP" sz="1200">
            <a:effectLst/>
            <a:latin typeface="BIZ UDゴシック" panose="020B0400000000000000" pitchFamily="49" charset="-128"/>
            <a:ea typeface="BIZ UDゴシック" panose="020B0400000000000000" pitchFamily="49" charset="-128"/>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　公営企業債等繰入見込額は、</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企業会計の起債残高が、</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病院事業会計</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で前年度比△</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651</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、下水道事業会計</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で△</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779</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百万円とそれぞれ減少したことに</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より減少している。</a:t>
          </a:r>
          <a:endParaRPr lang="ja-JP" altLang="ja-JP" sz="1200">
            <a:effectLst/>
            <a:latin typeface="BIZ UDゴシック" panose="020B0400000000000000" pitchFamily="49" charset="-128"/>
            <a:ea typeface="BIZ UDゴシック" panose="020B0400000000000000" pitchFamily="49" charset="-128"/>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　退職手当負担見込額は、</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定年の延長や人事院勧告による給与費の増額</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により増加している。</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充当可能財源等は、各種事業への基金の活用により、基金残高が減少したこと及び市債残高に占める合併特例債や臨時財政対策といった交付税措置率が高い市債の割合の減少により、減少している</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200">
            <a:effectLst/>
            <a:latin typeface="BIZ UDゴシック" panose="020B0400000000000000" pitchFamily="49" charset="-128"/>
            <a:ea typeface="BIZ UDゴシック" panose="020B0400000000000000" pitchFamily="49" charset="-128"/>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　以上のことなどから、将来負担比率の分子は</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前年度比＋</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918</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百万円増加している。今後は</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建設事業についても選択と集中を進めるほか、事業費の平準化を図り、</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地方債残高</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の抑制に努める。併せて、計画的な</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基金の積み増し等</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により</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、将来負担の抑制に努める。</a:t>
          </a:r>
          <a:endParaRPr lang="ja-JP" altLang="ja-JP" sz="1200">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計画に基づき、まちづくり振興基金</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を</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180</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百万円、重点事業推進基金</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を</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206</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百万円を取り崩し</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たほか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、財政調整基金に歳計剰余金を</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579</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百万円積み立て、年度間の財政調整のため</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875</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百万円を取り崩したことなどにより、基金全体としては</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824</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百万円の減となった。</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　人口減少に伴う市税収入の減少や、物価高騰</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や人件費の高騰のほか</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医療費の増加に伴う扶助費の増加など</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財政運営は極めて厳しく、一般財源の収入不足は長期となることが予想される。その一方で、「第</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2</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次加賀市総合計画の中期実施計画（令和</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3</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年度～令和</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6</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年度）」や、「第２期加賀市まち・ひと・しごと総合戦略（令和</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2</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年度～令和</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6</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年度）」、「加賀市スマートシティ構想」などを踏まえるとともに「未来への夢と希望の投資戦略」により、人への投資や先進的な施策を推進するためには、事業実施に係る財源を確保するとともに、民間活力を積極的に取り入れるなど、事業実施方法を工夫することが必要とな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こうした状況から、事業の優先順位を付けて</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選択と集中を進める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ことで歳出の抑制を図り、それでも不足する財源については、年度間の財源調整として基金残高に留意しながら財政調整基金を活用する。</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また、北陸新幹線加賀温泉駅施設整備事業など</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の</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大型事業が</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完成に向けて終盤に差し掛かり</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その実施に係る所要一般財源を確保する必要があることに加え、今後、事業の実施に伴う市債の元利償還費が増加することが見込まれる。こうした将来の財政運営上の課題に対しては、基金を活用し各年度の財政負担の軽減・平準化を図っていく。</a:t>
          </a:r>
          <a:endParaRPr lang="ja-JP" altLang="ja-JP" sz="1400">
            <a:effectLst/>
            <a:latin typeface="BIZ UDゴシック" panose="020B0400000000000000" pitchFamily="49" charset="-128"/>
            <a:ea typeface="BIZ UDゴシック" panose="020B0400000000000000"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基金の使途）</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・まちづくり振興基金：</a:t>
          </a:r>
          <a:r>
            <a:rPr lang="ja-JP" altLang="en-US" sz="1400" b="0" i="0">
              <a:solidFill>
                <a:schemeClr val="dk1"/>
              </a:solidFill>
              <a:effectLst/>
              <a:latin typeface="BIZ UDゴシック" panose="020B0400000000000000" pitchFamily="49" charset="-128"/>
              <a:ea typeface="BIZ UDゴシック" panose="020B0400000000000000" pitchFamily="49" charset="-128"/>
              <a:cs typeface="+mn-cs"/>
            </a:rPr>
            <a:t>市民の連帯の強化及び地域振興に要する事業に活用する。</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・重点事業推進基金：加賀市総合計画に基づき実施する重点事業の推進を図る</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ために活用する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・職員退職手当基金：職員の退職手当の</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年度間負担の平準化のため活用する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・まちづくり振興基金：普通交付税の合併算定替終了後の財源不足への激変緩和措置として、まちづくりに資する事業に活用するため、</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180</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百万</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円を取り崩したことによる減</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・重点事業推進基金：</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北陸新幹線加賀温泉駅関連施設整備事業</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や、</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地方創生推進交付金を活用する事業</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などに</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係る事業に</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活用するため</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206</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百万</a:t>
          </a:r>
          <a:endParaRPr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円を</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取り崩した</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ことによる減</a:t>
          </a:r>
          <a:endParaRPr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北陸新幹線加賀温泉駅関連施設整備事業に対する国庫補助金のうち予算を超えて収入された額</a:t>
          </a:r>
          <a:r>
            <a:rPr lang="en-US" altLang="ja-JP" sz="1400">
              <a:solidFill>
                <a:schemeClr val="dk1"/>
              </a:solidFill>
              <a:effectLst/>
              <a:latin typeface="BIZ UDゴシック" panose="020B0400000000000000" pitchFamily="49" charset="-128"/>
              <a:ea typeface="BIZ UDゴシック" panose="020B0400000000000000" pitchFamily="49" charset="-128"/>
              <a:cs typeface="+mn-cs"/>
            </a:rPr>
            <a:t>73</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a:t>
          </a:r>
          <a:r>
            <a:rPr lang="ja-JP" altLang="en-US" sz="1400">
              <a:solidFill>
                <a:schemeClr val="dk1"/>
              </a:solidFill>
              <a:effectLst/>
              <a:latin typeface="BIZ UDゴシック" panose="020B0400000000000000" pitchFamily="49" charset="-128"/>
              <a:ea typeface="BIZ UDゴシック" panose="020B0400000000000000" pitchFamily="49" charset="-128"/>
              <a:cs typeface="+mn-cs"/>
            </a:rPr>
            <a:t>を</a:t>
          </a: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積み立てたことによる増</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・退職手当基金：退職手当基金活用計画に基づき、</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50</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百万円を取崩し</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たことによる減</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・まちづくり振興基金：普通交付税の合併算定替終了後の財源不足への激変緩和措置として、基金の目的に合った事業に充当</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・重点事業推進基金：①北陸新幹線加賀温泉駅関連施設整備事業の実施年度において、所要一般財源相当額を取崩し、事業費に充当</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②国からの地方創生推進交付金を活用して推進する事業の実施年度において、所要一般財源相当額を取崩し、事業費に充当</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③「公共施設マネジメント」の基本方針に基づく施設の統合・複合化などに取組む事業の実施年度において、所要一般財源相当額を取崩し、</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事業費に充当。</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④スマートシティ関連事業の実施年度において所要一般財源相当額を取崩し、事業費に充当</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・職員退職手当基金：「退職手当基金活用計画」により積増しを継続するとともに、退職手当所要額が各年度で</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2.6</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億円を超える場合に、その</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超えた部分について取崩し、退職手当費に充当 </a:t>
          </a:r>
          <a:endParaRPr lang="ja-JP" altLang="ja-JP" sz="1400">
            <a:effectLst/>
            <a:latin typeface="BIZ UDゴシック" panose="020B0400000000000000" pitchFamily="49" charset="-128"/>
            <a:ea typeface="BIZ UDゴシック" panose="020B0400000000000000"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年度間の財政調整のため</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875</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百万を取り崩したことによる減少</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歳計剰余金を</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579</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百万円を積み立てたことによる増加</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財政調整基金は、年度間の財源の不均衡を調整するため、また災害発生時などの不測の財政需要が生じたときの財源として積み立てるものであり、</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中期財政計画上に示すとおり</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9</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億円以上の残高を維持する</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ことを目指す</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　経済の状況は、</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民間の給与水準の引き上げや、</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物価高騰</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が続くことから支出が増加することが</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予想され、</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また</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人口減少に伴い</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市税の増加を見込んでいくことは難しい状況である。こうした状況から、事業の優先順位をつけて</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選択と集中や平準化を進める</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ことで歳出の抑制を図り、それでも不足する財源については、年度間の財源調整として、基金残高に留意して財政調整基金を活用する。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増減理由）</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加賀市医療センター建設事業及び北陸新幹線加賀温泉駅関連施設整備事業に係る市債の元利償還のため、</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215</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百万円取り崩したことによる減少</a:t>
          </a:r>
          <a:endParaRPr lang="ja-JP" altLang="ja-JP" sz="1400">
            <a:effectLst/>
            <a:latin typeface="BIZ UDゴシック" panose="020B0400000000000000" pitchFamily="49" charset="-128"/>
            <a:ea typeface="BIZ UDゴシック" panose="020B0400000000000000" pitchFamily="49" charset="-128"/>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中期財政計画に基づき</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20</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百万円積み立てたことによる増加</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（今後の方針）</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①平成</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28</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年度に開院した加賀市医療センターの整備に係る</a:t>
          </a:r>
          <a:r>
            <a:rPr kumimoji="1" lang="ja-JP" altLang="en-US" sz="1400">
              <a:solidFill>
                <a:schemeClr val="dk1"/>
              </a:solidFill>
              <a:effectLst/>
              <a:latin typeface="BIZ UDゴシック" panose="020B0400000000000000" pitchFamily="49" charset="-128"/>
              <a:ea typeface="BIZ UDゴシック" panose="020B0400000000000000" pitchFamily="49" charset="-128"/>
              <a:cs typeface="+mn-cs"/>
            </a:rPr>
            <a:t>一般会計出資債の償還</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令和</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27</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年度まで</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に伴う一般財源負担の平準化所要額（地方交付税措置を除く実質負担額）を超える額を取崩し、償還費に充当。</a:t>
          </a:r>
          <a:endParaRPr lang="ja-JP" altLang="ja-JP" sz="1400">
            <a:effectLst/>
            <a:latin typeface="BIZ UDゴシック" panose="020B0400000000000000" pitchFamily="49" charset="-128"/>
            <a:ea typeface="BIZ UDゴシック" panose="020B0400000000000000" pitchFamily="49" charset="-128"/>
          </a:endParaRPr>
        </a:p>
        <a:p>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②北陸新幹線加賀温泉駅関連施設整備事業に係る市債の元利償還費の備えとして、今後の各年度の決算剰余金等を活用し、毎年度</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0.2</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億円を積増すとともに、各年度の償還費</a:t>
          </a:r>
          <a:r>
            <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rPr>
            <a:t>0.54</a:t>
          </a:r>
          <a:r>
            <a:rPr kumimoji="1" lang="ja-JP" altLang="ja-JP" sz="1400">
              <a:solidFill>
                <a:schemeClr val="dk1"/>
              </a:solidFill>
              <a:effectLst/>
              <a:latin typeface="BIZ UDゴシック" panose="020B0400000000000000" pitchFamily="49" charset="-128"/>
              <a:ea typeface="BIZ UDゴシック" panose="020B0400000000000000" pitchFamily="49" charset="-128"/>
              <a:cs typeface="+mn-cs"/>
            </a:rPr>
            <a:t>億円（償還費が最大となる年度の半額）を超える額に充当</a:t>
          </a:r>
          <a:endParaRPr kumimoji="1" lang="en-US" altLang="ja-JP" sz="1400">
            <a:solidFill>
              <a:schemeClr val="dk1"/>
            </a:solidFill>
            <a:effectLst/>
            <a:latin typeface="BIZ UDゴシック" panose="020B0400000000000000" pitchFamily="49" charset="-128"/>
            <a:ea typeface="BIZ UDゴシック" panose="020B0400000000000000"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37681120</v>
      </c>
      <c r="BO4" s="371"/>
      <c r="BP4" s="371"/>
      <c r="BQ4" s="371"/>
      <c r="BR4" s="371"/>
      <c r="BS4" s="371"/>
      <c r="BT4" s="371"/>
      <c r="BU4" s="372"/>
      <c r="BV4" s="370">
        <v>35399425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4.4000000000000004</v>
      </c>
      <c r="CU4" s="377"/>
      <c r="CV4" s="377"/>
      <c r="CW4" s="377"/>
      <c r="CX4" s="377"/>
      <c r="CY4" s="377"/>
      <c r="CZ4" s="377"/>
      <c r="DA4" s="378"/>
      <c r="DB4" s="376">
        <v>6.4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36554328</v>
      </c>
      <c r="BO5" s="408"/>
      <c r="BP5" s="408"/>
      <c r="BQ5" s="408"/>
      <c r="BR5" s="408"/>
      <c r="BS5" s="408"/>
      <c r="BT5" s="408"/>
      <c r="BU5" s="409"/>
      <c r="BV5" s="407">
        <v>34059021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95.5</v>
      </c>
      <c r="CU5" s="405"/>
      <c r="CV5" s="405"/>
      <c r="CW5" s="405"/>
      <c r="CX5" s="405"/>
      <c r="CY5" s="405"/>
      <c r="CZ5" s="405"/>
      <c r="DA5" s="406"/>
      <c r="DB5" s="404">
        <v>93.4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1126792</v>
      </c>
      <c r="BO6" s="408"/>
      <c r="BP6" s="408"/>
      <c r="BQ6" s="408"/>
      <c r="BR6" s="408"/>
      <c r="BS6" s="408"/>
      <c r="BT6" s="408"/>
      <c r="BU6" s="409"/>
      <c r="BV6" s="407">
        <v>1340404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95.2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312086</v>
      </c>
      <c r="BO7" s="408"/>
      <c r="BP7" s="408"/>
      <c r="BQ7" s="408"/>
      <c r="BR7" s="408"/>
      <c r="BS7" s="408"/>
      <c r="BT7" s="408"/>
      <c r="BU7" s="409"/>
      <c r="BV7" s="407">
        <v>182916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18379614</v>
      </c>
      <c r="CU7" s="408"/>
      <c r="CV7" s="408"/>
      <c r="CW7" s="408"/>
      <c r="CX7" s="408"/>
      <c r="CY7" s="408"/>
      <c r="CZ7" s="408"/>
      <c r="DA7" s="409"/>
      <c r="DB7" s="407">
        <v>18117884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814706</v>
      </c>
      <c r="BO8" s="408"/>
      <c r="BP8" s="408"/>
      <c r="BQ8" s="408"/>
      <c r="BR8" s="408"/>
      <c r="BS8" s="408"/>
      <c r="BT8" s="408"/>
      <c r="BU8" s="409"/>
      <c r="BV8" s="407">
        <v>1157488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63220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-342782</v>
      </c>
      <c r="BO9" s="408"/>
      <c r="BP9" s="408"/>
      <c r="BQ9" s="408"/>
      <c r="BR9" s="408"/>
      <c r="BS9" s="408"/>
      <c r="BT9" s="408"/>
      <c r="BU9" s="409"/>
      <c r="BV9" s="407">
        <v>101388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14.2</v>
      </c>
      <c r="CU9" s="405"/>
      <c r="CV9" s="405"/>
      <c r="CW9" s="405"/>
      <c r="CX9" s="405"/>
      <c r="CY9" s="405"/>
      <c r="CZ9" s="405"/>
      <c r="DA9" s="406"/>
      <c r="DB9" s="404">
        <v>14.9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67186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1668</v>
      </c>
      <c r="BO10" s="408"/>
      <c r="BP10" s="408"/>
      <c r="BQ10" s="408"/>
      <c r="BR10" s="408"/>
      <c r="BS10" s="408"/>
      <c r="BT10" s="408"/>
      <c r="BU10" s="409"/>
      <c r="BV10" s="407">
        <v>245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62545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110</v>
      </c>
      <c r="AV12" s="440"/>
      <c r="AW12" s="440"/>
      <c r="AX12" s="440"/>
      <c r="AY12" s="441" t="s">
        <v>128</v>
      </c>
      <c r="AZ12" s="442"/>
      <c r="BA12" s="442"/>
      <c r="BB12" s="442"/>
      <c r="BC12" s="442"/>
      <c r="BD12" s="442"/>
      <c r="BE12" s="442"/>
      <c r="BF12" s="442"/>
      <c r="BG12" s="442"/>
      <c r="BH12" s="442"/>
      <c r="BI12" s="442"/>
      <c r="BJ12" s="442"/>
      <c r="BK12" s="442"/>
      <c r="BL12" s="442"/>
      <c r="BM12" s="443"/>
      <c r="BN12" s="407">
        <v>875000</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61095</v>
      </c>
      <c r="S13" s="492"/>
      <c r="T13" s="492"/>
      <c r="U13" s="492"/>
      <c r="V13" s="493"/>
      <c r="W13" s="423" t="s">
        <v>131</v>
      </c>
      <c r="X13" s="424"/>
      <c r="Y13" s="424"/>
      <c r="Z13" s="424"/>
      <c r="AA13" s="424"/>
      <c r="AB13" s="414"/>
      <c r="AC13" s="458">
        <v>1102</v>
      </c>
      <c r="AD13" s="459"/>
      <c r="AE13" s="459"/>
      <c r="AF13" s="459"/>
      <c r="AG13" s="501"/>
      <c r="AH13" s="458">
        <v>1206</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-1216114</v>
      </c>
      <c r="BO13" s="408"/>
      <c r="BP13" s="408"/>
      <c r="BQ13" s="408"/>
      <c r="BR13" s="408"/>
      <c r="BS13" s="408"/>
      <c r="BT13" s="408"/>
      <c r="BU13" s="409"/>
      <c r="BV13" s="407">
        <v>-398367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8.6999999999999993</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63486</v>
      </c>
      <c r="S14" s="492"/>
      <c r="T14" s="492"/>
      <c r="U14" s="492"/>
      <c r="V14" s="493"/>
      <c r="W14" s="397"/>
      <c r="X14" s="398"/>
      <c r="Y14" s="398"/>
      <c r="Z14" s="398"/>
      <c r="AA14" s="398"/>
      <c r="AB14" s="387"/>
      <c r="AC14" s="494">
        <v>3.5</v>
      </c>
      <c r="AD14" s="495"/>
      <c r="AE14" s="495"/>
      <c r="AF14" s="495"/>
      <c r="AG14" s="496"/>
      <c r="AH14" s="494">
        <v>3.6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106.8</v>
      </c>
      <c r="CU14" s="506"/>
      <c r="CV14" s="506"/>
      <c r="CW14" s="506"/>
      <c r="CX14" s="506"/>
      <c r="CY14" s="506"/>
      <c r="CZ14" s="506"/>
      <c r="DA14" s="507"/>
      <c r="DB14" s="505">
        <v>102.7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62232</v>
      </c>
      <c r="S15" s="492"/>
      <c r="T15" s="492"/>
      <c r="U15" s="492"/>
      <c r="V15" s="493"/>
      <c r="W15" s="423" t="s">
        <v>137</v>
      </c>
      <c r="X15" s="424"/>
      <c r="Y15" s="424"/>
      <c r="Z15" s="424"/>
      <c r="AA15" s="424"/>
      <c r="AB15" s="414"/>
      <c r="AC15" s="458">
        <v>11570</v>
      </c>
      <c r="AD15" s="459"/>
      <c r="AE15" s="459"/>
      <c r="AF15" s="459"/>
      <c r="AG15" s="501"/>
      <c r="AH15" s="458">
        <v>12101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8787651</v>
      </c>
      <c r="BO15" s="371"/>
      <c r="BP15" s="371"/>
      <c r="BQ15" s="371"/>
      <c r="BR15" s="371"/>
      <c r="BS15" s="371"/>
      <c r="BT15" s="371"/>
      <c r="BU15" s="372"/>
      <c r="BV15" s="370">
        <v>8371669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36.9</v>
      </c>
      <c r="AD16" s="495"/>
      <c r="AE16" s="495"/>
      <c r="AF16" s="495"/>
      <c r="AG16" s="496"/>
      <c r="AH16" s="494">
        <v>36.1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15903506</v>
      </c>
      <c r="BO16" s="408"/>
      <c r="BP16" s="408"/>
      <c r="BQ16" s="408"/>
      <c r="BR16" s="408"/>
      <c r="BS16" s="408"/>
      <c r="BT16" s="408"/>
      <c r="BU16" s="409"/>
      <c r="BV16" s="407">
        <v>15578840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18652</v>
      </c>
      <c r="AD17" s="459"/>
      <c r="AE17" s="459"/>
      <c r="AF17" s="459"/>
      <c r="AG17" s="501"/>
      <c r="AH17" s="458">
        <v>20223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11119247</v>
      </c>
      <c r="BO17" s="408"/>
      <c r="BP17" s="408"/>
      <c r="BQ17" s="408"/>
      <c r="BR17" s="408"/>
      <c r="BS17" s="408"/>
      <c r="BT17" s="408"/>
      <c r="BU17" s="409"/>
      <c r="BV17" s="407">
        <v>10541475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305.87</v>
      </c>
      <c r="M18" s="531"/>
      <c r="N18" s="531"/>
      <c r="O18" s="531"/>
      <c r="P18" s="531"/>
      <c r="Q18" s="531"/>
      <c r="R18" s="532"/>
      <c r="S18" s="532"/>
      <c r="T18" s="532"/>
      <c r="U18" s="532"/>
      <c r="V18" s="533"/>
      <c r="W18" s="425"/>
      <c r="X18" s="426"/>
      <c r="Y18" s="426"/>
      <c r="Z18" s="426"/>
      <c r="AA18" s="426"/>
      <c r="AB18" s="417"/>
      <c r="AC18" s="534">
        <v>59.5</v>
      </c>
      <c r="AD18" s="535"/>
      <c r="AE18" s="535"/>
      <c r="AF18" s="535"/>
      <c r="AG18" s="536"/>
      <c r="AH18" s="534">
        <v>60.3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17666831</v>
      </c>
      <c r="BO18" s="408"/>
      <c r="BP18" s="408"/>
      <c r="BQ18" s="408"/>
      <c r="BR18" s="408"/>
      <c r="BS18" s="408"/>
      <c r="BT18" s="408"/>
      <c r="BU18" s="409"/>
      <c r="BV18" s="407">
        <v>17567730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23550098</v>
      </c>
      <c r="BO19" s="408"/>
      <c r="BP19" s="408"/>
      <c r="BQ19" s="408"/>
      <c r="BR19" s="408"/>
      <c r="BS19" s="408"/>
      <c r="BT19" s="408"/>
      <c r="BU19" s="409"/>
      <c r="BV19" s="407">
        <v>22816429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25261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39271663</v>
      </c>
      <c r="BO22" s="371"/>
      <c r="BP22" s="371"/>
      <c r="BQ22" s="371"/>
      <c r="BR22" s="371"/>
      <c r="BS22" s="371"/>
      <c r="BT22" s="371"/>
      <c r="BU22" s="372"/>
      <c r="BV22" s="370">
        <v>38728958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21781839</v>
      </c>
      <c r="BO23" s="408"/>
      <c r="BP23" s="408"/>
      <c r="BQ23" s="408"/>
      <c r="BR23" s="408"/>
      <c r="BS23" s="408"/>
      <c r="BT23" s="408"/>
      <c r="BU23" s="409"/>
      <c r="BV23" s="407">
        <v>22138843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9000</v>
      </c>
      <c r="R24" s="459"/>
      <c r="S24" s="459"/>
      <c r="T24" s="459"/>
      <c r="U24" s="459"/>
      <c r="V24" s="501"/>
      <c r="W24" s="553"/>
      <c r="X24" s="554"/>
      <c r="Y24" s="555"/>
      <c r="Z24" s="457" t="s">
        <v>162</v>
      </c>
      <c r="AA24" s="437"/>
      <c r="AB24" s="437"/>
      <c r="AC24" s="437"/>
      <c r="AD24" s="437"/>
      <c r="AE24" s="437"/>
      <c r="AF24" s="437"/>
      <c r="AG24" s="438"/>
      <c r="AH24" s="458">
        <v>564</v>
      </c>
      <c r="AI24" s="459"/>
      <c r="AJ24" s="459"/>
      <c r="AK24" s="459"/>
      <c r="AL24" s="501"/>
      <c r="AM24" s="458">
        <v>1743324</v>
      </c>
      <c r="AN24" s="459"/>
      <c r="AO24" s="459"/>
      <c r="AP24" s="459"/>
      <c r="AQ24" s="459"/>
      <c r="AR24" s="501"/>
      <c r="AS24" s="458">
        <v>3091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27066555</v>
      </c>
      <c r="BO24" s="408"/>
      <c r="BP24" s="408"/>
      <c r="BQ24" s="408"/>
      <c r="BR24" s="408"/>
      <c r="BS24" s="408"/>
      <c r="BT24" s="408"/>
      <c r="BU24" s="409"/>
      <c r="BV24" s="407">
        <v>25495674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7500</v>
      </c>
      <c r="R25" s="459"/>
      <c r="S25" s="459"/>
      <c r="T25" s="459"/>
      <c r="U25" s="459"/>
      <c r="V25" s="501"/>
      <c r="W25" s="553"/>
      <c r="X25" s="554"/>
      <c r="Y25" s="555"/>
      <c r="Z25" s="457" t="s">
        <v>165</v>
      </c>
      <c r="AA25" s="437"/>
      <c r="AB25" s="437"/>
      <c r="AC25" s="437"/>
      <c r="AD25" s="437"/>
      <c r="AE25" s="437"/>
      <c r="AF25" s="437"/>
      <c r="AG25" s="438"/>
      <c r="AH25" s="458">
        <v>118</v>
      </c>
      <c r="AI25" s="459"/>
      <c r="AJ25" s="459"/>
      <c r="AK25" s="459"/>
      <c r="AL25" s="501"/>
      <c r="AM25" s="458">
        <v>358248</v>
      </c>
      <c r="AN25" s="459"/>
      <c r="AO25" s="459"/>
      <c r="AP25" s="459"/>
      <c r="AQ25" s="459"/>
      <c r="AR25" s="501"/>
      <c r="AS25" s="458">
        <v>3036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3801426</v>
      </c>
      <c r="BO25" s="371"/>
      <c r="BP25" s="371"/>
      <c r="BQ25" s="371"/>
      <c r="BR25" s="371"/>
      <c r="BS25" s="371"/>
      <c r="BT25" s="371"/>
      <c r="BU25" s="372"/>
      <c r="BV25" s="370">
        <v>4365769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6700</v>
      </c>
      <c r="R26" s="459"/>
      <c r="S26" s="459"/>
      <c r="T26" s="459"/>
      <c r="U26" s="459"/>
      <c r="V26" s="501"/>
      <c r="W26" s="553"/>
      <c r="X26" s="554"/>
      <c r="Y26" s="555"/>
      <c r="Z26" s="457" t="s">
        <v>168</v>
      </c>
      <c r="AA26" s="559"/>
      <c r="AB26" s="559"/>
      <c r="AC26" s="559"/>
      <c r="AD26" s="559"/>
      <c r="AE26" s="559"/>
      <c r="AF26" s="559"/>
      <c r="AG26" s="560"/>
      <c r="AH26" s="458">
        <v>16</v>
      </c>
      <c r="AI26" s="459"/>
      <c r="AJ26" s="459"/>
      <c r="AK26" s="459"/>
      <c r="AL26" s="501"/>
      <c r="AM26" s="458">
        <v>43680</v>
      </c>
      <c r="AN26" s="459"/>
      <c r="AO26" s="459"/>
      <c r="AP26" s="459"/>
      <c r="AQ26" s="459"/>
      <c r="AR26" s="501"/>
      <c r="AS26" s="458">
        <v>2730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5900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19980</v>
      </c>
      <c r="AN27" s="459"/>
      <c r="AO27" s="459"/>
      <c r="AP27" s="459"/>
      <c r="AQ27" s="459"/>
      <c r="AR27" s="501"/>
      <c r="AS27" s="458">
        <v>3996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1598716</v>
      </c>
      <c r="BO28" s="371"/>
      <c r="BP28" s="371"/>
      <c r="BQ28" s="371"/>
      <c r="BR28" s="371"/>
      <c r="BS28" s="371"/>
      <c r="BT28" s="371"/>
      <c r="BU28" s="372"/>
      <c r="BV28" s="370">
        <v>1893048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4800</v>
      </c>
      <c r="R29" s="459"/>
      <c r="S29" s="459"/>
      <c r="T29" s="459"/>
      <c r="U29" s="459"/>
      <c r="V29" s="501"/>
      <c r="W29" s="556"/>
      <c r="X29" s="557"/>
      <c r="Y29" s="558"/>
      <c r="Z29" s="457" t="s">
        <v>177</v>
      </c>
      <c r="AA29" s="437"/>
      <c r="AB29" s="437"/>
      <c r="AC29" s="437"/>
      <c r="AD29" s="437"/>
      <c r="AE29" s="437"/>
      <c r="AF29" s="437"/>
      <c r="AG29" s="438"/>
      <c r="AH29" s="458">
        <v>569</v>
      </c>
      <c r="AI29" s="459"/>
      <c r="AJ29" s="459"/>
      <c r="AK29" s="459"/>
      <c r="AL29" s="501"/>
      <c r="AM29" s="458">
        <v>1763304</v>
      </c>
      <c r="AN29" s="459"/>
      <c r="AO29" s="459"/>
      <c r="AP29" s="459"/>
      <c r="AQ29" s="459"/>
      <c r="AR29" s="501"/>
      <c r="AS29" s="458">
        <v>3099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957244</v>
      </c>
      <c r="BO29" s="408"/>
      <c r="BP29" s="408"/>
      <c r="BQ29" s="408"/>
      <c r="BR29" s="408"/>
      <c r="BS29" s="408"/>
      <c r="BT29" s="408"/>
      <c r="BU29" s="409"/>
      <c r="BV29" s="407">
        <v>1152018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1743285</v>
      </c>
      <c r="BO30" s="527"/>
      <c r="BP30" s="527"/>
      <c r="BQ30" s="527"/>
      <c r="BR30" s="527"/>
      <c r="BS30" s="527"/>
      <c r="BT30" s="527"/>
      <c r="BU30" s="528"/>
      <c r="BV30" s="526">
        <v>2077826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加賀市国民健康保険特別会計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加賀市病院事業会計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南加賀広域圏事務組合（一般会計）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加賀市土地開発公社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加賀市後期高齢者医療特別会計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加賀市水道事業会計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南加賀広域圏事務組合（公設卸売市場事業）</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加賀市総合サービス株式会社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加賀市介護保険特別会計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加賀市下水道事業会計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南加賀広域圏事務組合（ふるさと振興事業）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南加賀広域圏事務組合（急病センター事業）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南加賀広域圏事務組合（獣肉処理加工施設事業）</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南加賀広域圏事務組合（し尿処理事業）</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南加賀広域圏事務組合（斎場事業）</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石川県市町村消防団員等公務災害補償等組合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石川県市町村消防賞じゅつ金組合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石川県後期高齢者医療広域連合（一般会計）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o7eWPnr4+PWqIOt9BD6gpyc62tuT0AyoLn55JqYc76bKH8WS+hqf8Pw5ZaxY6nUqGGLODEesfq1PbEUwkcutpw==" saltValue="0hEb5NzXOVvvO/uvruY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9347064</v>
      </c>
      <c r="S5" s="613"/>
      <c r="T5" s="613"/>
      <c r="U5" s="613"/>
      <c r="V5" s="613"/>
      <c r="W5" s="613"/>
      <c r="X5" s="613"/>
      <c r="Y5" s="614"/>
      <c r="Z5" s="615">
        <v>24.8</v>
      </c>
      <c r="AA5" s="615"/>
      <c r="AB5" s="615"/>
      <c r="AC5" s="615"/>
      <c r="AD5" s="616">
        <v>8864603</v>
      </c>
      <c r="AE5" s="616"/>
      <c r="AF5" s="616"/>
      <c r="AG5" s="616"/>
      <c r="AH5" s="616"/>
      <c r="AI5" s="616"/>
      <c r="AJ5" s="616"/>
      <c r="AK5" s="616"/>
      <c r="AL5" s="617">
        <v>48.3</v>
      </c>
      <c r="AM5" s="618"/>
      <c r="AN5" s="618"/>
      <c r="AO5" s="619"/>
      <c r="AP5" s="609" t="s">
        <v>216</v>
      </c>
      <c r="AQ5" s="610"/>
      <c r="AR5" s="610"/>
      <c r="AS5" s="610"/>
      <c r="AT5" s="610"/>
      <c r="AU5" s="610"/>
      <c r="AV5" s="610"/>
      <c r="AW5" s="610"/>
      <c r="AX5" s="610"/>
      <c r="AY5" s="610"/>
      <c r="AZ5" s="610"/>
      <c r="BA5" s="610"/>
      <c r="BB5" s="610"/>
      <c r="BC5" s="610"/>
      <c r="BD5" s="610"/>
      <c r="BE5" s="610"/>
      <c r="BF5" s="611"/>
      <c r="BG5" s="623">
        <v>8710228</v>
      </c>
      <c r="BH5" s="624"/>
      <c r="BI5" s="624"/>
      <c r="BJ5" s="624"/>
      <c r="BK5" s="624"/>
      <c r="BL5" s="624"/>
      <c r="BM5" s="624"/>
      <c r="BN5" s="625"/>
      <c r="BO5" s="626">
        <v>93.2</v>
      </c>
      <c r="BP5" s="626"/>
      <c r="BQ5" s="626"/>
      <c r="BR5" s="626"/>
      <c r="BS5" s="627">
        <v>147922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266407</v>
      </c>
      <c r="S6" s="624"/>
      <c r="T6" s="624"/>
      <c r="U6" s="624"/>
      <c r="V6" s="624"/>
      <c r="W6" s="624"/>
      <c r="X6" s="624"/>
      <c r="Y6" s="625"/>
      <c r="Z6" s="626">
        <v>0.7</v>
      </c>
      <c r="AA6" s="626"/>
      <c r="AB6" s="626"/>
      <c r="AC6" s="626"/>
      <c r="AD6" s="627">
        <v>266407</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8710228</v>
      </c>
      <c r="BH6" s="624"/>
      <c r="BI6" s="624"/>
      <c r="BJ6" s="624"/>
      <c r="BK6" s="624"/>
      <c r="BL6" s="624"/>
      <c r="BM6" s="624"/>
      <c r="BN6" s="625"/>
      <c r="BO6" s="626">
        <v>93.2</v>
      </c>
      <c r="BP6" s="626"/>
      <c r="BQ6" s="626"/>
      <c r="BR6" s="626"/>
      <c r="BS6" s="627">
        <v>147922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264752</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264738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3021</v>
      </c>
      <c r="S7" s="624"/>
      <c r="T7" s="624"/>
      <c r="U7" s="624"/>
      <c r="V7" s="624"/>
      <c r="W7" s="624"/>
      <c r="X7" s="624"/>
      <c r="Y7" s="625"/>
      <c r="Z7" s="626">
        <v>0</v>
      </c>
      <c r="AA7" s="626"/>
      <c r="AB7" s="626"/>
      <c r="AC7" s="626"/>
      <c r="AD7" s="627">
        <v>3021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3916406</v>
      </c>
      <c r="BH7" s="624"/>
      <c r="BI7" s="624"/>
      <c r="BJ7" s="624"/>
      <c r="BK7" s="624"/>
      <c r="BL7" s="624"/>
      <c r="BM7" s="624"/>
      <c r="BN7" s="625"/>
      <c r="BO7" s="626">
        <v>41.9</v>
      </c>
      <c r="BP7" s="626"/>
      <c r="BQ7" s="626"/>
      <c r="BR7" s="626"/>
      <c r="BS7" s="627">
        <v>147922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3617017</v>
      </c>
      <c r="CS7" s="624"/>
      <c r="CT7" s="624"/>
      <c r="CU7" s="624"/>
      <c r="CV7" s="624"/>
      <c r="CW7" s="624"/>
      <c r="CX7" s="624"/>
      <c r="CY7" s="625"/>
      <c r="CZ7" s="626">
        <v>9.9</v>
      </c>
      <c r="DA7" s="626"/>
      <c r="DB7" s="626"/>
      <c r="DC7" s="626"/>
      <c r="DD7" s="632">
        <v>76399</v>
      </c>
      <c r="DE7" s="624"/>
      <c r="DF7" s="624"/>
      <c r="DG7" s="624"/>
      <c r="DH7" s="624"/>
      <c r="DI7" s="624"/>
      <c r="DJ7" s="624"/>
      <c r="DK7" s="624"/>
      <c r="DL7" s="624"/>
      <c r="DM7" s="624"/>
      <c r="DN7" s="624"/>
      <c r="DO7" s="624"/>
      <c r="DP7" s="625"/>
      <c r="DQ7" s="632">
        <v>2340448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42775</v>
      </c>
      <c r="S8" s="624"/>
      <c r="T8" s="624"/>
      <c r="U8" s="624"/>
      <c r="V8" s="624"/>
      <c r="W8" s="624"/>
      <c r="X8" s="624"/>
      <c r="Y8" s="625"/>
      <c r="Z8" s="626">
        <v>0.1</v>
      </c>
      <c r="AA8" s="626"/>
      <c r="AB8" s="626"/>
      <c r="AC8" s="626"/>
      <c r="AD8" s="627">
        <v>42775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120442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12842168</v>
      </c>
      <c r="CS8" s="624"/>
      <c r="CT8" s="624"/>
      <c r="CU8" s="624"/>
      <c r="CV8" s="624"/>
      <c r="CW8" s="624"/>
      <c r="CX8" s="624"/>
      <c r="CY8" s="625"/>
      <c r="CZ8" s="626">
        <v>35.1</v>
      </c>
      <c r="DA8" s="626"/>
      <c r="DB8" s="626"/>
      <c r="DC8" s="626"/>
      <c r="DD8" s="632">
        <v>141916</v>
      </c>
      <c r="DE8" s="624"/>
      <c r="DF8" s="624"/>
      <c r="DG8" s="624"/>
      <c r="DH8" s="624"/>
      <c r="DI8" s="624"/>
      <c r="DJ8" s="624"/>
      <c r="DK8" s="624"/>
      <c r="DL8" s="624"/>
      <c r="DM8" s="624"/>
      <c r="DN8" s="624"/>
      <c r="DO8" s="624"/>
      <c r="DP8" s="625"/>
      <c r="DQ8" s="632">
        <v>7075929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49966</v>
      </c>
      <c r="S9" s="624"/>
      <c r="T9" s="624"/>
      <c r="U9" s="624"/>
      <c r="V9" s="624"/>
      <c r="W9" s="624"/>
      <c r="X9" s="624"/>
      <c r="Y9" s="625"/>
      <c r="Z9" s="626">
        <v>0.1</v>
      </c>
      <c r="AA9" s="626"/>
      <c r="AB9" s="626"/>
      <c r="AC9" s="626"/>
      <c r="AD9" s="627">
        <v>49966</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3090260</v>
      </c>
      <c r="BH9" s="624"/>
      <c r="BI9" s="624"/>
      <c r="BJ9" s="624"/>
      <c r="BK9" s="624"/>
      <c r="BL9" s="624"/>
      <c r="BM9" s="624"/>
      <c r="BN9" s="625"/>
      <c r="BO9" s="626">
        <v>33.1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3139223</v>
      </c>
      <c r="CS9" s="624"/>
      <c r="CT9" s="624"/>
      <c r="CU9" s="624"/>
      <c r="CV9" s="624"/>
      <c r="CW9" s="624"/>
      <c r="CX9" s="624"/>
      <c r="CY9" s="625"/>
      <c r="CZ9" s="626">
        <v>8.6</v>
      </c>
      <c r="DA9" s="626"/>
      <c r="DB9" s="626"/>
      <c r="DC9" s="626"/>
      <c r="DD9" s="632">
        <v>87737</v>
      </c>
      <c r="DE9" s="624"/>
      <c r="DF9" s="624"/>
      <c r="DG9" s="624"/>
      <c r="DH9" s="624"/>
      <c r="DI9" s="624"/>
      <c r="DJ9" s="624"/>
      <c r="DK9" s="624"/>
      <c r="DL9" s="624"/>
      <c r="DM9" s="624"/>
      <c r="DN9" s="624"/>
      <c r="DO9" s="624"/>
      <c r="DP9" s="625"/>
      <c r="DQ9" s="632">
        <v>2497168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186965</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7985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5507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1638316</v>
      </c>
      <c r="S11" s="624"/>
      <c r="T11" s="624"/>
      <c r="U11" s="624"/>
      <c r="V11" s="624"/>
      <c r="W11" s="624"/>
      <c r="X11" s="624"/>
      <c r="Y11" s="625"/>
      <c r="Z11" s="628">
        <v>4.3</v>
      </c>
      <c r="AA11" s="629"/>
      <c r="AB11" s="629"/>
      <c r="AC11" s="635"/>
      <c r="AD11" s="632">
        <v>1638316</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518739</v>
      </c>
      <c r="BH11" s="624"/>
      <c r="BI11" s="624"/>
      <c r="BJ11" s="624"/>
      <c r="BK11" s="624"/>
      <c r="BL11" s="624"/>
      <c r="BM11" s="624"/>
      <c r="BN11" s="625"/>
      <c r="BO11" s="626">
        <v>5.5</v>
      </c>
      <c r="BP11" s="626"/>
      <c r="BQ11" s="626"/>
      <c r="BR11" s="626"/>
      <c r="BS11" s="627">
        <v>147922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483118</v>
      </c>
      <c r="CS11" s="624"/>
      <c r="CT11" s="624"/>
      <c r="CU11" s="624"/>
      <c r="CV11" s="624"/>
      <c r="CW11" s="624"/>
      <c r="CX11" s="624"/>
      <c r="CY11" s="625"/>
      <c r="CZ11" s="626">
        <v>1.3</v>
      </c>
      <c r="DA11" s="626"/>
      <c r="DB11" s="626"/>
      <c r="DC11" s="626"/>
      <c r="DD11" s="632">
        <v>89972</v>
      </c>
      <c r="DE11" s="624"/>
      <c r="DF11" s="624"/>
      <c r="DG11" s="624"/>
      <c r="DH11" s="624"/>
      <c r="DI11" s="624"/>
      <c r="DJ11" s="624"/>
      <c r="DK11" s="624"/>
      <c r="DL11" s="624"/>
      <c r="DM11" s="624"/>
      <c r="DN11" s="624"/>
      <c r="DO11" s="624"/>
      <c r="DP11" s="625"/>
      <c r="DQ11" s="632">
        <v>314323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80421</v>
      </c>
      <c r="S12" s="624"/>
      <c r="T12" s="624"/>
      <c r="U12" s="624"/>
      <c r="V12" s="624"/>
      <c r="W12" s="624"/>
      <c r="X12" s="624"/>
      <c r="Y12" s="625"/>
      <c r="Z12" s="626">
        <v>0.2</v>
      </c>
      <c r="AA12" s="626"/>
      <c r="AB12" s="626"/>
      <c r="AC12" s="626"/>
      <c r="AD12" s="627">
        <v>80421</v>
      </c>
      <c r="AE12" s="627"/>
      <c r="AF12" s="627"/>
      <c r="AG12" s="627"/>
      <c r="AH12" s="627"/>
      <c r="AI12" s="627"/>
      <c r="AJ12" s="627"/>
      <c r="AK12" s="627"/>
      <c r="AL12" s="628">
        <v>0.4</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4002682</v>
      </c>
      <c r="BH12" s="624"/>
      <c r="BI12" s="624"/>
      <c r="BJ12" s="624"/>
      <c r="BK12" s="624"/>
      <c r="BL12" s="624"/>
      <c r="BM12" s="624"/>
      <c r="BN12" s="625"/>
      <c r="BO12" s="626">
        <v>42.8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971319</v>
      </c>
      <c r="CS12" s="624"/>
      <c r="CT12" s="624"/>
      <c r="CU12" s="624"/>
      <c r="CV12" s="624"/>
      <c r="CW12" s="624"/>
      <c r="CX12" s="624"/>
      <c r="CY12" s="625"/>
      <c r="CZ12" s="626">
        <v>2.7</v>
      </c>
      <c r="DA12" s="626"/>
      <c r="DB12" s="626"/>
      <c r="DC12" s="626"/>
      <c r="DD12" s="632">
        <v>133206</v>
      </c>
      <c r="DE12" s="624"/>
      <c r="DF12" s="624"/>
      <c r="DG12" s="624"/>
      <c r="DH12" s="624"/>
      <c r="DI12" s="624"/>
      <c r="DJ12" s="624"/>
      <c r="DK12" s="624"/>
      <c r="DL12" s="624"/>
      <c r="DM12" s="624"/>
      <c r="DN12" s="624"/>
      <c r="DO12" s="624"/>
      <c r="DP12" s="625"/>
      <c r="DQ12" s="632">
        <v>664066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3998781</v>
      </c>
      <c r="BH13" s="624"/>
      <c r="BI13" s="624"/>
      <c r="BJ13" s="624"/>
      <c r="BK13" s="624"/>
      <c r="BL13" s="624"/>
      <c r="BM13" s="624"/>
      <c r="BN13" s="625"/>
      <c r="BO13" s="626">
        <v>42.8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5326382</v>
      </c>
      <c r="CS13" s="624"/>
      <c r="CT13" s="624"/>
      <c r="CU13" s="624"/>
      <c r="CV13" s="624"/>
      <c r="CW13" s="624"/>
      <c r="CX13" s="624"/>
      <c r="CY13" s="625"/>
      <c r="CZ13" s="626">
        <v>14.6</v>
      </c>
      <c r="DA13" s="626"/>
      <c r="DB13" s="626"/>
      <c r="DC13" s="626"/>
      <c r="DD13" s="632">
        <v>3444056</v>
      </c>
      <c r="DE13" s="624"/>
      <c r="DF13" s="624"/>
      <c r="DG13" s="624"/>
      <c r="DH13" s="624"/>
      <c r="DI13" s="624"/>
      <c r="DJ13" s="624"/>
      <c r="DK13" s="624"/>
      <c r="DL13" s="624"/>
      <c r="DM13" s="624"/>
      <c r="DN13" s="624"/>
      <c r="DO13" s="624"/>
      <c r="DP13" s="625"/>
      <c r="DQ13" s="632">
        <v>1999838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2677</v>
      </c>
      <c r="S14" s="624"/>
      <c r="T14" s="624"/>
      <c r="U14" s="624"/>
      <c r="V14" s="624"/>
      <c r="W14" s="624"/>
      <c r="X14" s="624"/>
      <c r="Y14" s="625"/>
      <c r="Z14" s="626">
        <v>0</v>
      </c>
      <c r="AA14" s="626"/>
      <c r="AB14" s="626"/>
      <c r="AC14" s="626"/>
      <c r="AD14" s="627">
        <v>2677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234102</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1545909</v>
      </c>
      <c r="CS14" s="624"/>
      <c r="CT14" s="624"/>
      <c r="CU14" s="624"/>
      <c r="CV14" s="624"/>
      <c r="CW14" s="624"/>
      <c r="CX14" s="624"/>
      <c r="CY14" s="625"/>
      <c r="CZ14" s="626">
        <v>4.2</v>
      </c>
      <c r="DA14" s="626"/>
      <c r="DB14" s="626"/>
      <c r="DC14" s="626"/>
      <c r="DD14" s="632">
        <v>481115</v>
      </c>
      <c r="DE14" s="624"/>
      <c r="DF14" s="624"/>
      <c r="DG14" s="624"/>
      <c r="DH14" s="624"/>
      <c r="DI14" s="624"/>
      <c r="DJ14" s="624"/>
      <c r="DK14" s="624"/>
      <c r="DL14" s="624"/>
      <c r="DM14" s="624"/>
      <c r="DN14" s="624"/>
      <c r="DO14" s="624"/>
      <c r="DP14" s="625"/>
      <c r="DQ14" s="632">
        <v>1043257</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557038</v>
      </c>
      <c r="BH15" s="624"/>
      <c r="BI15" s="624"/>
      <c r="BJ15" s="624"/>
      <c r="BK15" s="624"/>
      <c r="BL15" s="624"/>
      <c r="BM15" s="624"/>
      <c r="BN15" s="625"/>
      <c r="BO15" s="626">
        <v>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4780043</v>
      </c>
      <c r="CS15" s="624"/>
      <c r="CT15" s="624"/>
      <c r="CU15" s="624"/>
      <c r="CV15" s="624"/>
      <c r="CW15" s="624"/>
      <c r="CX15" s="624"/>
      <c r="CY15" s="625"/>
      <c r="CZ15" s="626">
        <v>13.1</v>
      </c>
      <c r="DA15" s="626"/>
      <c r="DB15" s="626"/>
      <c r="DC15" s="626"/>
      <c r="DD15" s="632">
        <v>1857837</v>
      </c>
      <c r="DE15" s="624"/>
      <c r="DF15" s="624"/>
      <c r="DG15" s="624"/>
      <c r="DH15" s="624"/>
      <c r="DI15" s="624"/>
      <c r="DJ15" s="624"/>
      <c r="DK15" s="624"/>
      <c r="DL15" s="624"/>
      <c r="DM15" s="624"/>
      <c r="DN15" s="624"/>
      <c r="DO15" s="624"/>
      <c r="DP15" s="625"/>
      <c r="DQ15" s="632">
        <v>2860398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36158</v>
      </c>
      <c r="S16" s="624"/>
      <c r="T16" s="624"/>
      <c r="U16" s="624"/>
      <c r="V16" s="624"/>
      <c r="W16" s="624"/>
      <c r="X16" s="624"/>
      <c r="Y16" s="625"/>
      <c r="Z16" s="626">
        <v>0.1</v>
      </c>
      <c r="AA16" s="626"/>
      <c r="AB16" s="626"/>
      <c r="AC16" s="626"/>
      <c r="AD16" s="627">
        <v>36158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198585</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20878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161841</v>
      </c>
      <c r="S17" s="624"/>
      <c r="T17" s="624"/>
      <c r="U17" s="624"/>
      <c r="V17" s="624"/>
      <c r="W17" s="624"/>
      <c r="X17" s="624"/>
      <c r="Y17" s="625"/>
      <c r="Z17" s="626">
        <v>0.4</v>
      </c>
      <c r="AA17" s="626"/>
      <c r="AB17" s="626"/>
      <c r="AC17" s="626"/>
      <c r="AD17" s="627">
        <v>161841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3377827</v>
      </c>
      <c r="CS17" s="624"/>
      <c r="CT17" s="624"/>
      <c r="CU17" s="624"/>
      <c r="CV17" s="624"/>
      <c r="CW17" s="624"/>
      <c r="CX17" s="624"/>
      <c r="CY17" s="625"/>
      <c r="CZ17" s="626">
        <v>9.1999999999999993</v>
      </c>
      <c r="DA17" s="626"/>
      <c r="DB17" s="626"/>
      <c r="DC17" s="626"/>
      <c r="DD17" s="632" t="s">
        <v>122</v>
      </c>
      <c r="DE17" s="624"/>
      <c r="DF17" s="624"/>
      <c r="DG17" s="624"/>
      <c r="DH17" s="624"/>
      <c r="DI17" s="624"/>
      <c r="DJ17" s="624"/>
      <c r="DK17" s="624"/>
      <c r="DL17" s="624"/>
      <c r="DM17" s="624"/>
      <c r="DN17" s="624"/>
      <c r="DO17" s="624"/>
      <c r="DP17" s="625"/>
      <c r="DQ17" s="632">
        <v>3336756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47410</v>
      </c>
      <c r="S18" s="624"/>
      <c r="T18" s="624"/>
      <c r="U18" s="624"/>
      <c r="V18" s="624"/>
      <c r="W18" s="624"/>
      <c r="X18" s="624"/>
      <c r="Y18" s="625"/>
      <c r="Z18" s="626">
        <v>0.1</v>
      </c>
      <c r="AA18" s="626"/>
      <c r="AB18" s="626"/>
      <c r="AC18" s="626"/>
      <c r="AD18" s="627">
        <v>47410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43100</v>
      </c>
      <c r="S19" s="624"/>
      <c r="T19" s="624"/>
      <c r="U19" s="624"/>
      <c r="V19" s="624"/>
      <c r="W19" s="624"/>
      <c r="X19" s="624"/>
      <c r="Y19" s="625"/>
      <c r="Z19" s="626">
        <v>0.1</v>
      </c>
      <c r="AA19" s="626"/>
      <c r="AB19" s="626"/>
      <c r="AC19" s="626"/>
      <c r="AD19" s="627">
        <v>43100</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636836</v>
      </c>
      <c r="BH19" s="624"/>
      <c r="BI19" s="624"/>
      <c r="BJ19" s="624"/>
      <c r="BK19" s="624"/>
      <c r="BL19" s="624"/>
      <c r="BM19" s="624"/>
      <c r="BN19" s="625"/>
      <c r="BO19" s="626">
        <v>6.8</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4310</v>
      </c>
      <c r="S20" s="624"/>
      <c r="T20" s="624"/>
      <c r="U20" s="624"/>
      <c r="V20" s="624"/>
      <c r="W20" s="624"/>
      <c r="X20" s="624"/>
      <c r="Y20" s="625"/>
      <c r="Z20" s="626">
        <v>0</v>
      </c>
      <c r="AA20" s="626"/>
      <c r="AB20" s="626"/>
      <c r="AC20" s="626"/>
      <c r="AD20" s="627">
        <v>4310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636836</v>
      </c>
      <c r="BH20" s="624"/>
      <c r="BI20" s="624"/>
      <c r="BJ20" s="624"/>
      <c r="BK20" s="624"/>
      <c r="BL20" s="624"/>
      <c r="BM20" s="624"/>
      <c r="BN20" s="625"/>
      <c r="BO20" s="626">
        <v>6.8</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36554328</v>
      </c>
      <c r="CS20" s="624"/>
      <c r="CT20" s="624"/>
      <c r="CU20" s="624"/>
      <c r="CV20" s="624"/>
      <c r="CW20" s="624"/>
      <c r="CX20" s="624"/>
      <c r="CY20" s="625"/>
      <c r="CZ20" s="626">
        <v>100</v>
      </c>
      <c r="DA20" s="626"/>
      <c r="DB20" s="626"/>
      <c r="DC20" s="626"/>
      <c r="DD20" s="632">
        <v>6312238</v>
      </c>
      <c r="DE20" s="624"/>
      <c r="DF20" s="624"/>
      <c r="DG20" s="624"/>
      <c r="DH20" s="624"/>
      <c r="DI20" s="624"/>
      <c r="DJ20" s="624"/>
      <c r="DK20" s="624"/>
      <c r="DL20" s="624"/>
      <c r="DM20" s="624"/>
      <c r="DN20" s="624"/>
      <c r="DO20" s="624"/>
      <c r="DP20" s="625"/>
      <c r="DQ20" s="632">
        <v>22423306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8139441</v>
      </c>
      <c r="S21" s="624"/>
      <c r="T21" s="624"/>
      <c r="U21" s="624"/>
      <c r="V21" s="624"/>
      <c r="W21" s="624"/>
      <c r="X21" s="624"/>
      <c r="Y21" s="625"/>
      <c r="Z21" s="626">
        <v>21.6</v>
      </c>
      <c r="AA21" s="626"/>
      <c r="AB21" s="626"/>
      <c r="AC21" s="626"/>
      <c r="AD21" s="627">
        <v>7115855</v>
      </c>
      <c r="AE21" s="627"/>
      <c r="AF21" s="627"/>
      <c r="AG21" s="627"/>
      <c r="AH21" s="627"/>
      <c r="AI21" s="627"/>
      <c r="AJ21" s="627"/>
      <c r="AK21" s="627"/>
      <c r="AL21" s="628">
        <v>38.799999999999997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154375</v>
      </c>
      <c r="BH21" s="624"/>
      <c r="BI21" s="624"/>
      <c r="BJ21" s="624"/>
      <c r="BK21" s="624"/>
      <c r="BL21" s="624"/>
      <c r="BM21" s="624"/>
      <c r="BN21" s="625"/>
      <c r="BO21" s="626">
        <v>1.7</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7115855</v>
      </c>
      <c r="S22" s="624"/>
      <c r="T22" s="624"/>
      <c r="U22" s="624"/>
      <c r="V22" s="624"/>
      <c r="W22" s="624"/>
      <c r="X22" s="624"/>
      <c r="Y22" s="625"/>
      <c r="Z22" s="626">
        <v>18.899999999999999</v>
      </c>
      <c r="AA22" s="626"/>
      <c r="AB22" s="626"/>
      <c r="AC22" s="626"/>
      <c r="AD22" s="627">
        <v>7115855</v>
      </c>
      <c r="AE22" s="627"/>
      <c r="AF22" s="627"/>
      <c r="AG22" s="627"/>
      <c r="AH22" s="627"/>
      <c r="AI22" s="627"/>
      <c r="AJ22" s="627"/>
      <c r="AK22" s="627"/>
      <c r="AL22" s="628">
        <v>38.799999999999997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1023586</v>
      </c>
      <c r="S23" s="624"/>
      <c r="T23" s="624"/>
      <c r="U23" s="624"/>
      <c r="V23" s="624"/>
      <c r="W23" s="624"/>
      <c r="X23" s="624"/>
      <c r="Y23" s="625"/>
      <c r="Z23" s="626">
        <v>2.7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482461</v>
      </c>
      <c r="BH23" s="624"/>
      <c r="BI23" s="624"/>
      <c r="BJ23" s="624"/>
      <c r="BK23" s="624"/>
      <c r="BL23" s="624"/>
      <c r="BM23" s="624"/>
      <c r="BN23" s="625"/>
      <c r="BO23" s="626">
        <v>5.2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16518422</v>
      </c>
      <c r="CS24" s="613"/>
      <c r="CT24" s="613"/>
      <c r="CU24" s="613"/>
      <c r="CV24" s="613"/>
      <c r="CW24" s="613"/>
      <c r="CX24" s="613"/>
      <c r="CY24" s="614"/>
      <c r="CZ24" s="617">
        <v>45.2</v>
      </c>
      <c r="DA24" s="618"/>
      <c r="DB24" s="618"/>
      <c r="DC24" s="634"/>
      <c r="DD24" s="653">
        <v>11389023</v>
      </c>
      <c r="DE24" s="613"/>
      <c r="DF24" s="613"/>
      <c r="DG24" s="613"/>
      <c r="DH24" s="613"/>
      <c r="DI24" s="613"/>
      <c r="DJ24" s="613"/>
      <c r="DK24" s="614"/>
      <c r="DL24" s="653">
        <v>10276424</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19815497</v>
      </c>
      <c r="S25" s="624"/>
      <c r="T25" s="624"/>
      <c r="U25" s="624"/>
      <c r="V25" s="624"/>
      <c r="W25" s="624"/>
      <c r="X25" s="624"/>
      <c r="Y25" s="625"/>
      <c r="Z25" s="626">
        <v>52.6</v>
      </c>
      <c r="AA25" s="626"/>
      <c r="AB25" s="626"/>
      <c r="AC25" s="626"/>
      <c r="AD25" s="627">
        <v>18309450</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5242432</v>
      </c>
      <c r="CS25" s="656"/>
      <c r="CT25" s="656"/>
      <c r="CU25" s="656"/>
      <c r="CV25" s="656"/>
      <c r="CW25" s="656"/>
      <c r="CX25" s="656"/>
      <c r="CY25" s="657"/>
      <c r="CZ25" s="628">
        <v>14.3</v>
      </c>
      <c r="DA25" s="654"/>
      <c r="DB25" s="654"/>
      <c r="DC25" s="658"/>
      <c r="DD25" s="632">
        <v>4905453</v>
      </c>
      <c r="DE25" s="656"/>
      <c r="DF25" s="656"/>
      <c r="DG25" s="656"/>
      <c r="DH25" s="656"/>
      <c r="DI25" s="656"/>
      <c r="DJ25" s="656"/>
      <c r="DK25" s="657"/>
      <c r="DL25" s="632">
        <v>4714780</v>
      </c>
      <c r="DM25" s="656"/>
      <c r="DN25" s="656"/>
      <c r="DO25" s="656"/>
      <c r="DP25" s="656"/>
      <c r="DQ25" s="656"/>
      <c r="DR25" s="656"/>
      <c r="DS25" s="656"/>
      <c r="DT25" s="656"/>
      <c r="DU25" s="656"/>
      <c r="DV25" s="657"/>
      <c r="DW25" s="628">
        <v>25.5</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5258</v>
      </c>
      <c r="S26" s="624"/>
      <c r="T26" s="624"/>
      <c r="U26" s="624"/>
      <c r="V26" s="624"/>
      <c r="W26" s="624"/>
      <c r="X26" s="624"/>
      <c r="Y26" s="625"/>
      <c r="Z26" s="626">
        <v>0</v>
      </c>
      <c r="AA26" s="626"/>
      <c r="AB26" s="626"/>
      <c r="AC26" s="626"/>
      <c r="AD26" s="627">
        <v>5258</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3398884</v>
      </c>
      <c r="CS26" s="624"/>
      <c r="CT26" s="624"/>
      <c r="CU26" s="624"/>
      <c r="CV26" s="624"/>
      <c r="CW26" s="624"/>
      <c r="CX26" s="624"/>
      <c r="CY26" s="625"/>
      <c r="CZ26" s="628">
        <v>9.3000000000000007</v>
      </c>
      <c r="DA26" s="654"/>
      <c r="DB26" s="654"/>
      <c r="DC26" s="658"/>
      <c r="DD26" s="632">
        <v>3205525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31339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9347064</v>
      </c>
      <c r="BH27" s="624"/>
      <c r="BI27" s="624"/>
      <c r="BJ27" s="624"/>
      <c r="BK27" s="624"/>
      <c r="BL27" s="624"/>
      <c r="BM27" s="624"/>
      <c r="BN27" s="625"/>
      <c r="BO27" s="626">
        <v>100</v>
      </c>
      <c r="BP27" s="626"/>
      <c r="BQ27" s="626"/>
      <c r="BR27" s="626"/>
      <c r="BS27" s="627">
        <v>147922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7898163</v>
      </c>
      <c r="CS27" s="656"/>
      <c r="CT27" s="656"/>
      <c r="CU27" s="656"/>
      <c r="CV27" s="656"/>
      <c r="CW27" s="656"/>
      <c r="CX27" s="656"/>
      <c r="CY27" s="657"/>
      <c r="CZ27" s="628">
        <v>21.6</v>
      </c>
      <c r="DA27" s="654"/>
      <c r="DB27" s="654"/>
      <c r="DC27" s="658"/>
      <c r="DD27" s="632">
        <v>3146814</v>
      </c>
      <c r="DE27" s="656"/>
      <c r="DF27" s="656"/>
      <c r="DG27" s="656"/>
      <c r="DH27" s="656"/>
      <c r="DI27" s="656"/>
      <c r="DJ27" s="656"/>
      <c r="DK27" s="657"/>
      <c r="DL27" s="632">
        <v>2224888</v>
      </c>
      <c r="DM27" s="656"/>
      <c r="DN27" s="656"/>
      <c r="DO27" s="656"/>
      <c r="DP27" s="656"/>
      <c r="DQ27" s="656"/>
      <c r="DR27" s="656"/>
      <c r="DS27" s="656"/>
      <c r="DT27" s="656"/>
      <c r="DU27" s="656"/>
      <c r="DV27" s="657"/>
      <c r="DW27" s="628">
        <v>12</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147763</v>
      </c>
      <c r="S28" s="624"/>
      <c r="T28" s="624"/>
      <c r="U28" s="624"/>
      <c r="V28" s="624"/>
      <c r="W28" s="624"/>
      <c r="X28" s="624"/>
      <c r="Y28" s="625"/>
      <c r="Z28" s="626">
        <v>0.4</v>
      </c>
      <c r="AA28" s="626"/>
      <c r="AB28" s="626"/>
      <c r="AC28" s="626"/>
      <c r="AD28" s="627">
        <v>31869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3377827</v>
      </c>
      <c r="CS28" s="624"/>
      <c r="CT28" s="624"/>
      <c r="CU28" s="624"/>
      <c r="CV28" s="624"/>
      <c r="CW28" s="624"/>
      <c r="CX28" s="624"/>
      <c r="CY28" s="625"/>
      <c r="CZ28" s="628">
        <v>9.1999999999999993</v>
      </c>
      <c r="DA28" s="654"/>
      <c r="DB28" s="654"/>
      <c r="DC28" s="658"/>
      <c r="DD28" s="632">
        <v>3336756</v>
      </c>
      <c r="DE28" s="624"/>
      <c r="DF28" s="624"/>
      <c r="DG28" s="624"/>
      <c r="DH28" s="624"/>
      <c r="DI28" s="624"/>
      <c r="DJ28" s="624"/>
      <c r="DK28" s="625"/>
      <c r="DL28" s="632">
        <v>3336756</v>
      </c>
      <c r="DM28" s="624"/>
      <c r="DN28" s="624"/>
      <c r="DO28" s="624"/>
      <c r="DP28" s="624"/>
      <c r="DQ28" s="624"/>
      <c r="DR28" s="624"/>
      <c r="DS28" s="624"/>
      <c r="DT28" s="624"/>
      <c r="DU28" s="624"/>
      <c r="DV28" s="625"/>
      <c r="DW28" s="628">
        <v>18</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231708</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3377262</v>
      </c>
      <c r="CS29" s="656"/>
      <c r="CT29" s="656"/>
      <c r="CU29" s="656"/>
      <c r="CV29" s="656"/>
      <c r="CW29" s="656"/>
      <c r="CX29" s="656"/>
      <c r="CY29" s="657"/>
      <c r="CZ29" s="628">
        <v>9.1999999999999993</v>
      </c>
      <c r="DA29" s="654"/>
      <c r="DB29" s="654"/>
      <c r="DC29" s="658"/>
      <c r="DD29" s="632">
        <v>3336191</v>
      </c>
      <c r="DE29" s="656"/>
      <c r="DF29" s="656"/>
      <c r="DG29" s="656"/>
      <c r="DH29" s="656"/>
      <c r="DI29" s="656"/>
      <c r="DJ29" s="656"/>
      <c r="DK29" s="657"/>
      <c r="DL29" s="632">
        <v>3336191</v>
      </c>
      <c r="DM29" s="656"/>
      <c r="DN29" s="656"/>
      <c r="DO29" s="656"/>
      <c r="DP29" s="656"/>
      <c r="DQ29" s="656"/>
      <c r="DR29" s="656"/>
      <c r="DS29" s="656"/>
      <c r="DT29" s="656"/>
      <c r="DU29" s="656"/>
      <c r="DV29" s="657"/>
      <c r="DW29" s="628">
        <v>18</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7790282</v>
      </c>
      <c r="S30" s="624"/>
      <c r="T30" s="624"/>
      <c r="U30" s="624"/>
      <c r="V30" s="624"/>
      <c r="W30" s="624"/>
      <c r="X30" s="624"/>
      <c r="Y30" s="625"/>
      <c r="Z30" s="626">
        <v>20.7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3254795</v>
      </c>
      <c r="CS30" s="624"/>
      <c r="CT30" s="624"/>
      <c r="CU30" s="624"/>
      <c r="CV30" s="624"/>
      <c r="CW30" s="624"/>
      <c r="CX30" s="624"/>
      <c r="CY30" s="625"/>
      <c r="CZ30" s="628">
        <v>8.9</v>
      </c>
      <c r="DA30" s="654"/>
      <c r="DB30" s="654"/>
      <c r="DC30" s="658"/>
      <c r="DD30" s="632">
        <v>3217987</v>
      </c>
      <c r="DE30" s="624"/>
      <c r="DF30" s="624"/>
      <c r="DG30" s="624"/>
      <c r="DH30" s="624"/>
      <c r="DI30" s="624"/>
      <c r="DJ30" s="624"/>
      <c r="DK30" s="625"/>
      <c r="DL30" s="632">
        <v>3217987</v>
      </c>
      <c r="DM30" s="624"/>
      <c r="DN30" s="624"/>
      <c r="DO30" s="624"/>
      <c r="DP30" s="624"/>
      <c r="DQ30" s="624"/>
      <c r="DR30" s="624"/>
      <c r="DS30" s="624"/>
      <c r="DT30" s="624"/>
      <c r="DU30" s="624"/>
      <c r="DV30" s="625"/>
      <c r="DW30" s="628">
        <v>17.399999999999999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97.7</v>
      </c>
      <c r="BH31" s="667"/>
      <c r="BI31" s="667"/>
      <c r="BJ31" s="667"/>
      <c r="BK31" s="667"/>
      <c r="BL31" s="667"/>
      <c r="BM31" s="618">
        <v>84.5</v>
      </c>
      <c r="BN31" s="667"/>
      <c r="BO31" s="667"/>
      <c r="BP31" s="667"/>
      <c r="BQ31" s="668"/>
      <c r="BR31" s="679">
        <v>98.2</v>
      </c>
      <c r="BS31" s="667"/>
      <c r="BT31" s="667"/>
      <c r="BU31" s="667"/>
      <c r="BV31" s="667"/>
      <c r="BW31" s="667"/>
      <c r="BX31" s="618">
        <v>84</v>
      </c>
      <c r="BY31" s="667"/>
      <c r="BZ31" s="667"/>
      <c r="CA31" s="667"/>
      <c r="CB31" s="668"/>
      <c r="CD31" s="661"/>
      <c r="CE31" s="662"/>
      <c r="CF31" s="620" t="s">
        <v>300</v>
      </c>
      <c r="CG31" s="621"/>
      <c r="CH31" s="621"/>
      <c r="CI31" s="621"/>
      <c r="CJ31" s="621"/>
      <c r="CK31" s="621"/>
      <c r="CL31" s="621"/>
      <c r="CM31" s="621"/>
      <c r="CN31" s="621"/>
      <c r="CO31" s="621"/>
      <c r="CP31" s="621"/>
      <c r="CQ31" s="622"/>
      <c r="CR31" s="623">
        <v>122467</v>
      </c>
      <c r="CS31" s="656"/>
      <c r="CT31" s="656"/>
      <c r="CU31" s="656"/>
      <c r="CV31" s="656"/>
      <c r="CW31" s="656"/>
      <c r="CX31" s="656"/>
      <c r="CY31" s="657"/>
      <c r="CZ31" s="628">
        <v>0.3</v>
      </c>
      <c r="DA31" s="654"/>
      <c r="DB31" s="654"/>
      <c r="DC31" s="658"/>
      <c r="DD31" s="632">
        <v>118204</v>
      </c>
      <c r="DE31" s="656"/>
      <c r="DF31" s="656"/>
      <c r="DG31" s="656"/>
      <c r="DH31" s="656"/>
      <c r="DI31" s="656"/>
      <c r="DJ31" s="656"/>
      <c r="DK31" s="657"/>
      <c r="DL31" s="632">
        <v>118204</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2249155</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98.6</v>
      </c>
      <c r="BH32" s="656"/>
      <c r="BI32" s="656"/>
      <c r="BJ32" s="656"/>
      <c r="BK32" s="656"/>
      <c r="BL32" s="656"/>
      <c r="BM32" s="629">
        <v>91.8</v>
      </c>
      <c r="BN32" s="656"/>
      <c r="BO32" s="656"/>
      <c r="BP32" s="656"/>
      <c r="BQ32" s="678"/>
      <c r="BR32" s="680">
        <v>98.7</v>
      </c>
      <c r="BS32" s="656"/>
      <c r="BT32" s="656"/>
      <c r="BU32" s="656"/>
      <c r="BV32" s="656"/>
      <c r="BW32" s="656"/>
      <c r="BX32" s="629">
        <v>91.8</v>
      </c>
      <c r="BY32" s="656"/>
      <c r="BZ32" s="656"/>
      <c r="CA32" s="656"/>
      <c r="CB32" s="678"/>
      <c r="CD32" s="663"/>
      <c r="CE32" s="664"/>
      <c r="CF32" s="620" t="s">
        <v>304</v>
      </c>
      <c r="CG32" s="621"/>
      <c r="CH32" s="621"/>
      <c r="CI32" s="621"/>
      <c r="CJ32" s="621"/>
      <c r="CK32" s="621"/>
      <c r="CL32" s="621"/>
      <c r="CM32" s="621"/>
      <c r="CN32" s="621"/>
      <c r="CO32" s="621"/>
      <c r="CP32" s="621"/>
      <c r="CQ32" s="622"/>
      <c r="CR32" s="623">
        <v>565</v>
      </c>
      <c r="CS32" s="624"/>
      <c r="CT32" s="624"/>
      <c r="CU32" s="624"/>
      <c r="CV32" s="624"/>
      <c r="CW32" s="624"/>
      <c r="CX32" s="624"/>
      <c r="CY32" s="625"/>
      <c r="CZ32" s="628">
        <v>0</v>
      </c>
      <c r="DA32" s="654"/>
      <c r="DB32" s="654"/>
      <c r="DC32" s="658"/>
      <c r="DD32" s="632">
        <v>565</v>
      </c>
      <c r="DE32" s="624"/>
      <c r="DF32" s="624"/>
      <c r="DG32" s="624"/>
      <c r="DH32" s="624"/>
      <c r="DI32" s="624"/>
      <c r="DJ32" s="624"/>
      <c r="DK32" s="625"/>
      <c r="DL32" s="632">
        <v>565</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18792</v>
      </c>
      <c r="S33" s="624"/>
      <c r="T33" s="624"/>
      <c r="U33" s="624"/>
      <c r="V33" s="624"/>
      <c r="W33" s="624"/>
      <c r="X33" s="624"/>
      <c r="Y33" s="625"/>
      <c r="Z33" s="626">
        <v>0</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96.7</v>
      </c>
      <c r="BH33" s="682"/>
      <c r="BI33" s="682"/>
      <c r="BJ33" s="682"/>
      <c r="BK33" s="682"/>
      <c r="BL33" s="682"/>
      <c r="BM33" s="683">
        <v>77.599999999999994</v>
      </c>
      <c r="BN33" s="682"/>
      <c r="BO33" s="682"/>
      <c r="BP33" s="682"/>
      <c r="BQ33" s="684"/>
      <c r="BR33" s="681">
        <v>97.6</v>
      </c>
      <c r="BS33" s="682"/>
      <c r="BT33" s="682"/>
      <c r="BU33" s="682"/>
      <c r="BV33" s="682"/>
      <c r="BW33" s="682"/>
      <c r="BX33" s="683">
        <v>77</v>
      </c>
      <c r="BY33" s="682"/>
      <c r="BZ33" s="682"/>
      <c r="CA33" s="682"/>
      <c r="CB33" s="684"/>
      <c r="CD33" s="620" t="s">
        <v>307</v>
      </c>
      <c r="CE33" s="621"/>
      <c r="CF33" s="621"/>
      <c r="CG33" s="621"/>
      <c r="CH33" s="621"/>
      <c r="CI33" s="621"/>
      <c r="CJ33" s="621"/>
      <c r="CK33" s="621"/>
      <c r="CL33" s="621"/>
      <c r="CM33" s="621"/>
      <c r="CN33" s="621"/>
      <c r="CO33" s="621"/>
      <c r="CP33" s="621"/>
      <c r="CQ33" s="622"/>
      <c r="CR33" s="623">
        <v>13525083</v>
      </c>
      <c r="CS33" s="656"/>
      <c r="CT33" s="656"/>
      <c r="CU33" s="656"/>
      <c r="CV33" s="656"/>
      <c r="CW33" s="656"/>
      <c r="CX33" s="656"/>
      <c r="CY33" s="657"/>
      <c r="CZ33" s="628">
        <v>37</v>
      </c>
      <c r="DA33" s="654"/>
      <c r="DB33" s="654"/>
      <c r="DC33" s="658"/>
      <c r="DD33" s="632">
        <v>10287330</v>
      </c>
      <c r="DE33" s="656"/>
      <c r="DF33" s="656"/>
      <c r="DG33" s="656"/>
      <c r="DH33" s="656"/>
      <c r="DI33" s="656"/>
      <c r="DJ33" s="656"/>
      <c r="DK33" s="657"/>
      <c r="DL33" s="632">
        <v>7390407</v>
      </c>
      <c r="DM33" s="656"/>
      <c r="DN33" s="656"/>
      <c r="DO33" s="656"/>
      <c r="DP33" s="656"/>
      <c r="DQ33" s="656"/>
      <c r="DR33" s="656"/>
      <c r="DS33" s="656"/>
      <c r="DT33" s="656"/>
      <c r="DU33" s="656"/>
      <c r="DV33" s="657"/>
      <c r="DW33" s="628">
        <v>40</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587160</v>
      </c>
      <c r="S34" s="624"/>
      <c r="T34" s="624"/>
      <c r="U34" s="624"/>
      <c r="V34" s="624"/>
      <c r="W34" s="624"/>
      <c r="X34" s="624"/>
      <c r="Y34" s="625"/>
      <c r="Z34" s="626">
        <v>1.6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5792744</v>
      </c>
      <c r="CS34" s="624"/>
      <c r="CT34" s="624"/>
      <c r="CU34" s="624"/>
      <c r="CV34" s="624"/>
      <c r="CW34" s="624"/>
      <c r="CX34" s="624"/>
      <c r="CY34" s="625"/>
      <c r="CZ34" s="628">
        <v>15.8</v>
      </c>
      <c r="DA34" s="654"/>
      <c r="DB34" s="654"/>
      <c r="DC34" s="658"/>
      <c r="DD34" s="632">
        <v>4102696</v>
      </c>
      <c r="DE34" s="624"/>
      <c r="DF34" s="624"/>
      <c r="DG34" s="624"/>
      <c r="DH34" s="624"/>
      <c r="DI34" s="624"/>
      <c r="DJ34" s="624"/>
      <c r="DK34" s="625"/>
      <c r="DL34" s="632">
        <v>3048717</v>
      </c>
      <c r="DM34" s="624"/>
      <c r="DN34" s="624"/>
      <c r="DO34" s="624"/>
      <c r="DP34" s="624"/>
      <c r="DQ34" s="624"/>
      <c r="DR34" s="624"/>
      <c r="DS34" s="624"/>
      <c r="DT34" s="624"/>
      <c r="DU34" s="624"/>
      <c r="DV34" s="625"/>
      <c r="DW34" s="628">
        <v>16.5</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1629461</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577161</v>
      </c>
      <c r="CS35" s="656"/>
      <c r="CT35" s="656"/>
      <c r="CU35" s="656"/>
      <c r="CV35" s="656"/>
      <c r="CW35" s="656"/>
      <c r="CX35" s="656"/>
      <c r="CY35" s="657"/>
      <c r="CZ35" s="628">
        <v>1.6</v>
      </c>
      <c r="DA35" s="654"/>
      <c r="DB35" s="654"/>
      <c r="DC35" s="658"/>
      <c r="DD35" s="632">
        <v>440670</v>
      </c>
      <c r="DE35" s="656"/>
      <c r="DF35" s="656"/>
      <c r="DG35" s="656"/>
      <c r="DH35" s="656"/>
      <c r="DI35" s="656"/>
      <c r="DJ35" s="656"/>
      <c r="DK35" s="657"/>
      <c r="DL35" s="632">
        <v>396666</v>
      </c>
      <c r="DM35" s="656"/>
      <c r="DN35" s="656"/>
      <c r="DO35" s="656"/>
      <c r="DP35" s="656"/>
      <c r="DQ35" s="656"/>
      <c r="DR35" s="656"/>
      <c r="DS35" s="656"/>
      <c r="DT35" s="656"/>
      <c r="DU35" s="656"/>
      <c r="DV35" s="657"/>
      <c r="DW35" s="628">
        <v>2.1</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761404</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4894905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3441528</v>
      </c>
      <c r="CS36" s="624"/>
      <c r="CT36" s="624"/>
      <c r="CU36" s="624"/>
      <c r="CV36" s="624"/>
      <c r="CW36" s="624"/>
      <c r="CX36" s="624"/>
      <c r="CY36" s="625"/>
      <c r="CZ36" s="628">
        <v>9.4</v>
      </c>
      <c r="DA36" s="654"/>
      <c r="DB36" s="654"/>
      <c r="DC36" s="658"/>
      <c r="DD36" s="632">
        <v>2756650</v>
      </c>
      <c r="DE36" s="624"/>
      <c r="DF36" s="624"/>
      <c r="DG36" s="624"/>
      <c r="DH36" s="624"/>
      <c r="DI36" s="624"/>
      <c r="DJ36" s="624"/>
      <c r="DK36" s="625"/>
      <c r="DL36" s="632">
        <v>1845812</v>
      </c>
      <c r="DM36" s="624"/>
      <c r="DN36" s="624"/>
      <c r="DO36" s="624"/>
      <c r="DP36" s="624"/>
      <c r="DQ36" s="624"/>
      <c r="DR36" s="624"/>
      <c r="DS36" s="624"/>
      <c r="DT36" s="624"/>
      <c r="DU36" s="624"/>
      <c r="DV36" s="625"/>
      <c r="DW36" s="628">
        <v>10</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615801</v>
      </c>
      <c r="S37" s="624"/>
      <c r="T37" s="624"/>
      <c r="U37" s="624"/>
      <c r="V37" s="624"/>
      <c r="W37" s="624"/>
      <c r="X37" s="624"/>
      <c r="Y37" s="625"/>
      <c r="Z37" s="626">
        <v>1.6</v>
      </c>
      <c r="AA37" s="626"/>
      <c r="AB37" s="626"/>
      <c r="AC37" s="626"/>
      <c r="AD37" s="627">
        <v>35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1052362</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-51040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156481</v>
      </c>
      <c r="CS37" s="656"/>
      <c r="CT37" s="656"/>
      <c r="CU37" s="656"/>
      <c r="CV37" s="656"/>
      <c r="CW37" s="656"/>
      <c r="CX37" s="656"/>
      <c r="CY37" s="657"/>
      <c r="CZ37" s="628">
        <v>0.4</v>
      </c>
      <c r="DA37" s="654"/>
      <c r="DB37" s="654"/>
      <c r="DC37" s="658"/>
      <c r="DD37" s="632">
        <v>156481</v>
      </c>
      <c r="DE37" s="656"/>
      <c r="DF37" s="656"/>
      <c r="DG37" s="656"/>
      <c r="DH37" s="656"/>
      <c r="DI37" s="656"/>
      <c r="DJ37" s="656"/>
      <c r="DK37" s="657"/>
      <c r="DL37" s="632">
        <v>155014</v>
      </c>
      <c r="DM37" s="656"/>
      <c r="DN37" s="656"/>
      <c r="DO37" s="656"/>
      <c r="DP37" s="656"/>
      <c r="DQ37" s="656"/>
      <c r="DR37" s="656"/>
      <c r="DS37" s="656"/>
      <c r="DT37" s="656"/>
      <c r="DU37" s="656"/>
      <c r="DV37" s="657"/>
      <c r="DW37" s="628">
        <v>0.8</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3797500</v>
      </c>
      <c r="S38" s="624"/>
      <c r="T38" s="624"/>
      <c r="U38" s="624"/>
      <c r="V38" s="624"/>
      <c r="W38" s="624"/>
      <c r="X38" s="624"/>
      <c r="Y38" s="625"/>
      <c r="Z38" s="626">
        <v>10.1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965721</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8071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2819835</v>
      </c>
      <c r="CS38" s="624"/>
      <c r="CT38" s="624"/>
      <c r="CU38" s="624"/>
      <c r="CV38" s="624"/>
      <c r="CW38" s="624"/>
      <c r="CX38" s="624"/>
      <c r="CY38" s="625"/>
      <c r="CZ38" s="628">
        <v>7.7</v>
      </c>
      <c r="DA38" s="654"/>
      <c r="DB38" s="654"/>
      <c r="DC38" s="658"/>
      <c r="DD38" s="632">
        <v>2281871</v>
      </c>
      <c r="DE38" s="624"/>
      <c r="DF38" s="624"/>
      <c r="DG38" s="624"/>
      <c r="DH38" s="624"/>
      <c r="DI38" s="624"/>
      <c r="DJ38" s="624"/>
      <c r="DK38" s="625"/>
      <c r="DL38" s="632">
        <v>2099212</v>
      </c>
      <c r="DM38" s="624"/>
      <c r="DN38" s="624"/>
      <c r="DO38" s="624"/>
      <c r="DP38" s="624"/>
      <c r="DQ38" s="624"/>
      <c r="DR38" s="624"/>
      <c r="DS38" s="624"/>
      <c r="DT38" s="624"/>
      <c r="DU38" s="624"/>
      <c r="DV38" s="625"/>
      <c r="DW38" s="628">
        <v>11.4</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56987</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11517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208609</v>
      </c>
      <c r="CS39" s="656"/>
      <c r="CT39" s="656"/>
      <c r="CU39" s="656"/>
      <c r="CV39" s="656"/>
      <c r="CW39" s="656"/>
      <c r="CX39" s="656"/>
      <c r="CY39" s="657"/>
      <c r="CZ39" s="628">
        <v>0.6</v>
      </c>
      <c r="DA39" s="654"/>
      <c r="DB39" s="654"/>
      <c r="DC39" s="658"/>
      <c r="DD39" s="632">
        <v>118527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144500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580</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685206</v>
      </c>
      <c r="CS40" s="624"/>
      <c r="CT40" s="624"/>
      <c r="CU40" s="624"/>
      <c r="CV40" s="624"/>
      <c r="CW40" s="624"/>
      <c r="CX40" s="624"/>
      <c r="CY40" s="625"/>
      <c r="CZ40" s="628">
        <v>1.9</v>
      </c>
      <c r="DA40" s="654"/>
      <c r="DB40" s="654"/>
      <c r="DC40" s="658"/>
      <c r="DD40" s="632">
        <v>586916</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37681120</v>
      </c>
      <c r="S41" s="696"/>
      <c r="T41" s="696"/>
      <c r="U41" s="696"/>
      <c r="V41" s="696"/>
      <c r="W41" s="696"/>
      <c r="X41" s="696"/>
      <c r="Y41" s="700"/>
      <c r="Z41" s="701">
        <v>100</v>
      </c>
      <c r="AA41" s="701"/>
      <c r="AB41" s="701"/>
      <c r="AC41" s="701"/>
      <c r="AD41" s="702">
        <v>18346612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540373</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2278882</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6510823</v>
      </c>
      <c r="CS42" s="656"/>
      <c r="CT42" s="656"/>
      <c r="CU42" s="656"/>
      <c r="CV42" s="656"/>
      <c r="CW42" s="656"/>
      <c r="CX42" s="656"/>
      <c r="CY42" s="657"/>
      <c r="CZ42" s="628">
        <v>17.8</v>
      </c>
      <c r="DA42" s="654"/>
      <c r="DB42" s="654"/>
      <c r="DC42" s="658"/>
      <c r="DD42" s="632">
        <v>746953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32320</v>
      </c>
      <c r="CS43" s="656"/>
      <c r="CT43" s="656"/>
      <c r="CU43" s="656"/>
      <c r="CV43" s="656"/>
      <c r="CW43" s="656"/>
      <c r="CX43" s="656"/>
      <c r="CY43" s="657"/>
      <c r="CZ43" s="628">
        <v>0.1</v>
      </c>
      <c r="DA43" s="654"/>
      <c r="DB43" s="654"/>
      <c r="DC43" s="658"/>
      <c r="DD43" s="632">
        <v>3708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6312238</v>
      </c>
      <c r="CS44" s="624"/>
      <c r="CT44" s="624"/>
      <c r="CU44" s="624"/>
      <c r="CV44" s="624"/>
      <c r="CW44" s="624"/>
      <c r="CX44" s="624"/>
      <c r="CY44" s="625"/>
      <c r="CZ44" s="628">
        <v>17.3</v>
      </c>
      <c r="DA44" s="629"/>
      <c r="DB44" s="629"/>
      <c r="DC44" s="635"/>
      <c r="DD44" s="632">
        <v>726075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4849976</v>
      </c>
      <c r="CS45" s="656"/>
      <c r="CT45" s="656"/>
      <c r="CU45" s="656"/>
      <c r="CV45" s="656"/>
      <c r="CW45" s="656"/>
      <c r="CX45" s="656"/>
      <c r="CY45" s="657"/>
      <c r="CZ45" s="628">
        <v>13.3</v>
      </c>
      <c r="DA45" s="654"/>
      <c r="DB45" s="654"/>
      <c r="DC45" s="658"/>
      <c r="DD45" s="632">
        <v>356987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1282985</v>
      </c>
      <c r="CS46" s="624"/>
      <c r="CT46" s="624"/>
      <c r="CU46" s="624"/>
      <c r="CV46" s="624"/>
      <c r="CW46" s="624"/>
      <c r="CX46" s="624"/>
      <c r="CY46" s="625"/>
      <c r="CZ46" s="628">
        <v>3.5</v>
      </c>
      <c r="DA46" s="629"/>
      <c r="DB46" s="629"/>
      <c r="DC46" s="635"/>
      <c r="DD46" s="632">
        <v>342358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198585</v>
      </c>
      <c r="CS47" s="656"/>
      <c r="CT47" s="656"/>
      <c r="CU47" s="656"/>
      <c r="CV47" s="656"/>
      <c r="CW47" s="656"/>
      <c r="CX47" s="656"/>
      <c r="CY47" s="657"/>
      <c r="CZ47" s="628">
        <v>0.5</v>
      </c>
      <c r="DA47" s="654"/>
      <c r="DB47" s="654"/>
      <c r="DC47" s="658"/>
      <c r="DD47" s="632">
        <v>20878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36554328</v>
      </c>
      <c r="CS49" s="682"/>
      <c r="CT49" s="682"/>
      <c r="CU49" s="682"/>
      <c r="CV49" s="682"/>
      <c r="CW49" s="682"/>
      <c r="CX49" s="682"/>
      <c r="CY49" s="711"/>
      <c r="CZ49" s="703">
        <v>100</v>
      </c>
      <c r="DA49" s="712"/>
      <c r="DB49" s="712"/>
      <c r="DC49" s="713"/>
      <c r="DD49" s="714">
        <v>22423306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lJehGn2kPBlEdk/5/Ecz2WyXkw3YuLHxXDKRNn3mfLlixDFNYgO9i2iZAj3bE+RRju1Lpqu511gRdDX5O4ZIw==" saltValue="yYldsy3ecLPHwPxQEPpF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37681</v>
      </c>
      <c r="R7" s="753"/>
      <c r="S7" s="753"/>
      <c r="T7" s="753"/>
      <c r="U7" s="753"/>
      <c r="V7" s="753">
        <v>36554</v>
      </c>
      <c r="W7" s="753"/>
      <c r="X7" s="753"/>
      <c r="Y7" s="753"/>
      <c r="Z7" s="753"/>
      <c r="AA7" s="753">
        <f>Q7-V7</f>
        <v>1127</v>
      </c>
      <c r="AB7" s="753"/>
      <c r="AC7" s="753"/>
      <c r="AD7" s="753"/>
      <c r="AE7" s="754"/>
      <c r="AF7" s="755">
        <v>815</v>
      </c>
      <c r="AG7" s="756"/>
      <c r="AH7" s="756"/>
      <c r="AI7" s="756"/>
      <c r="AJ7" s="757"/>
      <c r="AK7" s="758">
        <v>1629</v>
      </c>
      <c r="AL7" s="759"/>
      <c r="AM7" s="759"/>
      <c r="AN7" s="759"/>
      <c r="AO7" s="759"/>
      <c r="AP7" s="759">
        <v>39272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-1</v>
      </c>
      <c r="CI7" s="744"/>
      <c r="CJ7" s="744"/>
      <c r="CK7" s="744"/>
      <c r="CL7" s="745"/>
      <c r="CM7" s="743">
        <v>47</v>
      </c>
      <c r="CN7" s="744"/>
      <c r="CO7" s="744"/>
      <c r="CP7" s="744"/>
      <c r="CQ7" s="745"/>
      <c r="CR7" s="743">
        <v>5</v>
      </c>
      <c r="CS7" s="744"/>
      <c r="CT7" s="744"/>
      <c r="CU7" s="744"/>
      <c r="CV7" s="745"/>
      <c r="CW7" s="743" t="s">
        <v>487</v>
      </c>
      <c r="CX7" s="744"/>
      <c r="CY7" s="744"/>
      <c r="CZ7" s="744"/>
      <c r="DA7" s="745"/>
      <c r="DB7" s="743" t="s">
        <v>487</v>
      </c>
      <c r="DC7" s="744"/>
      <c r="DD7" s="744"/>
      <c r="DE7" s="744"/>
      <c r="DF7" s="745"/>
      <c r="DG7" s="743">
        <v>223</v>
      </c>
      <c r="DH7" s="744"/>
      <c r="DI7" s="744"/>
      <c r="DJ7" s="744"/>
      <c r="DK7" s="745"/>
      <c r="DL7" s="743" t="s">
        <v>487</v>
      </c>
      <c r="DM7" s="744"/>
      <c r="DN7" s="744"/>
      <c r="DO7" s="744"/>
      <c r="DP7" s="745"/>
      <c r="DQ7" s="743" t="s">
        <v>487</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550</v>
      </c>
      <c r="BT8" s="774"/>
      <c r="BU8" s="774"/>
      <c r="BV8" s="774"/>
      <c r="BW8" s="774"/>
      <c r="BX8" s="774"/>
      <c r="BY8" s="774"/>
      <c r="BZ8" s="774"/>
      <c r="CA8" s="774"/>
      <c r="CB8" s="774"/>
      <c r="CC8" s="774"/>
      <c r="CD8" s="774"/>
      <c r="CE8" s="774"/>
      <c r="CF8" s="774"/>
      <c r="CG8" s="775"/>
      <c r="CH8" s="776">
        <v>-12</v>
      </c>
      <c r="CI8" s="777"/>
      <c r="CJ8" s="777"/>
      <c r="CK8" s="777"/>
      <c r="CL8" s="778"/>
      <c r="CM8" s="776">
        <v>22</v>
      </c>
      <c r="CN8" s="777"/>
      <c r="CO8" s="777"/>
      <c r="CP8" s="777"/>
      <c r="CQ8" s="778"/>
      <c r="CR8" s="776">
        <v>50</v>
      </c>
      <c r="CS8" s="777"/>
      <c r="CT8" s="777"/>
      <c r="CU8" s="777"/>
      <c r="CV8" s="778"/>
      <c r="CW8" s="776" t="s">
        <v>487</v>
      </c>
      <c r="CX8" s="777"/>
      <c r="CY8" s="777"/>
      <c r="CZ8" s="777"/>
      <c r="DA8" s="778"/>
      <c r="DB8" s="776" t="s">
        <v>487</v>
      </c>
      <c r="DC8" s="777"/>
      <c r="DD8" s="777"/>
      <c r="DE8" s="777"/>
      <c r="DF8" s="778"/>
      <c r="DG8" s="776" t="s">
        <v>562</v>
      </c>
      <c r="DH8" s="777"/>
      <c r="DI8" s="777"/>
      <c r="DJ8" s="777"/>
      <c r="DK8" s="778"/>
      <c r="DL8" s="776" t="s">
        <v>487</v>
      </c>
      <c r="DM8" s="777"/>
      <c r="DN8" s="777"/>
      <c r="DO8" s="777"/>
      <c r="DP8" s="778"/>
      <c r="DQ8" s="776" t="s">
        <v>487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815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6804</v>
      </c>
      <c r="R28" s="823"/>
      <c r="S28" s="823"/>
      <c r="T28" s="823"/>
      <c r="U28" s="823"/>
      <c r="V28" s="823">
        <v>6804</v>
      </c>
      <c r="W28" s="823"/>
      <c r="X28" s="823"/>
      <c r="Y28" s="823"/>
      <c r="Z28" s="823"/>
      <c r="AA28" s="823">
        <v>0</v>
      </c>
      <c r="AB28" s="823"/>
      <c r="AC28" s="823"/>
      <c r="AD28" s="823"/>
      <c r="AE28" s="824"/>
      <c r="AF28" s="825" t="s">
        <v>122</v>
      </c>
      <c r="AG28" s="823"/>
      <c r="AH28" s="823"/>
      <c r="AI28" s="823"/>
      <c r="AJ28" s="826"/>
      <c r="AK28" s="827" t="s">
        <v>562</v>
      </c>
      <c r="AL28" s="828"/>
      <c r="AM28" s="828"/>
      <c r="AN28" s="828"/>
      <c r="AO28" s="828"/>
      <c r="AP28" s="829" t="s">
        <v>562</v>
      </c>
      <c r="AQ28" s="830"/>
      <c r="AR28" s="830"/>
      <c r="AS28" s="830"/>
      <c r="AT28" s="831"/>
      <c r="AU28" s="828" t="s">
        <v>562</v>
      </c>
      <c r="AV28" s="828"/>
      <c r="AW28" s="828"/>
      <c r="AX28" s="828"/>
      <c r="AY28" s="828"/>
      <c r="AZ28" s="832" t="s">
        <v>562</v>
      </c>
      <c r="BA28" s="832"/>
      <c r="BB28" s="832"/>
      <c r="BC28" s="832"/>
      <c r="BD28" s="832"/>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1115</v>
      </c>
      <c r="R29" s="784"/>
      <c r="S29" s="784"/>
      <c r="T29" s="784"/>
      <c r="U29" s="784"/>
      <c r="V29" s="784">
        <v>1110</v>
      </c>
      <c r="W29" s="784"/>
      <c r="X29" s="784"/>
      <c r="Y29" s="784"/>
      <c r="Z29" s="784"/>
      <c r="AA29" s="784">
        <v>5</v>
      </c>
      <c r="AB29" s="784"/>
      <c r="AC29" s="784"/>
      <c r="AD29" s="784"/>
      <c r="AE29" s="785"/>
      <c r="AF29" s="786">
        <v>5</v>
      </c>
      <c r="AG29" s="787"/>
      <c r="AH29" s="787"/>
      <c r="AI29" s="787"/>
      <c r="AJ29" s="788"/>
      <c r="AK29" s="837" t="s">
        <v>562</v>
      </c>
      <c r="AL29" s="833"/>
      <c r="AM29" s="833"/>
      <c r="AN29" s="833"/>
      <c r="AO29" s="833"/>
      <c r="AP29" s="838" t="s">
        <v>562</v>
      </c>
      <c r="AQ29" s="839"/>
      <c r="AR29" s="839"/>
      <c r="AS29" s="839"/>
      <c r="AT29" s="837"/>
      <c r="AU29" s="833" t="s">
        <v>562</v>
      </c>
      <c r="AV29" s="833"/>
      <c r="AW29" s="833"/>
      <c r="AX29" s="833"/>
      <c r="AY29" s="833"/>
      <c r="AZ29" s="834" t="s">
        <v>562</v>
      </c>
      <c r="BA29" s="834"/>
      <c r="BB29" s="834"/>
      <c r="BC29" s="834"/>
      <c r="BD29" s="834"/>
      <c r="BE29" s="835"/>
      <c r="BF29" s="835"/>
      <c r="BG29" s="835"/>
      <c r="BH29" s="835"/>
      <c r="BI29" s="836"/>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7460</v>
      </c>
      <c r="R30" s="784"/>
      <c r="S30" s="784"/>
      <c r="T30" s="784"/>
      <c r="U30" s="784"/>
      <c r="V30" s="784">
        <v>7287</v>
      </c>
      <c r="W30" s="784"/>
      <c r="X30" s="784"/>
      <c r="Y30" s="784"/>
      <c r="Z30" s="784"/>
      <c r="AA30" s="784">
        <f>Q30-V30</f>
        <v>173</v>
      </c>
      <c r="AB30" s="784"/>
      <c r="AC30" s="784"/>
      <c r="AD30" s="784"/>
      <c r="AE30" s="785"/>
      <c r="AF30" s="786">
        <v>173</v>
      </c>
      <c r="AG30" s="787"/>
      <c r="AH30" s="787"/>
      <c r="AI30" s="787"/>
      <c r="AJ30" s="788"/>
      <c r="AK30" s="837" t="s">
        <v>562</v>
      </c>
      <c r="AL30" s="833"/>
      <c r="AM30" s="833"/>
      <c r="AN30" s="833"/>
      <c r="AO30" s="833"/>
      <c r="AP30" s="838" t="s">
        <v>562</v>
      </c>
      <c r="AQ30" s="839"/>
      <c r="AR30" s="839"/>
      <c r="AS30" s="839"/>
      <c r="AT30" s="837"/>
      <c r="AU30" s="833" t="s">
        <v>562</v>
      </c>
      <c r="AV30" s="833"/>
      <c r="AW30" s="833"/>
      <c r="AX30" s="833"/>
      <c r="AY30" s="833"/>
      <c r="AZ30" s="834" t="s">
        <v>562</v>
      </c>
      <c r="BA30" s="834"/>
      <c r="BB30" s="834"/>
      <c r="BC30" s="834"/>
      <c r="BD30" s="834"/>
      <c r="BE30" s="835"/>
      <c r="BF30" s="835"/>
      <c r="BG30" s="835"/>
      <c r="BH30" s="835"/>
      <c r="BI30" s="836"/>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8147</v>
      </c>
      <c r="R31" s="784"/>
      <c r="S31" s="784"/>
      <c r="T31" s="784"/>
      <c r="U31" s="784"/>
      <c r="V31" s="784">
        <v>8312</v>
      </c>
      <c r="W31" s="784"/>
      <c r="X31" s="784"/>
      <c r="Y31" s="784"/>
      <c r="Z31" s="784"/>
      <c r="AA31" s="784">
        <f>Q31-V31</f>
        <v>-165</v>
      </c>
      <c r="AB31" s="784"/>
      <c r="AC31" s="784"/>
      <c r="AD31" s="784"/>
      <c r="AE31" s="785"/>
      <c r="AF31" s="786">
        <v>462</v>
      </c>
      <c r="AG31" s="787"/>
      <c r="AH31" s="787"/>
      <c r="AI31" s="787"/>
      <c r="AJ31" s="788"/>
      <c r="AK31" s="837">
        <v>1052</v>
      </c>
      <c r="AL31" s="833"/>
      <c r="AM31" s="833"/>
      <c r="AN31" s="833"/>
      <c r="AO31" s="833"/>
      <c r="AP31" s="833">
        <v>5963</v>
      </c>
      <c r="AQ31" s="833"/>
      <c r="AR31" s="833"/>
      <c r="AS31" s="833"/>
      <c r="AT31" s="833"/>
      <c r="AU31" s="833">
        <v>3715</v>
      </c>
      <c r="AV31" s="833"/>
      <c r="AW31" s="833"/>
      <c r="AX31" s="833"/>
      <c r="AY31" s="833"/>
      <c r="AZ31" s="834" t="s">
        <v>562</v>
      </c>
      <c r="BA31" s="834"/>
      <c r="BB31" s="834"/>
      <c r="BC31" s="834"/>
      <c r="BD31" s="834"/>
      <c r="BE31" s="835" t="s">
        <v>392</v>
      </c>
      <c r="BF31" s="835"/>
      <c r="BG31" s="835"/>
      <c r="BH31" s="835"/>
      <c r="BI31" s="836"/>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2198</v>
      </c>
      <c r="R32" s="784"/>
      <c r="S32" s="784"/>
      <c r="T32" s="784"/>
      <c r="U32" s="784"/>
      <c r="V32" s="784">
        <v>2275</v>
      </c>
      <c r="W32" s="784"/>
      <c r="X32" s="784"/>
      <c r="Y32" s="784"/>
      <c r="Z32" s="784"/>
      <c r="AA32" s="784">
        <f>Q32-V32</f>
        <v>-77</v>
      </c>
      <c r="AB32" s="784"/>
      <c r="AC32" s="784"/>
      <c r="AD32" s="784"/>
      <c r="AE32" s="785"/>
      <c r="AF32" s="786">
        <v>2096</v>
      </c>
      <c r="AG32" s="787"/>
      <c r="AH32" s="787"/>
      <c r="AI32" s="787"/>
      <c r="AJ32" s="788"/>
      <c r="AK32" s="837">
        <v>57</v>
      </c>
      <c r="AL32" s="833"/>
      <c r="AM32" s="833"/>
      <c r="AN32" s="833"/>
      <c r="AO32" s="833"/>
      <c r="AP32" s="833">
        <v>13007</v>
      </c>
      <c r="AQ32" s="833"/>
      <c r="AR32" s="833"/>
      <c r="AS32" s="833"/>
      <c r="AT32" s="833"/>
      <c r="AU32" s="833">
        <v>169</v>
      </c>
      <c r="AV32" s="833"/>
      <c r="AW32" s="833"/>
      <c r="AX32" s="833"/>
      <c r="AY32" s="833"/>
      <c r="AZ32" s="834" t="s">
        <v>562</v>
      </c>
      <c r="BA32" s="834"/>
      <c r="BB32" s="834"/>
      <c r="BC32" s="834"/>
      <c r="BD32" s="834"/>
      <c r="BE32" s="835" t="s">
        <v>392</v>
      </c>
      <c r="BF32" s="835"/>
      <c r="BG32" s="835"/>
      <c r="BH32" s="835"/>
      <c r="BI32" s="836"/>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1747</v>
      </c>
      <c r="R33" s="784"/>
      <c r="S33" s="784"/>
      <c r="T33" s="784"/>
      <c r="U33" s="784"/>
      <c r="V33" s="784">
        <v>1770</v>
      </c>
      <c r="W33" s="784"/>
      <c r="X33" s="784"/>
      <c r="Y33" s="784"/>
      <c r="Z33" s="784"/>
      <c r="AA33" s="784">
        <f>Q33-V33</f>
        <v>-23</v>
      </c>
      <c r="AB33" s="784"/>
      <c r="AC33" s="784"/>
      <c r="AD33" s="784"/>
      <c r="AE33" s="785"/>
      <c r="AF33" s="786">
        <v>185</v>
      </c>
      <c r="AG33" s="787"/>
      <c r="AH33" s="787"/>
      <c r="AI33" s="787"/>
      <c r="AJ33" s="788"/>
      <c r="AK33" s="837">
        <v>1403</v>
      </c>
      <c r="AL33" s="833"/>
      <c r="AM33" s="833"/>
      <c r="AN33" s="833"/>
      <c r="AO33" s="833"/>
      <c r="AP33" s="833">
        <v>13082</v>
      </c>
      <c r="AQ33" s="833"/>
      <c r="AR33" s="833"/>
      <c r="AS33" s="833"/>
      <c r="AT33" s="833"/>
      <c r="AU33" s="833">
        <v>12378</v>
      </c>
      <c r="AV33" s="833"/>
      <c r="AW33" s="833"/>
      <c r="AX33" s="833"/>
      <c r="AY33" s="833"/>
      <c r="AZ33" s="834" t="s">
        <v>562</v>
      </c>
      <c r="BA33" s="834"/>
      <c r="BB33" s="834"/>
      <c r="BC33" s="834"/>
      <c r="BD33" s="834"/>
      <c r="BE33" s="835" t="s">
        <v>392</v>
      </c>
      <c r="BF33" s="835"/>
      <c r="BG33" s="835"/>
      <c r="BH33" s="835"/>
      <c r="BI33" s="836"/>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40"/>
      <c r="R50" s="841"/>
      <c r="S50" s="841"/>
      <c r="T50" s="841"/>
      <c r="U50" s="841"/>
      <c r="V50" s="841"/>
      <c r="W50" s="841"/>
      <c r="X50" s="841"/>
      <c r="Y50" s="841"/>
      <c r="Z50" s="841"/>
      <c r="AA50" s="841"/>
      <c r="AB50" s="841"/>
      <c r="AC50" s="841"/>
      <c r="AD50" s="841"/>
      <c r="AE50" s="842"/>
      <c r="AF50" s="786"/>
      <c r="AG50" s="787"/>
      <c r="AH50" s="787"/>
      <c r="AI50" s="787"/>
      <c r="AJ50" s="788"/>
      <c r="AK50" s="844"/>
      <c r="AL50" s="841"/>
      <c r="AM50" s="841"/>
      <c r="AN50" s="841"/>
      <c r="AO50" s="841"/>
      <c r="AP50" s="841"/>
      <c r="AQ50" s="841"/>
      <c r="AR50" s="841"/>
      <c r="AS50" s="841"/>
      <c r="AT50" s="841"/>
      <c r="AU50" s="841"/>
      <c r="AV50" s="841"/>
      <c r="AW50" s="841"/>
      <c r="AX50" s="841"/>
      <c r="AY50" s="841"/>
      <c r="AZ50" s="843"/>
      <c r="BA50" s="843"/>
      <c r="BB50" s="843"/>
      <c r="BC50" s="843"/>
      <c r="BD50" s="843"/>
      <c r="BE50" s="835"/>
      <c r="BF50" s="835"/>
      <c r="BG50" s="835"/>
      <c r="BH50" s="835"/>
      <c r="BI50" s="836"/>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40"/>
      <c r="R51" s="841"/>
      <c r="S51" s="841"/>
      <c r="T51" s="841"/>
      <c r="U51" s="841"/>
      <c r="V51" s="841"/>
      <c r="W51" s="841"/>
      <c r="X51" s="841"/>
      <c r="Y51" s="841"/>
      <c r="Z51" s="841"/>
      <c r="AA51" s="841"/>
      <c r="AB51" s="841"/>
      <c r="AC51" s="841"/>
      <c r="AD51" s="841"/>
      <c r="AE51" s="842"/>
      <c r="AF51" s="786"/>
      <c r="AG51" s="787"/>
      <c r="AH51" s="787"/>
      <c r="AI51" s="787"/>
      <c r="AJ51" s="788"/>
      <c r="AK51" s="844"/>
      <c r="AL51" s="841"/>
      <c r="AM51" s="841"/>
      <c r="AN51" s="841"/>
      <c r="AO51" s="841"/>
      <c r="AP51" s="841"/>
      <c r="AQ51" s="841"/>
      <c r="AR51" s="841"/>
      <c r="AS51" s="841"/>
      <c r="AT51" s="841"/>
      <c r="AU51" s="841"/>
      <c r="AV51" s="841"/>
      <c r="AW51" s="841"/>
      <c r="AX51" s="841"/>
      <c r="AY51" s="841"/>
      <c r="AZ51" s="843"/>
      <c r="BA51" s="843"/>
      <c r="BB51" s="843"/>
      <c r="BC51" s="843"/>
      <c r="BD51" s="843"/>
      <c r="BE51" s="835"/>
      <c r="BF51" s="835"/>
      <c r="BG51" s="835"/>
      <c r="BH51" s="835"/>
      <c r="BI51" s="836"/>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40"/>
      <c r="R52" s="841"/>
      <c r="S52" s="841"/>
      <c r="T52" s="841"/>
      <c r="U52" s="841"/>
      <c r="V52" s="841"/>
      <c r="W52" s="841"/>
      <c r="X52" s="841"/>
      <c r="Y52" s="841"/>
      <c r="Z52" s="841"/>
      <c r="AA52" s="841"/>
      <c r="AB52" s="841"/>
      <c r="AC52" s="841"/>
      <c r="AD52" s="841"/>
      <c r="AE52" s="842"/>
      <c r="AF52" s="786"/>
      <c r="AG52" s="787"/>
      <c r="AH52" s="787"/>
      <c r="AI52" s="787"/>
      <c r="AJ52" s="788"/>
      <c r="AK52" s="844"/>
      <c r="AL52" s="841"/>
      <c r="AM52" s="841"/>
      <c r="AN52" s="841"/>
      <c r="AO52" s="841"/>
      <c r="AP52" s="841"/>
      <c r="AQ52" s="841"/>
      <c r="AR52" s="841"/>
      <c r="AS52" s="841"/>
      <c r="AT52" s="841"/>
      <c r="AU52" s="841"/>
      <c r="AV52" s="841"/>
      <c r="AW52" s="841"/>
      <c r="AX52" s="841"/>
      <c r="AY52" s="841"/>
      <c r="AZ52" s="843"/>
      <c r="BA52" s="843"/>
      <c r="BB52" s="843"/>
      <c r="BC52" s="843"/>
      <c r="BD52" s="843"/>
      <c r="BE52" s="835"/>
      <c r="BF52" s="835"/>
      <c r="BG52" s="835"/>
      <c r="BH52" s="835"/>
      <c r="BI52" s="836"/>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40"/>
      <c r="R53" s="841"/>
      <c r="S53" s="841"/>
      <c r="T53" s="841"/>
      <c r="U53" s="841"/>
      <c r="V53" s="841"/>
      <c r="W53" s="841"/>
      <c r="X53" s="841"/>
      <c r="Y53" s="841"/>
      <c r="Z53" s="841"/>
      <c r="AA53" s="841"/>
      <c r="AB53" s="841"/>
      <c r="AC53" s="841"/>
      <c r="AD53" s="841"/>
      <c r="AE53" s="842"/>
      <c r="AF53" s="786"/>
      <c r="AG53" s="787"/>
      <c r="AH53" s="787"/>
      <c r="AI53" s="787"/>
      <c r="AJ53" s="788"/>
      <c r="AK53" s="844"/>
      <c r="AL53" s="841"/>
      <c r="AM53" s="841"/>
      <c r="AN53" s="841"/>
      <c r="AO53" s="841"/>
      <c r="AP53" s="841"/>
      <c r="AQ53" s="841"/>
      <c r="AR53" s="841"/>
      <c r="AS53" s="841"/>
      <c r="AT53" s="841"/>
      <c r="AU53" s="841"/>
      <c r="AV53" s="841"/>
      <c r="AW53" s="841"/>
      <c r="AX53" s="841"/>
      <c r="AY53" s="841"/>
      <c r="AZ53" s="843"/>
      <c r="BA53" s="843"/>
      <c r="BB53" s="843"/>
      <c r="BC53" s="843"/>
      <c r="BD53" s="843"/>
      <c r="BE53" s="835"/>
      <c r="BF53" s="835"/>
      <c r="BG53" s="835"/>
      <c r="BH53" s="835"/>
      <c r="BI53" s="836"/>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40"/>
      <c r="R54" s="841"/>
      <c r="S54" s="841"/>
      <c r="T54" s="841"/>
      <c r="U54" s="841"/>
      <c r="V54" s="841"/>
      <c r="W54" s="841"/>
      <c r="X54" s="841"/>
      <c r="Y54" s="841"/>
      <c r="Z54" s="841"/>
      <c r="AA54" s="841"/>
      <c r="AB54" s="841"/>
      <c r="AC54" s="841"/>
      <c r="AD54" s="841"/>
      <c r="AE54" s="842"/>
      <c r="AF54" s="786"/>
      <c r="AG54" s="787"/>
      <c r="AH54" s="787"/>
      <c r="AI54" s="787"/>
      <c r="AJ54" s="788"/>
      <c r="AK54" s="844"/>
      <c r="AL54" s="841"/>
      <c r="AM54" s="841"/>
      <c r="AN54" s="841"/>
      <c r="AO54" s="841"/>
      <c r="AP54" s="841"/>
      <c r="AQ54" s="841"/>
      <c r="AR54" s="841"/>
      <c r="AS54" s="841"/>
      <c r="AT54" s="841"/>
      <c r="AU54" s="841"/>
      <c r="AV54" s="841"/>
      <c r="AW54" s="841"/>
      <c r="AX54" s="841"/>
      <c r="AY54" s="841"/>
      <c r="AZ54" s="843"/>
      <c r="BA54" s="843"/>
      <c r="BB54" s="843"/>
      <c r="BC54" s="843"/>
      <c r="BD54" s="843"/>
      <c r="BE54" s="835"/>
      <c r="BF54" s="835"/>
      <c r="BG54" s="835"/>
      <c r="BH54" s="835"/>
      <c r="BI54" s="836"/>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40"/>
      <c r="R55" s="841"/>
      <c r="S55" s="841"/>
      <c r="T55" s="841"/>
      <c r="U55" s="841"/>
      <c r="V55" s="841"/>
      <c r="W55" s="841"/>
      <c r="X55" s="841"/>
      <c r="Y55" s="841"/>
      <c r="Z55" s="841"/>
      <c r="AA55" s="841"/>
      <c r="AB55" s="841"/>
      <c r="AC55" s="841"/>
      <c r="AD55" s="841"/>
      <c r="AE55" s="842"/>
      <c r="AF55" s="786"/>
      <c r="AG55" s="787"/>
      <c r="AH55" s="787"/>
      <c r="AI55" s="787"/>
      <c r="AJ55" s="788"/>
      <c r="AK55" s="844"/>
      <c r="AL55" s="841"/>
      <c r="AM55" s="841"/>
      <c r="AN55" s="841"/>
      <c r="AO55" s="841"/>
      <c r="AP55" s="841"/>
      <c r="AQ55" s="841"/>
      <c r="AR55" s="841"/>
      <c r="AS55" s="841"/>
      <c r="AT55" s="841"/>
      <c r="AU55" s="841"/>
      <c r="AV55" s="841"/>
      <c r="AW55" s="841"/>
      <c r="AX55" s="841"/>
      <c r="AY55" s="841"/>
      <c r="AZ55" s="843"/>
      <c r="BA55" s="843"/>
      <c r="BB55" s="843"/>
      <c r="BC55" s="843"/>
      <c r="BD55" s="843"/>
      <c r="BE55" s="835"/>
      <c r="BF55" s="835"/>
      <c r="BG55" s="835"/>
      <c r="BH55" s="835"/>
      <c r="BI55" s="836"/>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40"/>
      <c r="R56" s="841"/>
      <c r="S56" s="841"/>
      <c r="T56" s="841"/>
      <c r="U56" s="841"/>
      <c r="V56" s="841"/>
      <c r="W56" s="841"/>
      <c r="X56" s="841"/>
      <c r="Y56" s="841"/>
      <c r="Z56" s="841"/>
      <c r="AA56" s="841"/>
      <c r="AB56" s="841"/>
      <c r="AC56" s="841"/>
      <c r="AD56" s="841"/>
      <c r="AE56" s="842"/>
      <c r="AF56" s="786"/>
      <c r="AG56" s="787"/>
      <c r="AH56" s="787"/>
      <c r="AI56" s="787"/>
      <c r="AJ56" s="788"/>
      <c r="AK56" s="844"/>
      <c r="AL56" s="841"/>
      <c r="AM56" s="841"/>
      <c r="AN56" s="841"/>
      <c r="AO56" s="841"/>
      <c r="AP56" s="841"/>
      <c r="AQ56" s="841"/>
      <c r="AR56" s="841"/>
      <c r="AS56" s="841"/>
      <c r="AT56" s="841"/>
      <c r="AU56" s="841"/>
      <c r="AV56" s="841"/>
      <c r="AW56" s="841"/>
      <c r="AX56" s="841"/>
      <c r="AY56" s="841"/>
      <c r="AZ56" s="843"/>
      <c r="BA56" s="843"/>
      <c r="BB56" s="843"/>
      <c r="BC56" s="843"/>
      <c r="BD56" s="843"/>
      <c r="BE56" s="835"/>
      <c r="BF56" s="835"/>
      <c r="BG56" s="835"/>
      <c r="BH56" s="835"/>
      <c r="BI56" s="836"/>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40"/>
      <c r="R57" s="841"/>
      <c r="S57" s="841"/>
      <c r="T57" s="841"/>
      <c r="U57" s="841"/>
      <c r="V57" s="841"/>
      <c r="W57" s="841"/>
      <c r="X57" s="841"/>
      <c r="Y57" s="841"/>
      <c r="Z57" s="841"/>
      <c r="AA57" s="841"/>
      <c r="AB57" s="841"/>
      <c r="AC57" s="841"/>
      <c r="AD57" s="841"/>
      <c r="AE57" s="842"/>
      <c r="AF57" s="786"/>
      <c r="AG57" s="787"/>
      <c r="AH57" s="787"/>
      <c r="AI57" s="787"/>
      <c r="AJ57" s="788"/>
      <c r="AK57" s="844"/>
      <c r="AL57" s="841"/>
      <c r="AM57" s="841"/>
      <c r="AN57" s="841"/>
      <c r="AO57" s="841"/>
      <c r="AP57" s="841"/>
      <c r="AQ57" s="841"/>
      <c r="AR57" s="841"/>
      <c r="AS57" s="841"/>
      <c r="AT57" s="841"/>
      <c r="AU57" s="841"/>
      <c r="AV57" s="841"/>
      <c r="AW57" s="841"/>
      <c r="AX57" s="841"/>
      <c r="AY57" s="841"/>
      <c r="AZ57" s="843"/>
      <c r="BA57" s="843"/>
      <c r="BB57" s="843"/>
      <c r="BC57" s="843"/>
      <c r="BD57" s="843"/>
      <c r="BE57" s="835"/>
      <c r="BF57" s="835"/>
      <c r="BG57" s="835"/>
      <c r="BH57" s="835"/>
      <c r="BI57" s="836"/>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40"/>
      <c r="R58" s="841"/>
      <c r="S58" s="841"/>
      <c r="T58" s="841"/>
      <c r="U58" s="841"/>
      <c r="V58" s="841"/>
      <c r="W58" s="841"/>
      <c r="X58" s="841"/>
      <c r="Y58" s="841"/>
      <c r="Z58" s="841"/>
      <c r="AA58" s="841"/>
      <c r="AB58" s="841"/>
      <c r="AC58" s="841"/>
      <c r="AD58" s="841"/>
      <c r="AE58" s="842"/>
      <c r="AF58" s="786"/>
      <c r="AG58" s="787"/>
      <c r="AH58" s="787"/>
      <c r="AI58" s="787"/>
      <c r="AJ58" s="788"/>
      <c r="AK58" s="844"/>
      <c r="AL58" s="841"/>
      <c r="AM58" s="841"/>
      <c r="AN58" s="841"/>
      <c r="AO58" s="841"/>
      <c r="AP58" s="841"/>
      <c r="AQ58" s="841"/>
      <c r="AR58" s="841"/>
      <c r="AS58" s="841"/>
      <c r="AT58" s="841"/>
      <c r="AU58" s="841"/>
      <c r="AV58" s="841"/>
      <c r="AW58" s="841"/>
      <c r="AX58" s="841"/>
      <c r="AY58" s="841"/>
      <c r="AZ58" s="843"/>
      <c r="BA58" s="843"/>
      <c r="BB58" s="843"/>
      <c r="BC58" s="843"/>
      <c r="BD58" s="843"/>
      <c r="BE58" s="835"/>
      <c r="BF58" s="835"/>
      <c r="BG58" s="835"/>
      <c r="BH58" s="835"/>
      <c r="BI58" s="836"/>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40"/>
      <c r="R59" s="841"/>
      <c r="S59" s="841"/>
      <c r="T59" s="841"/>
      <c r="U59" s="841"/>
      <c r="V59" s="841"/>
      <c r="W59" s="841"/>
      <c r="X59" s="841"/>
      <c r="Y59" s="841"/>
      <c r="Z59" s="841"/>
      <c r="AA59" s="841"/>
      <c r="AB59" s="841"/>
      <c r="AC59" s="841"/>
      <c r="AD59" s="841"/>
      <c r="AE59" s="842"/>
      <c r="AF59" s="786"/>
      <c r="AG59" s="787"/>
      <c r="AH59" s="787"/>
      <c r="AI59" s="787"/>
      <c r="AJ59" s="788"/>
      <c r="AK59" s="844"/>
      <c r="AL59" s="841"/>
      <c r="AM59" s="841"/>
      <c r="AN59" s="841"/>
      <c r="AO59" s="841"/>
      <c r="AP59" s="841"/>
      <c r="AQ59" s="841"/>
      <c r="AR59" s="841"/>
      <c r="AS59" s="841"/>
      <c r="AT59" s="841"/>
      <c r="AU59" s="841"/>
      <c r="AV59" s="841"/>
      <c r="AW59" s="841"/>
      <c r="AX59" s="841"/>
      <c r="AY59" s="841"/>
      <c r="AZ59" s="843"/>
      <c r="BA59" s="843"/>
      <c r="BB59" s="843"/>
      <c r="BC59" s="843"/>
      <c r="BD59" s="843"/>
      <c r="BE59" s="835"/>
      <c r="BF59" s="835"/>
      <c r="BG59" s="835"/>
      <c r="BH59" s="835"/>
      <c r="BI59" s="836"/>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40"/>
      <c r="R60" s="841"/>
      <c r="S60" s="841"/>
      <c r="T60" s="841"/>
      <c r="U60" s="841"/>
      <c r="V60" s="841"/>
      <c r="W60" s="841"/>
      <c r="X60" s="841"/>
      <c r="Y60" s="841"/>
      <c r="Z60" s="841"/>
      <c r="AA60" s="841"/>
      <c r="AB60" s="841"/>
      <c r="AC60" s="841"/>
      <c r="AD60" s="841"/>
      <c r="AE60" s="842"/>
      <c r="AF60" s="786"/>
      <c r="AG60" s="787"/>
      <c r="AH60" s="787"/>
      <c r="AI60" s="787"/>
      <c r="AJ60" s="788"/>
      <c r="AK60" s="844"/>
      <c r="AL60" s="841"/>
      <c r="AM60" s="841"/>
      <c r="AN60" s="841"/>
      <c r="AO60" s="841"/>
      <c r="AP60" s="841"/>
      <c r="AQ60" s="841"/>
      <c r="AR60" s="841"/>
      <c r="AS60" s="841"/>
      <c r="AT60" s="841"/>
      <c r="AU60" s="841"/>
      <c r="AV60" s="841"/>
      <c r="AW60" s="841"/>
      <c r="AX60" s="841"/>
      <c r="AY60" s="841"/>
      <c r="AZ60" s="843"/>
      <c r="BA60" s="843"/>
      <c r="BB60" s="843"/>
      <c r="BC60" s="843"/>
      <c r="BD60" s="843"/>
      <c r="BE60" s="835"/>
      <c r="BF60" s="835"/>
      <c r="BG60" s="835"/>
      <c r="BH60" s="835"/>
      <c r="BI60" s="836"/>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40"/>
      <c r="R61" s="841"/>
      <c r="S61" s="841"/>
      <c r="T61" s="841"/>
      <c r="U61" s="841"/>
      <c r="V61" s="841"/>
      <c r="W61" s="841"/>
      <c r="X61" s="841"/>
      <c r="Y61" s="841"/>
      <c r="Z61" s="841"/>
      <c r="AA61" s="841"/>
      <c r="AB61" s="841"/>
      <c r="AC61" s="841"/>
      <c r="AD61" s="841"/>
      <c r="AE61" s="842"/>
      <c r="AF61" s="786"/>
      <c r="AG61" s="787"/>
      <c r="AH61" s="787"/>
      <c r="AI61" s="787"/>
      <c r="AJ61" s="788"/>
      <c r="AK61" s="844"/>
      <c r="AL61" s="841"/>
      <c r="AM61" s="841"/>
      <c r="AN61" s="841"/>
      <c r="AO61" s="841"/>
      <c r="AP61" s="841"/>
      <c r="AQ61" s="841"/>
      <c r="AR61" s="841"/>
      <c r="AS61" s="841"/>
      <c r="AT61" s="841"/>
      <c r="AU61" s="841"/>
      <c r="AV61" s="841"/>
      <c r="AW61" s="841"/>
      <c r="AX61" s="841"/>
      <c r="AY61" s="841"/>
      <c r="AZ61" s="843"/>
      <c r="BA61" s="843"/>
      <c r="BB61" s="843"/>
      <c r="BC61" s="843"/>
      <c r="BD61" s="843"/>
      <c r="BE61" s="835"/>
      <c r="BF61" s="835"/>
      <c r="BG61" s="835"/>
      <c r="BH61" s="835"/>
      <c r="BI61" s="836"/>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40"/>
      <c r="R62" s="841"/>
      <c r="S62" s="841"/>
      <c r="T62" s="841"/>
      <c r="U62" s="841"/>
      <c r="V62" s="841"/>
      <c r="W62" s="841"/>
      <c r="X62" s="841"/>
      <c r="Y62" s="841"/>
      <c r="Z62" s="841"/>
      <c r="AA62" s="841"/>
      <c r="AB62" s="841"/>
      <c r="AC62" s="841"/>
      <c r="AD62" s="841"/>
      <c r="AE62" s="842"/>
      <c r="AF62" s="786"/>
      <c r="AG62" s="787"/>
      <c r="AH62" s="787"/>
      <c r="AI62" s="787"/>
      <c r="AJ62" s="788"/>
      <c r="AK62" s="844"/>
      <c r="AL62" s="841"/>
      <c r="AM62" s="841"/>
      <c r="AN62" s="841"/>
      <c r="AO62" s="841"/>
      <c r="AP62" s="841"/>
      <c r="AQ62" s="841"/>
      <c r="AR62" s="841"/>
      <c r="AS62" s="841"/>
      <c r="AT62" s="841"/>
      <c r="AU62" s="841"/>
      <c r="AV62" s="841"/>
      <c r="AW62" s="841"/>
      <c r="AX62" s="841"/>
      <c r="AY62" s="841"/>
      <c r="AZ62" s="843"/>
      <c r="BA62" s="843"/>
      <c r="BB62" s="843"/>
      <c r="BC62" s="843"/>
      <c r="BD62" s="843"/>
      <c r="BE62" s="835"/>
      <c r="BF62" s="835"/>
      <c r="BG62" s="835"/>
      <c r="BH62" s="835"/>
      <c r="BI62" s="836"/>
      <c r="BJ62" s="852"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396</v>
      </c>
      <c r="C63" s="790"/>
      <c r="D63" s="790"/>
      <c r="E63" s="790"/>
      <c r="F63" s="790"/>
      <c r="G63" s="790"/>
      <c r="H63" s="790"/>
      <c r="I63" s="790"/>
      <c r="J63" s="790"/>
      <c r="K63" s="790"/>
      <c r="L63" s="790"/>
      <c r="M63" s="790"/>
      <c r="N63" s="790"/>
      <c r="O63" s="790"/>
      <c r="P63" s="791"/>
      <c r="Q63" s="845"/>
      <c r="R63" s="846"/>
      <c r="S63" s="846"/>
      <c r="T63" s="846"/>
      <c r="U63" s="846"/>
      <c r="V63" s="846"/>
      <c r="W63" s="846"/>
      <c r="X63" s="846"/>
      <c r="Y63" s="846"/>
      <c r="Z63" s="846"/>
      <c r="AA63" s="846"/>
      <c r="AB63" s="846"/>
      <c r="AC63" s="846"/>
      <c r="AD63" s="846"/>
      <c r="AE63" s="847"/>
      <c r="AF63" s="848">
        <v>2920</v>
      </c>
      <c r="AG63" s="849"/>
      <c r="AH63" s="849"/>
      <c r="AI63" s="849"/>
      <c r="AJ63" s="850"/>
      <c r="AK63" s="851"/>
      <c r="AL63" s="846"/>
      <c r="AM63" s="846"/>
      <c r="AN63" s="846"/>
      <c r="AO63" s="846"/>
      <c r="AP63" s="849"/>
      <c r="AQ63" s="849"/>
      <c r="AR63" s="849"/>
      <c r="AS63" s="849"/>
      <c r="AT63" s="849"/>
      <c r="AU63" s="849"/>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9" t="s">
        <v>383</v>
      </c>
      <c r="AG66" s="815"/>
      <c r="AH66" s="815"/>
      <c r="AI66" s="815"/>
      <c r="AJ66" s="860"/>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18"/>
      <c r="AH67" s="818"/>
      <c r="AI67" s="818"/>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2">
      <c r="A68" s="236">
        <v>1</v>
      </c>
      <c r="B68" s="874" t="s">
        <v>551</v>
      </c>
      <c r="C68" s="875"/>
      <c r="D68" s="875"/>
      <c r="E68" s="875"/>
      <c r="F68" s="875"/>
      <c r="G68" s="875"/>
      <c r="H68" s="875"/>
      <c r="I68" s="875"/>
      <c r="J68" s="875"/>
      <c r="K68" s="875"/>
      <c r="L68" s="875"/>
      <c r="M68" s="875"/>
      <c r="N68" s="875"/>
      <c r="O68" s="875"/>
      <c r="P68" s="876"/>
      <c r="Q68" s="877">
        <v>40</v>
      </c>
      <c r="R68" s="871"/>
      <c r="S68" s="871"/>
      <c r="T68" s="871"/>
      <c r="U68" s="871"/>
      <c r="V68" s="871">
        <v>40</v>
      </c>
      <c r="W68" s="871"/>
      <c r="X68" s="871"/>
      <c r="Y68" s="871"/>
      <c r="Z68" s="871"/>
      <c r="AA68" s="871" t="s">
        <v>562</v>
      </c>
      <c r="AB68" s="871"/>
      <c r="AC68" s="871"/>
      <c r="AD68" s="871"/>
      <c r="AE68" s="871"/>
      <c r="AF68" s="871" t="s">
        <v>562</v>
      </c>
      <c r="AG68" s="871"/>
      <c r="AH68" s="871"/>
      <c r="AI68" s="871"/>
      <c r="AJ68" s="871"/>
      <c r="AK68" s="871">
        <v>9</v>
      </c>
      <c r="AL68" s="871"/>
      <c r="AM68" s="871"/>
      <c r="AN68" s="871"/>
      <c r="AO68" s="871"/>
      <c r="AP68" s="871" t="s">
        <v>487</v>
      </c>
      <c r="AQ68" s="871"/>
      <c r="AR68" s="871"/>
      <c r="AS68" s="871"/>
      <c r="AT68" s="871"/>
      <c r="AU68" s="871" t="s">
        <v>487</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2">
      <c r="A69" s="238">
        <v>2</v>
      </c>
      <c r="B69" s="878" t="s">
        <v>552</v>
      </c>
      <c r="C69" s="879"/>
      <c r="D69" s="879"/>
      <c r="E69" s="879"/>
      <c r="F69" s="879"/>
      <c r="G69" s="879"/>
      <c r="H69" s="879"/>
      <c r="I69" s="879"/>
      <c r="J69" s="879"/>
      <c r="K69" s="879"/>
      <c r="L69" s="879"/>
      <c r="M69" s="879"/>
      <c r="N69" s="879"/>
      <c r="O69" s="879"/>
      <c r="P69" s="880"/>
      <c r="Q69" s="881">
        <v>105</v>
      </c>
      <c r="R69" s="833"/>
      <c r="S69" s="833"/>
      <c r="T69" s="833"/>
      <c r="U69" s="833"/>
      <c r="V69" s="833">
        <v>96</v>
      </c>
      <c r="W69" s="833"/>
      <c r="X69" s="833"/>
      <c r="Y69" s="833"/>
      <c r="Z69" s="833"/>
      <c r="AA69" s="833">
        <v>9</v>
      </c>
      <c r="AB69" s="833"/>
      <c r="AC69" s="833"/>
      <c r="AD69" s="833"/>
      <c r="AE69" s="833"/>
      <c r="AF69" s="833">
        <v>7</v>
      </c>
      <c r="AG69" s="833"/>
      <c r="AH69" s="833"/>
      <c r="AI69" s="833"/>
      <c r="AJ69" s="833"/>
      <c r="AK69" s="833" t="s">
        <v>487</v>
      </c>
      <c r="AL69" s="833"/>
      <c r="AM69" s="833"/>
      <c r="AN69" s="833"/>
      <c r="AO69" s="833"/>
      <c r="AP69" s="833" t="s">
        <v>487</v>
      </c>
      <c r="AQ69" s="833"/>
      <c r="AR69" s="833"/>
      <c r="AS69" s="833"/>
      <c r="AT69" s="833"/>
      <c r="AU69" s="833" t="s">
        <v>487</v>
      </c>
      <c r="AV69" s="833"/>
      <c r="AW69" s="833"/>
      <c r="AX69" s="833"/>
      <c r="AY69" s="833"/>
      <c r="AZ69" s="835"/>
      <c r="BA69" s="835"/>
      <c r="BB69" s="835"/>
      <c r="BC69" s="835"/>
      <c r="BD69" s="836"/>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2">
      <c r="A70" s="238">
        <v>3</v>
      </c>
      <c r="B70" s="878" t="s">
        <v>553</v>
      </c>
      <c r="C70" s="879"/>
      <c r="D70" s="879"/>
      <c r="E70" s="879"/>
      <c r="F70" s="879"/>
      <c r="G70" s="879"/>
      <c r="H70" s="879"/>
      <c r="I70" s="879"/>
      <c r="J70" s="879"/>
      <c r="K70" s="879"/>
      <c r="L70" s="879"/>
      <c r="M70" s="879"/>
      <c r="N70" s="879"/>
      <c r="O70" s="879"/>
      <c r="P70" s="880"/>
      <c r="Q70" s="881">
        <v>144</v>
      </c>
      <c r="R70" s="833"/>
      <c r="S70" s="833"/>
      <c r="T70" s="833"/>
      <c r="U70" s="833"/>
      <c r="V70" s="833">
        <v>144</v>
      </c>
      <c r="W70" s="833"/>
      <c r="X70" s="833"/>
      <c r="Y70" s="833"/>
      <c r="Z70" s="833"/>
      <c r="AA70" s="833">
        <v>0.01</v>
      </c>
      <c r="AB70" s="833"/>
      <c r="AC70" s="833"/>
      <c r="AD70" s="833"/>
      <c r="AE70" s="833"/>
      <c r="AF70" s="833">
        <v>0.01</v>
      </c>
      <c r="AG70" s="833"/>
      <c r="AH70" s="833"/>
      <c r="AI70" s="833"/>
      <c r="AJ70" s="833"/>
      <c r="AK70" s="833">
        <v>111</v>
      </c>
      <c r="AL70" s="833"/>
      <c r="AM70" s="833"/>
      <c r="AN70" s="833"/>
      <c r="AO70" s="833"/>
      <c r="AP70" s="833" t="s">
        <v>487</v>
      </c>
      <c r="AQ70" s="833"/>
      <c r="AR70" s="833"/>
      <c r="AS70" s="833"/>
      <c r="AT70" s="833"/>
      <c r="AU70" s="833" t="s">
        <v>487</v>
      </c>
      <c r="AV70" s="833"/>
      <c r="AW70" s="833"/>
      <c r="AX70" s="833"/>
      <c r="AY70" s="833"/>
      <c r="AZ70" s="835"/>
      <c r="BA70" s="835"/>
      <c r="BB70" s="835"/>
      <c r="BC70" s="835"/>
      <c r="BD70" s="836"/>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2">
      <c r="A71" s="238">
        <v>4</v>
      </c>
      <c r="B71" s="878" t="s">
        <v>554</v>
      </c>
      <c r="C71" s="879"/>
      <c r="D71" s="879"/>
      <c r="E71" s="879"/>
      <c r="F71" s="879"/>
      <c r="G71" s="879"/>
      <c r="H71" s="879"/>
      <c r="I71" s="879"/>
      <c r="J71" s="879"/>
      <c r="K71" s="879"/>
      <c r="L71" s="879"/>
      <c r="M71" s="879"/>
      <c r="N71" s="879"/>
      <c r="O71" s="879"/>
      <c r="P71" s="880"/>
      <c r="Q71" s="881">
        <v>125</v>
      </c>
      <c r="R71" s="833"/>
      <c r="S71" s="833"/>
      <c r="T71" s="833"/>
      <c r="U71" s="833"/>
      <c r="V71" s="833">
        <v>122</v>
      </c>
      <c r="W71" s="833"/>
      <c r="X71" s="833"/>
      <c r="Y71" s="833"/>
      <c r="Z71" s="833"/>
      <c r="AA71" s="833">
        <v>3</v>
      </c>
      <c r="AB71" s="833"/>
      <c r="AC71" s="833"/>
      <c r="AD71" s="833"/>
      <c r="AE71" s="833"/>
      <c r="AF71" s="833">
        <v>3</v>
      </c>
      <c r="AG71" s="833"/>
      <c r="AH71" s="833"/>
      <c r="AI71" s="833"/>
      <c r="AJ71" s="833"/>
      <c r="AK71" s="833" t="s">
        <v>563</v>
      </c>
      <c r="AL71" s="833"/>
      <c r="AM71" s="833"/>
      <c r="AN71" s="833"/>
      <c r="AO71" s="833"/>
      <c r="AP71" s="833" t="s">
        <v>487</v>
      </c>
      <c r="AQ71" s="833"/>
      <c r="AR71" s="833"/>
      <c r="AS71" s="833"/>
      <c r="AT71" s="833"/>
      <c r="AU71" s="833" t="s">
        <v>487</v>
      </c>
      <c r="AV71" s="833"/>
      <c r="AW71" s="833"/>
      <c r="AX71" s="833"/>
      <c r="AY71" s="833"/>
      <c r="AZ71" s="835"/>
      <c r="BA71" s="835"/>
      <c r="BB71" s="835"/>
      <c r="BC71" s="835"/>
      <c r="BD71" s="836"/>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2">
      <c r="A72" s="238">
        <v>5</v>
      </c>
      <c r="B72" s="878" t="s">
        <v>555</v>
      </c>
      <c r="C72" s="879"/>
      <c r="D72" s="879"/>
      <c r="E72" s="879"/>
      <c r="F72" s="879"/>
      <c r="G72" s="879"/>
      <c r="H72" s="879"/>
      <c r="I72" s="879"/>
      <c r="J72" s="879"/>
      <c r="K72" s="879"/>
      <c r="L72" s="879"/>
      <c r="M72" s="879"/>
      <c r="N72" s="879"/>
      <c r="O72" s="879"/>
      <c r="P72" s="880"/>
      <c r="Q72" s="881">
        <v>26</v>
      </c>
      <c r="R72" s="833"/>
      <c r="S72" s="833"/>
      <c r="T72" s="833"/>
      <c r="U72" s="833"/>
      <c r="V72" s="833">
        <v>26</v>
      </c>
      <c r="W72" s="833"/>
      <c r="X72" s="833"/>
      <c r="Y72" s="833"/>
      <c r="Z72" s="833"/>
      <c r="AA72" s="833">
        <v>0</v>
      </c>
      <c r="AB72" s="833"/>
      <c r="AC72" s="833"/>
      <c r="AD72" s="833"/>
      <c r="AE72" s="833"/>
      <c r="AF72" s="833">
        <v>0</v>
      </c>
      <c r="AG72" s="833"/>
      <c r="AH72" s="833"/>
      <c r="AI72" s="833"/>
      <c r="AJ72" s="833"/>
      <c r="AK72" s="833" t="s">
        <v>487</v>
      </c>
      <c r="AL72" s="833"/>
      <c r="AM72" s="833"/>
      <c r="AN72" s="833"/>
      <c r="AO72" s="833"/>
      <c r="AP72" s="833" t="s">
        <v>487</v>
      </c>
      <c r="AQ72" s="833"/>
      <c r="AR72" s="833"/>
      <c r="AS72" s="833"/>
      <c r="AT72" s="833"/>
      <c r="AU72" s="833" t="s">
        <v>487</v>
      </c>
      <c r="AV72" s="833"/>
      <c r="AW72" s="833"/>
      <c r="AX72" s="833"/>
      <c r="AY72" s="833"/>
      <c r="AZ72" s="835"/>
      <c r="BA72" s="835"/>
      <c r="BB72" s="835"/>
      <c r="BC72" s="835"/>
      <c r="BD72" s="836"/>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2">
      <c r="A73" s="238">
        <v>6</v>
      </c>
      <c r="B73" s="878" t="s">
        <v>556</v>
      </c>
      <c r="C73" s="879"/>
      <c r="D73" s="879"/>
      <c r="E73" s="879"/>
      <c r="F73" s="879"/>
      <c r="G73" s="879"/>
      <c r="H73" s="879"/>
      <c r="I73" s="879"/>
      <c r="J73" s="879"/>
      <c r="K73" s="879"/>
      <c r="L73" s="879"/>
      <c r="M73" s="879"/>
      <c r="N73" s="879"/>
      <c r="O73" s="879"/>
      <c r="P73" s="880"/>
      <c r="Q73" s="881">
        <v>161</v>
      </c>
      <c r="R73" s="833"/>
      <c r="S73" s="833"/>
      <c r="T73" s="833"/>
      <c r="U73" s="833"/>
      <c r="V73" s="833">
        <v>161</v>
      </c>
      <c r="W73" s="833"/>
      <c r="X73" s="833"/>
      <c r="Y73" s="833"/>
      <c r="Z73" s="833"/>
      <c r="AA73" s="833">
        <v>0</v>
      </c>
      <c r="AB73" s="833"/>
      <c r="AC73" s="833"/>
      <c r="AD73" s="833"/>
      <c r="AE73" s="833"/>
      <c r="AF73" s="833">
        <v>0</v>
      </c>
      <c r="AG73" s="833"/>
      <c r="AH73" s="833"/>
      <c r="AI73" s="833"/>
      <c r="AJ73" s="833"/>
      <c r="AK73" s="833" t="s">
        <v>487</v>
      </c>
      <c r="AL73" s="833"/>
      <c r="AM73" s="833"/>
      <c r="AN73" s="833"/>
      <c r="AO73" s="833"/>
      <c r="AP73" s="833">
        <v>1279</v>
      </c>
      <c r="AQ73" s="833"/>
      <c r="AR73" s="833"/>
      <c r="AS73" s="833"/>
      <c r="AT73" s="833"/>
      <c r="AU73" s="833">
        <v>639</v>
      </c>
      <c r="AV73" s="833"/>
      <c r="AW73" s="833"/>
      <c r="AX73" s="833"/>
      <c r="AY73" s="833"/>
      <c r="AZ73" s="835"/>
      <c r="BA73" s="835"/>
      <c r="BB73" s="835"/>
      <c r="BC73" s="835"/>
      <c r="BD73" s="836"/>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2">
      <c r="A74" s="238">
        <v>7</v>
      </c>
      <c r="B74" s="878" t="s">
        <v>557</v>
      </c>
      <c r="C74" s="879"/>
      <c r="D74" s="879"/>
      <c r="E74" s="879"/>
      <c r="F74" s="879"/>
      <c r="G74" s="879"/>
      <c r="H74" s="879"/>
      <c r="I74" s="879"/>
      <c r="J74" s="879"/>
      <c r="K74" s="879"/>
      <c r="L74" s="879"/>
      <c r="M74" s="879"/>
      <c r="N74" s="879"/>
      <c r="O74" s="879"/>
      <c r="P74" s="880"/>
      <c r="Q74" s="881">
        <v>157</v>
      </c>
      <c r="R74" s="833"/>
      <c r="S74" s="833"/>
      <c r="T74" s="833"/>
      <c r="U74" s="833"/>
      <c r="V74" s="833">
        <v>157</v>
      </c>
      <c r="W74" s="833"/>
      <c r="X74" s="833"/>
      <c r="Y74" s="833"/>
      <c r="Z74" s="833"/>
      <c r="AA74" s="833">
        <v>0</v>
      </c>
      <c r="AB74" s="833"/>
      <c r="AC74" s="833"/>
      <c r="AD74" s="833"/>
      <c r="AE74" s="833"/>
      <c r="AF74" s="833">
        <v>0</v>
      </c>
      <c r="AG74" s="833"/>
      <c r="AH74" s="833"/>
      <c r="AI74" s="833"/>
      <c r="AJ74" s="833"/>
      <c r="AK74" s="833" t="s">
        <v>487</v>
      </c>
      <c r="AL74" s="833"/>
      <c r="AM74" s="833"/>
      <c r="AN74" s="833"/>
      <c r="AO74" s="833"/>
      <c r="AP74" s="833">
        <v>31</v>
      </c>
      <c r="AQ74" s="833"/>
      <c r="AR74" s="833"/>
      <c r="AS74" s="833"/>
      <c r="AT74" s="833"/>
      <c r="AU74" s="833">
        <v>13</v>
      </c>
      <c r="AV74" s="833"/>
      <c r="AW74" s="833"/>
      <c r="AX74" s="833"/>
      <c r="AY74" s="833"/>
      <c r="AZ74" s="835"/>
      <c r="BA74" s="835"/>
      <c r="BB74" s="835"/>
      <c r="BC74" s="835"/>
      <c r="BD74" s="836"/>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2">
      <c r="A75" s="238">
        <v>8</v>
      </c>
      <c r="B75" s="878" t="s">
        <v>558</v>
      </c>
      <c r="C75" s="879"/>
      <c r="D75" s="879"/>
      <c r="E75" s="879"/>
      <c r="F75" s="879"/>
      <c r="G75" s="879"/>
      <c r="H75" s="879"/>
      <c r="I75" s="879"/>
      <c r="J75" s="879"/>
      <c r="K75" s="879"/>
      <c r="L75" s="879"/>
      <c r="M75" s="879"/>
      <c r="N75" s="879"/>
      <c r="O75" s="879"/>
      <c r="P75" s="880"/>
      <c r="Q75" s="882">
        <v>177</v>
      </c>
      <c r="R75" s="839"/>
      <c r="S75" s="839"/>
      <c r="T75" s="839"/>
      <c r="U75" s="837"/>
      <c r="V75" s="838">
        <v>171</v>
      </c>
      <c r="W75" s="839"/>
      <c r="X75" s="839"/>
      <c r="Y75" s="839"/>
      <c r="Z75" s="837"/>
      <c r="AA75" s="838">
        <v>5</v>
      </c>
      <c r="AB75" s="839"/>
      <c r="AC75" s="839"/>
      <c r="AD75" s="839"/>
      <c r="AE75" s="837"/>
      <c r="AF75" s="838">
        <v>5</v>
      </c>
      <c r="AG75" s="839"/>
      <c r="AH75" s="839"/>
      <c r="AI75" s="839"/>
      <c r="AJ75" s="837"/>
      <c r="AK75" s="838" t="s">
        <v>487</v>
      </c>
      <c r="AL75" s="839"/>
      <c r="AM75" s="839"/>
      <c r="AN75" s="839"/>
      <c r="AO75" s="837"/>
      <c r="AP75" s="838" t="s">
        <v>487</v>
      </c>
      <c r="AQ75" s="839"/>
      <c r="AR75" s="839"/>
      <c r="AS75" s="839"/>
      <c r="AT75" s="837"/>
      <c r="AU75" s="838" t="s">
        <v>487</v>
      </c>
      <c r="AV75" s="839"/>
      <c r="AW75" s="839"/>
      <c r="AX75" s="839"/>
      <c r="AY75" s="837"/>
      <c r="AZ75" s="835"/>
      <c r="BA75" s="835"/>
      <c r="BB75" s="835"/>
      <c r="BC75" s="835"/>
      <c r="BD75" s="836"/>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2">
      <c r="A76" s="238">
        <v>9</v>
      </c>
      <c r="B76" s="878" t="s">
        <v>559</v>
      </c>
      <c r="C76" s="879"/>
      <c r="D76" s="879"/>
      <c r="E76" s="879"/>
      <c r="F76" s="879"/>
      <c r="G76" s="879"/>
      <c r="H76" s="879"/>
      <c r="I76" s="879"/>
      <c r="J76" s="879"/>
      <c r="K76" s="879"/>
      <c r="L76" s="879"/>
      <c r="M76" s="879"/>
      <c r="N76" s="879"/>
      <c r="O76" s="879"/>
      <c r="P76" s="880"/>
      <c r="Q76" s="882">
        <v>6</v>
      </c>
      <c r="R76" s="839"/>
      <c r="S76" s="839"/>
      <c r="T76" s="839"/>
      <c r="U76" s="837"/>
      <c r="V76" s="838">
        <v>0</v>
      </c>
      <c r="W76" s="839"/>
      <c r="X76" s="839"/>
      <c r="Y76" s="839"/>
      <c r="Z76" s="837"/>
      <c r="AA76" s="838">
        <v>5</v>
      </c>
      <c r="AB76" s="839"/>
      <c r="AC76" s="839"/>
      <c r="AD76" s="839"/>
      <c r="AE76" s="837"/>
      <c r="AF76" s="838">
        <v>5</v>
      </c>
      <c r="AG76" s="839"/>
      <c r="AH76" s="839"/>
      <c r="AI76" s="839"/>
      <c r="AJ76" s="837"/>
      <c r="AK76" s="838" t="s">
        <v>487</v>
      </c>
      <c r="AL76" s="839"/>
      <c r="AM76" s="839"/>
      <c r="AN76" s="839"/>
      <c r="AO76" s="837"/>
      <c r="AP76" s="838" t="s">
        <v>487</v>
      </c>
      <c r="AQ76" s="839"/>
      <c r="AR76" s="839"/>
      <c r="AS76" s="839"/>
      <c r="AT76" s="837"/>
      <c r="AU76" s="838" t="s">
        <v>487</v>
      </c>
      <c r="AV76" s="839"/>
      <c r="AW76" s="839"/>
      <c r="AX76" s="839"/>
      <c r="AY76" s="837"/>
      <c r="AZ76" s="835"/>
      <c r="BA76" s="835"/>
      <c r="BB76" s="835"/>
      <c r="BC76" s="835"/>
      <c r="BD76" s="836"/>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2">
      <c r="A77" s="238">
        <v>10</v>
      </c>
      <c r="B77" s="878" t="s">
        <v>560</v>
      </c>
      <c r="C77" s="879"/>
      <c r="D77" s="879"/>
      <c r="E77" s="879"/>
      <c r="F77" s="879"/>
      <c r="G77" s="879"/>
      <c r="H77" s="879"/>
      <c r="I77" s="879"/>
      <c r="J77" s="879"/>
      <c r="K77" s="879"/>
      <c r="L77" s="879"/>
      <c r="M77" s="879"/>
      <c r="N77" s="879"/>
      <c r="O77" s="879"/>
      <c r="P77" s="880"/>
      <c r="Q77" s="882">
        <v>585</v>
      </c>
      <c r="R77" s="839"/>
      <c r="S77" s="839"/>
      <c r="T77" s="839"/>
      <c r="U77" s="837"/>
      <c r="V77" s="838">
        <v>569</v>
      </c>
      <c r="W77" s="839"/>
      <c r="X77" s="839"/>
      <c r="Y77" s="839"/>
      <c r="Z77" s="837"/>
      <c r="AA77" s="838">
        <v>16</v>
      </c>
      <c r="AB77" s="839"/>
      <c r="AC77" s="839"/>
      <c r="AD77" s="839"/>
      <c r="AE77" s="837"/>
      <c r="AF77" s="838">
        <v>16</v>
      </c>
      <c r="AG77" s="839"/>
      <c r="AH77" s="839"/>
      <c r="AI77" s="839"/>
      <c r="AJ77" s="837"/>
      <c r="AK77" s="838" t="s">
        <v>487</v>
      </c>
      <c r="AL77" s="839"/>
      <c r="AM77" s="839"/>
      <c r="AN77" s="839"/>
      <c r="AO77" s="837"/>
      <c r="AP77" s="838" t="s">
        <v>487</v>
      </c>
      <c r="AQ77" s="839"/>
      <c r="AR77" s="839"/>
      <c r="AS77" s="839"/>
      <c r="AT77" s="837"/>
      <c r="AU77" s="838" t="s">
        <v>487</v>
      </c>
      <c r="AV77" s="839"/>
      <c r="AW77" s="839"/>
      <c r="AX77" s="839"/>
      <c r="AY77" s="837"/>
      <c r="AZ77" s="835"/>
      <c r="BA77" s="835"/>
      <c r="BB77" s="835"/>
      <c r="BC77" s="835"/>
      <c r="BD77" s="836"/>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2">
      <c r="A78" s="238">
        <v>11</v>
      </c>
      <c r="B78" s="878" t="s">
        <v>561</v>
      </c>
      <c r="C78" s="879"/>
      <c r="D78" s="879"/>
      <c r="E78" s="879"/>
      <c r="F78" s="879"/>
      <c r="G78" s="879"/>
      <c r="H78" s="879"/>
      <c r="I78" s="879"/>
      <c r="J78" s="879"/>
      <c r="K78" s="879"/>
      <c r="L78" s="879"/>
      <c r="M78" s="879"/>
      <c r="N78" s="879"/>
      <c r="O78" s="879"/>
      <c r="P78" s="880"/>
      <c r="Q78" s="881">
        <v>176293</v>
      </c>
      <c r="R78" s="833"/>
      <c r="S78" s="833"/>
      <c r="T78" s="833"/>
      <c r="U78" s="833"/>
      <c r="V78" s="833">
        <v>176293</v>
      </c>
      <c r="W78" s="833"/>
      <c r="X78" s="833"/>
      <c r="Y78" s="833"/>
      <c r="Z78" s="833"/>
      <c r="AA78" s="833" t="s">
        <v>563</v>
      </c>
      <c r="AB78" s="833"/>
      <c r="AC78" s="833"/>
      <c r="AD78" s="833"/>
      <c r="AE78" s="833"/>
      <c r="AF78" s="833" t="s">
        <v>563</v>
      </c>
      <c r="AG78" s="833"/>
      <c r="AH78" s="833"/>
      <c r="AI78" s="833"/>
      <c r="AJ78" s="833"/>
      <c r="AK78" s="833">
        <v>1232</v>
      </c>
      <c r="AL78" s="833"/>
      <c r="AM78" s="833"/>
      <c r="AN78" s="833"/>
      <c r="AO78" s="833"/>
      <c r="AP78" s="833" t="s">
        <v>487</v>
      </c>
      <c r="AQ78" s="833"/>
      <c r="AR78" s="833"/>
      <c r="AS78" s="833"/>
      <c r="AT78" s="833"/>
      <c r="AU78" s="833" t="s">
        <v>487</v>
      </c>
      <c r="AV78" s="833"/>
      <c r="AW78" s="833"/>
      <c r="AX78" s="833"/>
      <c r="AY78" s="833"/>
      <c r="AZ78" s="835"/>
      <c r="BA78" s="835"/>
      <c r="BB78" s="835"/>
      <c r="BC78" s="835"/>
      <c r="BD78" s="836"/>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2">
      <c r="A79" s="238">
        <v>12</v>
      </c>
      <c r="B79" s="878"/>
      <c r="C79" s="879"/>
      <c r="D79" s="879"/>
      <c r="E79" s="879"/>
      <c r="F79" s="879"/>
      <c r="G79" s="879"/>
      <c r="H79" s="879"/>
      <c r="I79" s="879"/>
      <c r="J79" s="879"/>
      <c r="K79" s="879"/>
      <c r="L79" s="879"/>
      <c r="M79" s="879"/>
      <c r="N79" s="879"/>
      <c r="O79" s="879"/>
      <c r="P79" s="880"/>
      <c r="Q79" s="881"/>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2">
      <c r="A80" s="238">
        <v>13</v>
      </c>
      <c r="B80" s="878"/>
      <c r="C80" s="879"/>
      <c r="D80" s="879"/>
      <c r="E80" s="879"/>
      <c r="F80" s="879"/>
      <c r="G80" s="879"/>
      <c r="H80" s="879"/>
      <c r="I80" s="879"/>
      <c r="J80" s="879"/>
      <c r="K80" s="879"/>
      <c r="L80" s="879"/>
      <c r="M80" s="879"/>
      <c r="N80" s="879"/>
      <c r="O80" s="879"/>
      <c r="P80" s="880"/>
      <c r="Q80" s="881"/>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2">
      <c r="A81" s="238">
        <v>14</v>
      </c>
      <c r="B81" s="878"/>
      <c r="C81" s="879"/>
      <c r="D81" s="879"/>
      <c r="E81" s="879"/>
      <c r="F81" s="879"/>
      <c r="G81" s="879"/>
      <c r="H81" s="879"/>
      <c r="I81" s="879"/>
      <c r="J81" s="879"/>
      <c r="K81" s="879"/>
      <c r="L81" s="879"/>
      <c r="M81" s="879"/>
      <c r="N81" s="879"/>
      <c r="O81" s="879"/>
      <c r="P81" s="880"/>
      <c r="Q81" s="881"/>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2">
      <c r="A82" s="238">
        <v>15</v>
      </c>
      <c r="B82" s="878"/>
      <c r="C82" s="879"/>
      <c r="D82" s="879"/>
      <c r="E82" s="879"/>
      <c r="F82" s="879"/>
      <c r="G82" s="879"/>
      <c r="H82" s="879"/>
      <c r="I82" s="879"/>
      <c r="J82" s="879"/>
      <c r="K82" s="879"/>
      <c r="L82" s="879"/>
      <c r="M82" s="879"/>
      <c r="N82" s="879"/>
      <c r="O82" s="879"/>
      <c r="P82" s="880"/>
      <c r="Q82" s="881"/>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2">
      <c r="A83" s="238">
        <v>16</v>
      </c>
      <c r="B83" s="878"/>
      <c r="C83" s="879"/>
      <c r="D83" s="879"/>
      <c r="E83" s="879"/>
      <c r="F83" s="879"/>
      <c r="G83" s="879"/>
      <c r="H83" s="879"/>
      <c r="I83" s="879"/>
      <c r="J83" s="879"/>
      <c r="K83" s="879"/>
      <c r="L83" s="879"/>
      <c r="M83" s="879"/>
      <c r="N83" s="879"/>
      <c r="O83" s="879"/>
      <c r="P83" s="880"/>
      <c r="Q83" s="881"/>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2">
      <c r="A84" s="238">
        <v>17</v>
      </c>
      <c r="B84" s="878"/>
      <c r="C84" s="879"/>
      <c r="D84" s="879"/>
      <c r="E84" s="879"/>
      <c r="F84" s="879"/>
      <c r="G84" s="879"/>
      <c r="H84" s="879"/>
      <c r="I84" s="879"/>
      <c r="J84" s="879"/>
      <c r="K84" s="879"/>
      <c r="L84" s="879"/>
      <c r="M84" s="879"/>
      <c r="N84" s="879"/>
      <c r="O84" s="879"/>
      <c r="P84" s="880"/>
      <c r="Q84" s="881"/>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2">
      <c r="A85" s="238">
        <v>18</v>
      </c>
      <c r="B85" s="878"/>
      <c r="C85" s="879"/>
      <c r="D85" s="879"/>
      <c r="E85" s="879"/>
      <c r="F85" s="879"/>
      <c r="G85" s="879"/>
      <c r="H85" s="879"/>
      <c r="I85" s="879"/>
      <c r="J85" s="879"/>
      <c r="K85" s="879"/>
      <c r="L85" s="879"/>
      <c r="M85" s="879"/>
      <c r="N85" s="879"/>
      <c r="O85" s="879"/>
      <c r="P85" s="880"/>
      <c r="Q85" s="881"/>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2">
      <c r="A86" s="238">
        <v>19</v>
      </c>
      <c r="B86" s="878"/>
      <c r="C86" s="879"/>
      <c r="D86" s="879"/>
      <c r="E86" s="879"/>
      <c r="F86" s="879"/>
      <c r="G86" s="879"/>
      <c r="H86" s="879"/>
      <c r="I86" s="879"/>
      <c r="J86" s="879"/>
      <c r="K86" s="879"/>
      <c r="L86" s="879"/>
      <c r="M86" s="879"/>
      <c r="N86" s="879"/>
      <c r="O86" s="879"/>
      <c r="P86" s="880"/>
      <c r="Q86" s="881"/>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5">
      <c r="A88" s="240" t="s">
        <v>376</v>
      </c>
      <c r="B88" s="789" t="s">
        <v>400</v>
      </c>
      <c r="C88" s="790"/>
      <c r="D88" s="790"/>
      <c r="E88" s="790"/>
      <c r="F88" s="790"/>
      <c r="G88" s="790"/>
      <c r="H88" s="790"/>
      <c r="I88" s="790"/>
      <c r="J88" s="790"/>
      <c r="K88" s="790"/>
      <c r="L88" s="790"/>
      <c r="M88" s="790"/>
      <c r="N88" s="790"/>
      <c r="O88" s="790"/>
      <c r="P88" s="791"/>
      <c r="Q88" s="845"/>
      <c r="R88" s="846"/>
      <c r="S88" s="846"/>
      <c r="T88" s="846"/>
      <c r="U88" s="846"/>
      <c r="V88" s="846"/>
      <c r="W88" s="846"/>
      <c r="X88" s="846"/>
      <c r="Y88" s="846"/>
      <c r="Z88" s="846"/>
      <c r="AA88" s="846"/>
      <c r="AB88" s="846"/>
      <c r="AC88" s="846"/>
      <c r="AD88" s="846"/>
      <c r="AE88" s="846"/>
      <c r="AF88" s="849"/>
      <c r="AG88" s="849"/>
      <c r="AH88" s="849"/>
      <c r="AI88" s="849"/>
      <c r="AJ88" s="849"/>
      <c r="AK88" s="846"/>
      <c r="AL88" s="846"/>
      <c r="AM88" s="846"/>
      <c r="AN88" s="846"/>
      <c r="AO88" s="846"/>
      <c r="AP88" s="849"/>
      <c r="AQ88" s="849"/>
      <c r="AR88" s="849"/>
      <c r="AS88" s="849"/>
      <c r="AT88" s="849"/>
      <c r="AU88" s="849"/>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c r="CS102" s="857"/>
      <c r="CT102" s="857"/>
      <c r="CU102" s="857"/>
      <c r="CV102" s="894"/>
      <c r="CW102" s="893"/>
      <c r="CX102" s="857"/>
      <c r="CY102" s="857"/>
      <c r="CZ102" s="857"/>
      <c r="DA102" s="894"/>
      <c r="DB102" s="893"/>
      <c r="DC102" s="857"/>
      <c r="DD102" s="857"/>
      <c r="DE102" s="857"/>
      <c r="DF102" s="894"/>
      <c r="DG102" s="893"/>
      <c r="DH102" s="857"/>
      <c r="DI102" s="857"/>
      <c r="DJ102" s="857"/>
      <c r="DK102" s="894"/>
      <c r="DL102" s="893"/>
      <c r="DM102" s="857"/>
      <c r="DN102" s="857"/>
      <c r="DO102" s="857"/>
      <c r="DP102" s="894"/>
      <c r="DQ102" s="893"/>
      <c r="DR102" s="857"/>
      <c r="DS102" s="857"/>
      <c r="DT102" s="857"/>
      <c r="DU102" s="894"/>
      <c r="DV102" s="789"/>
      <c r="DW102" s="790"/>
      <c r="DX102" s="790"/>
      <c r="DY102" s="790"/>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403</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406</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409</v>
      </c>
      <c r="AB109" s="896"/>
      <c r="AC109" s="896"/>
      <c r="AD109" s="896"/>
      <c r="AE109" s="897"/>
      <c r="AF109" s="895" t="s">
        <v>410</v>
      </c>
      <c r="AG109" s="896"/>
      <c r="AH109" s="896"/>
      <c r="AI109" s="896"/>
      <c r="AJ109" s="897"/>
      <c r="AK109" s="895" t="s">
        <v>294</v>
      </c>
      <c r="AL109" s="896"/>
      <c r="AM109" s="896"/>
      <c r="AN109" s="896"/>
      <c r="AO109" s="897"/>
      <c r="AP109" s="895" t="s">
        <v>411</v>
      </c>
      <c r="AQ109" s="896"/>
      <c r="AR109" s="896"/>
      <c r="AS109" s="896"/>
      <c r="AT109" s="898"/>
      <c r="AU109" s="91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409</v>
      </c>
      <c r="BR109" s="896"/>
      <c r="BS109" s="896"/>
      <c r="BT109" s="896"/>
      <c r="BU109" s="897"/>
      <c r="BV109" s="895" t="s">
        <v>410</v>
      </c>
      <c r="BW109" s="896"/>
      <c r="BX109" s="896"/>
      <c r="BY109" s="896"/>
      <c r="BZ109" s="897"/>
      <c r="CA109" s="895" t="s">
        <v>294</v>
      </c>
      <c r="CB109" s="896"/>
      <c r="CC109" s="896"/>
      <c r="CD109" s="896"/>
      <c r="CE109" s="897"/>
      <c r="CF109" s="916" t="s">
        <v>411</v>
      </c>
      <c r="CG109" s="916"/>
      <c r="CH109" s="916"/>
      <c r="CI109" s="916"/>
      <c r="CJ109" s="916"/>
      <c r="CK109" s="895"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409</v>
      </c>
      <c r="DH109" s="896"/>
      <c r="DI109" s="896"/>
      <c r="DJ109" s="896"/>
      <c r="DK109" s="897"/>
      <c r="DL109" s="895" t="s">
        <v>410</v>
      </c>
      <c r="DM109" s="896"/>
      <c r="DN109" s="896"/>
      <c r="DO109" s="896"/>
      <c r="DP109" s="897"/>
      <c r="DQ109" s="895" t="s">
        <v>294</v>
      </c>
      <c r="DR109" s="896"/>
      <c r="DS109" s="896"/>
      <c r="DT109" s="896"/>
      <c r="DU109" s="897"/>
      <c r="DV109" s="895" t="s">
        <v>411</v>
      </c>
      <c r="DW109" s="896"/>
      <c r="DX109" s="896"/>
      <c r="DY109" s="896"/>
      <c r="DZ109" s="898"/>
    </row>
    <row r="110" spans="1:131" s="230" customFormat="1" ht="26.25" customHeight="1" x14ac:dyDescent="0.2">
      <c r="A110" s="899" t="s">
        <v>413</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3776644</v>
      </c>
      <c r="AB110" s="903"/>
      <c r="AC110" s="903"/>
      <c r="AD110" s="903"/>
      <c r="AE110" s="904"/>
      <c r="AF110" s="905">
        <v>3442861</v>
      </c>
      <c r="AG110" s="903"/>
      <c r="AH110" s="903"/>
      <c r="AI110" s="903"/>
      <c r="AJ110" s="904"/>
      <c r="AK110" s="905">
        <v>3377262</v>
      </c>
      <c r="AL110" s="903"/>
      <c r="AM110" s="903"/>
      <c r="AN110" s="903"/>
      <c r="AO110" s="904"/>
      <c r="AP110" s="906">
        <v>22.1</v>
      </c>
      <c r="AQ110" s="907"/>
      <c r="AR110" s="907"/>
      <c r="AS110" s="907"/>
      <c r="AT110" s="908"/>
      <c r="AU110" s="909" t="s">
        <v>69</v>
      </c>
      <c r="AV110" s="910"/>
      <c r="AW110" s="910"/>
      <c r="AX110" s="910"/>
      <c r="AY110" s="910"/>
      <c r="AZ110" s="932" t="s">
        <v>414</v>
      </c>
      <c r="BA110" s="900"/>
      <c r="BB110" s="900"/>
      <c r="BC110" s="900"/>
      <c r="BD110" s="900"/>
      <c r="BE110" s="900"/>
      <c r="BF110" s="900"/>
      <c r="BG110" s="900"/>
      <c r="BH110" s="900"/>
      <c r="BI110" s="900"/>
      <c r="BJ110" s="900"/>
      <c r="BK110" s="900"/>
      <c r="BL110" s="900"/>
      <c r="BM110" s="900"/>
      <c r="BN110" s="900"/>
      <c r="BO110" s="900"/>
      <c r="BP110" s="901"/>
      <c r="BQ110" s="933">
        <v>39112169</v>
      </c>
      <c r="BR110" s="934"/>
      <c r="BS110" s="934"/>
      <c r="BT110" s="934"/>
      <c r="BU110" s="934"/>
      <c r="BV110" s="934">
        <v>38728958</v>
      </c>
      <c r="BW110" s="934"/>
      <c r="BX110" s="934"/>
      <c r="BY110" s="934"/>
      <c r="BZ110" s="934"/>
      <c r="CA110" s="934">
        <v>39271663</v>
      </c>
      <c r="CB110" s="934"/>
      <c r="CC110" s="934"/>
      <c r="CD110" s="934"/>
      <c r="CE110" s="934"/>
      <c r="CF110" s="947">
        <v>257.2</v>
      </c>
      <c r="CG110" s="948"/>
      <c r="CH110" s="948"/>
      <c r="CI110" s="948"/>
      <c r="CJ110" s="948"/>
      <c r="CK110" s="949" t="s">
        <v>415</v>
      </c>
      <c r="CL110" s="950"/>
      <c r="CM110" s="932" t="s">
        <v>416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2">
      <c r="A111" s="937" t="s">
        <v>417</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418</v>
      </c>
      <c r="BA111" s="926"/>
      <c r="BB111" s="926"/>
      <c r="BC111" s="926"/>
      <c r="BD111" s="926"/>
      <c r="BE111" s="926"/>
      <c r="BF111" s="926"/>
      <c r="BG111" s="926"/>
      <c r="BH111" s="926"/>
      <c r="BI111" s="926"/>
      <c r="BJ111" s="926"/>
      <c r="BK111" s="926"/>
      <c r="BL111" s="926"/>
      <c r="BM111" s="926"/>
      <c r="BN111" s="926"/>
      <c r="BO111" s="926"/>
      <c r="BP111" s="927"/>
      <c r="BQ111" s="928">
        <v>324149</v>
      </c>
      <c r="BR111" s="929"/>
      <c r="BS111" s="929"/>
      <c r="BT111" s="929"/>
      <c r="BU111" s="929"/>
      <c r="BV111" s="929">
        <v>221691</v>
      </c>
      <c r="BW111" s="929"/>
      <c r="BX111" s="929"/>
      <c r="BY111" s="929"/>
      <c r="BZ111" s="929"/>
      <c r="CA111" s="929">
        <v>253392</v>
      </c>
      <c r="CB111" s="929"/>
      <c r="CC111" s="929"/>
      <c r="CD111" s="929"/>
      <c r="CE111" s="929"/>
      <c r="CF111" s="923">
        <v>1.7</v>
      </c>
      <c r="CG111" s="924"/>
      <c r="CH111" s="924"/>
      <c r="CI111" s="924"/>
      <c r="CJ111" s="924"/>
      <c r="CK111" s="951"/>
      <c r="CL111" s="952"/>
      <c r="CM111" s="925" t="s">
        <v>419</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420</v>
      </c>
      <c r="B112" s="956"/>
      <c r="C112" s="926" t="s">
        <v>421</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422</v>
      </c>
      <c r="BA112" s="926"/>
      <c r="BB112" s="926"/>
      <c r="BC112" s="926"/>
      <c r="BD112" s="926"/>
      <c r="BE112" s="926"/>
      <c r="BF112" s="926"/>
      <c r="BG112" s="926"/>
      <c r="BH112" s="926"/>
      <c r="BI112" s="926"/>
      <c r="BJ112" s="926"/>
      <c r="BK112" s="926"/>
      <c r="BL112" s="926"/>
      <c r="BM112" s="926"/>
      <c r="BN112" s="926"/>
      <c r="BO112" s="926"/>
      <c r="BP112" s="927"/>
      <c r="BQ112" s="928">
        <v>18306719</v>
      </c>
      <c r="BR112" s="929"/>
      <c r="BS112" s="929"/>
      <c r="BT112" s="929"/>
      <c r="BU112" s="929"/>
      <c r="BV112" s="929">
        <v>17153673</v>
      </c>
      <c r="BW112" s="929"/>
      <c r="BX112" s="929"/>
      <c r="BY112" s="929"/>
      <c r="BZ112" s="929"/>
      <c r="CA112" s="929">
        <v>16262139</v>
      </c>
      <c r="CB112" s="929"/>
      <c r="CC112" s="929"/>
      <c r="CD112" s="929"/>
      <c r="CE112" s="929"/>
      <c r="CF112" s="923">
        <v>106.5</v>
      </c>
      <c r="CG112" s="924"/>
      <c r="CH112" s="924"/>
      <c r="CI112" s="924"/>
      <c r="CJ112" s="924"/>
      <c r="CK112" s="951"/>
      <c r="CL112" s="952"/>
      <c r="CM112" s="925" t="s">
        <v>423</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424</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1710880</v>
      </c>
      <c r="AB113" s="941"/>
      <c r="AC113" s="941"/>
      <c r="AD113" s="941"/>
      <c r="AE113" s="942"/>
      <c r="AF113" s="943">
        <v>1424355</v>
      </c>
      <c r="AG113" s="941"/>
      <c r="AH113" s="941"/>
      <c r="AI113" s="941"/>
      <c r="AJ113" s="942"/>
      <c r="AK113" s="943">
        <v>1424581</v>
      </c>
      <c r="AL113" s="941"/>
      <c r="AM113" s="941"/>
      <c r="AN113" s="941"/>
      <c r="AO113" s="942"/>
      <c r="AP113" s="944">
        <v>9.3000000000000007</v>
      </c>
      <c r="AQ113" s="945"/>
      <c r="AR113" s="945"/>
      <c r="AS113" s="945"/>
      <c r="AT113" s="946"/>
      <c r="AU113" s="911"/>
      <c r="AV113" s="912"/>
      <c r="AW113" s="912"/>
      <c r="AX113" s="912"/>
      <c r="AY113" s="912"/>
      <c r="AZ113" s="925" t="s">
        <v>425</v>
      </c>
      <c r="BA113" s="926"/>
      <c r="BB113" s="926"/>
      <c r="BC113" s="926"/>
      <c r="BD113" s="926"/>
      <c r="BE113" s="926"/>
      <c r="BF113" s="926"/>
      <c r="BG113" s="926"/>
      <c r="BH113" s="926"/>
      <c r="BI113" s="926"/>
      <c r="BJ113" s="926"/>
      <c r="BK113" s="926"/>
      <c r="BL113" s="926"/>
      <c r="BM113" s="926"/>
      <c r="BN113" s="926"/>
      <c r="BO113" s="926"/>
      <c r="BP113" s="927"/>
      <c r="BQ113" s="928">
        <v>647484</v>
      </c>
      <c r="BR113" s="929"/>
      <c r="BS113" s="929"/>
      <c r="BT113" s="929"/>
      <c r="BU113" s="929"/>
      <c r="BV113" s="929">
        <v>647484</v>
      </c>
      <c r="BW113" s="929"/>
      <c r="BX113" s="929"/>
      <c r="BY113" s="929"/>
      <c r="BZ113" s="929"/>
      <c r="CA113" s="929">
        <v>651698</v>
      </c>
      <c r="CB113" s="929"/>
      <c r="CC113" s="929"/>
      <c r="CD113" s="929"/>
      <c r="CE113" s="929"/>
      <c r="CF113" s="923">
        <v>4.3</v>
      </c>
      <c r="CG113" s="924"/>
      <c r="CH113" s="924"/>
      <c r="CI113" s="924"/>
      <c r="CJ113" s="924"/>
      <c r="CK113" s="951"/>
      <c r="CL113" s="952"/>
      <c r="CM113" s="925" t="s">
        <v>426</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427</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t="s">
        <v>122</v>
      </c>
      <c r="AB114" s="962"/>
      <c r="AC114" s="962"/>
      <c r="AD114" s="962"/>
      <c r="AE114" s="963"/>
      <c r="AF114" s="964">
        <v>1254</v>
      </c>
      <c r="AG114" s="962"/>
      <c r="AH114" s="962"/>
      <c r="AI114" s="962"/>
      <c r="AJ114" s="963"/>
      <c r="AK114" s="964">
        <v>9867</v>
      </c>
      <c r="AL114" s="962"/>
      <c r="AM114" s="962"/>
      <c r="AN114" s="962"/>
      <c r="AO114" s="963"/>
      <c r="AP114" s="965">
        <v>0.1</v>
      </c>
      <c r="AQ114" s="966"/>
      <c r="AR114" s="966"/>
      <c r="AS114" s="966"/>
      <c r="AT114" s="967"/>
      <c r="AU114" s="911"/>
      <c r="AV114" s="912"/>
      <c r="AW114" s="912"/>
      <c r="AX114" s="912"/>
      <c r="AY114" s="912"/>
      <c r="AZ114" s="925" t="s">
        <v>428</v>
      </c>
      <c r="BA114" s="926"/>
      <c r="BB114" s="926"/>
      <c r="BC114" s="926"/>
      <c r="BD114" s="926"/>
      <c r="BE114" s="926"/>
      <c r="BF114" s="926"/>
      <c r="BG114" s="926"/>
      <c r="BH114" s="926"/>
      <c r="BI114" s="926"/>
      <c r="BJ114" s="926"/>
      <c r="BK114" s="926"/>
      <c r="BL114" s="926"/>
      <c r="BM114" s="926"/>
      <c r="BN114" s="926"/>
      <c r="BO114" s="926"/>
      <c r="BP114" s="927"/>
      <c r="BQ114" s="928">
        <v>3838018</v>
      </c>
      <c r="BR114" s="929"/>
      <c r="BS114" s="929"/>
      <c r="BT114" s="929"/>
      <c r="BU114" s="929"/>
      <c r="BV114" s="929">
        <v>4149968</v>
      </c>
      <c r="BW114" s="929"/>
      <c r="BX114" s="929"/>
      <c r="BY114" s="929"/>
      <c r="BZ114" s="929"/>
      <c r="CA114" s="929">
        <v>4249360</v>
      </c>
      <c r="CB114" s="929"/>
      <c r="CC114" s="929"/>
      <c r="CD114" s="929"/>
      <c r="CE114" s="929"/>
      <c r="CF114" s="923">
        <v>27.8</v>
      </c>
      <c r="CG114" s="924"/>
      <c r="CH114" s="924"/>
      <c r="CI114" s="924"/>
      <c r="CJ114" s="924"/>
      <c r="CK114" s="951"/>
      <c r="CL114" s="952"/>
      <c r="CM114" s="925" t="s">
        <v>429</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18131</v>
      </c>
      <c r="AB115" s="941"/>
      <c r="AC115" s="941"/>
      <c r="AD115" s="941"/>
      <c r="AE115" s="942"/>
      <c r="AF115" s="943">
        <v>17619</v>
      </c>
      <c r="AG115" s="941"/>
      <c r="AH115" s="941"/>
      <c r="AI115" s="941"/>
      <c r="AJ115" s="942"/>
      <c r="AK115" s="943">
        <v>9462</v>
      </c>
      <c r="AL115" s="941"/>
      <c r="AM115" s="941"/>
      <c r="AN115" s="941"/>
      <c r="AO115" s="942"/>
      <c r="AP115" s="944">
        <v>0.1</v>
      </c>
      <c r="AQ115" s="945"/>
      <c r="AR115" s="945"/>
      <c r="AS115" s="945"/>
      <c r="AT115" s="946"/>
      <c r="AU115" s="911"/>
      <c r="AV115" s="912"/>
      <c r="AW115" s="912"/>
      <c r="AX115" s="912"/>
      <c r="AY115" s="912"/>
      <c r="AZ115" s="925" t="s">
        <v>431</v>
      </c>
      <c r="BA115" s="926"/>
      <c r="BB115" s="926"/>
      <c r="BC115" s="926"/>
      <c r="BD115" s="926"/>
      <c r="BE115" s="926"/>
      <c r="BF115" s="926"/>
      <c r="BG115" s="926"/>
      <c r="BH115" s="926"/>
      <c r="BI115" s="926"/>
      <c r="BJ115" s="926"/>
      <c r="BK115" s="926"/>
      <c r="BL115" s="926"/>
      <c r="BM115" s="926"/>
      <c r="BN115" s="926"/>
      <c r="BO115" s="926"/>
      <c r="BP115" s="927"/>
      <c r="BQ115" s="928">
        <v>450372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278830</v>
      </c>
      <c r="DH115" s="962"/>
      <c r="DI115" s="962"/>
      <c r="DJ115" s="962"/>
      <c r="DK115" s="963"/>
      <c r="DL115" s="964">
        <v>185825</v>
      </c>
      <c r="DM115" s="962"/>
      <c r="DN115" s="962"/>
      <c r="DO115" s="962"/>
      <c r="DP115" s="963"/>
      <c r="DQ115" s="964">
        <v>225420</v>
      </c>
      <c r="DR115" s="962"/>
      <c r="DS115" s="962"/>
      <c r="DT115" s="962"/>
      <c r="DU115" s="963"/>
      <c r="DV115" s="965">
        <v>1.5</v>
      </c>
      <c r="DW115" s="966"/>
      <c r="DX115" s="966"/>
      <c r="DY115" s="966"/>
      <c r="DZ115" s="967"/>
    </row>
    <row r="116" spans="1:130" s="230" customFormat="1" ht="26.25" customHeight="1" x14ac:dyDescent="0.2">
      <c r="A116" s="959"/>
      <c r="B116" s="960"/>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434</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45319</v>
      </c>
      <c r="DH116" s="962"/>
      <c r="DI116" s="962"/>
      <c r="DJ116" s="962"/>
      <c r="DK116" s="963"/>
      <c r="DL116" s="964">
        <v>35866</v>
      </c>
      <c r="DM116" s="962"/>
      <c r="DN116" s="962"/>
      <c r="DO116" s="962"/>
      <c r="DP116" s="963"/>
      <c r="DQ116" s="964">
        <v>27972</v>
      </c>
      <c r="DR116" s="962"/>
      <c r="DS116" s="962"/>
      <c r="DT116" s="962"/>
      <c r="DU116" s="963"/>
      <c r="DV116" s="965">
        <v>0.2</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436</v>
      </c>
      <c r="Z117" s="897"/>
      <c r="AA117" s="981">
        <v>5505655</v>
      </c>
      <c r="AB117" s="982"/>
      <c r="AC117" s="982"/>
      <c r="AD117" s="982"/>
      <c r="AE117" s="983"/>
      <c r="AF117" s="984">
        <v>4886089</v>
      </c>
      <c r="AG117" s="982"/>
      <c r="AH117" s="982"/>
      <c r="AI117" s="982"/>
      <c r="AJ117" s="983"/>
      <c r="AK117" s="984">
        <v>4821172</v>
      </c>
      <c r="AL117" s="982"/>
      <c r="AM117" s="982"/>
      <c r="AN117" s="982"/>
      <c r="AO117" s="983"/>
      <c r="AP117" s="985"/>
      <c r="AQ117" s="986"/>
      <c r="AR117" s="986"/>
      <c r="AS117" s="986"/>
      <c r="AT117" s="987"/>
      <c r="AU117" s="911"/>
      <c r="AV117" s="912"/>
      <c r="AW117" s="912"/>
      <c r="AX117" s="912"/>
      <c r="AY117" s="912"/>
      <c r="AZ117" s="977" t="s">
        <v>437</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409</v>
      </c>
      <c r="AB118" s="896"/>
      <c r="AC118" s="896"/>
      <c r="AD118" s="896"/>
      <c r="AE118" s="897"/>
      <c r="AF118" s="895" t="s">
        <v>410</v>
      </c>
      <c r="AG118" s="896"/>
      <c r="AH118" s="896"/>
      <c r="AI118" s="896"/>
      <c r="AJ118" s="897"/>
      <c r="AK118" s="895" t="s">
        <v>294</v>
      </c>
      <c r="AL118" s="896"/>
      <c r="AM118" s="896"/>
      <c r="AN118" s="896"/>
      <c r="AO118" s="897"/>
      <c r="AP118" s="973" t="s">
        <v>411</v>
      </c>
      <c r="AQ118" s="974"/>
      <c r="AR118" s="974"/>
      <c r="AS118" s="974"/>
      <c r="AT118" s="975"/>
      <c r="AU118" s="911"/>
      <c r="AV118" s="912"/>
      <c r="AW118" s="912"/>
      <c r="AX118" s="912"/>
      <c r="AY118" s="912"/>
      <c r="AZ118" s="976" t="s">
        <v>439</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440</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415</v>
      </c>
      <c r="B119" s="950"/>
      <c r="C119" s="932" t="s">
        <v>416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441</v>
      </c>
      <c r="BP119" s="1008"/>
      <c r="BQ119" s="1002">
        <v>62678911</v>
      </c>
      <c r="BR119" s="1003"/>
      <c r="BS119" s="1003"/>
      <c r="BT119" s="1003"/>
      <c r="BU119" s="1003"/>
      <c r="BV119" s="1003">
        <v>60901774</v>
      </c>
      <c r="BW119" s="1003"/>
      <c r="BX119" s="1003"/>
      <c r="BY119" s="1003"/>
      <c r="BZ119" s="1003"/>
      <c r="CA119" s="1003">
        <v>60688252</v>
      </c>
      <c r="CB119" s="1003"/>
      <c r="CC119" s="1003"/>
      <c r="CD119" s="1003"/>
      <c r="CE119" s="1003"/>
      <c r="CF119" s="1004"/>
      <c r="CG119" s="1005"/>
      <c r="CH119" s="1005"/>
      <c r="CI119" s="1005"/>
      <c r="CJ119" s="1006"/>
      <c r="CK119" s="953"/>
      <c r="CL119" s="954"/>
      <c r="CM119" s="976" t="s">
        <v>442</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2">
      <c r="A120" s="1060"/>
      <c r="B120" s="952"/>
      <c r="C120" s="925" t="s">
        <v>419</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443</v>
      </c>
      <c r="AV120" s="995"/>
      <c r="AW120" s="995"/>
      <c r="AX120" s="995"/>
      <c r="AY120" s="996"/>
      <c r="AZ120" s="932" t="s">
        <v>444</v>
      </c>
      <c r="BA120" s="900"/>
      <c r="BB120" s="900"/>
      <c r="BC120" s="900"/>
      <c r="BD120" s="900"/>
      <c r="BE120" s="900"/>
      <c r="BF120" s="900"/>
      <c r="BG120" s="900"/>
      <c r="BH120" s="900"/>
      <c r="BI120" s="900"/>
      <c r="BJ120" s="900"/>
      <c r="BK120" s="900"/>
      <c r="BL120" s="900"/>
      <c r="BM120" s="900"/>
      <c r="BN120" s="900"/>
      <c r="BO120" s="900"/>
      <c r="BP120" s="901"/>
      <c r="BQ120" s="933">
        <v>6204751</v>
      </c>
      <c r="BR120" s="934"/>
      <c r="BS120" s="934"/>
      <c r="BT120" s="934"/>
      <c r="BU120" s="934"/>
      <c r="BV120" s="934">
        <v>6245664</v>
      </c>
      <c r="BW120" s="934"/>
      <c r="BX120" s="934"/>
      <c r="BY120" s="934"/>
      <c r="BZ120" s="934"/>
      <c r="CA120" s="934">
        <v>5809459</v>
      </c>
      <c r="CB120" s="934"/>
      <c r="CC120" s="934"/>
      <c r="CD120" s="934"/>
      <c r="CE120" s="934"/>
      <c r="CF120" s="947">
        <v>38</v>
      </c>
      <c r="CG120" s="948"/>
      <c r="CH120" s="948"/>
      <c r="CI120" s="948"/>
      <c r="CJ120" s="948"/>
      <c r="CK120" s="1009" t="s">
        <v>445</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13614130</v>
      </c>
      <c r="DH120" s="934"/>
      <c r="DI120" s="934"/>
      <c r="DJ120" s="934"/>
      <c r="DK120" s="934"/>
      <c r="DL120" s="934">
        <v>12867117</v>
      </c>
      <c r="DM120" s="934"/>
      <c r="DN120" s="934"/>
      <c r="DO120" s="934"/>
      <c r="DP120" s="934"/>
      <c r="DQ120" s="934">
        <v>12378197</v>
      </c>
      <c r="DR120" s="934"/>
      <c r="DS120" s="934"/>
      <c r="DT120" s="934"/>
      <c r="DU120" s="934"/>
      <c r="DV120" s="935">
        <v>81.099999999999994</v>
      </c>
      <c r="DW120" s="935"/>
      <c r="DX120" s="935"/>
      <c r="DY120" s="935"/>
      <c r="DZ120" s="936"/>
    </row>
    <row r="121" spans="1:130" s="230" customFormat="1" ht="26.25" customHeight="1" x14ac:dyDescent="0.2">
      <c r="A121" s="1060"/>
      <c r="B121" s="952"/>
      <c r="C121" s="977" t="s">
        <v>446</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447</v>
      </c>
      <c r="BA121" s="926"/>
      <c r="BB121" s="926"/>
      <c r="BC121" s="926"/>
      <c r="BD121" s="926"/>
      <c r="BE121" s="926"/>
      <c r="BF121" s="926"/>
      <c r="BG121" s="926"/>
      <c r="BH121" s="926"/>
      <c r="BI121" s="926"/>
      <c r="BJ121" s="926"/>
      <c r="BK121" s="926"/>
      <c r="BL121" s="926"/>
      <c r="BM121" s="926"/>
      <c r="BN121" s="926"/>
      <c r="BO121" s="926"/>
      <c r="BP121" s="927"/>
      <c r="BQ121" s="928">
        <v>4732583</v>
      </c>
      <c r="BR121" s="929"/>
      <c r="BS121" s="929"/>
      <c r="BT121" s="929"/>
      <c r="BU121" s="929"/>
      <c r="BV121" s="929">
        <v>4289405</v>
      </c>
      <c r="BW121" s="929"/>
      <c r="BX121" s="929"/>
      <c r="BY121" s="929"/>
      <c r="BZ121" s="929"/>
      <c r="CA121" s="929">
        <v>4845374</v>
      </c>
      <c r="CB121" s="929"/>
      <c r="CC121" s="929"/>
      <c r="CD121" s="929"/>
      <c r="CE121" s="929"/>
      <c r="CF121" s="923">
        <v>31.7</v>
      </c>
      <c r="CG121" s="924"/>
      <c r="CH121" s="924"/>
      <c r="CI121" s="924"/>
      <c r="CJ121" s="924"/>
      <c r="CK121" s="1012"/>
      <c r="CL121" s="1013"/>
      <c r="CM121" s="1013"/>
      <c r="CN121" s="1013"/>
      <c r="CO121" s="1014"/>
      <c r="CP121" s="1022" t="s">
        <v>391</v>
      </c>
      <c r="CQ121" s="1023"/>
      <c r="CR121" s="1023"/>
      <c r="CS121" s="1023"/>
      <c r="CT121" s="1023"/>
      <c r="CU121" s="1023"/>
      <c r="CV121" s="1023"/>
      <c r="CW121" s="1023"/>
      <c r="CX121" s="1023"/>
      <c r="CY121" s="1023"/>
      <c r="CZ121" s="1023"/>
      <c r="DA121" s="1023"/>
      <c r="DB121" s="1023"/>
      <c r="DC121" s="1023"/>
      <c r="DD121" s="1023"/>
      <c r="DE121" s="1023"/>
      <c r="DF121" s="1024"/>
      <c r="DG121" s="928">
        <v>4668765</v>
      </c>
      <c r="DH121" s="929"/>
      <c r="DI121" s="929"/>
      <c r="DJ121" s="929"/>
      <c r="DK121" s="929"/>
      <c r="DL121" s="929">
        <v>4266032</v>
      </c>
      <c r="DM121" s="929"/>
      <c r="DN121" s="929"/>
      <c r="DO121" s="929"/>
      <c r="DP121" s="929"/>
      <c r="DQ121" s="929">
        <v>3714855</v>
      </c>
      <c r="DR121" s="929"/>
      <c r="DS121" s="929"/>
      <c r="DT121" s="929"/>
      <c r="DU121" s="929"/>
      <c r="DV121" s="930">
        <v>24.3</v>
      </c>
      <c r="DW121" s="930"/>
      <c r="DX121" s="930"/>
      <c r="DY121" s="930"/>
      <c r="DZ121" s="931"/>
    </row>
    <row r="122" spans="1:130" s="230" customFormat="1" ht="26.25" customHeight="1" x14ac:dyDescent="0.2">
      <c r="A122" s="1060"/>
      <c r="B122" s="952"/>
      <c r="C122" s="925" t="s">
        <v>429</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448</v>
      </c>
      <c r="BA122" s="968"/>
      <c r="BB122" s="968"/>
      <c r="BC122" s="968"/>
      <c r="BD122" s="968"/>
      <c r="BE122" s="968"/>
      <c r="BF122" s="968"/>
      <c r="BG122" s="968"/>
      <c r="BH122" s="968"/>
      <c r="BI122" s="968"/>
      <c r="BJ122" s="968"/>
      <c r="BK122" s="968"/>
      <c r="BL122" s="968"/>
      <c r="BM122" s="968"/>
      <c r="BN122" s="968"/>
      <c r="BO122" s="968"/>
      <c r="BP122" s="969"/>
      <c r="BQ122" s="1002">
        <v>36725472</v>
      </c>
      <c r="BR122" s="1003"/>
      <c r="BS122" s="1003"/>
      <c r="BT122" s="1003"/>
      <c r="BU122" s="1003"/>
      <c r="BV122" s="1003">
        <v>34973060</v>
      </c>
      <c r="BW122" s="1003"/>
      <c r="BX122" s="1003"/>
      <c r="BY122" s="1003"/>
      <c r="BZ122" s="1003"/>
      <c r="CA122" s="1003">
        <v>33721104</v>
      </c>
      <c r="CB122" s="1003"/>
      <c r="CC122" s="1003"/>
      <c r="CD122" s="1003"/>
      <c r="CE122" s="1003"/>
      <c r="CF122" s="1020">
        <v>220.8</v>
      </c>
      <c r="CG122" s="1021"/>
      <c r="CH122" s="1021"/>
      <c r="CI122" s="1021"/>
      <c r="CJ122" s="1021"/>
      <c r="CK122" s="1012"/>
      <c r="CL122" s="1013"/>
      <c r="CM122" s="1013"/>
      <c r="CN122" s="1013"/>
      <c r="CO122" s="1014"/>
      <c r="CP122" s="1022" t="s">
        <v>393</v>
      </c>
      <c r="CQ122" s="1023"/>
      <c r="CR122" s="1023"/>
      <c r="CS122" s="1023"/>
      <c r="CT122" s="1023"/>
      <c r="CU122" s="1023"/>
      <c r="CV122" s="1023"/>
      <c r="CW122" s="1023"/>
      <c r="CX122" s="1023"/>
      <c r="CY122" s="1023"/>
      <c r="CZ122" s="1023"/>
      <c r="DA122" s="1023"/>
      <c r="DB122" s="1023"/>
      <c r="DC122" s="1023"/>
      <c r="DD122" s="1023"/>
      <c r="DE122" s="1023"/>
      <c r="DF122" s="1024"/>
      <c r="DG122" s="928">
        <v>23824</v>
      </c>
      <c r="DH122" s="929"/>
      <c r="DI122" s="929"/>
      <c r="DJ122" s="929"/>
      <c r="DK122" s="929"/>
      <c r="DL122" s="929">
        <v>20524</v>
      </c>
      <c r="DM122" s="929"/>
      <c r="DN122" s="929"/>
      <c r="DO122" s="929"/>
      <c r="DP122" s="929"/>
      <c r="DQ122" s="929">
        <v>169087</v>
      </c>
      <c r="DR122" s="929"/>
      <c r="DS122" s="929"/>
      <c r="DT122" s="929"/>
      <c r="DU122" s="929"/>
      <c r="DV122" s="930">
        <v>1.1000000000000001</v>
      </c>
      <c r="DW122" s="930"/>
      <c r="DX122" s="930"/>
      <c r="DY122" s="930"/>
      <c r="DZ122" s="931"/>
    </row>
    <row r="123" spans="1:130" s="230" customFormat="1" ht="26.25" customHeight="1" x14ac:dyDescent="0.2">
      <c r="A123" s="1060"/>
      <c r="B123" s="952"/>
      <c r="C123" s="925" t="s">
        <v>435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18131</v>
      </c>
      <c r="AB123" s="962"/>
      <c r="AC123" s="962"/>
      <c r="AD123" s="962"/>
      <c r="AE123" s="963"/>
      <c r="AF123" s="964">
        <v>17619</v>
      </c>
      <c r="AG123" s="962"/>
      <c r="AH123" s="962"/>
      <c r="AI123" s="962"/>
      <c r="AJ123" s="963"/>
      <c r="AK123" s="964">
        <v>9462</v>
      </c>
      <c r="AL123" s="962"/>
      <c r="AM123" s="962"/>
      <c r="AN123" s="962"/>
      <c r="AO123" s="963"/>
      <c r="AP123" s="965">
        <v>0.1</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449</v>
      </c>
      <c r="BP123" s="1008"/>
      <c r="BQ123" s="1066">
        <v>47662806</v>
      </c>
      <c r="BR123" s="1067"/>
      <c r="BS123" s="1067"/>
      <c r="BT123" s="1067"/>
      <c r="BU123" s="1067"/>
      <c r="BV123" s="1067">
        <v>45508129</v>
      </c>
      <c r="BW123" s="1067"/>
      <c r="BX123" s="1067"/>
      <c r="BY123" s="1067"/>
      <c r="BZ123" s="1067"/>
      <c r="CA123" s="1067">
        <v>44375937</v>
      </c>
      <c r="CB123" s="1067"/>
      <c r="CC123" s="1067"/>
      <c r="CD123" s="1067"/>
      <c r="CE123" s="1067"/>
      <c r="CF123" s="1004"/>
      <c r="CG123" s="1005"/>
      <c r="CH123" s="1005"/>
      <c r="CI123" s="1005"/>
      <c r="CJ123" s="1006"/>
      <c r="CK123" s="1012"/>
      <c r="CL123" s="1013"/>
      <c r="CM123" s="1013"/>
      <c r="CN123" s="1013"/>
      <c r="CO123" s="1014"/>
      <c r="CP123" s="1022" t="s">
        <v>390</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30" customFormat="1" ht="26.25" customHeight="1" thickBot="1" x14ac:dyDescent="0.25">
      <c r="A124" s="1060"/>
      <c r="B124" s="952"/>
      <c r="C124" s="925" t="s">
        <v>438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450</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96.6</v>
      </c>
      <c r="BR124" s="1030"/>
      <c r="BS124" s="1030"/>
      <c r="BT124" s="1030"/>
      <c r="BU124" s="1030"/>
      <c r="BV124" s="1030">
        <v>102.7</v>
      </c>
      <c r="BW124" s="1030"/>
      <c r="BX124" s="1030"/>
      <c r="BY124" s="1030"/>
      <c r="BZ124" s="1030"/>
      <c r="CA124" s="1030">
        <v>106.8</v>
      </c>
      <c r="CB124" s="1030"/>
      <c r="CC124" s="1030"/>
      <c r="CD124" s="1030"/>
      <c r="CE124" s="1030"/>
      <c r="CF124" s="1031"/>
      <c r="CG124" s="1032"/>
      <c r="CH124" s="1032"/>
      <c r="CI124" s="1032"/>
      <c r="CJ124" s="1033"/>
      <c r="CK124" s="1015"/>
      <c r="CL124" s="1015"/>
      <c r="CM124" s="1015"/>
      <c r="CN124" s="1015"/>
      <c r="CO124" s="1016"/>
      <c r="CP124" s="1022" t="s">
        <v>451</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440</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452</v>
      </c>
      <c r="CL125" s="1010"/>
      <c r="CM125" s="1010"/>
      <c r="CN125" s="1010"/>
      <c r="CO125" s="1011"/>
      <c r="CP125" s="932" t="s">
        <v>453</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442</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454</v>
      </c>
      <c r="CQ126" s="926"/>
      <c r="CR126" s="926"/>
      <c r="CS126" s="926"/>
      <c r="CT126" s="926"/>
      <c r="CU126" s="926"/>
      <c r="CV126" s="926"/>
      <c r="CW126" s="926"/>
      <c r="CX126" s="926"/>
      <c r="CY126" s="926"/>
      <c r="CZ126" s="926"/>
      <c r="DA126" s="926"/>
      <c r="DB126" s="926"/>
      <c r="DC126" s="926"/>
      <c r="DD126" s="926"/>
      <c r="DE126" s="926"/>
      <c r="DF126" s="927"/>
      <c r="DG126" s="928">
        <v>450372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455</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456</v>
      </c>
      <c r="AY127" s="1035"/>
      <c r="AZ127" s="1035"/>
      <c r="BA127" s="1035"/>
      <c r="BB127" s="1035"/>
      <c r="BC127" s="1035"/>
      <c r="BD127" s="1035"/>
      <c r="BE127" s="1036"/>
      <c r="BF127" s="1037" t="s">
        <v>457</v>
      </c>
      <c r="BG127" s="1035"/>
      <c r="BH127" s="1035"/>
      <c r="BI127" s="1035"/>
      <c r="BJ127" s="1035"/>
      <c r="BK127" s="1035"/>
      <c r="BL127" s="1036"/>
      <c r="BM127" s="1037" t="s">
        <v>458</v>
      </c>
      <c r="BN127" s="1035"/>
      <c r="BO127" s="1035"/>
      <c r="BP127" s="1035"/>
      <c r="BQ127" s="1035"/>
      <c r="BR127" s="1035"/>
      <c r="BS127" s="1036"/>
      <c r="BT127" s="1037" t="s">
        <v>459</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460</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461</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462</v>
      </c>
      <c r="X128" s="1046"/>
      <c r="Y128" s="1046"/>
      <c r="Z128" s="1047"/>
      <c r="AA128" s="1048">
        <v>900459</v>
      </c>
      <c r="AB128" s="1049"/>
      <c r="AC128" s="1049"/>
      <c r="AD128" s="1049"/>
      <c r="AE128" s="1050"/>
      <c r="AF128" s="1051">
        <v>461648</v>
      </c>
      <c r="AG128" s="1049"/>
      <c r="AH128" s="1049"/>
      <c r="AI128" s="1049"/>
      <c r="AJ128" s="1050"/>
      <c r="AK128" s="1051">
        <v>494452</v>
      </c>
      <c r="AL128" s="1049"/>
      <c r="AM128" s="1049"/>
      <c r="AN128" s="1049"/>
      <c r="AO128" s="1050"/>
      <c r="AP128" s="1052"/>
      <c r="AQ128" s="1053"/>
      <c r="AR128" s="1053"/>
      <c r="AS128" s="1053"/>
      <c r="AT128" s="1054"/>
      <c r="AU128" s="232"/>
      <c r="AV128" s="232"/>
      <c r="AW128" s="232"/>
      <c r="AX128" s="899" t="s">
        <v>463</v>
      </c>
      <c r="AY128" s="900"/>
      <c r="AZ128" s="900"/>
      <c r="BA128" s="900"/>
      <c r="BB128" s="900"/>
      <c r="BC128" s="900"/>
      <c r="BD128" s="900"/>
      <c r="BE128" s="901"/>
      <c r="BF128" s="1055" t="s">
        <v>122</v>
      </c>
      <c r="BG128" s="1056"/>
      <c r="BH128" s="1056"/>
      <c r="BI128" s="1056"/>
      <c r="BJ128" s="1056"/>
      <c r="BK128" s="1056"/>
      <c r="BL128" s="1057"/>
      <c r="BM128" s="1055">
        <v>12.57</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464</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465</v>
      </c>
      <c r="X129" s="1074"/>
      <c r="Y129" s="1074"/>
      <c r="Z129" s="1075"/>
      <c r="AA129" s="961">
        <v>18632384</v>
      </c>
      <c r="AB129" s="962"/>
      <c r="AC129" s="962"/>
      <c r="AD129" s="962"/>
      <c r="AE129" s="963"/>
      <c r="AF129" s="964">
        <v>18117884</v>
      </c>
      <c r="AG129" s="962"/>
      <c r="AH129" s="962"/>
      <c r="AI129" s="962"/>
      <c r="AJ129" s="963"/>
      <c r="AK129" s="964">
        <v>18379614</v>
      </c>
      <c r="AL129" s="962"/>
      <c r="AM129" s="962"/>
      <c r="AN129" s="962"/>
      <c r="AO129" s="963"/>
      <c r="AP129" s="1076"/>
      <c r="AQ129" s="1077"/>
      <c r="AR129" s="1077"/>
      <c r="AS129" s="1077"/>
      <c r="AT129" s="1078"/>
      <c r="AU129" s="233"/>
      <c r="AV129" s="233"/>
      <c r="AW129" s="233"/>
      <c r="AX129" s="1068" t="s">
        <v>466</v>
      </c>
      <c r="AY129" s="926"/>
      <c r="AZ129" s="926"/>
      <c r="BA129" s="926"/>
      <c r="BB129" s="926"/>
      <c r="BC129" s="926"/>
      <c r="BD129" s="926"/>
      <c r="BE129" s="927"/>
      <c r="BF129" s="1069" t="s">
        <v>122</v>
      </c>
      <c r="BG129" s="1070"/>
      <c r="BH129" s="1070"/>
      <c r="BI129" s="1070"/>
      <c r="BJ129" s="1070"/>
      <c r="BK129" s="1070"/>
      <c r="BL129" s="1071"/>
      <c r="BM129" s="1069">
        <v>17.57</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467</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468</v>
      </c>
      <c r="X130" s="1074"/>
      <c r="Y130" s="1074"/>
      <c r="Z130" s="1075"/>
      <c r="AA130" s="961">
        <v>3088966</v>
      </c>
      <c r="AB130" s="962"/>
      <c r="AC130" s="962"/>
      <c r="AD130" s="962"/>
      <c r="AE130" s="963"/>
      <c r="AF130" s="964">
        <v>3140220</v>
      </c>
      <c r="AG130" s="962"/>
      <c r="AH130" s="962"/>
      <c r="AI130" s="962"/>
      <c r="AJ130" s="963"/>
      <c r="AK130" s="964">
        <v>3108925</v>
      </c>
      <c r="AL130" s="962"/>
      <c r="AM130" s="962"/>
      <c r="AN130" s="962"/>
      <c r="AO130" s="963"/>
      <c r="AP130" s="1076"/>
      <c r="AQ130" s="1077"/>
      <c r="AR130" s="1077"/>
      <c r="AS130" s="1077"/>
      <c r="AT130" s="1078"/>
      <c r="AU130" s="233"/>
      <c r="AV130" s="233"/>
      <c r="AW130" s="233"/>
      <c r="AX130" s="1068" t="s">
        <v>469</v>
      </c>
      <c r="AY130" s="926"/>
      <c r="AZ130" s="926"/>
      <c r="BA130" s="926"/>
      <c r="BB130" s="926"/>
      <c r="BC130" s="926"/>
      <c r="BD130" s="926"/>
      <c r="BE130" s="927"/>
      <c r="BF130" s="1104">
        <v>8.6999999999999993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470</v>
      </c>
      <c r="X131" s="1111"/>
      <c r="Y131" s="1111"/>
      <c r="Z131" s="1112"/>
      <c r="AA131" s="1007">
        <v>15543418</v>
      </c>
      <c r="AB131" s="989"/>
      <c r="AC131" s="989"/>
      <c r="AD131" s="989"/>
      <c r="AE131" s="990"/>
      <c r="AF131" s="988">
        <v>14977664</v>
      </c>
      <c r="AG131" s="989"/>
      <c r="AH131" s="989"/>
      <c r="AI131" s="989"/>
      <c r="AJ131" s="990"/>
      <c r="AK131" s="988">
        <v>15270689</v>
      </c>
      <c r="AL131" s="989"/>
      <c r="AM131" s="989"/>
      <c r="AN131" s="989"/>
      <c r="AO131" s="990"/>
      <c r="AP131" s="1113"/>
      <c r="AQ131" s="1114"/>
      <c r="AR131" s="1114"/>
      <c r="AS131" s="1114"/>
      <c r="AT131" s="1115"/>
      <c r="AU131" s="233"/>
      <c r="AV131" s="233"/>
      <c r="AW131" s="233"/>
      <c r="AX131" s="1086" t="s">
        <v>471</v>
      </c>
      <c r="AY131" s="726"/>
      <c r="AZ131" s="726"/>
      <c r="BA131" s="726"/>
      <c r="BB131" s="726"/>
      <c r="BC131" s="726"/>
      <c r="BD131" s="726"/>
      <c r="BE131" s="1039"/>
      <c r="BF131" s="1087">
        <v>106.8</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9.7548042519999996</v>
      </c>
      <c r="AB132" s="1100"/>
      <c r="AC132" s="1100"/>
      <c r="AD132" s="1100"/>
      <c r="AE132" s="1101"/>
      <c r="AF132" s="1102">
        <v>8.5742409500000001</v>
      </c>
      <c r="AG132" s="1100"/>
      <c r="AH132" s="1100"/>
      <c r="AI132" s="1100"/>
      <c r="AJ132" s="1101"/>
      <c r="AK132" s="1102">
        <v>7.9747220309999998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9.1</v>
      </c>
      <c r="AB133" s="1083"/>
      <c r="AC133" s="1083"/>
      <c r="AD133" s="1083"/>
      <c r="AE133" s="1084"/>
      <c r="AF133" s="1082">
        <v>9.1999999999999993</v>
      </c>
      <c r="AG133" s="1083"/>
      <c r="AH133" s="1083"/>
      <c r="AI133" s="1083"/>
      <c r="AJ133" s="1084"/>
      <c r="AK133" s="1082">
        <v>8.6999999999999993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2nSzcV+kI2Bb2GuJGjuu4xZxjOJpzT5BFj4o5A32vgbJ2NoZu4+Jzwk7+3yQUEmNwHe6AVJT+QhSsKQ0Z26mg==" saltValue="sbzKIZA9GZ6SwDiTgbis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puGcZJTjxdnMRzFGeeUv9Ul+qzWaiSD8cCs/S58ke2X1iGr0PiCAgYrFDZZ3LVaUoFqa/2ACH0ZzOZjYv4+Vg==" saltValue="D05wbxwBPcxTpcnhKkWl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Ui5hVNzlKB/8FmDi3Unx2OozQcugC1OPJ9XYhe7DhsCJ4GRMhhsaMM4NFuzJbp6nY/GGrVFWiFxjYy3hfRT6A==" saltValue="9jMSPJNU9ZraM+/NGKd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483</v>
      </c>
      <c r="AL9" s="1120"/>
      <c r="AM9" s="1120"/>
      <c r="AN9" s="1121"/>
      <c r="AO9" s="281">
        <v>5242432</v>
      </c>
      <c r="AP9" s="281">
        <v>83819</v>
      </c>
      <c r="AQ9" s="282">
        <v>73824</v>
      </c>
      <c r="AR9" s="283">
        <v>13.5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484</v>
      </c>
      <c r="AL10" s="1120"/>
      <c r="AM10" s="1120"/>
      <c r="AN10" s="1121"/>
      <c r="AO10" s="284">
        <v>42343</v>
      </c>
      <c r="AP10" s="284">
        <v>677</v>
      </c>
      <c r="AQ10" s="285">
        <v>6244</v>
      </c>
      <c r="AR10" s="286">
        <v>-89.2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485</v>
      </c>
      <c r="AL11" s="1120"/>
      <c r="AM11" s="1120"/>
      <c r="AN11" s="1121"/>
      <c r="AO11" s="284">
        <v>355895</v>
      </c>
      <c r="AP11" s="284">
        <v>5690</v>
      </c>
      <c r="AQ11" s="285">
        <v>1048</v>
      </c>
      <c r="AR11" s="286">
        <v>442.9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486</v>
      </c>
      <c r="AL12" s="1120"/>
      <c r="AM12" s="1120"/>
      <c r="AN12" s="1121"/>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488</v>
      </c>
      <c r="AL13" s="1120"/>
      <c r="AM13" s="1120"/>
      <c r="AN13" s="1121"/>
      <c r="AO13" s="284">
        <v>80114</v>
      </c>
      <c r="AP13" s="284">
        <v>1281</v>
      </c>
      <c r="AQ13" s="285">
        <v>2350</v>
      </c>
      <c r="AR13" s="286">
        <v>-45.5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489</v>
      </c>
      <c r="AL14" s="1120"/>
      <c r="AM14" s="1120"/>
      <c r="AN14" s="1121"/>
      <c r="AO14" s="284">
        <v>32320</v>
      </c>
      <c r="AP14" s="284">
        <v>517</v>
      </c>
      <c r="AQ14" s="285">
        <v>1698</v>
      </c>
      <c r="AR14" s="286">
        <v>-69.599999999999994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490</v>
      </c>
      <c r="AL15" s="1123"/>
      <c r="AM15" s="1123"/>
      <c r="AN15" s="1124"/>
      <c r="AO15" s="284">
        <v>-139185</v>
      </c>
      <c r="AP15" s="284">
        <v>-2225</v>
      </c>
      <c r="AQ15" s="285">
        <v>-3564</v>
      </c>
      <c r="AR15" s="286">
        <v>-37.6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5613919</v>
      </c>
      <c r="AP16" s="284">
        <v>89758</v>
      </c>
      <c r="AQ16" s="285">
        <v>81608</v>
      </c>
      <c r="AR16" s="286">
        <v>10</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495</v>
      </c>
      <c r="AL21" s="1126"/>
      <c r="AM21" s="1126"/>
      <c r="AN21" s="1127"/>
      <c r="AO21" s="297">
        <v>9.1</v>
      </c>
      <c r="AP21" s="298">
        <v>7.59</v>
      </c>
      <c r="AQ21" s="299">
        <v>1.51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496</v>
      </c>
      <c r="AL22" s="1126"/>
      <c r="AM22" s="1126"/>
      <c r="AN22" s="1127"/>
      <c r="AO22" s="302">
        <v>97.2</v>
      </c>
      <c r="AP22" s="303">
        <v>98.2</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500</v>
      </c>
      <c r="AL32" s="1134"/>
      <c r="AM32" s="1134"/>
      <c r="AN32" s="1135"/>
      <c r="AO32" s="312">
        <v>3377262</v>
      </c>
      <c r="AP32" s="312">
        <v>53997</v>
      </c>
      <c r="AQ32" s="313">
        <v>42992</v>
      </c>
      <c r="AR32" s="314">
        <v>25.6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501</v>
      </c>
      <c r="AL33" s="1134"/>
      <c r="AM33" s="1134"/>
      <c r="AN33" s="1135"/>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502</v>
      </c>
      <c r="AL34" s="1134"/>
      <c r="AM34" s="1134"/>
      <c r="AN34" s="1135"/>
      <c r="AO34" s="312" t="s">
        <v>487</v>
      </c>
      <c r="AP34" s="312" t="s">
        <v>487</v>
      </c>
      <c r="AQ34" s="313">
        <v>43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503</v>
      </c>
      <c r="AL35" s="1134"/>
      <c r="AM35" s="1134"/>
      <c r="AN35" s="1135"/>
      <c r="AO35" s="312">
        <v>1424581</v>
      </c>
      <c r="AP35" s="312">
        <v>22777</v>
      </c>
      <c r="AQ35" s="313">
        <v>11969</v>
      </c>
      <c r="AR35" s="314">
        <v>90.3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504</v>
      </c>
      <c r="AL36" s="1134"/>
      <c r="AM36" s="1134"/>
      <c r="AN36" s="1135"/>
      <c r="AO36" s="312">
        <v>9867</v>
      </c>
      <c r="AP36" s="312">
        <v>158</v>
      </c>
      <c r="AQ36" s="313">
        <v>2138</v>
      </c>
      <c r="AR36" s="314">
        <v>-92.6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505</v>
      </c>
      <c r="AL37" s="1134"/>
      <c r="AM37" s="1134"/>
      <c r="AN37" s="1135"/>
      <c r="AO37" s="312">
        <v>9462</v>
      </c>
      <c r="AP37" s="312">
        <v>151</v>
      </c>
      <c r="AQ37" s="313">
        <v>592</v>
      </c>
      <c r="AR37" s="314">
        <v>-74.5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506</v>
      </c>
      <c r="AL38" s="1137"/>
      <c r="AM38" s="1137"/>
      <c r="AN38" s="1138"/>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507</v>
      </c>
      <c r="AL39" s="1137"/>
      <c r="AM39" s="1137"/>
      <c r="AN39" s="1138"/>
      <c r="AO39" s="312">
        <v>-494452</v>
      </c>
      <c r="AP39" s="312">
        <v>-7906</v>
      </c>
      <c r="AQ39" s="313">
        <v>-5777</v>
      </c>
      <c r="AR39" s="314">
        <v>36.9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508</v>
      </c>
      <c r="AL40" s="1134"/>
      <c r="AM40" s="1134"/>
      <c r="AN40" s="1135"/>
      <c r="AO40" s="312">
        <v>-3108925</v>
      </c>
      <c r="AP40" s="312">
        <v>-49707</v>
      </c>
      <c r="AQ40" s="313">
        <v>-36457</v>
      </c>
      <c r="AR40" s="314">
        <v>36.299999999999997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1217795</v>
      </c>
      <c r="AP41" s="312">
        <v>19471</v>
      </c>
      <c r="AQ41" s="313">
        <v>15502</v>
      </c>
      <c r="AR41" s="314">
        <v>25.6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478</v>
      </c>
      <c r="AN49" s="1130" t="s">
        <v>511</v>
      </c>
      <c r="AO49" s="1131"/>
      <c r="AP49" s="1131"/>
      <c r="AQ49" s="1131"/>
      <c r="AR49" s="1132"/>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4208800</v>
      </c>
      <c r="AN51" s="334">
        <v>63433</v>
      </c>
      <c r="AO51" s="335">
        <v>22.2</v>
      </c>
      <c r="AP51" s="336">
        <v>62383</v>
      </c>
      <c r="AQ51" s="337">
        <v>14.1</v>
      </c>
      <c r="AR51" s="338">
        <v>8.1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2407993</v>
      </c>
      <c r="AN52" s="342">
        <v>36292</v>
      </c>
      <c r="AO52" s="343">
        <v>19.7</v>
      </c>
      <c r="AP52" s="344">
        <v>35325</v>
      </c>
      <c r="AQ52" s="345">
        <v>7.6</v>
      </c>
      <c r="AR52" s="346">
        <v>12.1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6752825</v>
      </c>
      <c r="AN53" s="334">
        <v>103401</v>
      </c>
      <c r="AO53" s="335">
        <v>63</v>
      </c>
      <c r="AP53" s="336">
        <v>63812</v>
      </c>
      <c r="AQ53" s="337">
        <v>2.2999999999999998</v>
      </c>
      <c r="AR53" s="338">
        <v>60.7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2534602</v>
      </c>
      <c r="AN54" s="342">
        <v>38811</v>
      </c>
      <c r="AO54" s="343">
        <v>6.9</v>
      </c>
      <c r="AP54" s="344">
        <v>33848</v>
      </c>
      <c r="AQ54" s="345">
        <v>-4.2</v>
      </c>
      <c r="AR54" s="346">
        <v>11.1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5219774</v>
      </c>
      <c r="AN55" s="334">
        <v>81209</v>
      </c>
      <c r="AO55" s="335">
        <v>-21.5</v>
      </c>
      <c r="AP55" s="336">
        <v>54225</v>
      </c>
      <c r="AQ55" s="337">
        <v>-15</v>
      </c>
      <c r="AR55" s="338">
        <v>-6.5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1521074</v>
      </c>
      <c r="AN56" s="342">
        <v>23665</v>
      </c>
      <c r="AO56" s="343">
        <v>-39</v>
      </c>
      <c r="AP56" s="344">
        <v>27337</v>
      </c>
      <c r="AQ56" s="345">
        <v>-19.2</v>
      </c>
      <c r="AR56" s="346">
        <v>-19.8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4536052</v>
      </c>
      <c r="AN57" s="334">
        <v>71450</v>
      </c>
      <c r="AO57" s="335">
        <v>-12</v>
      </c>
      <c r="AP57" s="336">
        <v>54016</v>
      </c>
      <c r="AQ57" s="337">
        <v>-0.4</v>
      </c>
      <c r="AR57" s="338">
        <v>-11.6</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1267125</v>
      </c>
      <c r="AN58" s="342">
        <v>19959</v>
      </c>
      <c r="AO58" s="343">
        <v>-15.7</v>
      </c>
      <c r="AP58" s="344">
        <v>28078</v>
      </c>
      <c r="AQ58" s="345">
        <v>2.7</v>
      </c>
      <c r="AR58" s="346">
        <v>-18.399999999999999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6312238</v>
      </c>
      <c r="AN59" s="334">
        <v>100923</v>
      </c>
      <c r="AO59" s="335">
        <v>41.2</v>
      </c>
      <c r="AP59" s="336">
        <v>52786</v>
      </c>
      <c r="AQ59" s="337">
        <v>-2.2999999999999998</v>
      </c>
      <c r="AR59" s="338">
        <v>43.5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1282985</v>
      </c>
      <c r="AN60" s="342">
        <v>20513</v>
      </c>
      <c r="AO60" s="343">
        <v>2.8</v>
      </c>
      <c r="AP60" s="344">
        <v>28742</v>
      </c>
      <c r="AQ60" s="345">
        <v>2.4</v>
      </c>
      <c r="AR60" s="346">
        <v>0.4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5405938</v>
      </c>
      <c r="AN61" s="349">
        <v>84083</v>
      </c>
      <c r="AO61" s="350">
        <v>18.600000000000001</v>
      </c>
      <c r="AP61" s="351">
        <v>57444</v>
      </c>
      <c r="AQ61" s="352">
        <v>-0.3</v>
      </c>
      <c r="AR61" s="338">
        <v>18.899999999999999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1802756</v>
      </c>
      <c r="AN62" s="342">
        <v>27848</v>
      </c>
      <c r="AO62" s="343">
        <v>-5.0999999999999996</v>
      </c>
      <c r="AP62" s="344">
        <v>30666</v>
      </c>
      <c r="AQ62" s="345">
        <v>-2.1</v>
      </c>
      <c r="AR62" s="346">
        <v>-3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NdK6PdDN+PLFJxQJi7j8DjwftpXwk+Ttq+2MzuJ9g8hke9xpniwir3hyHzLic6WZaBBrgiFhcA3EtPIM0YIDw==" saltValue="JZJZhgHswF/a6ASwvs+M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GOkpXPTOaznZg+Vw3BDfWZ6nYptZG6a0VlSnmRqn13eoHTwv3lPqNZjRLzsw0/KKLL2mmYvPIaVrvL46FT8c0g==" saltValue="RxId/NUP10exnMeUstfn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gBRZgkXq0oL6AQcgDNFYydf/GEOpZFN9RHkKGvbo2xaB5ID8kqLiaYpKorwnCpDWk5FUah3tKRsZny4gtEYFHQ==" saltValue="qv3rxW2s85UFSCvulIMSW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2" t="s">
        <v>3</v>
      </c>
      <c r="D47" s="1142"/>
      <c r="E47" s="1143"/>
      <c r="F47" s="11">
        <v>17.190000000000001</v>
      </c>
      <c r="G47" s="12">
        <v>12.77</v>
      </c>
      <c r="H47" s="12">
        <v>10</v>
      </c>
      <c r="I47" s="12">
        <v>10.45</v>
      </c>
      <c r="J47" s="13">
        <v>8.6999999999999993</v>
      </c>
    </row>
    <row r="48" spans="2:10" ht="57.75" customHeight="1" x14ac:dyDescent="0.2">
      <c r="B48" s="14"/>
      <c r="C48" s="1144" t="s">
        <v>4</v>
      </c>
      <c r="D48" s="1144"/>
      <c r="E48" s="1145"/>
      <c r="F48" s="15">
        <v>3.72</v>
      </c>
      <c r="G48" s="16">
        <v>4.38</v>
      </c>
      <c r="H48" s="16">
        <v>5.67</v>
      </c>
      <c r="I48" s="16">
        <v>6.39</v>
      </c>
      <c r="J48" s="17">
        <v>4.43</v>
      </c>
    </row>
    <row r="49" spans="2:10" ht="57.75" customHeight="1" thickBot="1" x14ac:dyDescent="0.25">
      <c r="B49" s="18"/>
      <c r="C49" s="1146" t="s">
        <v>5</v>
      </c>
      <c r="D49" s="1146"/>
      <c r="E49" s="1147"/>
      <c r="F49" s="19" t="s">
        <v>530</v>
      </c>
      <c r="G49" s="20" t="s">
        <v>531</v>
      </c>
      <c r="H49" s="20" t="s">
        <v>532</v>
      </c>
      <c r="I49" s="20" t="s">
        <v>533</v>
      </c>
      <c r="J49" s="21" t="s">
        <v>534</v>
      </c>
    </row>
    <row r="50" spans="2:10" ht="13" x14ac:dyDescent="0.2"/>
  </sheetData>
  <sheetProtection algorithmName="SHA-512" hashValue="WEoS83ywyrjRURUZ/TrypP/mHzSVhbGNKM4jSHe86kQi/65GJCpdoxFCy7h9iBK2piPferz5NJvaLshBQ+Nz5A==" saltValue="SSFz02YRDW+4MqT5mYy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4" t="s">
        <v>535</v>
      </c>
      <c r="D34" s="1154"/>
      <c r="E34" s="1155"/>
      <c r="F34" s="32">
        <v>15.64</v>
      </c>
      <c r="G34" s="33">
        <v>13.87</v>
      </c>
      <c r="H34" s="33">
        <v>12.9</v>
      </c>
      <c r="I34" s="33">
        <v>13.02</v>
      </c>
      <c r="J34" s="34">
        <v>11.4</v>
      </c>
      <c r="K34" s="22"/>
      <c r="L34" s="22"/>
      <c r="M34" s="22"/>
      <c r="N34" s="22"/>
      <c r="O34" s="22"/>
      <c r="P34" s="22"/>
    </row>
    <row r="35" spans="1:16" ht="39" customHeight="1" x14ac:dyDescent="0.2">
      <c r="A35" s="22"/>
      <c r="B35" s="35"/>
      <c r="C35" s="1148" t="s">
        <v>536</v>
      </c>
      <c r="D35" s="1149"/>
      <c r="E35" s="1150"/>
      <c r="F35" s="36">
        <v>3.72</v>
      </c>
      <c r="G35" s="37">
        <v>4.37</v>
      </c>
      <c r="H35" s="37">
        <v>5.66</v>
      </c>
      <c r="I35" s="37">
        <v>6.38</v>
      </c>
      <c r="J35" s="38">
        <v>4.43</v>
      </c>
      <c r="K35" s="22"/>
      <c r="L35" s="22"/>
      <c r="M35" s="22"/>
      <c r="N35" s="22"/>
      <c r="O35" s="22"/>
      <c r="P35" s="22"/>
    </row>
    <row r="36" spans="1:16" ht="39" customHeight="1" x14ac:dyDescent="0.2">
      <c r="A36" s="22"/>
      <c r="B36" s="35"/>
      <c r="C36" s="1148" t="s">
        <v>537</v>
      </c>
      <c r="D36" s="1149"/>
      <c r="E36" s="1150"/>
      <c r="F36" s="36">
        <v>3.67</v>
      </c>
      <c r="G36" s="37">
        <v>0.7</v>
      </c>
      <c r="H36" s="37">
        <v>0.76</v>
      </c>
      <c r="I36" s="37">
        <v>3.06</v>
      </c>
      <c r="J36" s="38">
        <v>2.5099999999999998</v>
      </c>
      <c r="K36" s="22"/>
      <c r="L36" s="22"/>
      <c r="M36" s="22"/>
      <c r="N36" s="22"/>
      <c r="O36" s="22"/>
      <c r="P36" s="22"/>
    </row>
    <row r="37" spans="1:16" ht="39" customHeight="1" x14ac:dyDescent="0.2">
      <c r="A37" s="22"/>
      <c r="B37" s="35"/>
      <c r="C37" s="1148" t="s">
        <v>538</v>
      </c>
      <c r="D37" s="1149"/>
      <c r="E37" s="1150"/>
      <c r="F37" s="36">
        <v>0.1</v>
      </c>
      <c r="G37" s="37">
        <v>0.46</v>
      </c>
      <c r="H37" s="37">
        <v>0.21</v>
      </c>
      <c r="I37" s="37">
        <v>0</v>
      </c>
      <c r="J37" s="38">
        <v>1</v>
      </c>
      <c r="K37" s="22"/>
      <c r="L37" s="22"/>
      <c r="M37" s="22"/>
      <c r="N37" s="22"/>
      <c r="O37" s="22"/>
      <c r="P37" s="22"/>
    </row>
    <row r="38" spans="1:16" ht="39" customHeight="1" x14ac:dyDescent="0.2">
      <c r="A38" s="22"/>
      <c r="B38" s="35"/>
      <c r="C38" s="1148" t="s">
        <v>539</v>
      </c>
      <c r="D38" s="1149"/>
      <c r="E38" s="1150"/>
      <c r="F38" s="36">
        <v>1.02</v>
      </c>
      <c r="G38" s="37">
        <v>1.1100000000000001</v>
      </c>
      <c r="H38" s="37">
        <v>1.29</v>
      </c>
      <c r="I38" s="37">
        <v>1.57</v>
      </c>
      <c r="J38" s="38">
        <v>0.93</v>
      </c>
      <c r="K38" s="22"/>
      <c r="L38" s="22"/>
      <c r="M38" s="22"/>
      <c r="N38" s="22"/>
      <c r="O38" s="22"/>
      <c r="P38" s="22"/>
    </row>
    <row r="39" spans="1:16" ht="39" customHeight="1" x14ac:dyDescent="0.2">
      <c r="A39" s="22"/>
      <c r="B39" s="35"/>
      <c r="C39" s="1148" t="s">
        <v>540</v>
      </c>
      <c r="D39" s="1149"/>
      <c r="E39" s="1150"/>
      <c r="F39" s="36">
        <v>0.02</v>
      </c>
      <c r="G39" s="37">
        <v>0.01</v>
      </c>
      <c r="H39" s="37">
        <v>0.02</v>
      </c>
      <c r="I39" s="37">
        <v>0.02</v>
      </c>
      <c r="J39" s="38">
        <v>0.02</v>
      </c>
      <c r="K39" s="22"/>
      <c r="L39" s="22"/>
      <c r="M39" s="22"/>
      <c r="N39" s="22"/>
      <c r="O39" s="22"/>
      <c r="P39" s="22"/>
    </row>
    <row r="40" spans="1:16" ht="39" customHeight="1" x14ac:dyDescent="0.2">
      <c r="A40" s="22"/>
      <c r="B40" s="35"/>
      <c r="C40" s="1148" t="s">
        <v>541</v>
      </c>
      <c r="D40" s="1149"/>
      <c r="E40" s="1150"/>
      <c r="F40" s="36">
        <v>0.11</v>
      </c>
      <c r="G40" s="37">
        <v>0.21</v>
      </c>
      <c r="H40" s="37">
        <v>0.28999999999999998</v>
      </c>
      <c r="I40" s="37">
        <v>0</v>
      </c>
      <c r="J40" s="38">
        <v>0</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542</v>
      </c>
      <c r="D42" s="1149"/>
      <c r="E42" s="1150"/>
      <c r="F42" s="36" t="s">
        <v>487</v>
      </c>
      <c r="G42" s="37" t="s">
        <v>487</v>
      </c>
      <c r="H42" s="37" t="s">
        <v>487</v>
      </c>
      <c r="I42" s="37" t="s">
        <v>487</v>
      </c>
      <c r="J42" s="38" t="s">
        <v>487</v>
      </c>
      <c r="K42" s="22"/>
      <c r="L42" s="22"/>
      <c r="M42" s="22"/>
      <c r="N42" s="22"/>
      <c r="O42" s="22"/>
      <c r="P42" s="22"/>
    </row>
    <row r="43" spans="1:16" ht="39" customHeight="1" thickBot="1" x14ac:dyDescent="0.25">
      <c r="A43" s="22"/>
      <c r="B43" s="40"/>
      <c r="C43" s="1151" t="s">
        <v>543</v>
      </c>
      <c r="D43" s="1152"/>
      <c r="E43" s="1153"/>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zoL8PU0mKPbGqRpASOrGJ+WLg+1SWkirat3DcscjSGOlbhApLpmZweO/tiHApDF8E1n3fT9NJx9UOwosKNGg==" saltValue="AMsp6YK/WhbL3R7RaAx0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3175</v>
      </c>
      <c r="L45" s="60">
        <v>3273</v>
      </c>
      <c r="M45" s="60">
        <v>3777</v>
      </c>
      <c r="N45" s="60">
        <v>3443</v>
      </c>
      <c r="O45" s="61">
        <v>3377</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487</v>
      </c>
      <c r="L46" s="64" t="s">
        <v>487</v>
      </c>
      <c r="M46" s="64" t="s">
        <v>487</v>
      </c>
      <c r="N46" s="64" t="s">
        <v>487</v>
      </c>
      <c r="O46" s="65" t="s">
        <v>487</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487</v>
      </c>
      <c r="L47" s="64" t="s">
        <v>487</v>
      </c>
      <c r="M47" s="64" t="s">
        <v>487</v>
      </c>
      <c r="N47" s="64" t="s">
        <v>487</v>
      </c>
      <c r="O47" s="65" t="s">
        <v>487</v>
      </c>
      <c r="P47" s="48"/>
      <c r="Q47" s="48"/>
      <c r="R47" s="48"/>
      <c r="S47" s="48"/>
      <c r="T47" s="48"/>
      <c r="U47" s="48"/>
    </row>
    <row r="48" spans="1:21" ht="30.75" customHeight="1" x14ac:dyDescent="0.2">
      <c r="A48" s="48"/>
      <c r="B48" s="1158"/>
      <c r="C48" s="1159"/>
      <c r="D48" s="62"/>
      <c r="E48" s="1164" t="s">
        <v>13</v>
      </c>
      <c r="F48" s="1164"/>
      <c r="G48" s="1164"/>
      <c r="H48" s="1164"/>
      <c r="I48" s="1164"/>
      <c r="J48" s="1165"/>
      <c r="K48" s="63">
        <v>1604</v>
      </c>
      <c r="L48" s="64">
        <v>1662</v>
      </c>
      <c r="M48" s="64">
        <v>1711</v>
      </c>
      <c r="N48" s="64">
        <v>1424</v>
      </c>
      <c r="O48" s="65">
        <v>1425</v>
      </c>
      <c r="P48" s="48"/>
      <c r="Q48" s="48"/>
      <c r="R48" s="48"/>
      <c r="S48" s="48"/>
      <c r="T48" s="48"/>
      <c r="U48" s="48"/>
    </row>
    <row r="49" spans="1:21" ht="30.75" customHeight="1" x14ac:dyDescent="0.2">
      <c r="A49" s="48"/>
      <c r="B49" s="1158"/>
      <c r="C49" s="1159"/>
      <c r="D49" s="62"/>
      <c r="E49" s="1164" t="s">
        <v>14</v>
      </c>
      <c r="F49" s="1164"/>
      <c r="G49" s="1164"/>
      <c r="H49" s="1164"/>
      <c r="I49" s="1164"/>
      <c r="J49" s="1165"/>
      <c r="K49" s="63" t="s">
        <v>487</v>
      </c>
      <c r="L49" s="64">
        <v>0</v>
      </c>
      <c r="M49" s="64" t="s">
        <v>487</v>
      </c>
      <c r="N49" s="64">
        <v>1</v>
      </c>
      <c r="O49" s="65">
        <v>10</v>
      </c>
      <c r="P49" s="48"/>
      <c r="Q49" s="48"/>
      <c r="R49" s="48"/>
      <c r="S49" s="48"/>
      <c r="T49" s="48"/>
      <c r="U49" s="48"/>
    </row>
    <row r="50" spans="1:21" ht="30.75" customHeight="1" x14ac:dyDescent="0.2">
      <c r="A50" s="48"/>
      <c r="B50" s="1158"/>
      <c r="C50" s="1159"/>
      <c r="D50" s="62"/>
      <c r="E50" s="1164" t="s">
        <v>15</v>
      </c>
      <c r="F50" s="1164"/>
      <c r="G50" s="1164"/>
      <c r="H50" s="1164"/>
      <c r="I50" s="1164"/>
      <c r="J50" s="1165"/>
      <c r="K50" s="63">
        <v>20</v>
      </c>
      <c r="L50" s="64">
        <v>20</v>
      </c>
      <c r="M50" s="64">
        <v>18</v>
      </c>
      <c r="N50" s="64">
        <v>18</v>
      </c>
      <c r="O50" s="65">
        <v>9</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487</v>
      </c>
      <c r="L51" s="64" t="s">
        <v>487</v>
      </c>
      <c r="M51" s="64" t="s">
        <v>487</v>
      </c>
      <c r="N51" s="64" t="s">
        <v>487</v>
      </c>
      <c r="O51" s="65" t="s">
        <v>487</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3579</v>
      </c>
      <c r="L52" s="64">
        <v>3539</v>
      </c>
      <c r="M52" s="64">
        <v>3988</v>
      </c>
      <c r="N52" s="64">
        <v>3601</v>
      </c>
      <c r="O52" s="65">
        <v>3603</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1220</v>
      </c>
      <c r="L53" s="69">
        <v>1416</v>
      </c>
      <c r="M53" s="69">
        <v>1518</v>
      </c>
      <c r="N53" s="69">
        <v>1285</v>
      </c>
      <c r="O53" s="70">
        <v>1218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wWEtJbn3KxqZycrTFDFoOUrMBVBk5DKkYWkpQPBLQu4X5vAPbu7+BdXx4/XS1z6rjPxLSR3xpYnV/CwF6HWEw==" saltValue="w+66Pa7X2/y5t8q266NF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7" t="s">
        <v>30</v>
      </c>
      <c r="C41" s="1188"/>
      <c r="D41" s="105"/>
      <c r="E41" s="1193" t="s">
        <v>31</v>
      </c>
      <c r="F41" s="1193"/>
      <c r="G41" s="1193"/>
      <c r="H41" s="1194"/>
      <c r="I41" s="355">
        <v>36948</v>
      </c>
      <c r="J41" s="356">
        <v>38186</v>
      </c>
      <c r="K41" s="356">
        <v>39112</v>
      </c>
      <c r="L41" s="356">
        <v>38729</v>
      </c>
      <c r="M41" s="357">
        <v>39272</v>
      </c>
    </row>
    <row r="42" spans="2:13" ht="27.75" customHeight="1" x14ac:dyDescent="0.2">
      <c r="B42" s="1189"/>
      <c r="C42" s="1190"/>
      <c r="D42" s="106"/>
      <c r="E42" s="1195" t="s">
        <v>32</v>
      </c>
      <c r="F42" s="1195"/>
      <c r="G42" s="1195"/>
      <c r="H42" s="1196"/>
      <c r="I42" s="358">
        <v>351</v>
      </c>
      <c r="J42" s="359">
        <v>217</v>
      </c>
      <c r="K42" s="359">
        <v>324</v>
      </c>
      <c r="L42" s="359">
        <v>222</v>
      </c>
      <c r="M42" s="360">
        <v>253</v>
      </c>
    </row>
    <row r="43" spans="2:13" ht="27.75" customHeight="1" x14ac:dyDescent="0.2">
      <c r="B43" s="1189"/>
      <c r="C43" s="1190"/>
      <c r="D43" s="106"/>
      <c r="E43" s="1195" t="s">
        <v>33</v>
      </c>
      <c r="F43" s="1195"/>
      <c r="G43" s="1195"/>
      <c r="H43" s="1196"/>
      <c r="I43" s="358">
        <v>18907</v>
      </c>
      <c r="J43" s="359">
        <v>19193</v>
      </c>
      <c r="K43" s="359">
        <v>18307</v>
      </c>
      <c r="L43" s="359">
        <v>17154</v>
      </c>
      <c r="M43" s="360">
        <v>16262</v>
      </c>
    </row>
    <row r="44" spans="2:13" ht="27.75" customHeight="1" x14ac:dyDescent="0.2">
      <c r="B44" s="1189"/>
      <c r="C44" s="1190"/>
      <c r="D44" s="106"/>
      <c r="E44" s="1195" t="s">
        <v>34</v>
      </c>
      <c r="F44" s="1195"/>
      <c r="G44" s="1195"/>
      <c r="H44" s="1196"/>
      <c r="I44" s="358">
        <v>93</v>
      </c>
      <c r="J44" s="359">
        <v>580</v>
      </c>
      <c r="K44" s="359">
        <v>647</v>
      </c>
      <c r="L44" s="359">
        <v>647</v>
      </c>
      <c r="M44" s="360">
        <v>652</v>
      </c>
    </row>
    <row r="45" spans="2:13" ht="27.75" customHeight="1" x14ac:dyDescent="0.2">
      <c r="B45" s="1189"/>
      <c r="C45" s="1190"/>
      <c r="D45" s="106"/>
      <c r="E45" s="1195" t="s">
        <v>35</v>
      </c>
      <c r="F45" s="1195"/>
      <c r="G45" s="1195"/>
      <c r="H45" s="1196"/>
      <c r="I45" s="358">
        <v>3803</v>
      </c>
      <c r="J45" s="359">
        <v>3743</v>
      </c>
      <c r="K45" s="359">
        <v>3838</v>
      </c>
      <c r="L45" s="359">
        <v>4150</v>
      </c>
      <c r="M45" s="360">
        <v>4249</v>
      </c>
    </row>
    <row r="46" spans="2:13" ht="27.75" customHeight="1" x14ac:dyDescent="0.2">
      <c r="B46" s="1189"/>
      <c r="C46" s="1190"/>
      <c r="D46" s="107"/>
      <c r="E46" s="1195" t="s">
        <v>36</v>
      </c>
      <c r="F46" s="1195"/>
      <c r="G46" s="1195"/>
      <c r="H46" s="1196"/>
      <c r="I46" s="358">
        <v>455</v>
      </c>
      <c r="J46" s="359">
        <v>453</v>
      </c>
      <c r="K46" s="359">
        <v>450</v>
      </c>
      <c r="L46" s="359" t="s">
        <v>487</v>
      </c>
      <c r="M46" s="360" t="s">
        <v>487</v>
      </c>
    </row>
    <row r="47" spans="2:13" ht="27.75" customHeight="1" x14ac:dyDescent="0.2">
      <c r="B47" s="1189"/>
      <c r="C47" s="1190"/>
      <c r="D47" s="108"/>
      <c r="E47" s="1197" t="s">
        <v>37</v>
      </c>
      <c r="F47" s="1198"/>
      <c r="G47" s="1198"/>
      <c r="H47" s="1199"/>
      <c r="I47" s="358" t="s">
        <v>487</v>
      </c>
      <c r="J47" s="359" t="s">
        <v>487</v>
      </c>
      <c r="K47" s="359" t="s">
        <v>487</v>
      </c>
      <c r="L47" s="359" t="s">
        <v>487</v>
      </c>
      <c r="M47" s="360" t="s">
        <v>487</v>
      </c>
    </row>
    <row r="48" spans="2:13" ht="27.75" customHeight="1" x14ac:dyDescent="0.2">
      <c r="B48" s="1189"/>
      <c r="C48" s="1190"/>
      <c r="D48" s="106"/>
      <c r="E48" s="1195" t="s">
        <v>38</v>
      </c>
      <c r="F48" s="1195"/>
      <c r="G48" s="1195"/>
      <c r="H48" s="1196"/>
      <c r="I48" s="358" t="s">
        <v>487</v>
      </c>
      <c r="J48" s="359" t="s">
        <v>487</v>
      </c>
      <c r="K48" s="359" t="s">
        <v>487</v>
      </c>
      <c r="L48" s="359" t="s">
        <v>487</v>
      </c>
      <c r="M48" s="360" t="s">
        <v>487</v>
      </c>
    </row>
    <row r="49" spans="2:13" ht="27.75" customHeight="1" x14ac:dyDescent="0.2">
      <c r="B49" s="1191"/>
      <c r="C49" s="1192"/>
      <c r="D49" s="106"/>
      <c r="E49" s="1195" t="s">
        <v>39</v>
      </c>
      <c r="F49" s="1195"/>
      <c r="G49" s="1195"/>
      <c r="H49" s="1196"/>
      <c r="I49" s="358" t="s">
        <v>487</v>
      </c>
      <c r="J49" s="359" t="s">
        <v>487</v>
      </c>
      <c r="K49" s="359" t="s">
        <v>487</v>
      </c>
      <c r="L49" s="359" t="s">
        <v>487</v>
      </c>
      <c r="M49" s="360" t="s">
        <v>487</v>
      </c>
    </row>
    <row r="50" spans="2:13" ht="27.75" customHeight="1" x14ac:dyDescent="0.2">
      <c r="B50" s="1200" t="s">
        <v>40</v>
      </c>
      <c r="C50" s="1201"/>
      <c r="D50" s="109"/>
      <c r="E50" s="1195" t="s">
        <v>41</v>
      </c>
      <c r="F50" s="1195"/>
      <c r="G50" s="1195"/>
      <c r="H50" s="1196"/>
      <c r="I50" s="358">
        <v>7476</v>
      </c>
      <c r="J50" s="359">
        <v>6394</v>
      </c>
      <c r="K50" s="359">
        <v>6205</v>
      </c>
      <c r="L50" s="359">
        <v>6246</v>
      </c>
      <c r="M50" s="360">
        <v>5809</v>
      </c>
    </row>
    <row r="51" spans="2:13" ht="27.75" customHeight="1" x14ac:dyDescent="0.2">
      <c r="B51" s="1189"/>
      <c r="C51" s="1190"/>
      <c r="D51" s="106"/>
      <c r="E51" s="1195" t="s">
        <v>42</v>
      </c>
      <c r="F51" s="1195"/>
      <c r="G51" s="1195"/>
      <c r="H51" s="1196"/>
      <c r="I51" s="358">
        <v>4763</v>
      </c>
      <c r="J51" s="359">
        <v>4761</v>
      </c>
      <c r="K51" s="359">
        <v>4733</v>
      </c>
      <c r="L51" s="359">
        <v>4289</v>
      </c>
      <c r="M51" s="360">
        <v>4845</v>
      </c>
    </row>
    <row r="52" spans="2:13" ht="27.75" customHeight="1" x14ac:dyDescent="0.2">
      <c r="B52" s="1191"/>
      <c r="C52" s="1192"/>
      <c r="D52" s="106"/>
      <c r="E52" s="1195" t="s">
        <v>43</v>
      </c>
      <c r="F52" s="1195"/>
      <c r="G52" s="1195"/>
      <c r="H52" s="1196"/>
      <c r="I52" s="358">
        <v>37666</v>
      </c>
      <c r="J52" s="359">
        <v>37283</v>
      </c>
      <c r="K52" s="359">
        <v>36725</v>
      </c>
      <c r="L52" s="359">
        <v>34973</v>
      </c>
      <c r="M52" s="360">
        <v>33721</v>
      </c>
    </row>
    <row r="53" spans="2:13" ht="27.75" customHeight="1" thickBot="1" x14ac:dyDescent="0.25">
      <c r="B53" s="1202" t="s">
        <v>19</v>
      </c>
      <c r="C53" s="1203"/>
      <c r="D53" s="110"/>
      <c r="E53" s="1204" t="s">
        <v>44</v>
      </c>
      <c r="F53" s="1204"/>
      <c r="G53" s="1204"/>
      <c r="H53" s="1205"/>
      <c r="I53" s="361">
        <v>10651</v>
      </c>
      <c r="J53" s="362">
        <v>13933</v>
      </c>
      <c r="K53" s="362">
        <v>15016</v>
      </c>
      <c r="L53" s="362">
        <v>15394</v>
      </c>
      <c r="M53" s="363">
        <v>16312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sBZotHGMf5Gl0cNze22G8mdkgDlT/hYjWeX/iEhPoQRpyhJiWJu2djXJIeGELDYE3SAL3SHbt7Z+FPUMkxydg==" saltValue="OGhrDJOcbZWW6VorT0KY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4" t="s">
        <v>46</v>
      </c>
      <c r="D55" s="1214"/>
      <c r="E55" s="1215"/>
      <c r="F55" s="122">
        <v>1864</v>
      </c>
      <c r="G55" s="122">
        <v>1893</v>
      </c>
      <c r="H55" s="123">
        <v>1599</v>
      </c>
    </row>
    <row r="56" spans="2:8" ht="52.5" customHeight="1" x14ac:dyDescent="0.2">
      <c r="B56" s="124"/>
      <c r="C56" s="1216" t="s">
        <v>47</v>
      </c>
      <c r="D56" s="1216"/>
      <c r="E56" s="1217"/>
      <c r="F56" s="125">
        <v>1192</v>
      </c>
      <c r="G56" s="125">
        <v>1152</v>
      </c>
      <c r="H56" s="126">
        <v>957</v>
      </c>
    </row>
    <row r="57" spans="2:8" ht="53.25" customHeight="1" x14ac:dyDescent="0.2">
      <c r="B57" s="124"/>
      <c r="C57" s="1218" t="s">
        <v>48</v>
      </c>
      <c r="D57" s="1218"/>
      <c r="E57" s="1219"/>
      <c r="F57" s="127">
        <v>2423</v>
      </c>
      <c r="G57" s="127">
        <v>2078</v>
      </c>
      <c r="H57" s="128">
        <v>1743</v>
      </c>
    </row>
    <row r="58" spans="2:8" ht="45.75" customHeight="1" x14ac:dyDescent="0.2">
      <c r="B58" s="129"/>
      <c r="C58" s="1206" t="s">
        <v>564</v>
      </c>
      <c r="D58" s="1207"/>
      <c r="E58" s="1208"/>
      <c r="F58" s="130">
        <v>1020</v>
      </c>
      <c r="G58" s="130">
        <v>713</v>
      </c>
      <c r="H58" s="131">
        <v>533</v>
      </c>
    </row>
    <row r="59" spans="2:8" ht="45.75" customHeight="1" x14ac:dyDescent="0.2">
      <c r="B59" s="129"/>
      <c r="C59" s="1206" t="s">
        <v>565</v>
      </c>
      <c r="D59" s="1207"/>
      <c r="E59" s="1208"/>
      <c r="F59" s="130">
        <v>649</v>
      </c>
      <c r="G59" s="130">
        <v>523</v>
      </c>
      <c r="H59" s="131">
        <v>391</v>
      </c>
    </row>
    <row r="60" spans="2:8" ht="45.75" customHeight="1" x14ac:dyDescent="0.2">
      <c r="B60" s="129"/>
      <c r="C60" s="1206" t="s">
        <v>566</v>
      </c>
      <c r="D60" s="1207"/>
      <c r="E60" s="1208"/>
      <c r="F60" s="130">
        <v>300</v>
      </c>
      <c r="G60" s="130">
        <v>352</v>
      </c>
      <c r="H60" s="131">
        <v>302</v>
      </c>
    </row>
    <row r="61" spans="2:8" ht="45.75" customHeight="1" x14ac:dyDescent="0.2">
      <c r="B61" s="129"/>
      <c r="C61" s="1206" t="s">
        <v>567</v>
      </c>
      <c r="D61" s="1207"/>
      <c r="E61" s="1208"/>
      <c r="F61" s="130">
        <v>106</v>
      </c>
      <c r="G61" s="130">
        <v>138</v>
      </c>
      <c r="H61" s="131">
        <v>170</v>
      </c>
    </row>
    <row r="62" spans="2:8" ht="45.75" customHeight="1" thickBot="1" x14ac:dyDescent="0.25">
      <c r="B62" s="132"/>
      <c r="C62" s="1209" t="s">
        <v>568</v>
      </c>
      <c r="D62" s="1210"/>
      <c r="E62" s="1211"/>
      <c r="F62" s="133">
        <v>176</v>
      </c>
      <c r="G62" s="133">
        <v>167</v>
      </c>
      <c r="H62" s="134">
        <v>155</v>
      </c>
    </row>
    <row r="63" spans="2:8" ht="52.5" customHeight="1" thickBot="1" x14ac:dyDescent="0.25">
      <c r="B63" s="135"/>
      <c r="C63" s="1212" t="s">
        <v>49</v>
      </c>
      <c r="D63" s="1212"/>
      <c r="E63" s="1213"/>
      <c r="F63" s="136">
        <v>5480</v>
      </c>
      <c r="G63" s="136">
        <v>5123</v>
      </c>
      <c r="H63" s="137">
        <v>4299</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sheetData>
  <sheetProtection algorithmName="SHA-512" hashValue="fnJDtobGZb/b6a63Pa2JOY9AaabDaJPKK06TxaoBIR7LYiQsJQgP8uML6+piij+OML3auRKmhCw9uvOCrpWAKg==" saltValue="r1DA9o7OSUhVYCp4/6O7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63433</v>
      </c>
      <c r="E3" s="156"/>
      <c r="F3" s="157">
        <v>62383</v>
      </c>
      <c r="G3" s="158"/>
      <c r="H3" s="159"/>
    </row>
    <row r="4" spans="1:8" x14ac:dyDescent="0.2">
      <c r="A4" s="160"/>
      <c r="B4" s="161"/>
      <c r="C4" s="162"/>
      <c r="D4" s="163">
        <v>36292</v>
      </c>
      <c r="E4" s="164"/>
      <c r="F4" s="165">
        <v>35325</v>
      </c>
      <c r="G4" s="166"/>
      <c r="H4" s="167"/>
    </row>
    <row r="5" spans="1:8" x14ac:dyDescent="0.2">
      <c r="A5" s="148" t="s">
        <v>519</v>
      </c>
      <c r="B5" s="153"/>
      <c r="C5" s="154"/>
      <c r="D5" s="155">
        <v>103401</v>
      </c>
      <c r="E5" s="156"/>
      <c r="F5" s="157">
        <v>63812</v>
      </c>
      <c r="G5" s="158"/>
      <c r="H5" s="159"/>
    </row>
    <row r="6" spans="1:8" x14ac:dyDescent="0.2">
      <c r="A6" s="160"/>
      <c r="B6" s="161"/>
      <c r="C6" s="162"/>
      <c r="D6" s="163">
        <v>38811</v>
      </c>
      <c r="E6" s="164"/>
      <c r="F6" s="165">
        <v>33848</v>
      </c>
      <c r="G6" s="166"/>
      <c r="H6" s="167"/>
    </row>
    <row r="7" spans="1:8" x14ac:dyDescent="0.2">
      <c r="A7" s="148" t="s">
        <v>520</v>
      </c>
      <c r="B7" s="153"/>
      <c r="C7" s="154"/>
      <c r="D7" s="155">
        <v>81209</v>
      </c>
      <c r="E7" s="156"/>
      <c r="F7" s="157">
        <v>54225</v>
      </c>
      <c r="G7" s="158"/>
      <c r="H7" s="159"/>
    </row>
    <row r="8" spans="1:8" x14ac:dyDescent="0.2">
      <c r="A8" s="160"/>
      <c r="B8" s="161"/>
      <c r="C8" s="162"/>
      <c r="D8" s="163">
        <v>23665</v>
      </c>
      <c r="E8" s="164"/>
      <c r="F8" s="165">
        <v>27337</v>
      </c>
      <c r="G8" s="166"/>
      <c r="H8" s="167"/>
    </row>
    <row r="9" spans="1:8" x14ac:dyDescent="0.2">
      <c r="A9" s="148" t="s">
        <v>521</v>
      </c>
      <c r="B9" s="153"/>
      <c r="C9" s="154"/>
      <c r="D9" s="155">
        <v>71450</v>
      </c>
      <c r="E9" s="156"/>
      <c r="F9" s="157">
        <v>54016</v>
      </c>
      <c r="G9" s="158"/>
      <c r="H9" s="159"/>
    </row>
    <row r="10" spans="1:8" x14ac:dyDescent="0.2">
      <c r="A10" s="160"/>
      <c r="B10" s="161"/>
      <c r="C10" s="162"/>
      <c r="D10" s="163">
        <v>19959</v>
      </c>
      <c r="E10" s="164"/>
      <c r="F10" s="165">
        <v>28078</v>
      </c>
      <c r="G10" s="166"/>
      <c r="H10" s="167"/>
    </row>
    <row r="11" spans="1:8" x14ac:dyDescent="0.2">
      <c r="A11" s="148" t="s">
        <v>522</v>
      </c>
      <c r="B11" s="153"/>
      <c r="C11" s="154"/>
      <c r="D11" s="155">
        <v>100923</v>
      </c>
      <c r="E11" s="156"/>
      <c r="F11" s="157">
        <v>52786</v>
      </c>
      <c r="G11" s="158"/>
      <c r="H11" s="159"/>
    </row>
    <row r="12" spans="1:8" x14ac:dyDescent="0.2">
      <c r="A12" s="160"/>
      <c r="B12" s="161"/>
      <c r="C12" s="168"/>
      <c r="D12" s="163">
        <v>20513</v>
      </c>
      <c r="E12" s="164"/>
      <c r="F12" s="165">
        <v>28742</v>
      </c>
      <c r="G12" s="166"/>
      <c r="H12" s="167"/>
    </row>
    <row r="13" spans="1:8" x14ac:dyDescent="0.2">
      <c r="A13" s="148"/>
      <c r="B13" s="153"/>
      <c r="C13" s="169"/>
      <c r="D13" s="170">
        <v>84083</v>
      </c>
      <c r="E13" s="171"/>
      <c r="F13" s="172">
        <v>57444</v>
      </c>
      <c r="G13" s="173"/>
      <c r="H13" s="159"/>
    </row>
    <row r="14" spans="1:8" x14ac:dyDescent="0.2">
      <c r="A14" s="160"/>
      <c r="B14" s="161"/>
      <c r="C14" s="162"/>
      <c r="D14" s="163">
        <v>27848</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3.72</v>
      </c>
      <c r="C19" s="174">
        <f>ROUND(VALUE(SUBSTITUTE(実質収支比率等に係る経年分析!G$48,"▲","-")),2)</f>
        <v>4.38</v>
      </c>
      <c r="D19" s="174">
        <f>ROUND(VALUE(SUBSTITUTE(実質収支比率等に係る経年分析!H$48,"▲","-")),2)</f>
        <v>5.67</v>
      </c>
      <c r="E19" s="174">
        <f>ROUND(VALUE(SUBSTITUTE(実質収支比率等に係る経年分析!I$48,"▲","-")),2)</f>
        <v>6.39</v>
      </c>
      <c r="F19" s="174">
        <f>ROUND(VALUE(SUBSTITUTE(実質収支比率等に係る経年分析!J$48,"▲","-")),2)</f>
        <v>4.43</v>
      </c>
    </row>
    <row r="20" spans="1:11" x14ac:dyDescent="0.2">
      <c r="A20" s="174" t="s">
        <v>53</v>
      </c>
      <c r="B20" s="174">
        <f>ROUND(VALUE(SUBSTITUTE(実質収支比率等に係る経年分析!F$47,"▲","-")),2)</f>
        <v>17.190000000000001</v>
      </c>
      <c r="C20" s="174">
        <f>ROUND(VALUE(SUBSTITUTE(実質収支比率等に係る経年分析!G$47,"▲","-")),2)</f>
        <v>12.77</v>
      </c>
      <c r="D20" s="174">
        <f>ROUND(VALUE(SUBSTITUTE(実質収支比率等に係る経年分析!H$47,"▲","-")),2)</f>
        <v>10</v>
      </c>
      <c r="E20" s="174">
        <f>ROUND(VALUE(SUBSTITUTE(実質収支比率等に係る経年分析!I$47,"▲","-")),2)</f>
        <v>10.45</v>
      </c>
      <c r="F20" s="174">
        <f>ROUND(VALUE(SUBSTITUTE(実質収支比率等に係る経年分析!J$47,"▲","-")),2)</f>
        <v>8.6999999999999993</v>
      </c>
    </row>
    <row r="21" spans="1:11" x14ac:dyDescent="0.2">
      <c r="A21" s="174" t="s">
        <v>54</v>
      </c>
      <c r="B21" s="174">
        <f>IF(ISNUMBER(VALUE(SUBSTITUTE(実質収支比率等に係る経年分析!F$49,"▲","-"))),ROUND(VALUE(SUBSTITUTE(実質収支比率等に係る経年分析!F$49,"▲","-")),2),NA())</f>
        <v>-5.87</v>
      </c>
      <c r="C21" s="174">
        <f>IF(ISNUMBER(VALUE(SUBSTITUTE(実質収支比率等に係る経年分析!G$49,"▲","-"))),ROUND(VALUE(SUBSTITUTE(実質収支比率等に係る経年分析!G$49,"▲","-")),2),NA())</f>
        <v>-5.18</v>
      </c>
      <c r="D21" s="174">
        <f>IF(ISNUMBER(VALUE(SUBSTITUTE(実質収支比率等に係る経年分析!H$49,"▲","-"))),ROUND(VALUE(SUBSTITUTE(実質収支比率等に係る経年分析!H$49,"▲","-")),2),NA())</f>
        <v>-3.12</v>
      </c>
      <c r="E21" s="174">
        <f>IF(ISNUMBER(VALUE(SUBSTITUTE(実質収支比率等に係る経年分析!I$49,"▲","-"))),ROUND(VALUE(SUBSTITUTE(実質収支比率等に係る経年分析!I$49,"▲","-")),2),NA())</f>
        <v>-2.2000000000000002</v>
      </c>
      <c r="F21" s="174">
        <f>IF(ISNUMBER(VALUE(SUBSTITUTE(実質収支比率等に係る経年分析!J$49,"▲","-"))),ROUND(VALUE(SUBSTITUTE(実質収支比率等に係る経年分析!J$49,"▲","-")),2),NA())</f>
        <v>-6.62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加賀市国民健康保険特別会計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0.28999999999999998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加賀市後期高齢者医療特別会計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加賀市介護保険特別会計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1.1100000000000001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0.93</v>
      </c>
    </row>
    <row r="33" spans="1:16" x14ac:dyDescent="0.2">
      <c r="A33" s="175" t="str">
        <f>IF(連結実質赤字比率に係る赤字・黒字の構成分析!C$37="",NA(),連結実質赤字比率に係る赤字・黒字の構成分析!C$37)</f>
        <v>加賀市下水道事業会計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2">
      <c r="A34" s="175" t="str">
        <f>IF(連結実質赤字比率に係る赤字・黒字の構成分析!C$36="",NA(),連結実質赤字比率に係る赤字・黒字の構成分析!C$36)</f>
        <v>加賀市病院事業会計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2.5099999999999998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4.43</v>
      </c>
    </row>
    <row r="36" spans="1:16" x14ac:dyDescent="0.2">
      <c r="A36" s="175" t="str">
        <f>IF(連結実質赤字比率に係る赤字・黒字の構成分析!C$34="",NA(),連結実質赤字比率に係る赤字・黒字の構成分析!C$34)</f>
        <v>加賀市水道事業会計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3579</v>
      </c>
      <c r="E42" s="176"/>
      <c r="F42" s="176"/>
      <c r="G42" s="176">
        <f>'実質公債費比率（分子）の構造'!L$52</f>
        <v>3539</v>
      </c>
      <c r="H42" s="176"/>
      <c r="I42" s="176"/>
      <c r="J42" s="176">
        <f>'実質公債費比率（分子）の構造'!M$52</f>
        <v>3988</v>
      </c>
      <c r="K42" s="176"/>
      <c r="L42" s="176"/>
      <c r="M42" s="176">
        <f>'実質公債費比率（分子）の構造'!N$52</f>
        <v>3601</v>
      </c>
      <c r="N42" s="176"/>
      <c r="O42" s="176"/>
      <c r="P42" s="176">
        <f>'実質公債費比率（分子）の構造'!O$52</f>
        <v>3603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20</v>
      </c>
      <c r="C44" s="176"/>
      <c r="D44" s="176"/>
      <c r="E44" s="176">
        <f>'実質公債費比率（分子）の構造'!L$50</f>
        <v>20</v>
      </c>
      <c r="F44" s="176"/>
      <c r="G44" s="176"/>
      <c r="H44" s="176">
        <f>'実質公債費比率（分子）の構造'!M$50</f>
        <v>18</v>
      </c>
      <c r="I44" s="176"/>
      <c r="J44" s="176"/>
      <c r="K44" s="176">
        <f>'実質公債費比率（分子）の構造'!N$50</f>
        <v>18</v>
      </c>
      <c r="L44" s="176"/>
      <c r="M44" s="176"/>
      <c r="N44" s="176">
        <f>'実質公債費比率（分子）の構造'!O$50</f>
        <v>9</v>
      </c>
      <c r="O44" s="176"/>
      <c r="P44" s="176"/>
    </row>
    <row r="45" spans="1:16" x14ac:dyDescent="0.2">
      <c r="A45" s="176" t="s">
        <v>63</v>
      </c>
      <c r="B45" s="176" t="str">
        <f>'実質公債費比率（分子）の構造'!K$49</f>
        <v>-</v>
      </c>
      <c r="C45" s="176"/>
      <c r="D45" s="176"/>
      <c r="E45" s="176">
        <f>'実質公債費比率（分子）の構造'!L$49</f>
        <v>0</v>
      </c>
      <c r="F45" s="176"/>
      <c r="G45" s="176"/>
      <c r="H45" s="176" t="str">
        <f>'実質公債費比率（分子）の構造'!M$49</f>
        <v>-</v>
      </c>
      <c r="I45" s="176"/>
      <c r="J45" s="176"/>
      <c r="K45" s="176">
        <f>'実質公債費比率（分子）の構造'!N$49</f>
        <v>1</v>
      </c>
      <c r="L45" s="176"/>
      <c r="M45" s="176"/>
      <c r="N45" s="176">
        <f>'実質公債費比率（分子）の構造'!O$49</f>
        <v>10</v>
      </c>
      <c r="O45" s="176"/>
      <c r="P45" s="176"/>
    </row>
    <row r="46" spans="1:16" x14ac:dyDescent="0.2">
      <c r="A46" s="176" t="s">
        <v>64</v>
      </c>
      <c r="B46" s="176">
        <f>'実質公債費比率（分子）の構造'!K$48</f>
        <v>1604</v>
      </c>
      <c r="C46" s="176"/>
      <c r="D46" s="176"/>
      <c r="E46" s="176">
        <f>'実質公債費比率（分子）の構造'!L$48</f>
        <v>1662</v>
      </c>
      <c r="F46" s="176"/>
      <c r="G46" s="176"/>
      <c r="H46" s="176">
        <f>'実質公債費比率（分子）の構造'!M$48</f>
        <v>1711</v>
      </c>
      <c r="I46" s="176"/>
      <c r="J46" s="176"/>
      <c r="K46" s="176">
        <f>'実質公債費比率（分子）の構造'!N$48</f>
        <v>1424</v>
      </c>
      <c r="L46" s="176"/>
      <c r="M46" s="176"/>
      <c r="N46" s="176">
        <f>'実質公債費比率（分子）の構造'!O$48</f>
        <v>1425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3175</v>
      </c>
      <c r="C49" s="176"/>
      <c r="D49" s="176"/>
      <c r="E49" s="176">
        <f>'実質公債費比率（分子）の構造'!L$45</f>
        <v>3273</v>
      </c>
      <c r="F49" s="176"/>
      <c r="G49" s="176"/>
      <c r="H49" s="176">
        <f>'実質公債費比率（分子）の構造'!M$45</f>
        <v>3777</v>
      </c>
      <c r="I49" s="176"/>
      <c r="J49" s="176"/>
      <c r="K49" s="176">
        <f>'実質公債費比率（分子）の構造'!N$45</f>
        <v>3443</v>
      </c>
      <c r="L49" s="176"/>
      <c r="M49" s="176"/>
      <c r="N49" s="176">
        <f>'実質公債費比率（分子）の構造'!O$45</f>
        <v>3377</v>
      </c>
      <c r="O49" s="176"/>
      <c r="P49" s="176"/>
    </row>
    <row r="50" spans="1:16" x14ac:dyDescent="0.2">
      <c r="A50" s="176" t="s">
        <v>67</v>
      </c>
      <c r="B50" s="176" t="e">
        <f>NA()</f>
        <v>#N/A</v>
      </c>
      <c r="C50" s="176">
        <f>IF(ISNUMBER('実質公債費比率（分子）の構造'!K$53),'実質公債費比率（分子）の構造'!K$53,NA())</f>
        <v>1220</v>
      </c>
      <c r="D50" s="176" t="e">
        <f>NA()</f>
        <v>#N/A</v>
      </c>
      <c r="E50" s="176" t="e">
        <f>NA()</f>
        <v>#N/A</v>
      </c>
      <c r="F50" s="176">
        <f>IF(ISNUMBER('実質公債費比率（分子）の構造'!L$53),'実質公債費比率（分子）の構造'!L$53,NA())</f>
        <v>1416</v>
      </c>
      <c r="G50" s="176" t="e">
        <f>NA()</f>
        <v>#N/A</v>
      </c>
      <c r="H50" s="176" t="e">
        <f>NA()</f>
        <v>#N/A</v>
      </c>
      <c r="I50" s="176">
        <f>IF(ISNUMBER('実質公債費比率（分子）の構造'!M$53),'実質公債費比率（分子）の構造'!M$53,NA())</f>
        <v>1518</v>
      </c>
      <c r="J50" s="176" t="e">
        <f>NA()</f>
        <v>#N/A</v>
      </c>
      <c r="K50" s="176" t="e">
        <f>NA()</f>
        <v>#N/A</v>
      </c>
      <c r="L50" s="176">
        <f>IF(ISNUMBER('実質公債費比率（分子）の構造'!N$53),'実質公債費比率（分子）の構造'!N$53,NA())</f>
        <v>1285</v>
      </c>
      <c r="M50" s="176" t="e">
        <f>NA()</f>
        <v>#N/A</v>
      </c>
      <c r="N50" s="176" t="e">
        <f>NA()</f>
        <v>#N/A</v>
      </c>
      <c r="O50" s="176">
        <f>IF(ISNUMBER('実質公債費比率（分子）の構造'!O$53),'実質公債費比率（分子）の構造'!O$53,NA())</f>
        <v>1218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37666</v>
      </c>
      <c r="E56" s="175"/>
      <c r="F56" s="175"/>
      <c r="G56" s="175">
        <f>'将来負担比率（分子）の構造'!J$52</f>
        <v>37283</v>
      </c>
      <c r="H56" s="175"/>
      <c r="I56" s="175"/>
      <c r="J56" s="175">
        <f>'将来負担比率（分子）の構造'!K$52</f>
        <v>36725</v>
      </c>
      <c r="K56" s="175"/>
      <c r="L56" s="175"/>
      <c r="M56" s="175">
        <f>'将来負担比率（分子）の構造'!L$52</f>
        <v>34973</v>
      </c>
      <c r="N56" s="175"/>
      <c r="O56" s="175"/>
      <c r="P56" s="175">
        <f>'将来負担比率（分子）の構造'!M$52</f>
        <v>33721</v>
      </c>
    </row>
    <row r="57" spans="1:16" x14ac:dyDescent="0.2">
      <c r="A57" s="175" t="s">
        <v>42</v>
      </c>
      <c r="B57" s="175"/>
      <c r="C57" s="175"/>
      <c r="D57" s="175">
        <f>'将来負担比率（分子）の構造'!I$51</f>
        <v>4763</v>
      </c>
      <c r="E57" s="175"/>
      <c r="F57" s="175"/>
      <c r="G57" s="175">
        <f>'将来負担比率（分子）の構造'!J$51</f>
        <v>4761</v>
      </c>
      <c r="H57" s="175"/>
      <c r="I57" s="175"/>
      <c r="J57" s="175">
        <f>'将来負担比率（分子）の構造'!K$51</f>
        <v>4733</v>
      </c>
      <c r="K57" s="175"/>
      <c r="L57" s="175"/>
      <c r="M57" s="175">
        <f>'将来負担比率（分子）の構造'!L$51</f>
        <v>4289</v>
      </c>
      <c r="N57" s="175"/>
      <c r="O57" s="175"/>
      <c r="P57" s="175">
        <f>'将来負担比率（分子）の構造'!M$51</f>
        <v>4845</v>
      </c>
    </row>
    <row r="58" spans="1:16" x14ac:dyDescent="0.2">
      <c r="A58" s="175" t="s">
        <v>41</v>
      </c>
      <c r="B58" s="175"/>
      <c r="C58" s="175"/>
      <c r="D58" s="175">
        <f>'将来負担比率（分子）の構造'!I$50</f>
        <v>7476</v>
      </c>
      <c r="E58" s="175"/>
      <c r="F58" s="175"/>
      <c r="G58" s="175">
        <f>'将来負担比率（分子）の構造'!J$50</f>
        <v>6394</v>
      </c>
      <c r="H58" s="175"/>
      <c r="I58" s="175"/>
      <c r="J58" s="175">
        <f>'将来負担比率（分子）の構造'!K$50</f>
        <v>6205</v>
      </c>
      <c r="K58" s="175"/>
      <c r="L58" s="175"/>
      <c r="M58" s="175">
        <f>'将来負担比率（分子）の構造'!L$50</f>
        <v>6246</v>
      </c>
      <c r="N58" s="175"/>
      <c r="O58" s="175"/>
      <c r="P58" s="175">
        <f>'将来負担比率（分子）の構造'!M$50</f>
        <v>5809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455</v>
      </c>
      <c r="C61" s="175"/>
      <c r="D61" s="175"/>
      <c r="E61" s="175">
        <f>'将来負担比率（分子）の構造'!J$46</f>
        <v>453</v>
      </c>
      <c r="F61" s="175"/>
      <c r="G61" s="175"/>
      <c r="H61" s="175">
        <f>'将来負担比率（分子）の構造'!K$46</f>
        <v>450</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3803</v>
      </c>
      <c r="C62" s="175"/>
      <c r="D62" s="175"/>
      <c r="E62" s="175">
        <f>'将来負担比率（分子）の構造'!J$45</f>
        <v>3743</v>
      </c>
      <c r="F62" s="175"/>
      <c r="G62" s="175"/>
      <c r="H62" s="175">
        <f>'将来負担比率（分子）の構造'!K$45</f>
        <v>3838</v>
      </c>
      <c r="I62" s="175"/>
      <c r="J62" s="175"/>
      <c r="K62" s="175">
        <f>'将来負担比率（分子）の構造'!L$45</f>
        <v>4150</v>
      </c>
      <c r="L62" s="175"/>
      <c r="M62" s="175"/>
      <c r="N62" s="175">
        <f>'将来負担比率（分子）の構造'!M$45</f>
        <v>4249</v>
      </c>
      <c r="O62" s="175"/>
      <c r="P62" s="175"/>
    </row>
    <row r="63" spans="1:16" x14ac:dyDescent="0.2">
      <c r="A63" s="175" t="s">
        <v>34</v>
      </c>
      <c r="B63" s="175">
        <f>'将来負担比率（分子）の構造'!I$44</f>
        <v>93</v>
      </c>
      <c r="C63" s="175"/>
      <c r="D63" s="175"/>
      <c r="E63" s="175">
        <f>'将来負担比率（分子）の構造'!J$44</f>
        <v>580</v>
      </c>
      <c r="F63" s="175"/>
      <c r="G63" s="175"/>
      <c r="H63" s="175">
        <f>'将来負担比率（分子）の構造'!K$44</f>
        <v>647</v>
      </c>
      <c r="I63" s="175"/>
      <c r="J63" s="175"/>
      <c r="K63" s="175">
        <f>'将来負担比率（分子）の構造'!L$44</f>
        <v>647</v>
      </c>
      <c r="L63" s="175"/>
      <c r="M63" s="175"/>
      <c r="N63" s="175">
        <f>'将来負担比率（分子）の構造'!M$44</f>
        <v>652</v>
      </c>
      <c r="O63" s="175"/>
      <c r="P63" s="175"/>
    </row>
    <row r="64" spans="1:16" x14ac:dyDescent="0.2">
      <c r="A64" s="175" t="s">
        <v>33</v>
      </c>
      <c r="B64" s="175">
        <f>'将来負担比率（分子）の構造'!I$43</f>
        <v>18907</v>
      </c>
      <c r="C64" s="175"/>
      <c r="D64" s="175"/>
      <c r="E64" s="175">
        <f>'将来負担比率（分子）の構造'!J$43</f>
        <v>19193</v>
      </c>
      <c r="F64" s="175"/>
      <c r="G64" s="175"/>
      <c r="H64" s="175">
        <f>'将来負担比率（分子）の構造'!K$43</f>
        <v>18307</v>
      </c>
      <c r="I64" s="175"/>
      <c r="J64" s="175"/>
      <c r="K64" s="175">
        <f>'将来負担比率（分子）の構造'!L$43</f>
        <v>17154</v>
      </c>
      <c r="L64" s="175"/>
      <c r="M64" s="175"/>
      <c r="N64" s="175">
        <f>'将来負担比率（分子）の構造'!M$43</f>
        <v>16262</v>
      </c>
      <c r="O64" s="175"/>
      <c r="P64" s="175"/>
    </row>
    <row r="65" spans="1:16" x14ac:dyDescent="0.2">
      <c r="A65" s="175" t="s">
        <v>32</v>
      </c>
      <c r="B65" s="175">
        <f>'将来負担比率（分子）の構造'!I$42</f>
        <v>351</v>
      </c>
      <c r="C65" s="175"/>
      <c r="D65" s="175"/>
      <c r="E65" s="175">
        <f>'将来負担比率（分子）の構造'!J$42</f>
        <v>217</v>
      </c>
      <c r="F65" s="175"/>
      <c r="G65" s="175"/>
      <c r="H65" s="175">
        <f>'将来負担比率（分子）の構造'!K$42</f>
        <v>324</v>
      </c>
      <c r="I65" s="175"/>
      <c r="J65" s="175"/>
      <c r="K65" s="175">
        <f>'将来負担比率（分子）の構造'!L$42</f>
        <v>222</v>
      </c>
      <c r="L65" s="175"/>
      <c r="M65" s="175"/>
      <c r="N65" s="175">
        <f>'将来負担比率（分子）の構造'!M$42</f>
        <v>253</v>
      </c>
      <c r="O65" s="175"/>
      <c r="P65" s="175"/>
    </row>
    <row r="66" spans="1:16" x14ac:dyDescent="0.2">
      <c r="A66" s="175" t="s">
        <v>31</v>
      </c>
      <c r="B66" s="175">
        <f>'将来負担比率（分子）の構造'!I$41</f>
        <v>36948</v>
      </c>
      <c r="C66" s="175"/>
      <c r="D66" s="175"/>
      <c r="E66" s="175">
        <f>'将来負担比率（分子）の構造'!J$41</f>
        <v>38186</v>
      </c>
      <c r="F66" s="175"/>
      <c r="G66" s="175"/>
      <c r="H66" s="175">
        <f>'将来負担比率（分子）の構造'!K$41</f>
        <v>39112</v>
      </c>
      <c r="I66" s="175"/>
      <c r="J66" s="175"/>
      <c r="K66" s="175">
        <f>'将来負担比率（分子）の構造'!L$41</f>
        <v>38729</v>
      </c>
      <c r="L66" s="175"/>
      <c r="M66" s="175"/>
      <c r="N66" s="175">
        <f>'将来負担比率（分子）の構造'!M$41</f>
        <v>39272</v>
      </c>
      <c r="O66" s="175"/>
      <c r="P66" s="175"/>
    </row>
    <row r="67" spans="1:16" x14ac:dyDescent="0.2">
      <c r="A67" s="175" t="s">
        <v>71</v>
      </c>
      <c r="B67" s="175" t="e">
        <f>NA()</f>
        <v>#N/A</v>
      </c>
      <c r="C67" s="175">
        <f>IF(ISNUMBER('将来負担比率（分子）の構造'!I$53), IF('将来負担比率（分子）の構造'!I$53 &lt; 0, 0, '将来負担比率（分子）の構造'!I$53), NA())</f>
        <v>10651</v>
      </c>
      <c r="D67" s="175" t="e">
        <f>NA()</f>
        <v>#N/A</v>
      </c>
      <c r="E67" s="175" t="e">
        <f>NA()</f>
        <v>#N/A</v>
      </c>
      <c r="F67" s="175">
        <f>IF(ISNUMBER('将来負担比率（分子）の構造'!J$53), IF('将来負担比率（分子）の構造'!J$53 &lt; 0, 0, '将来負担比率（分子）の構造'!J$53), NA())</f>
        <v>13933</v>
      </c>
      <c r="G67" s="175" t="e">
        <f>NA()</f>
        <v>#N/A</v>
      </c>
      <c r="H67" s="175" t="e">
        <f>NA()</f>
        <v>#N/A</v>
      </c>
      <c r="I67" s="175">
        <f>IF(ISNUMBER('将来負担比率（分子）の構造'!K$53), IF('将来負担比率（分子）の構造'!K$53 &lt; 0, 0, '将来負担比率（分子）の構造'!K$53), NA())</f>
        <v>15016</v>
      </c>
      <c r="J67" s="175" t="e">
        <f>NA()</f>
        <v>#N/A</v>
      </c>
      <c r="K67" s="175" t="e">
        <f>NA()</f>
        <v>#N/A</v>
      </c>
      <c r="L67" s="175">
        <f>IF(ISNUMBER('将来負担比率（分子）の構造'!L$53), IF('将来負担比率（分子）の構造'!L$53 &lt; 0, 0, '将来負担比率（分子）の構造'!L$53), NA())</f>
        <v>15394</v>
      </c>
      <c r="M67" s="175" t="e">
        <f>NA()</f>
        <v>#N/A</v>
      </c>
      <c r="N67" s="175" t="e">
        <f>NA()</f>
        <v>#N/A</v>
      </c>
      <c r="O67" s="175">
        <f>IF(ISNUMBER('将来負担比率（分子）の構造'!M$53), IF('将来負担比率（分子）の構造'!M$53 &lt; 0, 0, '将来負担比率（分子）の構造'!M$53), NA())</f>
        <v>16312</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1864</v>
      </c>
      <c r="C72" s="179">
        <f>基金残高に係る経年分析!G55</f>
        <v>1893</v>
      </c>
      <c r="D72" s="179">
        <f>基金残高に係る経年分析!H55</f>
        <v>1599</v>
      </c>
    </row>
    <row r="73" spans="1:16" x14ac:dyDescent="0.2">
      <c r="A73" s="178" t="s">
        <v>74</v>
      </c>
      <c r="B73" s="179">
        <f>基金残高に係る経年分析!F56</f>
        <v>1192</v>
      </c>
      <c r="C73" s="179">
        <f>基金残高に係る経年分析!G56</f>
        <v>1152</v>
      </c>
      <c r="D73" s="179">
        <f>基金残高に係る経年分析!H56</f>
        <v>957</v>
      </c>
    </row>
    <row r="74" spans="1:16" x14ac:dyDescent="0.2">
      <c r="A74" s="178" t="s">
        <v>75</v>
      </c>
      <c r="B74" s="179">
        <f>基金残高に係る経年分析!F57</f>
        <v>2423</v>
      </c>
      <c r="C74" s="179">
        <f>基金残高に係る経年分析!G57</f>
        <v>2078</v>
      </c>
      <c r="D74" s="179">
        <f>基金残高に係る経年分析!H57</f>
        <v>1743</v>
      </c>
    </row>
  </sheetData>
  <sheetProtection algorithmName="SHA-512" hashValue="wFhNxHn7xfXezOuCW2uNcWQ6u7DkYKQnUoBj3DJXmFRtf+v4Z0afC0Ig8lm5KpMMeNfPN+3mTeO0O/NCCX+XLQ==" saltValue="SqqoPeDo/KSlygE6qIo8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cp:lastPrinted>2025-03-13T06:37:03Z</cp:lastPrinted>
  <dcterms:created xsi:type="dcterms:W3CDTF">2025-02-19T02:14:14Z</dcterms:created>
  <dcterms:modified xsi:type="dcterms:W3CDTF">2025-03-19T03:53:01Z</dcterms:modified>
  <cp:category/>
</cp:coreProperties>
</file>