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7FB78EA2-DB09-4B65-BD13-50E856337F96}"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3" i="12" l="1"/>
  <c r="AA72" i="12"/>
  <c r="AA71" i="12"/>
  <c r="AA70" i="12"/>
  <c r="AA69" i="12"/>
  <c r="AA68" i="12"/>
  <c r="AA34" i="12" l="1"/>
  <c r="AA33" i="12"/>
  <c r="AA31" i="12"/>
  <c r="AA30" i="12"/>
  <c r="AA29" i="12"/>
  <c r="AA28" i="12"/>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BW35" i="10"/>
  <c r="BW36" i="10" s="1"/>
  <c r="BW37" i="10" s="1"/>
  <c r="BW38" i="10" s="1"/>
  <c r="BW39" i="10" s="1"/>
  <c r="BE35" i="10"/>
  <c r="CO34" i="10"/>
  <c r="CO35" i="10" s="1"/>
  <c r="CO36" i="10" s="1"/>
  <c r="CO37" i="10" s="1"/>
  <c r="CO38" i="10" s="1"/>
  <c r="CO39" i="10" s="1"/>
  <c r="CO40" i="10" s="1"/>
  <c r="CO41" i="10" s="1"/>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<sst xmlns="http://schemas.openxmlformats.org/spreadsheetml/2006/main" count="1109" uniqueCount="570">
  <si>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</si>
  <si>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</si>
  <si>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</si>
  <si>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</si>
  <si>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</si>
  <si>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</si>
  <si>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</si>
  <si>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</si>
  <si>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</si>
  <si>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</si>
  <si>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</si>
  <si>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</si>
  <si>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</si>
  <si>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</si>
  <si>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</si>
  <si>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</si>
  <si>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</si>
  <si>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</si>
  <si>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</si>
  <si>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</si>
  <si>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</si>
  <si>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</si>
  <si>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</si>
  <si>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</si>
  <si>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</si>
  <si>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</si>
  <si>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</si>
  <si>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</si>
  <si>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</si>
  <si>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</si>
  <si>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</si>
  <si>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</si>
  <si>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</si>
  <si>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</si>
  <si>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</si>
  <si>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</si>
  <si>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</si>
  <si>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</si>
  <si>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</si>
  <si>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</si>
  <si>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</si>
  <si>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</si>
  <si>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</si>
  <si>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</si>
  <si>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</si>
  <si>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</si>
  <si>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</si>
  <si>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</si>
  <si>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</si>
  <si>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</si>
  <si>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</si>
  <si>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</si>
  <si>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</si>
  <si>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</si>
  <si>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</si>
  <si>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</si>
  <si>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</si>
  <si>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</si>
  <si>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</si>
  <si>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</si>
  <si>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</si>
  <si>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</si>
  <si>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</si>
  <si>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</si>
  <si>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</si>
  <si>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</si>
  <si>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</si>
  <si>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</si>
  <si>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</si>
  <si>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</si>
  <si>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</si>
  <si>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</si>
  <si>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</si>
  <si>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</si>
  <si>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</si>
  <si>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</si>
  <si>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</si>
  <si>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</si>
  <si>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</si>
  <si>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</si>
  <si>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</si>
  <si>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</si>
  <si>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</si>
  <si>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</si>
  <si>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</si>
  <si>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</si>
  <si>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</si>
  <si>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</si>
  <si>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</si>
  <si>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</si>
  <si>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</si>
  <si>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</si>
  <si>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</si>
  <si>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</si>
  <si>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</si>
  <si>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</si>
  <si>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</si>
  <si>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</si>
  <si>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</si>
  <si>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</si>
  <si>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</si>
  <si>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</si>
  <si>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</si>
  <si>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</si>
  <si>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</si>
  <si>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</si>
  <si>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</si>
  <si>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</si>
  <si>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</si>
  <si>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</si>
  <si>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</si>
  <si>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</si>
  <si>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</si>
  <si>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</si>
  <si>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</si>
  <si>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</si>
  <si>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</si>
  <si>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</si>
  <si>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</si>
  <si>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</si>
  <si>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</si>
  <si>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</si>
  <si>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</si>
  <si>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</si>
  <si>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</si>
  <si>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</si>
  <si>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</si>
  <si>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</si>
  <si>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</si>
  <si>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</si>
  <si>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</si>
  <si>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</si>
  <si>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</si>
  <si>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</si>
  <si>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</si>
  <si>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</si>
  <si>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</si>
  <si>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</si>
  <si>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</si>
  <si>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</si>
  <si>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</si>
  <si>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</si>
  <si>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</si>
  <si>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</si>
  <si>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</si>
  <si>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</si>
  <si>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</si>
  <si>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</si>
  <si>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</si>
  <si>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</si>
  <si>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</si>
  <si>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</si>
  <si>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</si>
  <si>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</si>
  <si>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</si>
  <si>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</si>
  <si>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</si>
  <si>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</si>
  <si>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</si>
  <si>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</si>
  <si>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</si>
  <si>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</si>
  <si>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</si>
  <si>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</si>
  <si>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</si>
  <si>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</si>
  <si>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</si>
  <si>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</si>
  <si>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</si>
  <si>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</si>
  <si>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</si>
  <si>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</si>
  <si>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</si>
  <si>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</si>
  <si>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</si>
  <si>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</si>
  <si>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</si>
  <si>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</si>
  <si>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</si>
  <si>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</si>
  <si>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</si>
  <si>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</si>
  <si>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</si>
  <si>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</si>
  <si>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</si>
  <si>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</si>
  <si>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</si>
  <si>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</si>
  <si>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</si>
  <si>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</si>
  <si>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</si>
  <si>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</si>
  <si>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</si>
  <si>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</si>
  <si>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</si>
  <si>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</si>
  <si>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</si>
  <si>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</si>
  <si>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</si>
  <si>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</si>
  <si>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</si>
  <si>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</si>
  <si>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</si>
  <si>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石川県七尾市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</si>
  <si>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</si>
  <si>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</si>
  <si>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</si>
  <si>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</si>
  <si>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</si>
  <si>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</si>
  <si>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</si>
  <si>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</si>
  <si>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</si>
  <si>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</si>
  <si>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</si>
  <si>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</si>
  <si>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</si>
  <si>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</si>
  <si>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</si>
  <si>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</si>
  <si>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</si>
  <si>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</si>
  <si>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</si>
  <si>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</si>
  <si>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</si>
  <si>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</si>
  <si>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</si>
  <si>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</si>
  <si>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</si>
  <si>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</si>
  <si>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</si>
  <si>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</si>
  <si>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</si>
  <si>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</si>
  <si>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</si>
  <si>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</si>
  <si>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</si>
  <si>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</si>
  <si>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</si>
  <si>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</si>
  <si>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</si>
  <si>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</si>
  <si>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</si>
  <si>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</si>
  <si>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</si>
  <si>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</si>
  <si>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</si>
  <si>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</si>
  <si>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</si>
  <si>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</si>
  <si>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</si>
  <si>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</si>
  <si>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</si>
  <si>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</si>
  <si>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</si>
  <si>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</si>
  <si>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</si>
  <si>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</si>
  <si>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</si>
  <si>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</si>
  <si>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</si>
  <si>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</si>
  <si>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</si>
  <si>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</si>
  <si>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</si>
  <si>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</si>
  <si>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</si>
  <si>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</si>
  <si>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</si>
  <si>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</si>
  <si>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</si>
  <si>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</si>
  <si>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</si>
  <si>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</si>
  <si>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</si>
  <si>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</si>
  <si>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</si>
  <si>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</si>
  <si>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</si>
  <si>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</si>
  <si>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</si>
  <si>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</si>
  <si>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</si>
  <si>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</si>
  <si>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</si>
  <si>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</si>
  <si>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</si>
  <si>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</si>
  <si>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</si>
  <si>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</si>
  <si>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</si>
  <si>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</si>
  <si>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</si>
  <si>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</si>
  <si>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</si>
  <si>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</si>
  <si>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</si>
  <si>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</si>
  <si>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</si>
  <si>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</si>
  <si>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</si>
  <si>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</si>
  <si>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</si>
  <si>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</si>
  <si>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</si>
  <si>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</si>
  <si>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</si>
  <si>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</si>
  <si>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</si>
  <si>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</si>
  <si>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</si>
  <si>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</si>
  <si>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</si>
  <si>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</si>
  <si>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</si>
  <si>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</si>
  <si>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</si>
  <si>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</si>
  <si>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</si>
  <si>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</si>
  <si>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</si>
  <si>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</si>
  <si>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</si>
  <si>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</si>
  <si>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</si>
  <si>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</si>
  <si>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</si>
  <si>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</si>
  <si>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</si>
  <si>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</si>
  <si>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</si>
  <si>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</si>
  <si>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</si>
  <si>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</si>
  <si>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</si>
  <si>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</si>
  <si>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</si>
  <si>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</si>
  <si>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</si>
  <si>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</si>
  <si>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</si>
  <si>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</si>
  <si>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</si>
  <si>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</si>
  <si>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</si>
  <si>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</si>
  <si>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</si>
  <si>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</si>
  <si>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</si>
  <si>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</si>
  <si>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</si>
  <si>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</si>
  <si>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</si>
  <si>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</si>
  <si>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石川県七尾市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</si>
  <si>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</si>
  <si>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</si>
  <si>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</si>
  <si>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</si>
  <si>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</si>
  <si>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</si>
  <si>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</si>
  <si>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</si>
  <si>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</si>
  <si>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</si>
  <si>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</si>
  <si>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</si>
  <si>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</si>
  <si>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</si>
  <si>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</si>
  <si>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</si>
  <si>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</si>
  <si>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</si>
  <si>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</si>
  <si>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</si>
  <si>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</si>
  <si>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</si>
  <si>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</si>
  <si>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</si>
  <si>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</si>
  <si>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</si>
  <si>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</si>
  <si>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</si>
  <si>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</si>
  <si>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</si>
  <si>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</si>
  <si>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</si>
  <si>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</si>
  <si>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</si>
  <si>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</si>
  <si>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</si>
  <si>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</si>
  <si>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</si>
  <si>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</si>
  <si>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下水道事業会計</t>
    <phoneticPr fontId="5"/>
  </si>
  <si>
    <t>病院事業会計</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</si>
  <si>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</si>
  <si>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</si>
  <si>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</si>
  <si>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</si>
  <si>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</si>
  <si>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</si>
  <si>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</si>
  <si>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</si>
  <si>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</si>
  <si>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</si>
  <si>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</si>
  <si>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</si>
  <si>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</si>
  <si>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</si>
  <si>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</si>
  <si>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</si>
  <si>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</si>
  <si>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</si>
  <si>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</si>
  <si>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</si>
  <si>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</si>
  <si>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</si>
  <si>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</si>
  <si>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</si>
  <si>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</si>
  <si>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</si>
  <si>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</si>
  <si>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</si>
  <si>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</si>
  <si>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</si>
  <si>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</si>
  <si>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</si>
  <si>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</si>
  <si>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</si>
  <si>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</si>
  <si>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</si>
  <si>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</si>
  <si>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</si>
  <si>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</si>
  <si>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</si>
  <si>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</si>
  <si>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</si>
  <si>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</si>
  <si>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</si>
  <si>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</si>
  <si>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</si>
  <si>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</si>
  <si>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</si>
  <si>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</si>
  <si>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</si>
  <si>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</si>
  <si>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</si>
  <si>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</si>
  <si>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</si>
  <si>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</si>
  <si>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</si>
  <si>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</si>
  <si>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</si>
  <si>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</si>
  <si>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</si>
  <si>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</si>
  <si>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</si>
  <si>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</si>
  <si>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</si>
  <si>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</si>
  <si>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</si>
  <si>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</si>
  <si>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</si>
  <si>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</si>
  <si>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</si>
  <si>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</si>
  <si>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</si>
  <si>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</si>
  <si>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</si>
  <si>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</si>
  <si>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</si>
  <si>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</si>
  <si>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</si>
  <si>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</si>
  <si>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</si>
  <si>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</si>
  <si>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</si>
  <si>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</si>
  <si>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</si>
  <si>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</si>
  <si>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</si>
  <si>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</si>
  <si>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</si>
  <si>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</si>
  <si>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</si>
  <si>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</si>
  <si>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</si>
  <si>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</si>
  <si>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</si>
  <si>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</si>
  <si>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</si>
  <si>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</si>
  <si>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</si>
  <si>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</si>
  <si>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</si>
  <si>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</si>
  <si>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</si>
  <si>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</si>
  <si>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</si>
  <si>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</si>
  <si>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</si>
  <si>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</si>
  <si>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</si>
  <si>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</si>
  <si>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</si>
  <si>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</si>
  <si>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</si>
  <si>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</si>
  <si>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</si>
  <si>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</si>
  <si>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</si>
  <si>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</si>
  <si>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</si>
  <si>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</si>
  <si>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</si>
  <si>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</si>
  <si>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</si>
  <si>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</si>
  <si>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</si>
  <si>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</si>
  <si>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</si>
  <si>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</si>
  <si>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</si>
  <si>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</si>
  <si>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</si>
  <si>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</si>
  <si>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</si>
  <si>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</si>
  <si>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</si>
  <si>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</si>
  <si>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</si>
  <si>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</si>
  <si>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3.92</t>
  </si>
  <si>
    <t>▲ 6.36</t>
  </si>
  <si>
    <t>病院事業会計</t>
  </si>
  <si>
    <t>一般会計</t>
  </si>
  <si>
    <t>水道事業会計</t>
  </si>
  <si>
    <t>介護保険特別会計</t>
  </si>
  <si>
    <t>下水道事業会計</t>
  </si>
  <si>
    <t>国民健康保険特別会計</t>
  </si>
  <si>
    <t>後期高齢者医療保険特別会計</t>
  </si>
  <si>
    <t>ケーブルテレビ事業特別会計</t>
  </si>
  <si>
    <t>その他会計（赤字）</t>
  </si>
  <si>
    <t>その他会計（黒字）</t>
  </si>
  <si>
    <t>R01</t>
    <phoneticPr fontId="5"/>
  </si>
  <si>
    <t>R02</t>
    <phoneticPr fontId="5"/>
  </si>
  <si>
    <t>R03</t>
    <phoneticPr fontId="5"/>
  </si>
  <si>
    <t>R04</t>
    <phoneticPr fontId="5"/>
  </si>
  <si>
    <t>R05</t>
    <phoneticPr fontId="5"/>
  </si>
  <si>
    <t>-</t>
    <phoneticPr fontId="2"/>
  </si>
  <si>
    <t>石川北部アール・ディ・エフ広域処理組合</t>
    <rPh sb="0" eb="2">
      <t>イシカワ</t>
    </rPh>
    <rPh sb="2" eb="4">
      <t>ホクブ</t>
    </rPh>
    <rPh sb="13" eb="15">
      <t>コウイキ</t>
    </rPh>
    <rPh sb="15" eb="17">
      <t>ショリ</t>
    </rPh>
    <rPh sb="17" eb="19">
      <t>クミアイ</t>
    </rPh>
    <phoneticPr fontId="10"/>
  </si>
  <si>
    <t>-</t>
    <phoneticPr fontId="10"/>
  </si>
  <si>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0"/>
  </si>
  <si>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10"/>
  </si>
  <si>
    <t>石川県市町村消防団等公務災害補償等組合</t>
    <rPh sb="0" eb="3">
      <t>イシカワケン</t>
    </rPh>
    <rPh sb="3" eb="6">
      <t>シチョウソン</t>
    </rPh>
    <rPh sb="6" eb="9">
      <t>ショウボウダン</t>
    </rPh>
    <rPh sb="9" eb="10">
      <t>トウ</t>
    </rPh>
    <rPh sb="10" eb="12">
      <t>コウム</t>
    </rPh>
    <rPh sb="12" eb="14">
      <t>サイガイ</t>
    </rPh>
    <rPh sb="14" eb="16">
      <t>ホショウ</t>
    </rPh>
    <rPh sb="16" eb="17">
      <t>トウ</t>
    </rPh>
    <rPh sb="17" eb="19">
      <t>クミアイ</t>
    </rPh>
    <phoneticPr fontId="10"/>
  </si>
  <si>
    <t>石川県市町村消防賞じゅつ金組合</t>
    <rPh sb="0" eb="3">
      <t>イシカワケン</t>
    </rPh>
    <rPh sb="3" eb="6">
      <t>シチョウソン</t>
    </rPh>
    <rPh sb="6" eb="8">
      <t>ショウボウ</t>
    </rPh>
    <rPh sb="8" eb="9">
      <t>ショウ</t>
    </rPh>
    <rPh sb="12" eb="13">
      <t>キン</t>
    </rPh>
    <rPh sb="13" eb="15">
      <t>クミアイ</t>
    </rPh>
    <phoneticPr fontId="10"/>
  </si>
  <si>
    <t>のと鉄道運営助成基金事務組合</t>
    <rPh sb="2" eb="4">
      <t>テツドウ</t>
    </rPh>
    <rPh sb="4" eb="6">
      <t>ウンエイ</t>
    </rPh>
    <rPh sb="6" eb="8">
      <t>ジョセイ</t>
    </rPh>
    <rPh sb="8" eb="10">
      <t>キキン</t>
    </rPh>
    <rPh sb="10" eb="12">
      <t>ジム</t>
    </rPh>
    <rPh sb="12" eb="14">
      <t>クミアイ</t>
    </rPh>
    <phoneticPr fontId="10"/>
  </si>
  <si>
    <t>七尾市土地開発公社</t>
    <rPh sb="0" eb="3">
      <t>ナナオシ</t>
    </rPh>
    <rPh sb="3" eb="5">
      <t>トチ</t>
    </rPh>
    <rPh sb="5" eb="7">
      <t>カイハツ</t>
    </rPh>
    <rPh sb="7" eb="9">
      <t>コウシャ</t>
    </rPh>
    <phoneticPr fontId="10"/>
  </si>
  <si>
    <t>株式会社のと島</t>
    <rPh sb="0" eb="4">
      <t>カブシキガイシャ</t>
    </rPh>
    <rPh sb="6" eb="7">
      <t>ジマ</t>
    </rPh>
    <phoneticPr fontId="10"/>
  </si>
  <si>
    <t>株式会社環境日本海サービス公社</t>
    <rPh sb="0" eb="4">
      <t>カブシキガイシャ</t>
    </rPh>
    <rPh sb="4" eb="6">
      <t>カンキョウ</t>
    </rPh>
    <rPh sb="6" eb="8">
      <t>ニホン</t>
    </rPh>
    <rPh sb="8" eb="9">
      <t>カイ</t>
    </rPh>
    <rPh sb="13" eb="15">
      <t>コウシャ</t>
    </rPh>
    <phoneticPr fontId="10"/>
  </si>
  <si>
    <t>公益財団法人　演劇のまち振興事業団</t>
    <rPh sb="0" eb="2">
      <t>コウエキ</t>
    </rPh>
    <rPh sb="2" eb="4">
      <t>ザイダン</t>
    </rPh>
    <rPh sb="4" eb="6">
      <t>ホウジン</t>
    </rPh>
    <rPh sb="7" eb="9">
      <t>エンゲキ</t>
    </rPh>
    <rPh sb="12" eb="14">
      <t>シンコウ</t>
    </rPh>
    <rPh sb="14" eb="17">
      <t>ジギョウダン</t>
    </rPh>
    <phoneticPr fontId="10"/>
  </si>
  <si>
    <t>公益財団法人　七尾美術財団</t>
    <rPh sb="0" eb="2">
      <t>コウエキ</t>
    </rPh>
    <rPh sb="2" eb="4">
      <t>ザイダン</t>
    </rPh>
    <rPh sb="4" eb="6">
      <t>ホウジン</t>
    </rPh>
    <rPh sb="7" eb="9">
      <t>ナナオ</t>
    </rPh>
    <rPh sb="9" eb="11">
      <t>ビジュツ</t>
    </rPh>
    <rPh sb="11" eb="13">
      <t>ザイダン</t>
    </rPh>
    <phoneticPr fontId="10"/>
  </si>
  <si>
    <t>株式会社創生ななお</t>
    <rPh sb="0" eb="4">
      <t>カブシキガイシャ</t>
    </rPh>
    <rPh sb="4" eb="6">
      <t>ソウセイ</t>
    </rPh>
    <phoneticPr fontId="10"/>
  </si>
  <si>
    <t>七尾市地域振興基金</t>
    <rPh sb="0" eb="3">
      <t>ナナオシ</t>
    </rPh>
    <rPh sb="3" eb="5">
      <t>チイキ</t>
    </rPh>
    <rPh sb="5" eb="7">
      <t>シンコウ</t>
    </rPh>
    <rPh sb="7" eb="9">
      <t>キキン</t>
    </rPh>
    <phoneticPr fontId="5"/>
  </si>
  <si>
    <t>七尾市公共施設等総合管理基金</t>
    <rPh sb="0" eb="3">
      <t>ナナオシ</t>
    </rPh>
    <rPh sb="3" eb="5">
      <t>コウキョウ</t>
    </rPh>
    <rPh sb="5" eb="7">
      <t>シセツ</t>
    </rPh>
    <rPh sb="7" eb="8">
      <t>トウ</t>
    </rPh>
    <rPh sb="8" eb="10">
      <t>ソウゴウ</t>
    </rPh>
    <rPh sb="10" eb="12">
      <t>カンリ</t>
    </rPh>
    <rPh sb="12" eb="14">
      <t>キキン</t>
    </rPh>
    <phoneticPr fontId="10"/>
  </si>
  <si>
    <t>七尾市ふるさと納税振興基金</t>
    <rPh sb="0" eb="3">
      <t>ナナオシ</t>
    </rPh>
    <rPh sb="7" eb="9">
      <t>ノウゼイ</t>
    </rPh>
    <rPh sb="9" eb="11">
      <t>シンコウ</t>
    </rPh>
    <rPh sb="11" eb="13">
      <t>キキン</t>
    </rPh>
    <phoneticPr fontId="10"/>
  </si>
  <si>
    <t>七尾市地域福祉基金</t>
    <rPh sb="0" eb="3">
      <t>ナナオシ</t>
    </rPh>
    <rPh sb="3" eb="5">
      <t>チイキ</t>
    </rPh>
    <rPh sb="5" eb="7">
      <t>フクシ</t>
    </rPh>
    <rPh sb="7" eb="9">
      <t>キキン</t>
    </rPh>
    <phoneticPr fontId="10"/>
  </si>
  <si>
    <t>七尾市令和６年能登半島地震復興基金</t>
    <rPh sb="0" eb="3">
      <t>ナナオシ</t>
    </rPh>
    <rPh sb="3" eb="5">
      <t>レイワ</t>
    </rPh>
    <rPh sb="6" eb="7">
      <t>ネン</t>
    </rPh>
    <rPh sb="7" eb="9">
      <t>ノト</t>
    </rPh>
    <rPh sb="9" eb="11">
      <t>ハントウ</t>
    </rPh>
    <rPh sb="11" eb="13">
      <t>ジシン</t>
    </rPh>
    <rPh sb="13" eb="15">
      <t>フッコウ</t>
    </rPh>
    <rPh sb="15" eb="17">
      <t>キキン</t>
    </rPh>
    <phoneticPr fontId="10"/>
  </si>
  <si>
    <t>公益社団法人　七尾市スポーツ協会</t>
    <rPh sb="0" eb="2">
      <t>コウエキ</t>
    </rPh>
    <rPh sb="2" eb="4">
      <t>シャダン</t>
    </rPh>
    <rPh sb="4" eb="6">
      <t>ホウジン</t>
    </rPh>
    <rPh sb="7" eb="10">
      <t>ナナオシ</t>
    </rPh>
    <rPh sb="14" eb="16">
      <t>キョウカイ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</si>
</sst>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451B-43B6-B5D7-089E817DAA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73495</c:v>
                </c:pt>
                <c:pt idx="1">
                  <c:v>70006</c:v>
                </c:pt>
                <c:pt idx="2">
                  <c:v>109836</c:v>
                </c:pt>
                <c:pt idx="3">
                  <c:v>167822</c:v>
                </c:pt>
                <c:pt idx="4">
                  <c:v>66649</c:v>
                </c:pt>
              </c:numCache>
            </c:numRef>
          </c:val>
          <c:smooth val="0"/>
          <c:extLst>
            <c:ext xmlns:c16="http://schemas.microsoft.com/office/drawing/2014/chart" uri="{C3380CC4-5D6E-409C-BE32-E72D297353CC}">
              <c16:uniqueId val="{00000001-451B-43B6-B5D7-089E817DAA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4.04</c:v>
                </c:pt>
                <c:pt idx="1">
                  <c:v>4.87</c:v>
                </c:pt>
                <c:pt idx="2">
                  <c:v>6.56</c:v>
                </c:pt>
                <c:pt idx="3">
                  <c:v>6.36</c:v>
                </c:pt>
                <c:pt idx="4">
                  <c:v>17.59</c:v>
                </c:pt>
              </c:numCache>
            </c:numRef>
          </c:val>
          <c:extLst>
            <c:ext xmlns:c16="http://schemas.microsoft.com/office/drawing/2014/chart" uri="{C3380CC4-5D6E-409C-BE32-E72D297353CC}">
              <c16:uniqueId val="{00000000-0EA4-40F0-8435-B17A24E788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22.38</c:v>
                </c:pt>
                <c:pt idx="1">
                  <c:v>26.26</c:v>
                </c:pt>
                <c:pt idx="2">
                  <c:v>22.32</c:v>
                </c:pt>
                <c:pt idx="3">
                  <c:v>20.81</c:v>
                </c:pt>
                <c:pt idx="4">
                  <c:v>21</c:v>
                </c:pt>
              </c:numCache>
            </c:numRef>
          </c:val>
          <c:extLst>
            <c:ext xmlns:c16="http://schemas.microsoft.com/office/drawing/2014/chart" uri="{C3380CC4-5D6E-409C-BE32-E72D297353CC}">
              <c16:uniqueId val="{00000001-0EA4-40F0-8435-B17A24E788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2.0699999999999998</c:v>
                </c:pt>
                <c:pt idx="1">
                  <c:v>2.82</c:v>
                </c:pt>
                <c:pt idx="2">
                  <c:v>-3.92</c:v>
                </c:pt>
                <c:pt idx="3">
                  <c:v>-6.36</c:v>
                </c:pt>
                <c:pt idx="4">
                  <c:v>8.2799999999999994</c:v>
                </c:pt>
              </c:numCache>
            </c:numRef>
          </c:val>
          <c:smooth val="0"/>
          <c:extLst>
            <c:ext xmlns:c16="http://schemas.microsoft.com/office/drawing/2014/chart" uri="{C3380CC4-5D6E-409C-BE32-E72D297353CC}">
              <c16:uniqueId val="{00000002-0EA4-40F0-8435-B17A24E788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7C9-4EE0-ADC2-6D8D0D5BDE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C9-4EE0-ADC2-6D8D0D5BDEA8}"/>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C9-4EE0-ADC2-6D8D0D5BDEA8}"/>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7C9-4EE0-ADC2-6D8D0D5BDEA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c:v>
                </c:pt>
                <c:pt idx="2">
                  <c:v>#N/A</c:v>
                </c:pt>
                <c:pt idx="3">
                  <c:v>0.46</c:v>
                </c:pt>
                <c:pt idx="4">
                  <c:v>#N/A</c:v>
                </c:pt>
                <c:pt idx="5">
                  <c:v>0.79</c:v>
                </c:pt>
                <c:pt idx="6">
                  <c:v>#N/A</c:v>
                </c:pt>
                <c:pt idx="7">
                  <c:v>0.48</c:v>
                </c:pt>
                <c:pt idx="8">
                  <c:v>#N/A</c:v>
                </c:pt>
                <c:pt idx="9">
                  <c:v>0.62</c:v>
                </c:pt>
              </c:numCache>
            </c:numRef>
          </c:val>
          <c:extLst>
            <c:ext xmlns:c16="http://schemas.microsoft.com/office/drawing/2014/chart" uri="{C3380CC4-5D6E-409C-BE32-E72D297353CC}">
              <c16:uniqueId val="{00000004-17C9-4EE0-ADC2-6D8D0D5BDEA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0.48</c:v>
                </c:pt>
                <c:pt idx="4">
                  <c:v>#N/A</c:v>
                </c:pt>
                <c:pt idx="5">
                  <c:v>0.53</c:v>
                </c:pt>
                <c:pt idx="6">
                  <c:v>#N/A</c:v>
                </c:pt>
                <c:pt idx="7">
                  <c:v>0.86</c:v>
                </c:pt>
                <c:pt idx="8">
                  <c:v>#N/A</c:v>
                </c:pt>
                <c:pt idx="9">
                  <c:v>0.95</c:v>
                </c:pt>
              </c:numCache>
            </c:numRef>
          </c:val>
          <c:extLst>
            <c:ext xmlns:c16="http://schemas.microsoft.com/office/drawing/2014/chart" uri="{C3380CC4-5D6E-409C-BE32-E72D297353CC}">
              <c16:uniqueId val="{00000005-17C9-4EE0-ADC2-6D8D0D5BDEA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0.44</c:v>
                </c:pt>
                <c:pt idx="4">
                  <c:v>#N/A</c:v>
                </c:pt>
                <c:pt idx="5">
                  <c:v>0.57999999999999996</c:v>
                </c:pt>
                <c:pt idx="6">
                  <c:v>#N/A</c:v>
                </c:pt>
                <c:pt idx="7">
                  <c:v>0.81</c:v>
                </c:pt>
                <c:pt idx="8">
                  <c:v>#N/A</c:v>
                </c:pt>
                <c:pt idx="9">
                  <c:v>1.33</c:v>
                </c:pt>
              </c:numCache>
            </c:numRef>
          </c:val>
          <c:extLst>
            <c:ext xmlns:c16="http://schemas.microsoft.com/office/drawing/2014/chart" uri="{C3380CC4-5D6E-409C-BE32-E72D297353CC}">
              <c16:uniqueId val="{00000006-17C9-4EE0-ADC2-6D8D0D5BDEA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9.4499999999999993</c:v>
                </c:pt>
                <c:pt idx="2">
                  <c:v>#N/A</c:v>
                </c:pt>
                <c:pt idx="3">
                  <c:v>9.75</c:v>
                </c:pt>
                <c:pt idx="4">
                  <c:v>#N/A</c:v>
                </c:pt>
                <c:pt idx="5">
                  <c:v>10.3</c:v>
                </c:pt>
                <c:pt idx="6">
                  <c:v>#N/A</c:v>
                </c:pt>
                <c:pt idx="7">
                  <c:v>11.57</c:v>
                </c:pt>
                <c:pt idx="8">
                  <c:v>#N/A</c:v>
                </c:pt>
                <c:pt idx="9">
                  <c:v>7.35</c:v>
                </c:pt>
              </c:numCache>
            </c:numRef>
          </c:val>
          <c:extLst>
            <c:ext xmlns:c16="http://schemas.microsoft.com/office/drawing/2014/chart" uri="{C3380CC4-5D6E-409C-BE32-E72D297353CC}">
              <c16:uniqueId val="{00000007-17C9-4EE0-ADC2-6D8D0D5BDE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4.03</c:v>
                </c:pt>
                <c:pt idx="2">
                  <c:v>#N/A</c:v>
                </c:pt>
                <c:pt idx="3">
                  <c:v>4.8600000000000003</c:v>
                </c:pt>
                <c:pt idx="4">
                  <c:v>#N/A</c:v>
                </c:pt>
                <c:pt idx="5">
                  <c:v>6.55</c:v>
                </c:pt>
                <c:pt idx="6">
                  <c:v>#N/A</c:v>
                </c:pt>
                <c:pt idx="7">
                  <c:v>6.36</c:v>
                </c:pt>
                <c:pt idx="8">
                  <c:v>#N/A</c:v>
                </c:pt>
                <c:pt idx="9">
                  <c:v>17.579999999999998</c:v>
                </c:pt>
              </c:numCache>
            </c:numRef>
          </c:val>
          <c:extLst>
            <c:ext xmlns:c16="http://schemas.microsoft.com/office/drawing/2014/chart" uri="{C3380CC4-5D6E-409C-BE32-E72D297353CC}">
              <c16:uniqueId val="{00000008-17C9-4EE0-ADC2-6D8D0D5BDEA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24.13</c:v>
                </c:pt>
                <c:pt idx="2">
                  <c:v>#N/A</c:v>
                </c:pt>
                <c:pt idx="3">
                  <c:v>34.590000000000003</c:v>
                </c:pt>
                <c:pt idx="4">
                  <c:v>#N/A</c:v>
                </c:pt>
                <c:pt idx="5">
                  <c:v>42.36</c:v>
                </c:pt>
                <c:pt idx="6">
                  <c:v>#N/A</c:v>
                </c:pt>
                <c:pt idx="7">
                  <c:v>51.78</c:v>
                </c:pt>
                <c:pt idx="8">
                  <c:v>#N/A</c:v>
                </c:pt>
                <c:pt idx="9">
                  <c:v>51.05</c:v>
                </c:pt>
              </c:numCache>
            </c:numRef>
          </c:val>
          <c:extLst>
            <c:ext xmlns:c16="http://schemas.microsoft.com/office/drawing/2014/chart" uri="{C3380CC4-5D6E-409C-BE32-E72D297353CC}">
              <c16:uniqueId val="{00000009-17C9-4EE0-ADC2-6D8D0D5BDE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5193</c:v>
                </c:pt>
                <c:pt idx="5">
                  <c:v>4937</c:v>
                </c:pt>
                <c:pt idx="8">
                  <c:v>5064</c:v>
                </c:pt>
                <c:pt idx="11">
                  <c:v>4513</c:v>
                </c:pt>
                <c:pt idx="14">
                  <c:v>4355</c:v>
                </c:pt>
              </c:numCache>
            </c:numRef>
          </c:val>
          <c:extLst>
            <c:ext xmlns:c16="http://schemas.microsoft.com/office/drawing/2014/chart" uri="{C3380CC4-5D6E-409C-BE32-E72D297353CC}">
              <c16:uniqueId val="{00000000-D73B-4208-9996-B14E461E64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3B-4208-9996-B14E461E64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3</c:v>
                </c:pt>
                <c:pt idx="6">
                  <c:v>2</c:v>
                </c:pt>
                <c:pt idx="9">
                  <c:v>2</c:v>
                </c:pt>
                <c:pt idx="12">
                  <c:v>0</c:v>
                </c:pt>
              </c:numCache>
            </c:numRef>
          </c:val>
          <c:extLst>
            <c:ext xmlns:c16="http://schemas.microsoft.com/office/drawing/2014/chart" uri="{C3380CC4-5D6E-409C-BE32-E72D297353CC}">
              <c16:uniqueId val="{00000002-D73B-4208-9996-B14E461E64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3B-4208-9996-B14E461E64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2396</c:v>
                </c:pt>
                <c:pt idx="3">
                  <c:v>2045</c:v>
                </c:pt>
                <c:pt idx="6">
                  <c:v>2013</c:v>
                </c:pt>
                <c:pt idx="9">
                  <c:v>2158</c:v>
                </c:pt>
                <c:pt idx="12">
                  <c:v>2226</c:v>
                </c:pt>
              </c:numCache>
            </c:numRef>
          </c:val>
          <c:extLst>
            <c:ext xmlns:c16="http://schemas.microsoft.com/office/drawing/2014/chart" uri="{C3380CC4-5D6E-409C-BE32-E72D297353CC}">
              <c16:uniqueId val="{00000004-D73B-4208-9996-B14E461E64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3B-4208-9996-B14E461E64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3B-4208-9996-B14E461E64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4438</c:v>
                </c:pt>
                <c:pt idx="3">
                  <c:v>4515</c:v>
                </c:pt>
                <c:pt idx="6">
                  <c:v>4706</c:v>
                </c:pt>
                <c:pt idx="9">
                  <c:v>4169</c:v>
                </c:pt>
                <c:pt idx="12">
                  <c:v>4148</c:v>
                </c:pt>
              </c:numCache>
            </c:numRef>
          </c:val>
          <c:extLst>
            <c:ext xmlns:c16="http://schemas.microsoft.com/office/drawing/2014/chart" uri="{C3380CC4-5D6E-409C-BE32-E72D297353CC}">
              <c16:uniqueId val="{00000007-D73B-4208-9996-B14E461E64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1648</c:v>
                </c:pt>
                <c:pt idx="2">
                  <c:v>#N/A</c:v>
                </c:pt>
                <c:pt idx="3">
                  <c:v>#N/A</c:v>
                </c:pt>
                <c:pt idx="4">
                  <c:v>1626</c:v>
                </c:pt>
                <c:pt idx="5">
                  <c:v>#N/A</c:v>
                </c:pt>
                <c:pt idx="6">
                  <c:v>#N/A</c:v>
                </c:pt>
                <c:pt idx="7">
                  <c:v>1657</c:v>
                </c:pt>
                <c:pt idx="8">
                  <c:v>#N/A</c:v>
                </c:pt>
                <c:pt idx="9">
                  <c:v>#N/A</c:v>
                </c:pt>
                <c:pt idx="10">
                  <c:v>1816</c:v>
                </c:pt>
                <c:pt idx="11">
                  <c:v>#N/A</c:v>
                </c:pt>
                <c:pt idx="12">
                  <c:v>#N/A</c:v>
                </c:pt>
                <c:pt idx="13">
                  <c:v>2019</c:v>
                </c:pt>
                <c:pt idx="14">
                  <c:v>#N/A</c:v>
                </c:pt>
              </c:numCache>
            </c:numRef>
          </c:val>
          <c:smooth val="0"/>
          <c:extLst>
            <c:ext xmlns:c16="http://schemas.microsoft.com/office/drawing/2014/chart" uri="{C3380CC4-5D6E-409C-BE32-E72D297353CC}">
              <c16:uniqueId val="{00000008-D73B-4208-9996-B14E461E64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44727</c:v>
                </c:pt>
                <c:pt idx="5">
                  <c:v>42583</c:v>
                </c:pt>
                <c:pt idx="8">
                  <c:v>41224</c:v>
                </c:pt>
                <c:pt idx="11">
                  <c:v>41228</c:v>
                </c:pt>
                <c:pt idx="14">
                  <c:v>40345</c:v>
                </c:pt>
              </c:numCache>
            </c:numRef>
          </c:val>
          <c:extLst>
            <c:ext xmlns:c16="http://schemas.microsoft.com/office/drawing/2014/chart" uri="{C3380CC4-5D6E-409C-BE32-E72D297353CC}">
              <c16:uniqueId val="{00000000-A956-435E-B5F9-AFBB0FA3D7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6444</c:v>
                </c:pt>
                <c:pt idx="5">
                  <c:v>6147</c:v>
                </c:pt>
                <c:pt idx="8">
                  <c:v>6065</c:v>
                </c:pt>
                <c:pt idx="11">
                  <c:v>6527</c:v>
                </c:pt>
                <c:pt idx="14">
                  <c:v>5797</c:v>
                </c:pt>
              </c:numCache>
            </c:numRef>
          </c:val>
          <c:extLst>
            <c:ext xmlns:c16="http://schemas.microsoft.com/office/drawing/2014/chart" uri="{C3380CC4-5D6E-409C-BE32-E72D297353CC}">
              <c16:uniqueId val="{00000001-A956-435E-B5F9-AFBB0FA3D7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5873</c:v>
                </c:pt>
                <c:pt idx="5">
                  <c:v>6582</c:v>
                </c:pt>
                <c:pt idx="8">
                  <c:v>6481</c:v>
                </c:pt>
                <c:pt idx="11">
                  <c:v>7181</c:v>
                </c:pt>
                <c:pt idx="14">
                  <c:v>8032</c:v>
                </c:pt>
              </c:numCache>
            </c:numRef>
          </c:val>
          <c:extLst>
            <c:ext xmlns:c16="http://schemas.microsoft.com/office/drawing/2014/chart" uri="{C3380CC4-5D6E-409C-BE32-E72D297353CC}">
              <c16:uniqueId val="{00000002-A956-435E-B5F9-AFBB0FA3D7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56-435E-B5F9-AFBB0FA3D7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56-435E-B5F9-AFBB0FA3D7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6-435E-B5F9-AFBB0FA3D7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4368</c:v>
                </c:pt>
                <c:pt idx="3">
                  <c:v>4511</c:v>
                </c:pt>
                <c:pt idx="6">
                  <c:v>4542</c:v>
                </c:pt>
                <c:pt idx="9">
                  <c:v>4733</c:v>
                </c:pt>
                <c:pt idx="12">
                  <c:v>4940</c:v>
                </c:pt>
              </c:numCache>
            </c:numRef>
          </c:val>
          <c:extLst>
            <c:ext xmlns:c16="http://schemas.microsoft.com/office/drawing/2014/chart" uri="{C3380CC4-5D6E-409C-BE32-E72D297353CC}">
              <c16:uniqueId val="{00000006-A956-435E-B5F9-AFBB0FA3D7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956-435E-B5F9-AFBB0FA3D7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26645</c:v>
                </c:pt>
                <c:pt idx="3">
                  <c:v>24741</c:v>
                </c:pt>
                <c:pt idx="6">
                  <c:v>22073</c:v>
                </c:pt>
                <c:pt idx="9">
                  <c:v>20603</c:v>
                </c:pt>
                <c:pt idx="12">
                  <c:v>20654</c:v>
                </c:pt>
              </c:numCache>
            </c:numRef>
          </c:val>
          <c:extLst>
            <c:ext xmlns:c16="http://schemas.microsoft.com/office/drawing/2014/chart" uri="{C3380CC4-5D6E-409C-BE32-E72D297353CC}">
              <c16:uniqueId val="{00000008-A956-435E-B5F9-AFBB0FA3D7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5</c:v>
                </c:pt>
                <c:pt idx="6">
                  <c:v>3</c:v>
                </c:pt>
                <c:pt idx="9">
                  <c:v>1</c:v>
                </c:pt>
                <c:pt idx="12">
                  <c:v>0</c:v>
                </c:pt>
              </c:numCache>
            </c:numRef>
          </c:val>
          <c:extLst>
            <c:ext xmlns:c16="http://schemas.microsoft.com/office/drawing/2014/chart" uri="{C3380CC4-5D6E-409C-BE32-E72D297353CC}">
              <c16:uniqueId val="{00000009-A956-435E-B5F9-AFBB0FA3D7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39848</c:v>
                </c:pt>
                <c:pt idx="3">
                  <c:v>38114</c:v>
                </c:pt>
                <c:pt idx="6">
                  <c:v>37861</c:v>
                </c:pt>
                <c:pt idx="9">
                  <c:v>39123</c:v>
                </c:pt>
                <c:pt idx="12">
                  <c:v>38707</c:v>
                </c:pt>
              </c:numCache>
            </c:numRef>
          </c:val>
          <c:extLst>
            <c:ext xmlns:c16="http://schemas.microsoft.com/office/drawing/2014/chart" uri="{C3380CC4-5D6E-409C-BE32-E72D297353CC}">
              <c16:uniqueId val="{0000000A-A956-435E-B5F9-AFBB0FA3D7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13823</c:v>
                </c:pt>
                <c:pt idx="2">
                  <c:v>#N/A</c:v>
                </c:pt>
                <c:pt idx="3">
                  <c:v>#N/A</c:v>
                </c:pt>
                <c:pt idx="4">
                  <c:v>12060</c:v>
                </c:pt>
                <c:pt idx="5">
                  <c:v>#N/A</c:v>
                </c:pt>
                <c:pt idx="6">
                  <c:v>#N/A</c:v>
                </c:pt>
                <c:pt idx="7">
                  <c:v>10708</c:v>
                </c:pt>
                <c:pt idx="8">
                  <c:v>#N/A</c:v>
                </c:pt>
                <c:pt idx="9">
                  <c:v>#N/A</c:v>
                </c:pt>
                <c:pt idx="10">
                  <c:v>9524</c:v>
                </c:pt>
                <c:pt idx="11">
                  <c:v>#N/A</c:v>
                </c:pt>
                <c:pt idx="12">
                  <c:v>#N/A</c:v>
                </c:pt>
                <c:pt idx="13">
                  <c:v>10128</c:v>
                </c:pt>
                <c:pt idx="14">
                  <c:v>#N/A</c:v>
                </c:pt>
              </c:numCache>
            </c:numRef>
          </c:val>
          <c:smooth val="0"/>
          <c:extLst>
            <c:ext xmlns:c16="http://schemas.microsoft.com/office/drawing/2014/chart" uri="{C3380CC4-5D6E-409C-BE32-E72D297353CC}">
              <c16:uniqueId val="{0000000B-A956-435E-B5F9-AFBB0FA3D7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4169</c:v>
                </c:pt>
                <c:pt idx="1">
                  <c:v>3728</c:v>
                </c:pt>
                <c:pt idx="2">
                  <c:v>3769</c:v>
                </c:pt>
              </c:numCache>
            </c:numRef>
          </c:val>
          <c:extLst>
            <c:ext xmlns:c16="http://schemas.microsoft.com/office/drawing/2014/chart" uri="{C3380CC4-5D6E-409C-BE32-E72D297353CC}">
              <c16:uniqueId val="{00000000-BD51-4A41-942D-A9F2444DAD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435</c:v>
                </c:pt>
                <c:pt idx="1">
                  <c:v>435</c:v>
                </c:pt>
                <c:pt idx="2">
                  <c:v>507</c:v>
                </c:pt>
              </c:numCache>
            </c:numRef>
          </c:val>
          <c:extLst>
            <c:ext xmlns:c16="http://schemas.microsoft.com/office/drawing/2014/chart" uri="{C3380CC4-5D6E-409C-BE32-E72D297353CC}">
              <c16:uniqueId val="{00000001-BD51-4A41-942D-A9F2444DAD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2953</c:v>
                </c:pt>
                <c:pt idx="1">
                  <c:v>4485</c:v>
                </c:pt>
                <c:pt idx="2">
                  <c:v>5341</c:v>
                </c:pt>
              </c:numCache>
            </c:numRef>
          </c:val>
          <c:extLst>
            <c:ext xmlns:c16="http://schemas.microsoft.com/office/drawing/2014/chart" uri="{C3380CC4-5D6E-409C-BE32-E72D297353CC}">
              <c16:uniqueId val="{00000002-BD51-4A41-942D-A9F2444DAD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48,268
47,436
318.26
37,942,411
34,340,651
3,155,800
17,945,824
38,707,101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財政力指数は、前年度同数であり、全国平均及び石川県平均より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公債費の割合が類似団体と比較して高いことが考えられるが、新発債の抑制による公債費の縮減に努めるとともに、移住・定住施策の促進や地域産業の再生、市税収納率の向上対策などに取り組み、財政基盤の強化に努め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経常収支比率は、全国平均より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ポイント上回り、石川県平均より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主な要因は、地方税や地方交付税の減少と、ごみ処理施設の新規稼働に伴う物件費の増加や給食費無償化に伴う補助費等の増加による。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今後も定員適正化計画の推進や事務事業の見直しなど、義務的経費の削減を図るとともに、市税等の収納率向上に努める。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17780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150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83058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1509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87884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29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92219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人当たり人件費・物件費等の状況は、全国、県内、類似団体平均のすべてと比較し、高くなっており、対前年度比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人件費に関しては、職員数の減少に加えて、退職者の減少もあり前年度に比べて減少した。一方、物件費は物価高騰の影響やごみ処理施設の新規稼働に伴い増加した。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今後も行財政改革アクションプランに基づき、事務事業の見直しを図り、人件費・物件費の削減に努める。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91466</xdr:rowOff>
    </xdr:from>
    <xdr:to>
      <xdr:col>23</xdr:col>
      <xdr:colOff>133350</xdr:colOff>
      <xdr:row>87</xdr:row>
      <xdr:rowOff>6497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836166"/>
          <a:ext cx="838200" cy="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44605</xdr:rowOff>
    </xdr:from>
    <xdr:to>
      <xdr:col>19</xdr:col>
      <xdr:colOff>133350</xdr:colOff>
      <xdr:row>86</xdr:row>
      <xdr:rowOff>91466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89305"/>
          <a:ext cx="889000" cy="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117624</xdr:rowOff>
    </xdr:from>
    <xdr:to>
      <xdr:col>15</xdr:col>
      <xdr:colOff>82550</xdr:colOff>
      <xdr:row>86</xdr:row>
      <xdr:rowOff>44605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90874"/>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151909</xdr:rowOff>
    </xdr:from>
    <xdr:to>
      <xdr:col>11</xdr:col>
      <xdr:colOff>31750</xdr:colOff>
      <xdr:row>85</xdr:row>
      <xdr:rowOff>117624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53709"/>
          <a:ext cx="889000" cy="1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127147</xdr:rowOff>
    </xdr:from>
    <xdr:to>
      <xdr:col>23</xdr:col>
      <xdr:colOff>184150</xdr:colOff>
      <xdr:row>87</xdr:row>
      <xdr:rowOff>57297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99224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4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40666</xdr:rowOff>
    </xdr:from>
    <xdr:to>
      <xdr:col>19</xdr:col>
      <xdr:colOff>184150</xdr:colOff>
      <xdr:row>86</xdr:row>
      <xdr:rowOff>142266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127043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7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165255</xdr:rowOff>
    </xdr:from>
    <xdr:to>
      <xdr:col>15</xdr:col>
      <xdr:colOff>133350</xdr:colOff>
      <xdr:row>86</xdr:row>
      <xdr:rowOff>95405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80182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2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66824</xdr:rowOff>
    </xdr:from>
    <xdr:to>
      <xdr:col>11</xdr:col>
      <xdr:colOff>82550</xdr:colOff>
      <xdr:row>85</xdr:row>
      <xdr:rowOff>168424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153201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101109</xdr:rowOff>
    </xdr:from>
    <xdr:to>
      <xdr:col>7</xdr:col>
      <xdr:colOff>31750</xdr:colOff>
      <xdr:row>85</xdr:row>
      <xdr:rowOff>31259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16036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8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33866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9012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33866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8811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13759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38811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13759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408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134409</xdr:rowOff>
    </xdr:from>
    <xdr:to>
      <xdr:col>81</xdr:col>
      <xdr:colOff>95250</xdr:colOff>
      <xdr:row>81</xdr:row>
      <xdr:rowOff>64559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150936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69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154516</xdr:rowOff>
    </xdr:from>
    <xdr:to>
      <xdr:col>77</xdr:col>
      <xdr:colOff>95250</xdr:colOff>
      <xdr:row>81</xdr:row>
      <xdr:rowOff>84666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94843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消防業務を担っていることから、類似団体の中では、最も職員数が多い状況である。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消防関係職員を除いた職員でも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人と多い状況であるため、今後も、場財政改革アクションプランに基づき、保育園の民営化や事務事業の見直し、業務の効率化を進めるなど、定員管理の適正化を図り、職員数の削減に努める。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37782</xdr:rowOff>
    </xdr:from>
    <xdr:to>
      <xdr:col>81</xdr:col>
      <xdr:colOff>44450</xdr:colOff>
      <xdr:row>67</xdr:row>
      <xdr:rowOff>61913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5249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37782</xdr:rowOff>
    </xdr:from>
    <xdr:to>
      <xdr:col>77</xdr:col>
      <xdr:colOff>44450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5249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9631</xdr:rowOff>
    </xdr:from>
    <xdr:to>
      <xdr:col>72</xdr:col>
      <xdr:colOff>203200</xdr:colOff>
      <xdr:row>67</xdr:row>
      <xdr:rowOff>55880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9678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154940</xdr:rowOff>
    </xdr:from>
    <xdr:to>
      <xdr:col>68</xdr:col>
      <xdr:colOff>152400</xdr:colOff>
      <xdr:row>67</xdr:row>
      <xdr:rowOff>9631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47064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11113</xdr:rowOff>
    </xdr:from>
    <xdr:to>
      <xdr:col>81</xdr:col>
      <xdr:colOff>95250</xdr:colOff>
      <xdr:row>67</xdr:row>
      <xdr:rowOff>112713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78440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39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158432</xdr:rowOff>
    </xdr:from>
    <xdr:to>
      <xdr:col>77</xdr:col>
      <xdr:colOff>95250</xdr:colOff>
      <xdr:row>67</xdr:row>
      <xdr:rowOff>88582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73359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56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5080</xdr:rowOff>
    </xdr:from>
    <xdr:to>
      <xdr:col>73</xdr:col>
      <xdr:colOff>44450</xdr:colOff>
      <xdr:row>67</xdr:row>
      <xdr:rowOff>106680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91457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130281</xdr:rowOff>
    </xdr:from>
    <xdr:to>
      <xdr:col>68</xdr:col>
      <xdr:colOff>203200</xdr:colOff>
      <xdr:row>67</xdr:row>
      <xdr:rowOff>60431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45208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5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104140</xdr:rowOff>
    </xdr:from>
    <xdr:to>
      <xdr:col>64</xdr:col>
      <xdr:colOff>152400</xdr:colOff>
      <xdr:row>67</xdr:row>
      <xdr:rowOff>34290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19067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普通交付税と臨時財政対策債が減少し、普通会計と公営企業会計の起債残高の増加により、対前年度比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大きく上回っている状況であり、今後も市債発行額の抑制や繰上償還を計画的に実施するとともに、下水道事業など公営企業の経営の効率化・健全化を図り、将来負担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76623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5480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151554</xdr:rowOff>
    </xdr:from>
    <xdr:to>
      <xdr:col>77</xdr:col>
      <xdr:colOff>44450</xdr:colOff>
      <xdr:row>44</xdr:row>
      <xdr:rowOff>4233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5239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84667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52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93150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普通交付税と臨時財政対策債が減少し、基金残高が増加したものの、退職手当支給予定額の増加、都市計画税充当可能額の減少により、対前年度比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大きく上回っている状況であり、今後も市債発行額の抑制や繰上償還を計画的に実施するとともに、下水道事業など公営企業の経営の効率化・健全化を図り、将来負担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11914</xdr:rowOff>
    </xdr:from>
    <xdr:to>
      <xdr:col>81</xdr:col>
      <xdr:colOff>44450</xdr:colOff>
      <xdr:row>18</xdr:row>
      <xdr:rowOff>54429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098014"/>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11914</xdr:rowOff>
    </xdr:from>
    <xdr:to>
      <xdr:col>77</xdr:col>
      <xdr:colOff>44450</xdr:colOff>
      <xdr:row>18</xdr:row>
      <xdr:rowOff>71664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098014"/>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71664</xdr:rowOff>
    </xdr:from>
    <xdr:to>
      <xdr:col>72</xdr:col>
      <xdr:colOff>203200</xdr:colOff>
      <xdr:row>19</xdr:row>
      <xdr:rowOff>55336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15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55336</xdr:rowOff>
    </xdr:from>
    <xdr:to>
      <xdr:col>68</xdr:col>
      <xdr:colOff>152400</xdr:colOff>
      <xdr:row>20</xdr:row>
      <xdr:rowOff>57392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312886"/>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3629</xdr:rowOff>
    </xdr:from>
    <xdr:to>
      <xdr:col>81</xdr:col>
      <xdr:colOff>95250</xdr:colOff>
      <xdr:row>18</xdr:row>
      <xdr:rowOff>105229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147156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6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132564</xdr:rowOff>
    </xdr:from>
    <xdr:to>
      <xdr:col>77</xdr:col>
      <xdr:colOff>95250</xdr:colOff>
      <xdr:row>18</xdr:row>
      <xdr:rowOff>62714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47491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13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20864</xdr:rowOff>
    </xdr:from>
    <xdr:to>
      <xdr:col>73</xdr:col>
      <xdr:colOff>44450</xdr:colOff>
      <xdr:row>18</xdr:row>
      <xdr:rowOff>122464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107241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19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4536</xdr:rowOff>
    </xdr:from>
    <xdr:to>
      <xdr:col>68</xdr:col>
      <xdr:colOff>203200</xdr:colOff>
      <xdr:row>19</xdr:row>
      <xdr:rowOff>106136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90913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4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6592</xdr:rowOff>
    </xdr:from>
    <xdr:to>
      <xdr:col>64</xdr:col>
      <xdr:colOff>152400</xdr:colOff>
      <xdr:row>20</xdr:row>
      <xdr:rowOff>108192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92969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2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48,268
47,436
318.26
37,942,411
34,340,651
3,155,800
17,945,824
38,707,101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しかしながら、職員数は、消防業務を担っていることなどから依然として類似団体を大きく上回っている状況であり、定員適正化計画に基づき、適正な定員管理に努める。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113937</xdr:rowOff>
    </xdr:from>
    <xdr:to>
      <xdr:col>24</xdr:col>
      <xdr:colOff>25400</xdr:colOff>
      <xdr:row>34</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43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113937</xdr:rowOff>
    </xdr:from>
    <xdr:to>
      <xdr:col>19</xdr:col>
      <xdr:colOff>187325</xdr:colOff>
      <xdr:row>34</xdr:row>
      <xdr:rowOff>113937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43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113937</xdr:rowOff>
    </xdr:from>
    <xdr:to>
      <xdr:col>15</xdr:col>
      <xdr:colOff>98425</xdr:colOff>
      <xdr:row>34</xdr:row>
      <xdr:rowOff>166189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432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34</xdr:row>
      <xdr:rowOff>166189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89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63137</xdr:rowOff>
    </xdr:from>
    <xdr:to>
      <xdr:col>20</xdr:col>
      <xdr:colOff>38100</xdr:colOff>
      <xdr:row>34</xdr:row>
      <xdr:rowOff>164737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3464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63137</xdr:rowOff>
    </xdr:from>
    <xdr:to>
      <xdr:col>15</xdr:col>
      <xdr:colOff>149225</xdr:colOff>
      <xdr:row>34</xdr:row>
      <xdr:rowOff>164737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今後も行財政改革アクションプランに基づき、各公共施設の管理費や事務事業の見直しを図るなど、物件費の削減に努める。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00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56134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扶助費は今後も増加が想定されることから、単独事業の見直しも含め、扶助費全体の適正化に努める。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73660</xdr:rowOff>
    </xdr:from>
    <xdr:to>
      <xdr:col>19</xdr:col>
      <xdr:colOff>187325</xdr:colOff>
      <xdr:row>54</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22860</xdr:rowOff>
    </xdr:from>
    <xdr:to>
      <xdr:col>15</xdr:col>
      <xdr:colOff>149225</xdr:colOff>
      <xdr:row>54</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134637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ポイント悪化したが、主な要因は後期高齢者医療事業費が増加したことによるものである。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引き続き、各特別会計に対する繰出金の抑制を図るなど、その他経費の適正化に努める。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学校給食費無償化に伴う補助費の増加が大きく影響した。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引き続き下水道事業の経営改革を進めるなど、公費負担の適正化を図り、補助費等の削減に努める。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908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40</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779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39</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64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110490</xdr:rowOff>
    </xdr:from>
    <xdr:to>
      <xdr:col>65</xdr:col>
      <xdr:colOff>53975</xdr:colOff>
      <xdr:row>40</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公債費の割合は、対前年度比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今後も投資的経費を抑制するなど、公債費負担の軽減に努める。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76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27939</xdr:rowOff>
    </xdr:from>
    <xdr:to>
      <xdr:col>19</xdr:col>
      <xdr:colOff>187325</xdr:colOff>
      <xdr:row>80</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81</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7439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46989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873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167639</xdr:rowOff>
    </xdr:from>
    <xdr:to>
      <xdr:col>11</xdr:col>
      <xdr:colOff>60325</xdr:colOff>
      <xdr:row>81</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82566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公債費の割合が高いことを意味しており、今後も、投資的経費を抑制するなど、公債費負担の軽減に努めるとともに、行財政改革アクションプランに基づき、事務事業の見直しや定員管理の適正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41275</xdr:rowOff>
    </xdr:from>
    <xdr:to>
      <xdr:col>82</xdr:col>
      <xdr:colOff>107950</xdr:colOff>
      <xdr:row>75</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28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857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73</xdr:row>
      <xdr:rowOff>161290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85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41275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77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161925</xdr:rowOff>
    </xdr:from>
    <xdr:to>
      <xdr:col>82</xdr:col>
      <xdr:colOff>158750</xdr:colOff>
      <xdr:row>75</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161925</xdr:rowOff>
    </xdr:from>
    <xdr:to>
      <xdr:col>78</xdr:col>
      <xdr:colOff>120650</xdr:colOff>
      <xdr:row>74</xdr:row>
      <xdr:rowOff>92075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102252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161925</xdr:rowOff>
    </xdr:from>
    <xdr:to>
      <xdr:col>65</xdr:col>
      <xdr:colOff>53975</xdr:colOff>
      <xdr:row>74</xdr:row>
      <xdr:rowOff>92075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102252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105613</xdr:rowOff>
    </xdr:from>
    <xdr:to>
      <xdr:col>29</xdr:col>
      <xdr:colOff>127000</xdr:colOff>
      <xdr:row>15</xdr:row>
      <xdr:rowOff>116078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4988"/>
          <a:ext cx="647700" cy="1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116078</xdr:rowOff>
    </xdr:from>
    <xdr:to>
      <xdr:col>26</xdr:col>
      <xdr:colOff>50800</xdr:colOff>
      <xdr:row>15</xdr:row>
      <xdr:rowOff>121602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5453"/>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121602</xdr:rowOff>
    </xdr:from>
    <xdr:to>
      <xdr:col>22</xdr:col>
      <xdr:colOff>114300</xdr:colOff>
      <xdr:row>15</xdr:row>
      <xdr:rowOff>149428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0977"/>
          <a:ext cx="698500" cy="2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140081</xdr:rowOff>
    </xdr:from>
    <xdr:to>
      <xdr:col>18</xdr:col>
      <xdr:colOff>177800</xdr:colOff>
      <xdr:row>15</xdr:row>
      <xdr:rowOff>149428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9456"/>
          <a:ext cx="698500" cy="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54813</xdr:rowOff>
    </xdr:from>
    <xdr:to>
      <xdr:col>29</xdr:col>
      <xdr:colOff>177800</xdr:colOff>
      <xdr:row>15</xdr:row>
      <xdr:rowOff>156413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71340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65278</xdr:rowOff>
    </xdr:from>
    <xdr:to>
      <xdr:col>26</xdr:col>
      <xdr:colOff>101600</xdr:colOff>
      <xdr:row>15</xdr:row>
      <xdr:rowOff>166878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70802</xdr:rowOff>
    </xdr:from>
    <xdr:to>
      <xdr:col>22</xdr:col>
      <xdr:colOff>165100</xdr:colOff>
      <xdr:row>16</xdr:row>
      <xdr:rowOff>952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98628</xdr:rowOff>
    </xdr:from>
    <xdr:to>
      <xdr:col>19</xdr:col>
      <xdr:colOff>38100</xdr:colOff>
      <xdr:row>16</xdr:row>
      <xdr:rowOff>28778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89281</xdr:rowOff>
    </xdr:from>
    <xdr:to>
      <xdr:col>15</xdr:col>
      <xdr:colOff>101600</xdr:colOff>
      <xdr:row>16</xdr:row>
      <xdr:rowOff>19431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32</xdr:row>
      <xdr:rowOff>165078</xdr:rowOff>
    </xdr:from>
    <xdr:to>
      <xdr:col>29</xdr:col>
      <xdr:colOff>127000</xdr:colOff>
      <xdr:row>33</xdr:row>
      <xdr:rowOff>155085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5918178"/>
          <a:ext cx="647700" cy="161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155085</xdr:rowOff>
    </xdr:from>
    <xdr:to>
      <xdr:col>26</xdr:col>
      <xdr:colOff>50800</xdr:colOff>
      <xdr:row>33</xdr:row>
      <xdr:rowOff>281534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079635"/>
          <a:ext cx="698500" cy="126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281534</xdr:rowOff>
    </xdr:from>
    <xdr:to>
      <xdr:col>22</xdr:col>
      <xdr:colOff>114300</xdr:colOff>
      <xdr:row>33</xdr:row>
      <xdr:rowOff>322126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206084"/>
          <a:ext cx="698500" cy="4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322126</xdr:rowOff>
    </xdr:from>
    <xdr:to>
      <xdr:col>18</xdr:col>
      <xdr:colOff>177800</xdr:colOff>
      <xdr:row>33</xdr:row>
      <xdr:rowOff>326666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246676"/>
          <a:ext cx="698500" cy="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114278</xdr:rowOff>
    </xdr:from>
    <xdr:to>
      <xdr:col>29</xdr:col>
      <xdr:colOff>177800</xdr:colOff>
      <xdr:row>33</xdr:row>
      <xdr:rowOff>44428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586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60955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81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104285</xdr:rowOff>
    </xdr:from>
    <xdr:to>
      <xdr:col>26</xdr:col>
      <xdr:colOff>101600</xdr:colOff>
      <xdr:row>33</xdr:row>
      <xdr:rowOff>205885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02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44612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7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230734</xdr:rowOff>
    </xdr:from>
    <xdr:to>
      <xdr:col>22</xdr:col>
      <xdr:colOff>165100</xdr:colOff>
      <xdr:row>33</xdr:row>
      <xdr:rowOff>332334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5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171061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271326</xdr:rowOff>
    </xdr:from>
    <xdr:to>
      <xdr:col>19</xdr:col>
      <xdr:colOff>38100</xdr:colOff>
      <xdr:row>34</xdr:row>
      <xdr:rowOff>30026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19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40203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6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275866</xdr:rowOff>
    </xdr:from>
    <xdr:to>
      <xdr:col>15</xdr:col>
      <xdr:colOff>101600</xdr:colOff>
      <xdr:row>34</xdr:row>
      <xdr:rowOff>34566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44743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48,268
47,436
318.26
37,942,411
34,340,651
3,155,800
17,945,824
38,707,101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18618</xdr:rowOff>
    </xdr:from>
    <xdr:to>
      <xdr:col>24</xdr:col>
      <xdr:colOff>63500</xdr:colOff>
      <xdr:row>33</xdr:row>
      <xdr:rowOff>118078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6468"/>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69520</xdr:rowOff>
    </xdr:from>
    <xdr:to>
      <xdr:col>19</xdr:col>
      <xdr:colOff>177800</xdr:colOff>
      <xdr:row>33</xdr:row>
      <xdr:rowOff>118078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27370"/>
          <a:ext cx="8890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69520</xdr:rowOff>
    </xdr:from>
    <xdr:to>
      <xdr:col>15</xdr:col>
      <xdr:colOff>50800</xdr:colOff>
      <xdr:row>33</xdr:row>
      <xdr:rowOff>130118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7370"/>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130118</xdr:rowOff>
    </xdr:from>
    <xdr:to>
      <xdr:col>10</xdr:col>
      <xdr:colOff>114300</xdr:colOff>
      <xdr:row>33</xdr:row>
      <xdr:rowOff>153226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87968"/>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139268</xdr:rowOff>
    </xdr:from>
    <xdr:to>
      <xdr:col>24</xdr:col>
      <xdr:colOff>114300</xdr:colOff>
      <xdr:row>33</xdr:row>
      <xdr:rowOff>69418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162145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67278</xdr:rowOff>
    </xdr:from>
    <xdr:to>
      <xdr:col>20</xdr:col>
      <xdr:colOff>38100</xdr:colOff>
      <xdr:row>33</xdr:row>
      <xdr:rowOff>168878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18720</xdr:rowOff>
    </xdr:from>
    <xdr:to>
      <xdr:col>15</xdr:col>
      <xdr:colOff>101600</xdr:colOff>
      <xdr:row>33</xdr:row>
      <xdr:rowOff>120320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136847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79318</xdr:rowOff>
    </xdr:from>
    <xdr:to>
      <xdr:col>10</xdr:col>
      <xdr:colOff>165100</xdr:colOff>
      <xdr:row>34</xdr:row>
      <xdr:rowOff>9468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25995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102426</xdr:rowOff>
    </xdr:from>
    <xdr:to>
      <xdr:col>6</xdr:col>
      <xdr:colOff>38100</xdr:colOff>
      <xdr:row>34</xdr:row>
      <xdr:rowOff>32576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49103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105194</xdr:rowOff>
    </xdr:from>
    <xdr:to>
      <xdr:col>24</xdr:col>
      <xdr:colOff>63500</xdr:colOff>
      <xdr:row>53</xdr:row>
      <xdr:rowOff>165888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92044"/>
          <a:ext cx="8382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165888</xdr:rowOff>
    </xdr:from>
    <xdr:to>
      <xdr:col>19</xdr:col>
      <xdr:colOff>177800</xdr:colOff>
      <xdr:row>54</xdr:row>
      <xdr:rowOff>37808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52738"/>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37808</xdr:rowOff>
    </xdr:from>
    <xdr:to>
      <xdr:col>15</xdr:col>
      <xdr:colOff>50800</xdr:colOff>
      <xdr:row>54</xdr:row>
      <xdr:rowOff>156476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96108"/>
          <a:ext cx="889000" cy="1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156476</xdr:rowOff>
    </xdr:from>
    <xdr:to>
      <xdr:col>10</xdr:col>
      <xdr:colOff>114300</xdr:colOff>
      <xdr:row>55</xdr:row>
      <xdr:rowOff>64974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14776"/>
          <a:ext cx="889000" cy="7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54394</xdr:rowOff>
    </xdr:from>
    <xdr:to>
      <xdr:col>24</xdr:col>
      <xdr:colOff>114300</xdr:colOff>
      <xdr:row>53</xdr:row>
      <xdr:rowOff>155994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77271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115088</xdr:rowOff>
    </xdr:from>
    <xdr:to>
      <xdr:col>20</xdr:col>
      <xdr:colOff>38100</xdr:colOff>
      <xdr:row>54</xdr:row>
      <xdr:rowOff>45238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61765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158458</xdr:rowOff>
    </xdr:from>
    <xdr:to>
      <xdr:col>15</xdr:col>
      <xdr:colOff>101600</xdr:colOff>
      <xdr:row>54</xdr:row>
      <xdr:rowOff>88608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105135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105676</xdr:rowOff>
    </xdr:from>
    <xdr:to>
      <xdr:col>10</xdr:col>
      <xdr:colOff>165100</xdr:colOff>
      <xdr:row>55</xdr:row>
      <xdr:rowOff>35826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52353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14174</xdr:rowOff>
    </xdr:from>
    <xdr:to>
      <xdr:col>6</xdr:col>
      <xdr:colOff>38100</xdr:colOff>
      <xdr:row>55</xdr:row>
      <xdr:rowOff>115774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132301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63805</xdr:rowOff>
    </xdr:from>
    <xdr:to>
      <xdr:col>24</xdr:col>
      <xdr:colOff>63500</xdr:colOff>
      <xdr:row>77</xdr:row>
      <xdr:rowOff>120078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5455"/>
          <a:ext cx="838200" cy="5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63805</xdr:rowOff>
    </xdr:from>
    <xdr:to>
      <xdr:col>19</xdr:col>
      <xdr:colOff>177800</xdr:colOff>
      <xdr:row>77</xdr:row>
      <xdr:rowOff>97637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65455"/>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40830</xdr:rowOff>
    </xdr:from>
    <xdr:to>
      <xdr:col>15</xdr:col>
      <xdr:colOff>50800</xdr:colOff>
      <xdr:row>77</xdr:row>
      <xdr:rowOff>97637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2480"/>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40830</xdr:rowOff>
    </xdr:from>
    <xdr:to>
      <xdr:col>10</xdr:col>
      <xdr:colOff>114300</xdr:colOff>
      <xdr:row>78</xdr:row>
      <xdr:rowOff>51842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2480"/>
          <a:ext cx="889000" cy="1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69278</xdr:rowOff>
    </xdr:from>
    <xdr:to>
      <xdr:col>24</xdr:col>
      <xdr:colOff>114300</xdr:colOff>
      <xdr:row>77</xdr:row>
      <xdr:rowOff>170878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92155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13005</xdr:rowOff>
    </xdr:from>
    <xdr:to>
      <xdr:col>20</xdr:col>
      <xdr:colOff>38100</xdr:colOff>
      <xdr:row>77</xdr:row>
      <xdr:rowOff>114605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131132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46837</xdr:rowOff>
    </xdr:from>
    <xdr:to>
      <xdr:col>15</xdr:col>
      <xdr:colOff>101600</xdr:colOff>
      <xdr:row>77</xdr:row>
      <xdr:rowOff>148437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164964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161480</xdr:rowOff>
    </xdr:from>
    <xdr:to>
      <xdr:col>10</xdr:col>
      <xdr:colOff>165100</xdr:colOff>
      <xdr:row>77</xdr:row>
      <xdr:rowOff>91630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108158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xdr:rowOff>
    </xdr:from>
    <xdr:to>
      <xdr:col>6</xdr:col>
      <xdr:colOff>38100</xdr:colOff>
      <xdr:row>78</xdr:row>
      <xdr:rowOff>102642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119169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165533</xdr:rowOff>
    </xdr:from>
    <xdr:to>
      <xdr:col>24</xdr:col>
      <xdr:colOff>63500</xdr:colOff>
      <xdr:row>96</xdr:row>
      <xdr:rowOff>158566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53283"/>
          <a:ext cx="838200" cy="1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149520</xdr:rowOff>
    </xdr:from>
    <xdr:to>
      <xdr:col>19</xdr:col>
      <xdr:colOff>177800</xdr:colOff>
      <xdr:row>96</xdr:row>
      <xdr:rowOff>158566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37270"/>
          <a:ext cx="889000" cy="1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149520</xdr:rowOff>
    </xdr:from>
    <xdr:to>
      <xdr:col>15</xdr:col>
      <xdr:colOff>50800</xdr:colOff>
      <xdr:row>96</xdr:row>
      <xdr:rowOff>136446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7270"/>
          <a:ext cx="889000" cy="1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136446</xdr:rowOff>
    </xdr:from>
    <xdr:to>
      <xdr:col>10</xdr:col>
      <xdr:colOff>114300</xdr:colOff>
      <xdr:row>97</xdr:row>
      <xdr:rowOff>22025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5646"/>
          <a:ext cx="889000" cy="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114733</xdr:rowOff>
    </xdr:from>
    <xdr:to>
      <xdr:col>24</xdr:col>
      <xdr:colOff>114300</xdr:colOff>
      <xdr:row>96</xdr:row>
      <xdr:rowOff>44883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93160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8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107766</xdr:rowOff>
    </xdr:from>
    <xdr:to>
      <xdr:col>20</xdr:col>
      <xdr:colOff>38100</xdr:colOff>
      <xdr:row>97</xdr:row>
      <xdr:rowOff>37916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29043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5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98720</xdr:rowOff>
    </xdr:from>
    <xdr:to>
      <xdr:col>15</xdr:col>
      <xdr:colOff>101600</xdr:colOff>
      <xdr:row>96</xdr:row>
      <xdr:rowOff>28870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19997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85646</xdr:rowOff>
    </xdr:from>
    <xdr:to>
      <xdr:col>10</xdr:col>
      <xdr:colOff>165100</xdr:colOff>
      <xdr:row>97</xdr:row>
      <xdr:rowOff>15796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32323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2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142675</xdr:rowOff>
    </xdr:from>
    <xdr:to>
      <xdr:col>6</xdr:col>
      <xdr:colOff>38100</xdr:colOff>
      <xdr:row>97</xdr:row>
      <xdr:rowOff>72825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89352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95544</xdr:rowOff>
    </xdr:from>
    <xdr:to>
      <xdr:col>54</xdr:col>
      <xdr:colOff>189865</xdr:colOff>
      <xdr:row>38</xdr:row>
      <xdr:rowOff>24856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53394"/>
          <a:ext cx="1270" cy="78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24856</xdr:rowOff>
    </xdr:from>
    <xdr:to>
      <xdr:col>55</xdr:col>
      <xdr:colOff>88900</xdr:colOff>
      <xdr:row>38</xdr:row>
      <xdr:rowOff>24856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42221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95544</xdr:rowOff>
    </xdr:from>
    <xdr:to>
      <xdr:col>55</xdr:col>
      <xdr:colOff>88900</xdr:colOff>
      <xdr:row>33</xdr:row>
      <xdr:rowOff>95544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5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78280</xdr:rowOff>
    </xdr:from>
    <xdr:to>
      <xdr:col>55</xdr:col>
      <xdr:colOff>0</xdr:colOff>
      <xdr:row>35</xdr:row>
      <xdr:rowOff>116168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79030"/>
          <a:ext cx="8382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156037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2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6160</xdr:rowOff>
    </xdr:from>
    <xdr:to>
      <xdr:col>55</xdr:col>
      <xdr:colOff>50800</xdr:colOff>
      <xdr:row>37</xdr:row>
      <xdr:rowOff>107760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4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78280</xdr:rowOff>
    </xdr:from>
    <xdr:to>
      <xdr:col>50</xdr:col>
      <xdr:colOff>114300</xdr:colOff>
      <xdr:row>35</xdr:row>
      <xdr:rowOff>130296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79030"/>
          <a:ext cx="889000" cy="5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171178</xdr:rowOff>
    </xdr:from>
    <xdr:to>
      <xdr:col>50</xdr:col>
      <xdr:colOff>165100</xdr:colOff>
      <xdr:row>37</xdr:row>
      <xdr:rowOff>101328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92455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52974</xdr:rowOff>
    </xdr:from>
    <xdr:to>
      <xdr:col>45</xdr:col>
      <xdr:colOff>177800</xdr:colOff>
      <xdr:row>35</xdr:row>
      <xdr:rowOff>130296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39374"/>
          <a:ext cx="889000" cy="59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23584</xdr:rowOff>
    </xdr:from>
    <xdr:to>
      <xdr:col>46</xdr:col>
      <xdr:colOff>38100</xdr:colOff>
      <xdr:row>37</xdr:row>
      <xdr:rowOff>125184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116311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52974</xdr:rowOff>
    </xdr:from>
    <xdr:to>
      <xdr:col>41</xdr:col>
      <xdr:colOff>50800</xdr:colOff>
      <xdr:row>36</xdr:row>
      <xdr:rowOff>56009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39374"/>
          <a:ext cx="889000" cy="6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68052</xdr:rowOff>
    </xdr:from>
    <xdr:to>
      <xdr:col>41</xdr:col>
      <xdr:colOff>101600</xdr:colOff>
      <xdr:row>34</xdr:row>
      <xdr:rowOff>169652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160779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58743</xdr:rowOff>
    </xdr:from>
    <xdr:to>
      <xdr:col>36</xdr:col>
      <xdr:colOff>165100</xdr:colOff>
      <xdr:row>37</xdr:row>
      <xdr:rowOff>160343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151470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65368</xdr:rowOff>
    </xdr:from>
    <xdr:to>
      <xdr:col>55</xdr:col>
      <xdr:colOff>50800</xdr:colOff>
      <xdr:row>35</xdr:row>
      <xdr:rowOff>166968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88245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27480</xdr:rowOff>
    </xdr:from>
    <xdr:to>
      <xdr:col>50</xdr:col>
      <xdr:colOff>165100</xdr:colOff>
      <xdr:row>35</xdr:row>
      <xdr:rowOff>129080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145607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8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79496</xdr:rowOff>
    </xdr:from>
    <xdr:to>
      <xdr:col>46</xdr:col>
      <xdr:colOff>38100</xdr:colOff>
      <xdr:row>36</xdr:row>
      <xdr:rowOff>9646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26173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2174</xdr:rowOff>
    </xdr:from>
    <xdr:to>
      <xdr:col>41</xdr:col>
      <xdr:colOff>101600</xdr:colOff>
      <xdr:row>32</xdr:row>
      <xdr:rowOff>103774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120301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26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5209</xdr:rowOff>
    </xdr:from>
    <xdr:to>
      <xdr:col>36</xdr:col>
      <xdr:colOff>165100</xdr:colOff>
      <xdr:row>36</xdr:row>
      <xdr:rowOff>106809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123336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95451</xdr:rowOff>
    </xdr:from>
    <xdr:to>
      <xdr:col>54</xdr:col>
      <xdr:colOff>189865</xdr:colOff>
      <xdr:row>58</xdr:row>
      <xdr:rowOff>170020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9182301"/>
          <a:ext cx="1270" cy="931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2397</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170020</xdr:rowOff>
    </xdr:from>
    <xdr:to>
      <xdr:col>55</xdr:col>
      <xdr:colOff>88900</xdr:colOff>
      <xdr:row>58</xdr:row>
      <xdr:rowOff>170020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1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42128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9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95451</xdr:rowOff>
    </xdr:from>
    <xdr:to>
      <xdr:col>55</xdr:col>
      <xdr:colOff>88900</xdr:colOff>
      <xdr:row>53</xdr:row>
      <xdr:rowOff>95451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18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137247</xdr:rowOff>
    </xdr:from>
    <xdr:to>
      <xdr:col>55</xdr:col>
      <xdr:colOff>0</xdr:colOff>
      <xdr:row>56</xdr:row>
      <xdr:rowOff>50935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8881197"/>
          <a:ext cx="838200" cy="7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136045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3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157618</xdr:rowOff>
    </xdr:from>
    <xdr:to>
      <xdr:col>55</xdr:col>
      <xdr:colOff>50800</xdr:colOff>
      <xdr:row>57</xdr:row>
      <xdr:rowOff>87768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137247</xdr:rowOff>
    </xdr:from>
    <xdr:to>
      <xdr:col>50</xdr:col>
      <xdr:colOff>114300</xdr:colOff>
      <xdr:row>54</xdr:row>
      <xdr:rowOff>64750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8881197"/>
          <a:ext cx="889000" cy="4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169101</xdr:rowOff>
    </xdr:from>
    <xdr:to>
      <xdr:col>50</xdr:col>
      <xdr:colOff>165100</xdr:colOff>
      <xdr:row>57</xdr:row>
      <xdr:rowOff>99251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90378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64750</xdr:rowOff>
    </xdr:from>
    <xdr:to>
      <xdr:col>45</xdr:col>
      <xdr:colOff>177800</xdr:colOff>
      <xdr:row>56</xdr:row>
      <xdr:rowOff>25354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323050"/>
          <a:ext cx="889000" cy="3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157899</xdr:rowOff>
    </xdr:from>
    <xdr:to>
      <xdr:col>46</xdr:col>
      <xdr:colOff>38100</xdr:colOff>
      <xdr:row>57</xdr:row>
      <xdr:rowOff>88049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79176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170218</xdr:rowOff>
    </xdr:from>
    <xdr:to>
      <xdr:col>41</xdr:col>
      <xdr:colOff>50800</xdr:colOff>
      <xdr:row>56</xdr:row>
      <xdr:rowOff>25354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99968"/>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161420</xdr:rowOff>
    </xdr:from>
    <xdr:to>
      <xdr:col>41</xdr:col>
      <xdr:colOff>101600</xdr:colOff>
      <xdr:row>57</xdr:row>
      <xdr:rowOff>91570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82697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160620</xdr:rowOff>
    </xdr:from>
    <xdr:to>
      <xdr:col>36</xdr:col>
      <xdr:colOff>165100</xdr:colOff>
      <xdr:row>57</xdr:row>
      <xdr:rowOff>90770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81897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xdr:rowOff>
    </xdr:from>
    <xdr:to>
      <xdr:col>55</xdr:col>
      <xdr:colOff>50800</xdr:colOff>
      <xdr:row>56</xdr:row>
      <xdr:rowOff>101735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23012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86447</xdr:rowOff>
    </xdr:from>
    <xdr:to>
      <xdr:col>50</xdr:col>
      <xdr:colOff>165100</xdr:colOff>
      <xdr:row>52</xdr:row>
      <xdr:rowOff>16597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8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33124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86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13950</xdr:rowOff>
    </xdr:from>
    <xdr:to>
      <xdr:col>46</xdr:col>
      <xdr:colOff>38100</xdr:colOff>
      <xdr:row>54</xdr:row>
      <xdr:rowOff>115550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132077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0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146004</xdr:rowOff>
    </xdr:from>
    <xdr:to>
      <xdr:col>41</xdr:col>
      <xdr:colOff>101600</xdr:colOff>
      <xdr:row>56</xdr:row>
      <xdr:rowOff>76154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92681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119418</xdr:rowOff>
    </xdr:from>
    <xdr:to>
      <xdr:col>36</xdr:col>
      <xdr:colOff>165100</xdr:colOff>
      <xdr:row>56</xdr:row>
      <xdr:rowOff>49568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62065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577915"/>
          <a:ext cx="1270" cy="10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8742</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3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62065</xdr:rowOff>
    </xdr:from>
    <xdr:to>
      <xdr:col>55</xdr:col>
      <xdr:colOff>88900</xdr:colOff>
      <xdr:row>73</xdr:row>
      <xdr:rowOff>62065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5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29731</xdr:rowOff>
    </xdr:from>
    <xdr:to>
      <xdr:col>55</xdr:col>
      <xdr:colOff>0</xdr:colOff>
      <xdr:row>78</xdr:row>
      <xdr:rowOff>140588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202681"/>
          <a:ext cx="838200" cy="13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43527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5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20650</xdr:rowOff>
    </xdr:from>
    <xdr:to>
      <xdr:col>55</xdr:col>
      <xdr:colOff>50800</xdr:colOff>
      <xdr:row>78</xdr:row>
      <xdr:rowOff>122250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29731</xdr:rowOff>
    </xdr:from>
    <xdr:to>
      <xdr:col>50</xdr:col>
      <xdr:colOff>114300</xdr:colOff>
      <xdr:row>74</xdr:row>
      <xdr:rowOff>163360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202681"/>
          <a:ext cx="889000" cy="64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36424</xdr:rowOff>
    </xdr:from>
    <xdr:to>
      <xdr:col>50</xdr:col>
      <xdr:colOff>165100</xdr:colOff>
      <xdr:row>78</xdr:row>
      <xdr:rowOff>138024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129151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5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163360</xdr:rowOff>
    </xdr:from>
    <xdr:to>
      <xdr:col>45</xdr:col>
      <xdr:colOff>177800</xdr:colOff>
      <xdr:row>78</xdr:row>
      <xdr:rowOff>105296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50660"/>
          <a:ext cx="889000" cy="6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21692</xdr:rowOff>
    </xdr:from>
    <xdr:to>
      <xdr:col>46</xdr:col>
      <xdr:colOff>38100</xdr:colOff>
      <xdr:row>78</xdr:row>
      <xdr:rowOff>123292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114419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112116</xdr:rowOff>
    </xdr:from>
    <xdr:to>
      <xdr:col>41</xdr:col>
      <xdr:colOff>50800</xdr:colOff>
      <xdr:row>78</xdr:row>
      <xdr:rowOff>105296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13766"/>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27381</xdr:rowOff>
    </xdr:from>
    <xdr:to>
      <xdr:col>41</xdr:col>
      <xdr:colOff>101600</xdr:colOff>
      <xdr:row>78</xdr:row>
      <xdr:rowOff>128981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163615</xdr:rowOff>
    </xdr:from>
    <xdr:to>
      <xdr:col>36</xdr:col>
      <xdr:colOff>165100</xdr:colOff>
      <xdr:row>78</xdr:row>
      <xdr:rowOff>93765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84892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89788</xdr:rowOff>
    </xdr:from>
    <xdr:to>
      <xdr:col>55</xdr:col>
      <xdr:colOff>50800</xdr:colOff>
      <xdr:row>79</xdr:row>
      <xdr:rowOff>19938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150381</xdr:rowOff>
    </xdr:from>
    <xdr:to>
      <xdr:col>50</xdr:col>
      <xdr:colOff>165100</xdr:colOff>
      <xdr:row>71</xdr:row>
      <xdr:rowOff>80531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1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97058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192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112560</xdr:rowOff>
    </xdr:from>
    <xdr:to>
      <xdr:col>46</xdr:col>
      <xdr:colOff>38100</xdr:colOff>
      <xdr:row>75</xdr:row>
      <xdr:rowOff>42710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7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59237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5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54496</xdr:rowOff>
    </xdr:from>
    <xdr:to>
      <xdr:col>41</xdr:col>
      <xdr:colOff>101600</xdr:colOff>
      <xdr:row>78</xdr:row>
      <xdr:rowOff>156096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147223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61316</xdr:rowOff>
    </xdr:from>
    <xdr:to>
      <xdr:col>36</xdr:col>
      <xdr:colOff>165100</xdr:colOff>
      <xdr:row>77</xdr:row>
      <xdr:rowOff>162916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139815</xdr:rowOff>
    </xdr:from>
    <xdr:to>
      <xdr:col>55</xdr:col>
      <xdr:colOff>0</xdr:colOff>
      <xdr:row>94</xdr:row>
      <xdr:rowOff>155195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256115"/>
          <a:ext cx="8382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155195</xdr:rowOff>
    </xdr:from>
    <xdr:to>
      <xdr:col>50</xdr:col>
      <xdr:colOff>114300</xdr:colOff>
      <xdr:row>96</xdr:row>
      <xdr:rowOff>98372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271495"/>
          <a:ext cx="8890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17546</xdr:rowOff>
    </xdr:from>
    <xdr:to>
      <xdr:col>45</xdr:col>
      <xdr:colOff>177800</xdr:colOff>
      <xdr:row>96</xdr:row>
      <xdr:rowOff>98372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305296"/>
          <a:ext cx="889000" cy="2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17546</xdr:rowOff>
    </xdr:from>
    <xdr:to>
      <xdr:col>41</xdr:col>
      <xdr:colOff>50800</xdr:colOff>
      <xdr:row>96</xdr:row>
      <xdr:rowOff>45469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05296"/>
          <a:ext cx="889000" cy="19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89015</xdr:rowOff>
    </xdr:from>
    <xdr:to>
      <xdr:col>55</xdr:col>
      <xdr:colOff>50800</xdr:colOff>
      <xdr:row>95</xdr:row>
      <xdr:rowOff>19165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111892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104395</xdr:rowOff>
    </xdr:from>
    <xdr:to>
      <xdr:col>50</xdr:col>
      <xdr:colOff>165100</xdr:colOff>
      <xdr:row>95</xdr:row>
      <xdr:rowOff>34545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51072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47572</xdr:rowOff>
    </xdr:from>
    <xdr:to>
      <xdr:col>46</xdr:col>
      <xdr:colOff>38100</xdr:colOff>
      <xdr:row>96</xdr:row>
      <xdr:rowOff>149172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165699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8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138196</xdr:rowOff>
    </xdr:from>
    <xdr:to>
      <xdr:col>41</xdr:col>
      <xdr:colOff>101600</xdr:colOff>
      <xdr:row>95</xdr:row>
      <xdr:rowOff>68346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84873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166119</xdr:rowOff>
    </xdr:from>
    <xdr:to>
      <xdr:col>36</xdr:col>
      <xdr:colOff>165100</xdr:colOff>
      <xdr:row>96</xdr:row>
      <xdr:rowOff>96269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112796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85430</xdr:rowOff>
    </xdr:from>
    <xdr:to>
      <xdr:col>85</xdr:col>
      <xdr:colOff>127000</xdr:colOff>
      <xdr:row>37</xdr:row>
      <xdr:rowOff>167863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571830"/>
          <a:ext cx="838200" cy="93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167863</xdr:rowOff>
    </xdr:from>
    <xdr:to>
      <xdr:col>81</xdr:col>
      <xdr:colOff>50800</xdr:colOff>
      <xdr:row>38</xdr:row>
      <xdr:rowOff>96266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11513"/>
          <a:ext cx="889000" cy="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96266</xdr:rowOff>
    </xdr:from>
    <xdr:to>
      <xdr:col>76</xdr:col>
      <xdr:colOff>114300</xdr:colOff>
      <xdr:row>38</xdr:row>
      <xdr:rowOff>101616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1136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128864</xdr:rowOff>
    </xdr:from>
    <xdr:to>
      <xdr:col>71</xdr:col>
      <xdr:colOff>177800</xdr:colOff>
      <xdr:row>38</xdr:row>
      <xdr:rowOff>101616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301064"/>
          <a:ext cx="889000" cy="3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34630</xdr:rowOff>
    </xdr:from>
    <xdr:to>
      <xdr:col>85</xdr:col>
      <xdr:colOff>177800</xdr:colOff>
      <xdr:row>32</xdr:row>
      <xdr:rowOff>136230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5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159107</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4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117063</xdr:rowOff>
    </xdr:from>
    <xdr:to>
      <xdr:col>81</xdr:col>
      <xdr:colOff>101600</xdr:colOff>
      <xdr:row>38</xdr:row>
      <xdr:rowOff>47213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63740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3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45466</xdr:rowOff>
    </xdr:from>
    <xdr:to>
      <xdr:col>76</xdr:col>
      <xdr:colOff>165100</xdr:colOff>
      <xdr:row>38</xdr:row>
      <xdr:rowOff>147066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138193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50816</xdr:rowOff>
    </xdr:from>
    <xdr:to>
      <xdr:col>72</xdr:col>
      <xdr:colOff>38100</xdr:colOff>
      <xdr:row>38</xdr:row>
      <xdr:rowOff>152416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143543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78064</xdr:rowOff>
    </xdr:from>
    <xdr:to>
      <xdr:col>67</xdr:col>
      <xdr:colOff>101600</xdr:colOff>
      <xdr:row>37</xdr:row>
      <xdr:rowOff>8214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24741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0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153226</xdr:rowOff>
    </xdr:from>
    <xdr:to>
      <xdr:col>85</xdr:col>
      <xdr:colOff>127000</xdr:colOff>
      <xdr:row>72</xdr:row>
      <xdr:rowOff>169761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497626"/>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53734</xdr:rowOff>
    </xdr:from>
    <xdr:to>
      <xdr:col>81</xdr:col>
      <xdr:colOff>50800</xdr:colOff>
      <xdr:row>72</xdr:row>
      <xdr:rowOff>169761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398134"/>
          <a:ext cx="8890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53734</xdr:rowOff>
    </xdr:from>
    <xdr:to>
      <xdr:col>76</xdr:col>
      <xdr:colOff>114300</xdr:colOff>
      <xdr:row>72</xdr:row>
      <xdr:rowOff>124117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398134"/>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124117</xdr:rowOff>
    </xdr:from>
    <xdr:to>
      <xdr:col>71</xdr:col>
      <xdr:colOff>177800</xdr:colOff>
      <xdr:row>72</xdr:row>
      <xdr:rowOff>163195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468517"/>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102426</xdr:rowOff>
    </xdr:from>
    <xdr:to>
      <xdr:col>85</xdr:col>
      <xdr:colOff>177800</xdr:colOff>
      <xdr:row>73</xdr:row>
      <xdr:rowOff>32576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125303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2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118961</xdr:rowOff>
    </xdr:from>
    <xdr:to>
      <xdr:col>81</xdr:col>
      <xdr:colOff>101600</xdr:colOff>
      <xdr:row>73</xdr:row>
      <xdr:rowOff>49111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65638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2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2934</xdr:rowOff>
    </xdr:from>
    <xdr:to>
      <xdr:col>76</xdr:col>
      <xdr:colOff>165100</xdr:colOff>
      <xdr:row>72</xdr:row>
      <xdr:rowOff>104534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3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121061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1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73317</xdr:rowOff>
    </xdr:from>
    <xdr:to>
      <xdr:col>72</xdr:col>
      <xdr:colOff>38100</xdr:colOff>
      <xdr:row>73</xdr:row>
      <xdr:rowOff>3467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19994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112395</xdr:rowOff>
    </xdr:from>
    <xdr:to>
      <xdr:col>67</xdr:col>
      <xdr:colOff>101600</xdr:colOff>
      <xdr:row>73</xdr:row>
      <xdr:rowOff>42545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59072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2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150115</xdr:rowOff>
    </xdr:from>
    <xdr:to>
      <xdr:col>85</xdr:col>
      <xdr:colOff>127000</xdr:colOff>
      <xdr:row>97</xdr:row>
      <xdr:rowOff>81508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09315"/>
          <a:ext cx="838200" cy="1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137451</xdr:rowOff>
    </xdr:from>
    <xdr:to>
      <xdr:col>81</xdr:col>
      <xdr:colOff>50800</xdr:colOff>
      <xdr:row>96</xdr:row>
      <xdr:rowOff>150115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596651"/>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137451</xdr:rowOff>
    </xdr:from>
    <xdr:to>
      <xdr:col>76</xdr:col>
      <xdr:colOff>114300</xdr:colOff>
      <xdr:row>98</xdr:row>
      <xdr:rowOff>1744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596651"/>
          <a:ext cx="889000" cy="20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1744</xdr:rowOff>
    </xdr:from>
    <xdr:to>
      <xdr:col>71</xdr:col>
      <xdr:colOff>177800</xdr:colOff>
      <xdr:row>98</xdr:row>
      <xdr:rowOff>74037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03844"/>
          <a:ext cx="889000" cy="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30708</xdr:rowOff>
    </xdr:from>
    <xdr:to>
      <xdr:col>85</xdr:col>
      <xdr:colOff>177800</xdr:colOff>
      <xdr:row>97</xdr:row>
      <xdr:rowOff>132308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53585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99315</xdr:rowOff>
    </xdr:from>
    <xdr:to>
      <xdr:col>81</xdr:col>
      <xdr:colOff>101600</xdr:colOff>
      <xdr:row>97</xdr:row>
      <xdr:rowOff>29465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45992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86651</xdr:rowOff>
    </xdr:from>
    <xdr:to>
      <xdr:col>76</xdr:col>
      <xdr:colOff>165100</xdr:colOff>
      <xdr:row>97</xdr:row>
      <xdr:rowOff>16801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33328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122394</xdr:rowOff>
    </xdr:from>
    <xdr:to>
      <xdr:col>72</xdr:col>
      <xdr:colOff>38100</xdr:colOff>
      <xdr:row>98</xdr:row>
      <xdr:rowOff>52544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43671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23237</xdr:rowOff>
    </xdr:from>
    <xdr:to>
      <xdr:col>67</xdr:col>
      <xdr:colOff>101600</xdr:colOff>
      <xdr:row>98</xdr:row>
      <xdr:rowOff>124837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115964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6274</xdr:rowOff>
    </xdr:from>
    <xdr:to>
      <xdr:col>116</xdr:col>
      <xdr:colOff>63500</xdr:colOff>
      <xdr:row>59</xdr:row>
      <xdr:rowOff>43993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07474"/>
          <a:ext cx="838200" cy="5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66663</xdr:rowOff>
    </xdr:from>
    <xdr:to>
      <xdr:col>111</xdr:col>
      <xdr:colOff>177800</xdr:colOff>
      <xdr:row>59</xdr:row>
      <xdr:rowOff>43993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39313"/>
          <a:ext cx="889000" cy="3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66663</xdr:rowOff>
    </xdr:from>
    <xdr:to>
      <xdr:col>107</xdr:col>
      <xdr:colOff>50800</xdr:colOff>
      <xdr:row>59</xdr:row>
      <xdr:rowOff>42659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39313"/>
          <a:ext cx="889000" cy="3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42240</xdr:rowOff>
    </xdr:from>
    <xdr:to>
      <xdr:col>102</xdr:col>
      <xdr:colOff>114300</xdr:colOff>
      <xdr:row>59</xdr:row>
      <xdr:rowOff>42659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779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126924</xdr:rowOff>
    </xdr:from>
    <xdr:to>
      <xdr:col>116</xdr:col>
      <xdr:colOff>114300</xdr:colOff>
      <xdr:row>56</xdr:row>
      <xdr:rowOff>57074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149801</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15863</xdr:rowOff>
    </xdr:from>
    <xdr:to>
      <xdr:col>107</xdr:col>
      <xdr:colOff>101600</xdr:colOff>
      <xdr:row>57</xdr:row>
      <xdr:rowOff>117463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133990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6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163309</xdr:rowOff>
    </xdr:from>
    <xdr:to>
      <xdr:col>102</xdr:col>
      <xdr:colOff>165100</xdr:colOff>
      <xdr:row>59</xdr:row>
      <xdr:rowOff>93459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84586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200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162890</xdr:rowOff>
    </xdr:from>
    <xdr:to>
      <xdr:col>98</xdr:col>
      <xdr:colOff>38100</xdr:colOff>
      <xdr:row>59</xdr:row>
      <xdr:rowOff>93040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84167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67560</xdr:rowOff>
    </xdr:from>
    <xdr:to>
      <xdr:col>116</xdr:col>
      <xdr:colOff>63500</xdr:colOff>
      <xdr:row>73</xdr:row>
      <xdr:rowOff>108643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83410"/>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108643</xdr:rowOff>
    </xdr:from>
    <xdr:to>
      <xdr:col>111</xdr:col>
      <xdr:colOff>177800</xdr:colOff>
      <xdr:row>73</xdr:row>
      <xdr:rowOff>169777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24493"/>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169777</xdr:rowOff>
    </xdr:from>
    <xdr:to>
      <xdr:col>107</xdr:col>
      <xdr:colOff>50800</xdr:colOff>
      <xdr:row>74</xdr:row>
      <xdr:rowOff>30200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85627"/>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30200</xdr:rowOff>
    </xdr:from>
    <xdr:to>
      <xdr:col>102</xdr:col>
      <xdr:colOff>114300</xdr:colOff>
      <xdr:row>74</xdr:row>
      <xdr:rowOff>68638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17500"/>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16760</xdr:rowOff>
    </xdr:from>
    <xdr:to>
      <xdr:col>116</xdr:col>
      <xdr:colOff>114300</xdr:colOff>
      <xdr:row>73</xdr:row>
      <xdr:rowOff>118360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39637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57843</xdr:rowOff>
    </xdr:from>
    <xdr:to>
      <xdr:col>112</xdr:col>
      <xdr:colOff>38100</xdr:colOff>
      <xdr:row>73</xdr:row>
      <xdr:rowOff>159443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4520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4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118977</xdr:rowOff>
    </xdr:from>
    <xdr:to>
      <xdr:col>107</xdr:col>
      <xdr:colOff>101600</xdr:colOff>
      <xdr:row>74</xdr:row>
      <xdr:rowOff>49127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65654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150850</xdr:rowOff>
    </xdr:from>
    <xdr:to>
      <xdr:col>102</xdr:col>
      <xdr:colOff>165100</xdr:colOff>
      <xdr:row>74</xdr:row>
      <xdr:rowOff>81000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97527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17838</xdr:rowOff>
    </xdr:from>
    <xdr:to>
      <xdr:col>98</xdr:col>
      <xdr:colOff>38100</xdr:colOff>
      <xdr:row>74</xdr:row>
      <xdr:rowOff>119438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135965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711,458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減額の要因としては、普通建設事業費の影響が大きく、新ごみ処理施設整備事業完了により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一方増額の要因としては、災害復旧事業費の影響が大きく、令和６年能登半島地震への対応の影響で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また、貸付金でも、地域総合整備資金貸付事業実施に伴い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48,268
47,436
318.26
37,942,411
34,340,651
3,155,800
17,945,824
38,707,101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39573</xdr:rowOff>
    </xdr:from>
    <xdr:to>
      <xdr:col>24</xdr:col>
      <xdr:colOff>63500</xdr:colOff>
      <xdr:row>31</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54523"/>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150673</xdr:rowOff>
    </xdr:from>
    <xdr:to>
      <xdr:col>19</xdr:col>
      <xdr:colOff>177800</xdr:colOff>
      <xdr:row>32</xdr:row>
      <xdr:rowOff>165303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65623"/>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165303</xdr:rowOff>
    </xdr:from>
    <xdr:to>
      <xdr:col>15</xdr:col>
      <xdr:colOff>50800</xdr:colOff>
      <xdr:row>33</xdr:row>
      <xdr:rowOff>9855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517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xdr:rowOff>
    </xdr:from>
    <xdr:to>
      <xdr:col>10</xdr:col>
      <xdr:colOff>114300</xdr:colOff>
      <xdr:row>33</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77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160223</xdr:rowOff>
    </xdr:from>
    <xdr:to>
      <xdr:col>24</xdr:col>
      <xdr:colOff>114300</xdr:colOff>
      <xdr:row>31</xdr:row>
      <xdr:rowOff>90373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113250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99873</xdr:rowOff>
    </xdr:from>
    <xdr:to>
      <xdr:col>20</xdr:col>
      <xdr:colOff>38100</xdr:colOff>
      <xdr:row>32</xdr:row>
      <xdr:rowOff>30023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46550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9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114503</xdr:rowOff>
    </xdr:from>
    <xdr:to>
      <xdr:col>15</xdr:col>
      <xdr:colOff>101600</xdr:colOff>
      <xdr:row>33</xdr:row>
      <xdr:rowOff>44653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61180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130505</xdr:rowOff>
    </xdr:from>
    <xdr:to>
      <xdr:col>10</xdr:col>
      <xdr:colOff>165100</xdr:colOff>
      <xdr:row>33</xdr:row>
      <xdr:rowOff>60655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77182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50495</xdr:rowOff>
    </xdr:from>
    <xdr:to>
      <xdr:col>6</xdr:col>
      <xdr:colOff>38100</xdr:colOff>
      <xdr:row>33</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168622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25865</xdr:rowOff>
    </xdr:from>
    <xdr:to>
      <xdr:col>24</xdr:col>
      <xdr:colOff>63500</xdr:colOff>
      <xdr:row>54</xdr:row>
      <xdr:rowOff>60871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84165"/>
          <a:ext cx="8382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35192</xdr:rowOff>
    </xdr:from>
    <xdr:to>
      <xdr:col>19</xdr:col>
      <xdr:colOff>177800</xdr:colOff>
      <xdr:row>54</xdr:row>
      <xdr:rowOff>60871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3492"/>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34026</xdr:rowOff>
    </xdr:from>
    <xdr:to>
      <xdr:col>15</xdr:col>
      <xdr:colOff>50800</xdr:colOff>
      <xdr:row>54</xdr:row>
      <xdr:rowOff>35192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06526"/>
          <a:ext cx="889000" cy="68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34026</xdr:rowOff>
    </xdr:from>
    <xdr:to>
      <xdr:col>10</xdr:col>
      <xdr:colOff>114300</xdr:colOff>
      <xdr:row>55</xdr:row>
      <xdr:rowOff>125428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06526"/>
          <a:ext cx="889000" cy="9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146515</xdr:rowOff>
    </xdr:from>
    <xdr:to>
      <xdr:col>24</xdr:col>
      <xdr:colOff>114300</xdr:colOff>
      <xdr:row>54</xdr:row>
      <xdr:rowOff>76665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169392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8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10071</xdr:rowOff>
    </xdr:from>
    <xdr:to>
      <xdr:col>20</xdr:col>
      <xdr:colOff>38100</xdr:colOff>
      <xdr:row>54</xdr:row>
      <xdr:rowOff>111671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128198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4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155842</xdr:rowOff>
    </xdr:from>
    <xdr:to>
      <xdr:col>15</xdr:col>
      <xdr:colOff>101600</xdr:colOff>
      <xdr:row>54</xdr:row>
      <xdr:rowOff>85992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102519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1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154676</xdr:rowOff>
    </xdr:from>
    <xdr:to>
      <xdr:col>10</xdr:col>
      <xdr:colOff>165100</xdr:colOff>
      <xdr:row>50</xdr:row>
      <xdr:rowOff>84826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5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101353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33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74628</xdr:rowOff>
    </xdr:from>
    <xdr:to>
      <xdr:col>6</xdr:col>
      <xdr:colOff>38100</xdr:colOff>
      <xdr:row>56</xdr:row>
      <xdr:rowOff>4778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21305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27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44679</xdr:rowOff>
    </xdr:from>
    <xdr:to>
      <xdr:col>24</xdr:col>
      <xdr:colOff>63500</xdr:colOff>
      <xdr:row>76</xdr:row>
      <xdr:rowOff>83950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3429"/>
          <a:ext cx="838200" cy="2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15075</xdr:rowOff>
    </xdr:from>
    <xdr:to>
      <xdr:col>19</xdr:col>
      <xdr:colOff>177800</xdr:colOff>
      <xdr:row>76</xdr:row>
      <xdr:rowOff>83950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73825"/>
          <a:ext cx="889000" cy="2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15075</xdr:rowOff>
    </xdr:from>
    <xdr:to>
      <xdr:col>15</xdr:col>
      <xdr:colOff>50800</xdr:colOff>
      <xdr:row>76</xdr:row>
      <xdr:rowOff>141281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3825"/>
          <a:ext cx="889000" cy="2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141281</xdr:rowOff>
    </xdr:from>
    <xdr:to>
      <xdr:col>10</xdr:col>
      <xdr:colOff>114300</xdr:colOff>
      <xdr:row>77</xdr:row>
      <xdr:rowOff>20495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1481"/>
          <a:ext cx="889000" cy="5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165329</xdr:rowOff>
    </xdr:from>
    <xdr:to>
      <xdr:col>24</xdr:col>
      <xdr:colOff>114300</xdr:colOff>
      <xdr:row>75</xdr:row>
      <xdr:rowOff>95479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33150</xdr:rowOff>
    </xdr:from>
    <xdr:to>
      <xdr:col>20</xdr:col>
      <xdr:colOff>38100</xdr:colOff>
      <xdr:row>76</xdr:row>
      <xdr:rowOff>134750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135725</xdr:rowOff>
    </xdr:from>
    <xdr:to>
      <xdr:col>15</xdr:col>
      <xdr:colOff>101600</xdr:colOff>
      <xdr:row>75</xdr:row>
      <xdr:rowOff>65875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90481</xdr:rowOff>
    </xdr:from>
    <xdr:to>
      <xdr:col>10</xdr:col>
      <xdr:colOff>165100</xdr:colOff>
      <xdr:row>77</xdr:row>
      <xdr:rowOff>20631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37158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141145</xdr:rowOff>
    </xdr:from>
    <xdr:to>
      <xdr:col>6</xdr:col>
      <xdr:colOff>38100</xdr:colOff>
      <xdr:row>77</xdr:row>
      <xdr:rowOff>71295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87822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107490</xdr:rowOff>
    </xdr:from>
    <xdr:to>
      <xdr:col>24</xdr:col>
      <xdr:colOff>63500</xdr:colOff>
      <xdr:row>96</xdr:row>
      <xdr:rowOff>108023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537990"/>
          <a:ext cx="838200" cy="10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107490</xdr:rowOff>
    </xdr:from>
    <xdr:to>
      <xdr:col>19</xdr:col>
      <xdr:colOff>177800</xdr:colOff>
      <xdr:row>94</xdr:row>
      <xdr:rowOff>70662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537990"/>
          <a:ext cx="889000" cy="6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70662</xdr:rowOff>
    </xdr:from>
    <xdr:to>
      <xdr:col>15</xdr:col>
      <xdr:colOff>50800</xdr:colOff>
      <xdr:row>97</xdr:row>
      <xdr:rowOff>134638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186962"/>
          <a:ext cx="889000" cy="5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134638</xdr:rowOff>
    </xdr:from>
    <xdr:to>
      <xdr:col>10</xdr:col>
      <xdr:colOff>114300</xdr:colOff>
      <xdr:row>97</xdr:row>
      <xdr:rowOff>151163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5288"/>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57223</xdr:rowOff>
    </xdr:from>
    <xdr:to>
      <xdr:col>24</xdr:col>
      <xdr:colOff>114300</xdr:colOff>
      <xdr:row>96</xdr:row>
      <xdr:rowOff>158823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80100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56690</xdr:rowOff>
    </xdr:from>
    <xdr:to>
      <xdr:col>20</xdr:col>
      <xdr:colOff>38100</xdr:colOff>
      <xdr:row>90</xdr:row>
      <xdr:rowOff>158290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4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3367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26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19862</xdr:rowOff>
    </xdr:from>
    <xdr:to>
      <xdr:col>15</xdr:col>
      <xdr:colOff>101600</xdr:colOff>
      <xdr:row>94</xdr:row>
      <xdr:rowOff>121462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1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137989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91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83838</xdr:rowOff>
    </xdr:from>
    <xdr:to>
      <xdr:col>10</xdr:col>
      <xdr:colOff>165100</xdr:colOff>
      <xdr:row>98</xdr:row>
      <xdr:rowOff>13988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30515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8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100363</xdr:rowOff>
    </xdr:from>
    <xdr:to>
      <xdr:col>6</xdr:col>
      <xdr:colOff>38100</xdr:colOff>
      <xdr:row>98</xdr:row>
      <xdr:rowOff>30513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47040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57404</xdr:rowOff>
    </xdr:from>
    <xdr:to>
      <xdr:col>55</xdr:col>
      <xdr:colOff>0</xdr:colOff>
      <xdr:row>39</xdr:row>
      <xdr:rowOff>64915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43954"/>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57404</xdr:rowOff>
    </xdr:from>
    <xdr:to>
      <xdr:col>50</xdr:col>
      <xdr:colOff>114300</xdr:colOff>
      <xdr:row>39</xdr:row>
      <xdr:rowOff>87122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439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10704</xdr:rowOff>
    </xdr:from>
    <xdr:to>
      <xdr:col>45</xdr:col>
      <xdr:colOff>177800</xdr:colOff>
      <xdr:row>39</xdr:row>
      <xdr:rowOff>87122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9725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149823</xdr:rowOff>
    </xdr:from>
    <xdr:to>
      <xdr:col>41</xdr:col>
      <xdr:colOff>50800</xdr:colOff>
      <xdr:row>39</xdr:row>
      <xdr:rowOff>10704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6492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14115</xdr:rowOff>
    </xdr:from>
    <xdr:to>
      <xdr:col>55</xdr:col>
      <xdr:colOff>50800</xdr:colOff>
      <xdr:row>39</xdr:row>
      <xdr:rowOff>115715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100492</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1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6604</xdr:rowOff>
    </xdr:from>
    <xdr:to>
      <xdr:col>50</xdr:col>
      <xdr:colOff>165100</xdr:colOff>
      <xdr:row>39</xdr:row>
      <xdr:rowOff>108204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99331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36322</xdr:rowOff>
    </xdr:from>
    <xdr:to>
      <xdr:col>46</xdr:col>
      <xdr:colOff>38100</xdr:colOff>
      <xdr:row>39</xdr:row>
      <xdr:rowOff>137922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129049</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93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131354</xdr:rowOff>
    </xdr:from>
    <xdr:to>
      <xdr:col>41</xdr:col>
      <xdr:colOff>101600</xdr:colOff>
      <xdr:row>39</xdr:row>
      <xdr:rowOff>61504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52631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99023</xdr:rowOff>
    </xdr:from>
    <xdr:to>
      <xdr:col>36</xdr:col>
      <xdr:colOff>165100</xdr:colOff>
      <xdr:row>39</xdr:row>
      <xdr:rowOff>29173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20300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0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89827</xdr:rowOff>
    </xdr:from>
    <xdr:to>
      <xdr:col>55</xdr:col>
      <xdr:colOff>0</xdr:colOff>
      <xdr:row>50</xdr:row>
      <xdr:rowOff>167627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8662327"/>
          <a:ext cx="8382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89827</xdr:rowOff>
    </xdr:from>
    <xdr:to>
      <xdr:col>50</xdr:col>
      <xdr:colOff>114300</xdr:colOff>
      <xdr:row>50</xdr:row>
      <xdr:rowOff>168351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8662327"/>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168351</xdr:rowOff>
    </xdr:from>
    <xdr:to>
      <xdr:col>45</xdr:col>
      <xdr:colOff>177800</xdr:colOff>
      <xdr:row>51</xdr:row>
      <xdr:rowOff>168428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8740851"/>
          <a:ext cx="889000" cy="17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55270</xdr:rowOff>
    </xdr:from>
    <xdr:to>
      <xdr:col>41</xdr:col>
      <xdr:colOff>50800</xdr:colOff>
      <xdr:row>51</xdr:row>
      <xdr:rowOff>168428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8799220"/>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116827</xdr:rowOff>
    </xdr:from>
    <xdr:to>
      <xdr:col>55</xdr:col>
      <xdr:colOff>50800</xdr:colOff>
      <xdr:row>51</xdr:row>
      <xdr:rowOff>46977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86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69854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6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39027</xdr:rowOff>
    </xdr:from>
    <xdr:to>
      <xdr:col>50</xdr:col>
      <xdr:colOff>165100</xdr:colOff>
      <xdr:row>50</xdr:row>
      <xdr:rowOff>140627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86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157154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3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117551</xdr:rowOff>
    </xdr:from>
    <xdr:to>
      <xdr:col>46</xdr:col>
      <xdr:colOff>38100</xdr:colOff>
      <xdr:row>51</xdr:row>
      <xdr:rowOff>47701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8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64228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84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117628</xdr:rowOff>
    </xdr:from>
    <xdr:to>
      <xdr:col>41</xdr:col>
      <xdr:colOff>101600</xdr:colOff>
      <xdr:row>52</xdr:row>
      <xdr:rowOff>47778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88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64305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863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4470</xdr:rowOff>
    </xdr:from>
    <xdr:to>
      <xdr:col>36</xdr:col>
      <xdr:colOff>165100</xdr:colOff>
      <xdr:row>51</xdr:row>
      <xdr:rowOff>106070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87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122597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852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67051</xdr:rowOff>
    </xdr:from>
    <xdr:to>
      <xdr:col>54</xdr:col>
      <xdr:colOff>189865</xdr:colOff>
      <xdr:row>78</xdr:row>
      <xdr:rowOff>119011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411451"/>
          <a:ext cx="1270" cy="108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122838</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9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119011</xdr:rowOff>
    </xdr:from>
    <xdr:to>
      <xdr:col>55</xdr:col>
      <xdr:colOff>88900</xdr:colOff>
      <xdr:row>78</xdr:row>
      <xdr:rowOff>119011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9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13728</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1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67051</xdr:rowOff>
    </xdr:from>
    <xdr:to>
      <xdr:col>55</xdr:col>
      <xdr:colOff>88900</xdr:colOff>
      <xdr:row>72</xdr:row>
      <xdr:rowOff>67051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411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152798</xdr:rowOff>
    </xdr:from>
    <xdr:to>
      <xdr:col>55</xdr:col>
      <xdr:colOff>0</xdr:colOff>
      <xdr:row>76</xdr:row>
      <xdr:rowOff>58936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40098"/>
          <a:ext cx="838200" cy="24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53886</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55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75459</xdr:rowOff>
    </xdr:from>
    <xdr:to>
      <xdr:col>55</xdr:col>
      <xdr:colOff>50800</xdr:colOff>
      <xdr:row>78</xdr:row>
      <xdr:rowOff>5609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7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101501</xdr:rowOff>
    </xdr:from>
    <xdr:to>
      <xdr:col>50</xdr:col>
      <xdr:colOff>114300</xdr:colOff>
      <xdr:row>74</xdr:row>
      <xdr:rowOff>152798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8880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32458</xdr:rowOff>
    </xdr:from>
    <xdr:to>
      <xdr:col>50</xdr:col>
      <xdr:colOff>165100</xdr:colOff>
      <xdr:row>77</xdr:row>
      <xdr:rowOff>134058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125185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21605</xdr:rowOff>
    </xdr:from>
    <xdr:to>
      <xdr:col>45</xdr:col>
      <xdr:colOff>177800</xdr:colOff>
      <xdr:row>74</xdr:row>
      <xdr:rowOff>101501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023105"/>
          <a:ext cx="889000" cy="7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33190</xdr:rowOff>
    </xdr:from>
    <xdr:to>
      <xdr:col>46</xdr:col>
      <xdr:colOff>38100</xdr:colOff>
      <xdr:row>77</xdr:row>
      <xdr:rowOff>134790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125917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2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21605</xdr:rowOff>
    </xdr:from>
    <xdr:to>
      <xdr:col>41</xdr:col>
      <xdr:colOff>50800</xdr:colOff>
      <xdr:row>75</xdr:row>
      <xdr:rowOff>17582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023105"/>
          <a:ext cx="889000" cy="8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155789</xdr:rowOff>
    </xdr:from>
    <xdr:to>
      <xdr:col>41</xdr:col>
      <xdr:colOff>101600</xdr:colOff>
      <xdr:row>77</xdr:row>
      <xdr:rowOff>85939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77066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99644</xdr:rowOff>
    </xdr:from>
    <xdr:to>
      <xdr:col>36</xdr:col>
      <xdr:colOff>165100</xdr:colOff>
      <xdr:row>78</xdr:row>
      <xdr:rowOff>29794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20921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8136</xdr:rowOff>
    </xdr:from>
    <xdr:to>
      <xdr:col>55</xdr:col>
      <xdr:colOff>50800</xdr:colOff>
      <xdr:row>76</xdr:row>
      <xdr:rowOff>109736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31013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101998</xdr:rowOff>
    </xdr:from>
    <xdr:to>
      <xdr:col>50</xdr:col>
      <xdr:colOff>165100</xdr:colOff>
      <xdr:row>75</xdr:row>
      <xdr:rowOff>32148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48675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50701</xdr:rowOff>
    </xdr:from>
    <xdr:to>
      <xdr:col>46</xdr:col>
      <xdr:colOff>38100</xdr:colOff>
      <xdr:row>74</xdr:row>
      <xdr:rowOff>152301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168828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142255</xdr:rowOff>
    </xdr:from>
    <xdr:to>
      <xdr:col>41</xdr:col>
      <xdr:colOff>101600</xdr:colOff>
      <xdr:row>70</xdr:row>
      <xdr:rowOff>72405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19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88932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17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138232</xdr:rowOff>
    </xdr:from>
    <xdr:to>
      <xdr:col>36</xdr:col>
      <xdr:colOff>165100</xdr:colOff>
      <xdr:row>75</xdr:row>
      <xdr:rowOff>68382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84909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15410</xdr:rowOff>
    </xdr:from>
    <xdr:to>
      <xdr:col>55</xdr:col>
      <xdr:colOff>0</xdr:colOff>
      <xdr:row>94</xdr:row>
      <xdr:rowOff>66046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31710"/>
          <a:ext cx="8382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152205</xdr:rowOff>
    </xdr:from>
    <xdr:to>
      <xdr:col>50</xdr:col>
      <xdr:colOff>114300</xdr:colOff>
      <xdr:row>94</xdr:row>
      <xdr:rowOff>66046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097055"/>
          <a:ext cx="889000" cy="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152205</xdr:rowOff>
    </xdr:from>
    <xdr:to>
      <xdr:col>45</xdr:col>
      <xdr:colOff>177800</xdr:colOff>
      <xdr:row>94</xdr:row>
      <xdr:rowOff>96129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97055"/>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96129</xdr:rowOff>
    </xdr:from>
    <xdr:to>
      <xdr:col>41</xdr:col>
      <xdr:colOff>50800</xdr:colOff>
      <xdr:row>95</xdr:row>
      <xdr:rowOff>5260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12429"/>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136060</xdr:rowOff>
    </xdr:from>
    <xdr:to>
      <xdr:col>55</xdr:col>
      <xdr:colOff>50800</xdr:colOff>
      <xdr:row>94</xdr:row>
      <xdr:rowOff>66210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158937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15246</xdr:rowOff>
    </xdr:from>
    <xdr:to>
      <xdr:col>50</xdr:col>
      <xdr:colOff>165100</xdr:colOff>
      <xdr:row>94</xdr:row>
      <xdr:rowOff>116846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133373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101405</xdr:rowOff>
    </xdr:from>
    <xdr:to>
      <xdr:col>46</xdr:col>
      <xdr:colOff>38100</xdr:colOff>
      <xdr:row>94</xdr:row>
      <xdr:rowOff>31555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48082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45329</xdr:rowOff>
    </xdr:from>
    <xdr:to>
      <xdr:col>41</xdr:col>
      <xdr:colOff>101600</xdr:colOff>
      <xdr:row>94</xdr:row>
      <xdr:rowOff>146929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163456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3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125910</xdr:rowOff>
    </xdr:from>
    <xdr:to>
      <xdr:col>36</xdr:col>
      <xdr:colOff>165100</xdr:colOff>
      <xdr:row>95</xdr:row>
      <xdr:rowOff>56060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72587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66624</xdr:rowOff>
    </xdr:from>
    <xdr:to>
      <xdr:col>85</xdr:col>
      <xdr:colOff>127000</xdr:colOff>
      <xdr:row>35</xdr:row>
      <xdr:rowOff>107924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67374"/>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107924</xdr:rowOff>
    </xdr:from>
    <xdr:to>
      <xdr:col>81</xdr:col>
      <xdr:colOff>50800</xdr:colOff>
      <xdr:row>36</xdr:row>
      <xdr:rowOff>11075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08674"/>
          <a:ext cx="889000" cy="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157493</xdr:rowOff>
    </xdr:from>
    <xdr:to>
      <xdr:col>76</xdr:col>
      <xdr:colOff>114300</xdr:colOff>
      <xdr:row>36</xdr:row>
      <xdr:rowOff>11075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58243"/>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157493</xdr:rowOff>
    </xdr:from>
    <xdr:to>
      <xdr:col>71</xdr:col>
      <xdr:colOff>177800</xdr:colOff>
      <xdr:row>36</xdr:row>
      <xdr:rowOff>30239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582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15824</xdr:rowOff>
    </xdr:from>
    <xdr:to>
      <xdr:col>85</xdr:col>
      <xdr:colOff>177800</xdr:colOff>
      <xdr:row>35</xdr:row>
      <xdr:rowOff>117424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38701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57124</xdr:rowOff>
    </xdr:from>
    <xdr:to>
      <xdr:col>81</xdr:col>
      <xdr:colOff>101600</xdr:colOff>
      <xdr:row>35</xdr:row>
      <xdr:rowOff>158724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131725</xdr:rowOff>
    </xdr:from>
    <xdr:to>
      <xdr:col>76</xdr:col>
      <xdr:colOff>165100</xdr:colOff>
      <xdr:row>36</xdr:row>
      <xdr:rowOff>61875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106693</xdr:rowOff>
    </xdr:from>
    <xdr:to>
      <xdr:col>72</xdr:col>
      <xdr:colOff>38100</xdr:colOff>
      <xdr:row>36</xdr:row>
      <xdr:rowOff>36843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53370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150889</xdr:rowOff>
    </xdr:from>
    <xdr:to>
      <xdr:col>67</xdr:col>
      <xdr:colOff>101600</xdr:colOff>
      <xdr:row>36</xdr:row>
      <xdr:rowOff>81039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156257</xdr:rowOff>
    </xdr:from>
    <xdr:to>
      <xdr:col>85</xdr:col>
      <xdr:colOff>127000</xdr:colOff>
      <xdr:row>55</xdr:row>
      <xdr:rowOff>51395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414557"/>
          <a:ext cx="8382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156257</xdr:rowOff>
    </xdr:from>
    <xdr:to>
      <xdr:col>81</xdr:col>
      <xdr:colOff>50800</xdr:colOff>
      <xdr:row>56</xdr:row>
      <xdr:rowOff>91956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414557"/>
          <a:ext cx="889000" cy="27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68818</xdr:rowOff>
    </xdr:from>
    <xdr:to>
      <xdr:col>76</xdr:col>
      <xdr:colOff>114300</xdr:colOff>
      <xdr:row>56</xdr:row>
      <xdr:rowOff>91956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70018"/>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68818</xdr:rowOff>
    </xdr:from>
    <xdr:to>
      <xdr:col>71</xdr:col>
      <xdr:colOff>177800</xdr:colOff>
      <xdr:row>56</xdr:row>
      <xdr:rowOff>122898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70018"/>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595</xdr:rowOff>
    </xdr:from>
    <xdr:to>
      <xdr:col>85</xdr:col>
      <xdr:colOff>177800</xdr:colOff>
      <xdr:row>55</xdr:row>
      <xdr:rowOff>102195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23472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2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105457</xdr:rowOff>
    </xdr:from>
    <xdr:to>
      <xdr:col>81</xdr:col>
      <xdr:colOff>101600</xdr:colOff>
      <xdr:row>55</xdr:row>
      <xdr:rowOff>35607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3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52134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13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41156</xdr:rowOff>
    </xdr:from>
    <xdr:to>
      <xdr:col>76</xdr:col>
      <xdr:colOff>165100</xdr:colOff>
      <xdr:row>56</xdr:row>
      <xdr:rowOff>142756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159283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18018</xdr:rowOff>
    </xdr:from>
    <xdr:to>
      <xdr:col>72</xdr:col>
      <xdr:colOff>38100</xdr:colOff>
      <xdr:row>56</xdr:row>
      <xdr:rowOff>119618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136145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9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72098</xdr:rowOff>
    </xdr:from>
    <xdr:to>
      <xdr:col>67</xdr:col>
      <xdr:colOff>101600</xdr:colOff>
      <xdr:row>57</xdr:row>
      <xdr:rowOff>2248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18775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85430</xdr:rowOff>
    </xdr:from>
    <xdr:to>
      <xdr:col>85</xdr:col>
      <xdr:colOff>127000</xdr:colOff>
      <xdr:row>77</xdr:row>
      <xdr:rowOff>167864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429830"/>
          <a:ext cx="838200" cy="9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167864</xdr:rowOff>
    </xdr:from>
    <xdr:to>
      <xdr:col>81</xdr:col>
      <xdr:colOff>50800</xdr:colOff>
      <xdr:row>78</xdr:row>
      <xdr:rowOff>96265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369514"/>
          <a:ext cx="889000" cy="9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96265</xdr:rowOff>
    </xdr:from>
    <xdr:to>
      <xdr:col>76</xdr:col>
      <xdr:colOff>114300</xdr:colOff>
      <xdr:row>78</xdr:row>
      <xdr:rowOff>101616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6936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128865</xdr:rowOff>
    </xdr:from>
    <xdr:to>
      <xdr:col>71</xdr:col>
      <xdr:colOff>177800</xdr:colOff>
      <xdr:row>78</xdr:row>
      <xdr:rowOff>101616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159065"/>
          <a:ext cx="889000" cy="3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34630</xdr:rowOff>
    </xdr:from>
    <xdr:to>
      <xdr:col>85</xdr:col>
      <xdr:colOff>177800</xdr:colOff>
      <xdr:row>72</xdr:row>
      <xdr:rowOff>136230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3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159107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3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117064</xdr:rowOff>
    </xdr:from>
    <xdr:to>
      <xdr:col>81</xdr:col>
      <xdr:colOff>101600</xdr:colOff>
      <xdr:row>78</xdr:row>
      <xdr:rowOff>47214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63741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09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45465</xdr:rowOff>
    </xdr:from>
    <xdr:to>
      <xdr:col>76</xdr:col>
      <xdr:colOff>165100</xdr:colOff>
      <xdr:row>78</xdr:row>
      <xdr:rowOff>147065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138192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50816</xdr:rowOff>
    </xdr:from>
    <xdr:to>
      <xdr:col>72</xdr:col>
      <xdr:colOff>38100</xdr:colOff>
      <xdr:row>78</xdr:row>
      <xdr:rowOff>152416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143543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1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78065</xdr:rowOff>
    </xdr:from>
    <xdr:to>
      <xdr:col>67</xdr:col>
      <xdr:colOff>101600</xdr:colOff>
      <xdr:row>77</xdr:row>
      <xdr:rowOff>8215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24741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88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153225</xdr:rowOff>
    </xdr:from>
    <xdr:to>
      <xdr:col>85</xdr:col>
      <xdr:colOff>127000</xdr:colOff>
      <xdr:row>92</xdr:row>
      <xdr:rowOff>169760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926625"/>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53733</xdr:rowOff>
    </xdr:from>
    <xdr:to>
      <xdr:col>81</xdr:col>
      <xdr:colOff>50800</xdr:colOff>
      <xdr:row>92</xdr:row>
      <xdr:rowOff>169760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827133"/>
          <a:ext cx="889000" cy="1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53733</xdr:rowOff>
    </xdr:from>
    <xdr:to>
      <xdr:col>76</xdr:col>
      <xdr:colOff>114300</xdr:colOff>
      <xdr:row>92</xdr:row>
      <xdr:rowOff>124116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27133"/>
          <a:ext cx="8890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124116</xdr:rowOff>
    </xdr:from>
    <xdr:to>
      <xdr:col>71</xdr:col>
      <xdr:colOff>177800</xdr:colOff>
      <xdr:row>92</xdr:row>
      <xdr:rowOff>163195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897516"/>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102425</xdr:rowOff>
    </xdr:from>
    <xdr:to>
      <xdr:col>85</xdr:col>
      <xdr:colOff>177800</xdr:colOff>
      <xdr:row>93</xdr:row>
      <xdr:rowOff>32575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125302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118960</xdr:rowOff>
    </xdr:from>
    <xdr:to>
      <xdr:col>81</xdr:col>
      <xdr:colOff>101600</xdr:colOff>
      <xdr:row>93</xdr:row>
      <xdr:rowOff>49110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65637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66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2933</xdr:rowOff>
    </xdr:from>
    <xdr:to>
      <xdr:col>76</xdr:col>
      <xdr:colOff>165100</xdr:colOff>
      <xdr:row>92</xdr:row>
      <xdr:rowOff>104533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7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121060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73316</xdr:rowOff>
    </xdr:from>
    <xdr:to>
      <xdr:col>72</xdr:col>
      <xdr:colOff>38100</xdr:colOff>
      <xdr:row>93</xdr:row>
      <xdr:rowOff>3466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19993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112395</xdr:rowOff>
    </xdr:from>
    <xdr:to>
      <xdr:col>67</xdr:col>
      <xdr:colOff>101600</xdr:colOff>
      <xdr:row>93</xdr:row>
      <xdr:rowOff>42545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59072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6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民生費の住民一人当たりの額は、令和６年能登半島地震における災害救助や被災住宅応急修理事業に加え、住民税非課税世帯等に対する臨時給付金事業などの影響により、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衛生費の住民一人当たりの額は、令和６年能登半島地震における災害廃棄物処理事業の増加があったが、新ごみ処理施設整備事業完了の影響により、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76,410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商工費の住民一人当たりの額は、キャッシュレス決済ポイント還元事業やコロナ過における経済対策として行った事業再生・復活支援金などの減少の影響により、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教育費の住民一人当たりの額は、七尾東部中学校の大規模改造事業完了による減少があったが、学校給食無償化事業の増加の影響により、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災害復旧費の住民一人当たりの額は、令和６年能登半島地震の影響により、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については、主に地方交付税が増加し、国庫支出金が減少した。歳出については、主に災害復旧事業費が増加し、普通建設事業費が減少した。歳入歳出ともに前年度比で減額となり、実質収支については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一方、令和６年能登半島地震対応や、物価高騰対策に必要な財源として財政調整基金を取り崩すこととなったが、地方交付税の増加もあり、実質単年度収支がプラスとなった。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今後も市税の確保や歳出削減を行い、安定的な財政運営に努める。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病院事業については、患者数が入院及び外来ともに昨年度比で減少したため、医業収益は前年度比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％減少し、医業外収益も、新型コロナウイルス感染症関係補助金の減少などにより前年度比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％減少した。また、令和６年能登半島地震で破損した施設修繕費用などを特別損失として計上しているが、最終的には純利益を計上できた。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については、給水人口の減少等による影響に加えて、令和６年能登半島地震の断水の影響による水道料金免除や、災害復旧経費の増加により、経営状況は厳しい状況である。今後も復旧対応を最優先にしつつ、経常経費の削減など経営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については、人口減少の影響に加えて、令和６年能登半島地震の災害復旧経費の増加により、経営状況は厳しい状況である。今後も復旧対応を最優先にしつつ、経常経費の削減や使用料の見直しなど経営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起債事業の抑制により、元利償還金及び算入公債費等はそれぞれ減額となっている。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百万円の増額となっている。主な要因としては、下水道事業債の元利償還金に対する繰入金が増加となったことによるものである。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今後も、起債事業の抑制を図り、元利償還金の縮減に努める。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一般会計等に係る地方債現在高は減少したものの、退職手当支給予定額の増加により、将来負担額は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また、都市計画税充当可能額が減少したものの、基金残高の増加により当可能財源等は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最終的に将来負担比率の分子は、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今後も、起債事業の抑制を図り、地方債残高の圧縮に努めるとともに、下水道事業の経営健全化を図るなど、将来負担額の縮減に努める。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百万円の増加、その他特定目的基金は、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頻発する災害への対応など、不測の事態に備え、財政調整基金を一定額確保するとともに、必要に応じて、各事業に対して特定目的基金を充当していく。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公共施設等総合管理基金：公共施設等の適正管理を図る。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令和６年能登半島地震復興基金：</a:t>
          </a:r>
          <a:r>
            <a:rPr lang="ja-JP" altLang="en-US" sz="1300" b="0" i="0">
              <a:solidFill>
                <a:srgbClr val="333333"/>
              </a:solidFill>
              <a:effectLst/>
              <a:latin typeface="ＭＳ ゴシック" panose="020B0609070205080204" pitchFamily="49" charset="-128"/>
              <a:ea typeface="ＭＳ ゴシック" panose="020B0609070205080204" pitchFamily="49" charset="-128"/>
            </a:rPr>
            <a:t>令和</a:t>
          </a:r>
          <a:r>
            <a:rPr lang="en-US" altLang="ja-JP" sz="1300" b="0" i="0">
              <a:solidFill>
                <a:srgbClr val="333333"/>
              </a:solidFill>
              <a:effectLst/>
              <a:latin typeface="ＭＳ ゴシック" panose="020B0609070205080204" pitchFamily="49" charset="-128"/>
              <a:ea typeface="ＭＳ ゴシック" panose="020B0609070205080204" pitchFamily="49" charset="-128"/>
            </a:rPr>
            <a:t>6</a:t>
          </a:r>
          <a:r>
            <a:rPr lang="ja-JP" altLang="en-US" sz="1300" b="0" i="0">
              <a:solidFill>
                <a:srgbClr val="333333"/>
              </a:solidFill>
              <a:effectLst/>
              <a:latin typeface="ＭＳ ゴシック" panose="020B0609070205080204" pitchFamily="49" charset="-128"/>
              <a:ea typeface="ＭＳ ゴシック" panose="020B0609070205080204" pitchFamily="49" charset="-128"/>
            </a:rPr>
            <a:t>年能登半島地震からの復旧及び復興に必要な事業に要する経費に充てる。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lang="ja-JP" altLang="en-US" sz="1300" b="0" i="0">
              <a:solidFill>
                <a:srgbClr val="333333"/>
              </a:solidFill>
              <a:effectLst/>
              <a:latin typeface="ＭＳ ゴシック" panose="020B0609070205080204" pitchFamily="49" charset="-128"/>
              <a:ea typeface="ＭＳ ゴシック" panose="020B0609070205080204" pitchFamily="49" charset="-128"/>
            </a:rPr>
            <a:t>福祉活動の促進と快適な生活環境の形成を図る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寄付金の増加に伴うふるさと納税振興基金の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百万円積み立てや、令和６年能登半島地震復興基金を新設し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百万円積み立てたことなどにより、年度末残高は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地域振興基金は、今後も地域活性化対策や企業誘致対策のために取崩し予定。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公共施設等総合管理基金は、公共施設の解体等、施設の適正管理の推進のために取崩し予定。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年能登半島地震復興基金は、復旧復興の加速化のために取崩し予定。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決算剰余金処分に係る繰入額は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百万円であった。一方で、計画的な財政運営を行うために、令和６年能登半島地震に係る災害復旧や新型コロナウイルス感染症対策事業を行うために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不測の事態に備え、基金を一定額確保しつつ、健全な財政運営に努める。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臨時財政対策債償還基金費のために、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市債の償還計画を踏まえ、計画的な積立てを今後も検討する。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37942411</v>
      </c>
      <c r="BO4" s="358"/>
      <c r="BP4" s="358"/>
      <c r="BQ4" s="358"/>
      <c r="BR4" s="358"/>
      <c r="BS4" s="358"/>
      <c r="BT4" s="358"/>
      <c r="BU4" s="359"/>
      <c r="BV4" s="357">
        <v>39236959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17.600000000000001</v>
      </c>
      <c r="CU4" s="364"/>
      <c r="CV4" s="364"/>
      <c r="CW4" s="364"/>
      <c r="CX4" s="364"/>
      <c r="CY4" s="364"/>
      <c r="CZ4" s="364"/>
      <c r="DA4" s="365"/>
      <c r="DB4" s="363">
        <v>6.4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34340651</v>
      </c>
      <c r="BO5" s="395"/>
      <c r="BP5" s="395"/>
      <c r="BQ5" s="395"/>
      <c r="BR5" s="395"/>
      <c r="BS5" s="395"/>
      <c r="BT5" s="395"/>
      <c r="BU5" s="396"/>
      <c r="BV5" s="394">
        <v>37975170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95.5</v>
      </c>
      <c r="CU5" s="392"/>
      <c r="CV5" s="392"/>
      <c r="CW5" s="392"/>
      <c r="CX5" s="392"/>
      <c r="CY5" s="392"/>
      <c r="CZ5" s="392"/>
      <c r="DA5" s="393"/>
      <c r="DB5" s="391">
        <v>92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3601760</v>
      </c>
      <c r="BO6" s="395"/>
      <c r="BP6" s="395"/>
      <c r="BQ6" s="395"/>
      <c r="BR6" s="395"/>
      <c r="BS6" s="395"/>
      <c r="BT6" s="395"/>
      <c r="BU6" s="396"/>
      <c r="BV6" s="394">
        <v>1261789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96.1</v>
      </c>
      <c r="CU6" s="432"/>
      <c r="CV6" s="432"/>
      <c r="CW6" s="432"/>
      <c r="CX6" s="432"/>
      <c r="CY6" s="432"/>
      <c r="CZ6" s="432"/>
      <c r="DA6" s="433"/>
      <c r="DB6" s="431">
        <v>93.1</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445960</v>
      </c>
      <c r="BO7" s="395"/>
      <c r="BP7" s="395"/>
      <c r="BQ7" s="395"/>
      <c r="BR7" s="395"/>
      <c r="BS7" s="395"/>
      <c r="BT7" s="395"/>
      <c r="BU7" s="396"/>
      <c r="BV7" s="394">
        <v>121896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17945824</v>
      </c>
      <c r="CU7" s="395"/>
      <c r="CV7" s="395"/>
      <c r="CW7" s="395"/>
      <c r="CX7" s="395"/>
      <c r="CY7" s="395"/>
      <c r="CZ7" s="395"/>
      <c r="DA7" s="396"/>
      <c r="DB7" s="394">
        <v>17913413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3155800</v>
      </c>
      <c r="BO8" s="395"/>
      <c r="BP8" s="395"/>
      <c r="BQ8" s="395"/>
      <c r="BR8" s="395"/>
      <c r="BS8" s="395"/>
      <c r="BT8" s="395"/>
      <c r="BU8" s="396"/>
      <c r="BV8" s="394">
        <v>1139893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0.44</v>
      </c>
      <c r="CU8" s="435"/>
      <c r="CV8" s="435"/>
      <c r="CW8" s="435"/>
      <c r="CX8" s="435"/>
      <c r="CY8" s="435"/>
      <c r="CZ8" s="435"/>
      <c r="DA8" s="436"/>
      <c r="DB8" s="434">
        <v>0.44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50300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2015907</v>
      </c>
      <c r="BO9" s="395"/>
      <c r="BP9" s="395"/>
      <c r="BQ9" s="395"/>
      <c r="BR9" s="395"/>
      <c r="BS9" s="395"/>
      <c r="BT9" s="395"/>
      <c r="BU9" s="396"/>
      <c r="BV9" s="394">
        <v>-84562</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16.100000000000001</v>
      </c>
      <c r="CU9" s="392"/>
      <c r="CV9" s="392"/>
      <c r="CW9" s="392"/>
      <c r="CX9" s="392"/>
      <c r="CY9" s="392"/>
      <c r="CZ9" s="392"/>
      <c r="DA9" s="393"/>
      <c r="DB9" s="391">
        <v>17.100000000000001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55325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110</v>
      </c>
      <c r="AV10" s="427"/>
      <c r="AW10" s="427"/>
      <c r="AX10" s="427"/>
      <c r="AY10" s="428" t="s">
        <v>115</v>
      </c>
      <c r="AZ10" s="429"/>
      <c r="BA10" s="429"/>
      <c r="BB10" s="429"/>
      <c r="BC10" s="429"/>
      <c r="BD10" s="429"/>
      <c r="BE10" s="429"/>
      <c r="BF10" s="429"/>
      <c r="BG10" s="429"/>
      <c r="BH10" s="429"/>
      <c r="BI10" s="429"/>
      <c r="BJ10" s="429"/>
      <c r="BK10" s="429"/>
      <c r="BL10" s="429"/>
      <c r="BM10" s="430"/>
      <c r="BN10" s="394">
        <v>9143</v>
      </c>
      <c r="BO10" s="395"/>
      <c r="BP10" s="395"/>
      <c r="BQ10" s="395"/>
      <c r="BR10" s="395"/>
      <c r="BS10" s="395"/>
      <c r="BT10" s="395"/>
      <c r="BU10" s="396"/>
      <c r="BV10" s="394">
        <v>9103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48268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110</v>
      </c>
      <c r="AV12" s="427"/>
      <c r="AW12" s="427"/>
      <c r="AX12" s="427"/>
      <c r="AY12" s="428" t="s">
        <v>128</v>
      </c>
      <c r="AZ12" s="429"/>
      <c r="BA12" s="429"/>
      <c r="BB12" s="429"/>
      <c r="BC12" s="429"/>
      <c r="BD12" s="429"/>
      <c r="BE12" s="429"/>
      <c r="BF12" s="429"/>
      <c r="BG12" s="429"/>
      <c r="BH12" s="429"/>
      <c r="BI12" s="429"/>
      <c r="BJ12" s="429"/>
      <c r="BK12" s="429"/>
      <c r="BL12" s="429"/>
      <c r="BM12" s="430"/>
      <c r="BN12" s="394">
        <v>538595</v>
      </c>
      <c r="BO12" s="395"/>
      <c r="BP12" s="395"/>
      <c r="BQ12" s="395"/>
      <c r="BR12" s="395"/>
      <c r="BS12" s="395"/>
      <c r="BT12" s="395"/>
      <c r="BU12" s="396"/>
      <c r="BV12" s="394">
        <v>1063074</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47436</v>
      </c>
      <c r="S13" s="479"/>
      <c r="T13" s="479"/>
      <c r="U13" s="479"/>
      <c r="V13" s="480"/>
      <c r="W13" s="410" t="s">
        <v>131</v>
      </c>
      <c r="X13" s="411"/>
      <c r="Y13" s="411"/>
      <c r="Z13" s="411"/>
      <c r="AA13" s="411"/>
      <c r="AB13" s="401"/>
      <c r="AC13" s="445">
        <v>1262</v>
      </c>
      <c r="AD13" s="446"/>
      <c r="AE13" s="446"/>
      <c r="AF13" s="446"/>
      <c r="AG13" s="488"/>
      <c r="AH13" s="445">
        <v>1592</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1486455</v>
      </c>
      <c r="BO13" s="395"/>
      <c r="BP13" s="395"/>
      <c r="BQ13" s="395"/>
      <c r="BR13" s="395"/>
      <c r="BS13" s="395"/>
      <c r="BT13" s="395"/>
      <c r="BU13" s="396"/>
      <c r="BV13" s="394">
        <v>-1138533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12.9</v>
      </c>
      <c r="CU13" s="392"/>
      <c r="CV13" s="392"/>
      <c r="CW13" s="392"/>
      <c r="CX13" s="392"/>
      <c r="CY13" s="392"/>
      <c r="CZ13" s="392"/>
      <c r="DA13" s="393"/>
      <c r="DB13" s="391">
        <v>12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49259</v>
      </c>
      <c r="S14" s="479"/>
      <c r="T14" s="479"/>
      <c r="U14" s="479"/>
      <c r="V14" s="480"/>
      <c r="W14" s="384"/>
      <c r="X14" s="385"/>
      <c r="Y14" s="385"/>
      <c r="Z14" s="385"/>
      <c r="AA14" s="385"/>
      <c r="AB14" s="374"/>
      <c r="AC14" s="481">
        <v>5.0999999999999996</v>
      </c>
      <c r="AD14" s="482"/>
      <c r="AE14" s="482"/>
      <c r="AF14" s="482"/>
      <c r="AG14" s="483"/>
      <c r="AH14" s="481">
        <v>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72</v>
      </c>
      <c r="CU14" s="493"/>
      <c r="CV14" s="493"/>
      <c r="CW14" s="493"/>
      <c r="CX14" s="493"/>
      <c r="CY14" s="493"/>
      <c r="CZ14" s="493"/>
      <c r="DA14" s="494"/>
      <c r="DB14" s="492">
        <v>68.3</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48534</v>
      </c>
      <c r="S15" s="479"/>
      <c r="T15" s="479"/>
      <c r="U15" s="479"/>
      <c r="V15" s="480"/>
      <c r="W15" s="410" t="s">
        <v>137</v>
      </c>
      <c r="X15" s="411"/>
      <c r="Y15" s="411"/>
      <c r="Z15" s="411"/>
      <c r="AA15" s="411"/>
      <c r="AB15" s="401"/>
      <c r="AC15" s="445">
        <v>6369</v>
      </c>
      <c r="AD15" s="446"/>
      <c r="AE15" s="446"/>
      <c r="AF15" s="446"/>
      <c r="AG15" s="488"/>
      <c r="AH15" s="445">
        <v>6748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7261093</v>
      </c>
      <c r="BO15" s="358"/>
      <c r="BP15" s="358"/>
      <c r="BQ15" s="358"/>
      <c r="BR15" s="358"/>
      <c r="BS15" s="358"/>
      <c r="BT15" s="358"/>
      <c r="BU15" s="359"/>
      <c r="BV15" s="357">
        <v>7088385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v>
      </c>
      <c r="AD16" s="482"/>
      <c r="AE16" s="482"/>
      <c r="AF16" s="482"/>
      <c r="AG16" s="483"/>
      <c r="AH16" s="481">
        <v>25.3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15922631</v>
      </c>
      <c r="BO16" s="395"/>
      <c r="BP16" s="395"/>
      <c r="BQ16" s="395"/>
      <c r="BR16" s="395"/>
      <c r="BS16" s="395"/>
      <c r="BT16" s="395"/>
      <c r="BU16" s="396"/>
      <c r="BV16" s="394">
        <v>15843564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16879</v>
      </c>
      <c r="AD17" s="446"/>
      <c r="AE17" s="446"/>
      <c r="AF17" s="446"/>
      <c r="AG17" s="488"/>
      <c r="AH17" s="445">
        <v>18283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9132515</v>
      </c>
      <c r="BO17" s="395"/>
      <c r="BP17" s="395"/>
      <c r="BQ17" s="395"/>
      <c r="BR17" s="395"/>
      <c r="BS17" s="395"/>
      <c r="BT17" s="395"/>
      <c r="BU17" s="396"/>
      <c r="BV17" s="394">
        <v>8926505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318.26</v>
      </c>
      <c r="M18" s="518"/>
      <c r="N18" s="518"/>
      <c r="O18" s="518"/>
      <c r="P18" s="518"/>
      <c r="Q18" s="518"/>
      <c r="R18" s="519"/>
      <c r="S18" s="519"/>
      <c r="T18" s="519"/>
      <c r="U18" s="519"/>
      <c r="V18" s="520"/>
      <c r="W18" s="412"/>
      <c r="X18" s="413"/>
      <c r="Y18" s="413"/>
      <c r="Z18" s="413"/>
      <c r="AA18" s="413"/>
      <c r="AB18" s="404"/>
      <c r="AC18" s="521">
        <v>68.900000000000006</v>
      </c>
      <c r="AD18" s="522"/>
      <c r="AE18" s="522"/>
      <c r="AF18" s="522"/>
      <c r="AG18" s="523"/>
      <c r="AH18" s="521">
        <v>68.7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17596335</v>
      </c>
      <c r="BO18" s="395"/>
      <c r="BP18" s="395"/>
      <c r="BQ18" s="395"/>
      <c r="BR18" s="395"/>
      <c r="BS18" s="395"/>
      <c r="BT18" s="395"/>
      <c r="BU18" s="396"/>
      <c r="BV18" s="394">
        <v>17163155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158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25130694</v>
      </c>
      <c r="BO19" s="395"/>
      <c r="BP19" s="395"/>
      <c r="BQ19" s="395"/>
      <c r="BR19" s="395"/>
      <c r="BS19" s="395"/>
      <c r="BT19" s="395"/>
      <c r="BU19" s="396"/>
      <c r="BV19" s="394">
        <v>23525530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20328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38707101</v>
      </c>
      <c r="BO22" s="358"/>
      <c r="BP22" s="358"/>
      <c r="BQ22" s="358"/>
      <c r="BR22" s="358"/>
      <c r="BS22" s="358"/>
      <c r="BT22" s="358"/>
      <c r="BU22" s="359"/>
      <c r="BV22" s="357">
        <v>39123397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17008214</v>
      </c>
      <c r="BO23" s="395"/>
      <c r="BP23" s="395"/>
      <c r="BQ23" s="395"/>
      <c r="BR23" s="395"/>
      <c r="BS23" s="395"/>
      <c r="BT23" s="395"/>
      <c r="BU23" s="396"/>
      <c r="BV23" s="394">
        <v>16779097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7360</v>
      </c>
      <c r="R24" s="446"/>
      <c r="S24" s="446"/>
      <c r="T24" s="446"/>
      <c r="U24" s="446"/>
      <c r="V24" s="488"/>
      <c r="W24" s="540"/>
      <c r="X24" s="541"/>
      <c r="Y24" s="542"/>
      <c r="Z24" s="444" t="s">
        <v>162</v>
      </c>
      <c r="AA24" s="424"/>
      <c r="AB24" s="424"/>
      <c r="AC24" s="424"/>
      <c r="AD24" s="424"/>
      <c r="AE24" s="424"/>
      <c r="AF24" s="424"/>
      <c r="AG24" s="425"/>
      <c r="AH24" s="445">
        <v>567</v>
      </c>
      <c r="AI24" s="446"/>
      <c r="AJ24" s="446"/>
      <c r="AK24" s="446"/>
      <c r="AL24" s="488"/>
      <c r="AM24" s="445">
        <v>1754865</v>
      </c>
      <c r="AN24" s="446"/>
      <c r="AO24" s="446"/>
      <c r="AP24" s="446"/>
      <c r="AQ24" s="446"/>
      <c r="AR24" s="488"/>
      <c r="AS24" s="445">
        <v>3095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28496045</v>
      </c>
      <c r="BO24" s="395"/>
      <c r="BP24" s="395"/>
      <c r="BQ24" s="395"/>
      <c r="BR24" s="395"/>
      <c r="BS24" s="395"/>
      <c r="BT24" s="395"/>
      <c r="BU24" s="396"/>
      <c r="BV24" s="394">
        <v>27853771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7400</v>
      </c>
      <c r="R25" s="446"/>
      <c r="S25" s="446"/>
      <c r="T25" s="446"/>
      <c r="U25" s="446"/>
      <c r="V25" s="488"/>
      <c r="W25" s="540"/>
      <c r="X25" s="541"/>
      <c r="Y25" s="542"/>
      <c r="Z25" s="444" t="s">
        <v>165</v>
      </c>
      <c r="AA25" s="424"/>
      <c r="AB25" s="424"/>
      <c r="AC25" s="424"/>
      <c r="AD25" s="424"/>
      <c r="AE25" s="424"/>
      <c r="AF25" s="424"/>
      <c r="AG25" s="425"/>
      <c r="AH25" s="445">
        <v>141</v>
      </c>
      <c r="AI25" s="446"/>
      <c r="AJ25" s="446"/>
      <c r="AK25" s="446"/>
      <c r="AL25" s="488"/>
      <c r="AM25" s="445">
        <v>394800</v>
      </c>
      <c r="AN25" s="446"/>
      <c r="AO25" s="446"/>
      <c r="AP25" s="446"/>
      <c r="AQ25" s="446"/>
      <c r="AR25" s="488"/>
      <c r="AS25" s="445">
        <v>2800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10367975</v>
      </c>
      <c r="BO25" s="358"/>
      <c r="BP25" s="358"/>
      <c r="BQ25" s="358"/>
      <c r="BR25" s="358"/>
      <c r="BS25" s="358"/>
      <c r="BT25" s="358"/>
      <c r="BU25" s="359"/>
      <c r="BV25" s="357">
        <v>9817879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6400</v>
      </c>
      <c r="R26" s="446"/>
      <c r="S26" s="446"/>
      <c r="T26" s="446"/>
      <c r="U26" s="446"/>
      <c r="V26" s="488"/>
      <c r="W26" s="540"/>
      <c r="X26" s="541"/>
      <c r="Y26" s="542"/>
      <c r="Z26" s="444" t="s">
        <v>168</v>
      </c>
      <c r="AA26" s="546"/>
      <c r="AB26" s="546"/>
      <c r="AC26" s="546"/>
      <c r="AD26" s="546"/>
      <c r="AE26" s="546"/>
      <c r="AF26" s="546"/>
      <c r="AG26" s="547"/>
      <c r="AH26" s="445">
        <v>33</v>
      </c>
      <c r="AI26" s="446"/>
      <c r="AJ26" s="446"/>
      <c r="AK26" s="446"/>
      <c r="AL26" s="488"/>
      <c r="AM26" s="445">
        <v>89595</v>
      </c>
      <c r="AN26" s="446"/>
      <c r="AO26" s="446"/>
      <c r="AP26" s="446"/>
      <c r="AQ26" s="446"/>
      <c r="AR26" s="488"/>
      <c r="AS26" s="445">
        <v>2715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5800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5100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3768568</v>
      </c>
      <c r="BO28" s="358"/>
      <c r="BP28" s="358"/>
      <c r="BQ28" s="358"/>
      <c r="BR28" s="358"/>
      <c r="BS28" s="358"/>
      <c r="BT28" s="358"/>
      <c r="BU28" s="359"/>
      <c r="BV28" s="357">
        <v>3728020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4800</v>
      </c>
      <c r="R29" s="446"/>
      <c r="S29" s="446"/>
      <c r="T29" s="446"/>
      <c r="U29" s="446"/>
      <c r="V29" s="488"/>
      <c r="W29" s="543"/>
      <c r="X29" s="544"/>
      <c r="Y29" s="545"/>
      <c r="Z29" s="444" t="s">
        <v>177</v>
      </c>
      <c r="AA29" s="424"/>
      <c r="AB29" s="424"/>
      <c r="AC29" s="424"/>
      <c r="AD29" s="424"/>
      <c r="AE29" s="424"/>
      <c r="AF29" s="424"/>
      <c r="AG29" s="425"/>
      <c r="AH29" s="445">
        <v>567</v>
      </c>
      <c r="AI29" s="446"/>
      <c r="AJ29" s="446"/>
      <c r="AK29" s="446"/>
      <c r="AL29" s="488"/>
      <c r="AM29" s="445">
        <v>1754865</v>
      </c>
      <c r="AN29" s="446"/>
      <c r="AO29" s="446"/>
      <c r="AP29" s="446"/>
      <c r="AQ29" s="446"/>
      <c r="AR29" s="488"/>
      <c r="AS29" s="445">
        <v>3095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506671</v>
      </c>
      <c r="BO29" s="395"/>
      <c r="BP29" s="395"/>
      <c r="BQ29" s="395"/>
      <c r="BR29" s="395"/>
      <c r="BS29" s="395"/>
      <c r="BT29" s="395"/>
      <c r="BU29" s="396"/>
      <c r="BV29" s="394">
        <v>435431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5341326</v>
      </c>
      <c r="BO30" s="514"/>
      <c r="BP30" s="514"/>
      <c r="BQ30" s="514"/>
      <c r="BR30" s="514"/>
      <c r="BS30" s="514"/>
      <c r="BT30" s="514"/>
      <c r="BU30" s="515"/>
      <c r="BV30" s="513">
        <v>4485270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公設地方卸売市場事業特別会計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石川北部アール・ディ・エフ広域処理組合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七尾市土地開発公社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ケーブルテレビ事業特別会計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石川県後期高齢者医療広域連合（一般会計）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公益社団法人　七尾市スポーツ協会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石川県後期高齢者医療広域連合（特別会計）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株式会社のと島</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石川県市町村消防団等公務災害補償等組合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株式会社環境日本海サービス公社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石川県市町村消防賞じゅつ金組合</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公益財団法人　演劇のまち振興事業団</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のと鉄道運営助成基金事務組合</v>
      </c>
      <c r="BZ39" s="585"/>
      <c r="CA39" s="585"/>
      <c r="CB39" s="585"/>
      <c r="CC39" s="585"/>
      <c r="CD39" s="585"/>
      <c r="CE39" s="585"/>
      <c r="CF39" s="585"/>
      <c r="CG39" s="585"/>
      <c r="CH39" s="585"/>
      <c r="CI39" s="585"/>
      <c r="CJ39" s="585"/>
      <c r="CK39" s="585"/>
      <c r="CL39" s="585"/>
      <c r="CM39" s="585"/>
      <c r="CN39" s="175"/>
      <c r="CO39" s="584">
        <f t="shared" si="3"/>
        <v>21</v>
      </c>
      <c r="CP39" s="584"/>
      <c r="CQ39" s="585" t="str">
        <f>IF('各会計、関係団体の財政状況及び健全化判断比率'!BS12="","",'各会計、関係団体の財政状況及び健全化判断比率'!BS12)</f>
        <v>公益財団法人　七尾美術財団</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22</v>
      </c>
      <c r="CP40" s="584"/>
      <c r="CQ40" s="585" t="str">
        <f>IF('各会計、関係団体の財政状況及び健全化判断比率'!BS13="","",'各会計、関係団体の財政状況及び健全化判断比率'!BS13)</f>
        <v>株式会社創生ななお</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qfg3kDha1Gn2txjhaGdtEJ2YgQzdgrr//e11esxcGsWuzwVW0deKEC2f5svlZEhytGWUgB0QMojvJLPwhtNhA==" saltValue="LMq3YzKokb44txGJr5lk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7988860</v>
      </c>
      <c r="S5" s="600"/>
      <c r="T5" s="600"/>
      <c r="U5" s="600"/>
      <c r="V5" s="600"/>
      <c r="W5" s="600"/>
      <c r="X5" s="600"/>
      <c r="Y5" s="601"/>
      <c r="Z5" s="602">
        <v>21.1</v>
      </c>
      <c r="AA5" s="602"/>
      <c r="AB5" s="602"/>
      <c r="AC5" s="602"/>
      <c r="AD5" s="603">
        <v>7547172</v>
      </c>
      <c r="AE5" s="603"/>
      <c r="AF5" s="603"/>
      <c r="AG5" s="603"/>
      <c r="AH5" s="603"/>
      <c r="AI5" s="603"/>
      <c r="AJ5" s="603"/>
      <c r="AK5" s="603"/>
      <c r="AL5" s="604">
        <v>41.2</v>
      </c>
      <c r="AM5" s="605"/>
      <c r="AN5" s="605"/>
      <c r="AO5" s="606"/>
      <c r="AP5" s="596" t="s">
        <v>216</v>
      </c>
      <c r="AQ5" s="597"/>
      <c r="AR5" s="597"/>
      <c r="AS5" s="597"/>
      <c r="AT5" s="597"/>
      <c r="AU5" s="597"/>
      <c r="AV5" s="597"/>
      <c r="AW5" s="597"/>
      <c r="AX5" s="597"/>
      <c r="AY5" s="597"/>
      <c r="AZ5" s="597"/>
      <c r="BA5" s="597"/>
      <c r="BB5" s="597"/>
      <c r="BC5" s="597"/>
      <c r="BD5" s="597"/>
      <c r="BE5" s="597"/>
      <c r="BF5" s="598"/>
      <c r="BG5" s="610">
        <v>7468982</v>
      </c>
      <c r="BH5" s="611"/>
      <c r="BI5" s="611"/>
      <c r="BJ5" s="611"/>
      <c r="BK5" s="611"/>
      <c r="BL5" s="611"/>
      <c r="BM5" s="611"/>
      <c r="BN5" s="612"/>
      <c r="BO5" s="613">
        <v>93.5</v>
      </c>
      <c r="BP5" s="613"/>
      <c r="BQ5" s="613"/>
      <c r="BR5" s="613"/>
      <c r="BS5" s="614">
        <v>391356</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355634</v>
      </c>
      <c r="S6" s="611"/>
      <c r="T6" s="611"/>
      <c r="U6" s="611"/>
      <c r="V6" s="611"/>
      <c r="W6" s="611"/>
      <c r="X6" s="611"/>
      <c r="Y6" s="612"/>
      <c r="Z6" s="613">
        <v>0.9</v>
      </c>
      <c r="AA6" s="613"/>
      <c r="AB6" s="613"/>
      <c r="AC6" s="613"/>
      <c r="AD6" s="614">
        <v>355634</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7468982</v>
      </c>
      <c r="BH6" s="611"/>
      <c r="BI6" s="611"/>
      <c r="BJ6" s="611"/>
      <c r="BK6" s="611"/>
      <c r="BL6" s="611"/>
      <c r="BM6" s="611"/>
      <c r="BN6" s="612"/>
      <c r="BO6" s="613">
        <v>93.5</v>
      </c>
      <c r="BP6" s="613"/>
      <c r="BQ6" s="613"/>
      <c r="BR6" s="613"/>
      <c r="BS6" s="614">
        <v>391356</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233805</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233805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2137</v>
      </c>
      <c r="S7" s="611"/>
      <c r="T7" s="611"/>
      <c r="U7" s="611"/>
      <c r="V7" s="611"/>
      <c r="W7" s="611"/>
      <c r="X7" s="611"/>
      <c r="Y7" s="612"/>
      <c r="Z7" s="613">
        <v>0</v>
      </c>
      <c r="AA7" s="613"/>
      <c r="AB7" s="613"/>
      <c r="AC7" s="613"/>
      <c r="AD7" s="614">
        <v>2137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2790304</v>
      </c>
      <c r="BH7" s="611"/>
      <c r="BI7" s="611"/>
      <c r="BJ7" s="611"/>
      <c r="BK7" s="611"/>
      <c r="BL7" s="611"/>
      <c r="BM7" s="611"/>
      <c r="BN7" s="612"/>
      <c r="BO7" s="613">
        <v>34.9</v>
      </c>
      <c r="BP7" s="613"/>
      <c r="BQ7" s="613"/>
      <c r="BR7" s="613"/>
      <c r="BS7" s="614">
        <v>127188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5547885</v>
      </c>
      <c r="CS7" s="611"/>
      <c r="CT7" s="611"/>
      <c r="CU7" s="611"/>
      <c r="CV7" s="611"/>
      <c r="CW7" s="611"/>
      <c r="CX7" s="611"/>
      <c r="CY7" s="612"/>
      <c r="CZ7" s="613">
        <v>16.2</v>
      </c>
      <c r="DA7" s="613"/>
      <c r="DB7" s="613"/>
      <c r="DC7" s="613"/>
      <c r="DD7" s="619">
        <v>377152</v>
      </c>
      <c r="DE7" s="611"/>
      <c r="DF7" s="611"/>
      <c r="DG7" s="611"/>
      <c r="DH7" s="611"/>
      <c r="DI7" s="611"/>
      <c r="DJ7" s="611"/>
      <c r="DK7" s="611"/>
      <c r="DL7" s="611"/>
      <c r="DM7" s="611"/>
      <c r="DN7" s="611"/>
      <c r="DO7" s="611"/>
      <c r="DP7" s="612"/>
      <c r="DQ7" s="619">
        <v>2553715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30259</v>
      </c>
      <c r="S8" s="611"/>
      <c r="T8" s="611"/>
      <c r="U8" s="611"/>
      <c r="V8" s="611"/>
      <c r="W8" s="611"/>
      <c r="X8" s="611"/>
      <c r="Y8" s="612"/>
      <c r="Z8" s="613">
        <v>0.1</v>
      </c>
      <c r="AA8" s="613"/>
      <c r="AB8" s="613"/>
      <c r="AC8" s="613"/>
      <c r="AD8" s="614">
        <v>30259</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91645</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9748997</v>
      </c>
      <c r="CS8" s="611"/>
      <c r="CT8" s="611"/>
      <c r="CU8" s="611"/>
      <c r="CV8" s="611"/>
      <c r="CW8" s="611"/>
      <c r="CX8" s="611"/>
      <c r="CY8" s="612"/>
      <c r="CZ8" s="613">
        <v>28.4</v>
      </c>
      <c r="DA8" s="613"/>
      <c r="DB8" s="613"/>
      <c r="DC8" s="613"/>
      <c r="DD8" s="619">
        <v>352647</v>
      </c>
      <c r="DE8" s="611"/>
      <c r="DF8" s="611"/>
      <c r="DG8" s="611"/>
      <c r="DH8" s="611"/>
      <c r="DI8" s="611"/>
      <c r="DJ8" s="611"/>
      <c r="DK8" s="611"/>
      <c r="DL8" s="611"/>
      <c r="DM8" s="611"/>
      <c r="DN8" s="611"/>
      <c r="DO8" s="611"/>
      <c r="DP8" s="612"/>
      <c r="DQ8" s="619">
        <v>5224872</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35340</v>
      </c>
      <c r="S9" s="611"/>
      <c r="T9" s="611"/>
      <c r="U9" s="611"/>
      <c r="V9" s="611"/>
      <c r="W9" s="611"/>
      <c r="X9" s="611"/>
      <c r="Y9" s="612"/>
      <c r="Z9" s="613">
        <v>0.1</v>
      </c>
      <c r="AA9" s="613"/>
      <c r="AB9" s="613"/>
      <c r="AC9" s="613"/>
      <c r="AD9" s="614">
        <v>35340</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2165356</v>
      </c>
      <c r="BH9" s="611"/>
      <c r="BI9" s="611"/>
      <c r="BJ9" s="611"/>
      <c r="BK9" s="611"/>
      <c r="BL9" s="611"/>
      <c r="BM9" s="611"/>
      <c r="BN9" s="612"/>
      <c r="BO9" s="613">
        <v>27.1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3688149</v>
      </c>
      <c r="CS9" s="611"/>
      <c r="CT9" s="611"/>
      <c r="CU9" s="611"/>
      <c r="CV9" s="611"/>
      <c r="CW9" s="611"/>
      <c r="CX9" s="611"/>
      <c r="CY9" s="612"/>
      <c r="CZ9" s="613">
        <v>10.7</v>
      </c>
      <c r="DA9" s="613"/>
      <c r="DB9" s="613"/>
      <c r="DC9" s="613"/>
      <c r="DD9" s="619">
        <v>471030</v>
      </c>
      <c r="DE9" s="611"/>
      <c r="DF9" s="611"/>
      <c r="DG9" s="611"/>
      <c r="DH9" s="611"/>
      <c r="DI9" s="611"/>
      <c r="DJ9" s="611"/>
      <c r="DK9" s="611"/>
      <c r="DL9" s="611"/>
      <c r="DM9" s="611"/>
      <c r="DN9" s="611"/>
      <c r="DO9" s="611"/>
      <c r="DP9" s="612"/>
      <c r="DQ9" s="619">
        <v>2252658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209915</v>
      </c>
      <c r="BH10" s="611"/>
      <c r="BI10" s="611"/>
      <c r="BJ10" s="611"/>
      <c r="BK10" s="611"/>
      <c r="BL10" s="611"/>
      <c r="BM10" s="611"/>
      <c r="BN10" s="612"/>
      <c r="BO10" s="613">
        <v>2.6</v>
      </c>
      <c r="BP10" s="613"/>
      <c r="BQ10" s="613"/>
      <c r="BR10" s="613"/>
      <c r="BS10" s="614">
        <v>34773</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5003</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5003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1339653</v>
      </c>
      <c r="S11" s="611"/>
      <c r="T11" s="611"/>
      <c r="U11" s="611"/>
      <c r="V11" s="611"/>
      <c r="W11" s="611"/>
      <c r="X11" s="611"/>
      <c r="Y11" s="612"/>
      <c r="Z11" s="615">
        <v>3.5</v>
      </c>
      <c r="AA11" s="616"/>
      <c r="AB11" s="616"/>
      <c r="AC11" s="622"/>
      <c r="AD11" s="619">
        <v>1339653</v>
      </c>
      <c r="AE11" s="611"/>
      <c r="AF11" s="611"/>
      <c r="AG11" s="611"/>
      <c r="AH11" s="611"/>
      <c r="AI11" s="611"/>
      <c r="AJ11" s="611"/>
      <c r="AK11" s="612"/>
      <c r="AL11" s="615">
        <v>7.3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323388</v>
      </c>
      <c r="BH11" s="611"/>
      <c r="BI11" s="611"/>
      <c r="BJ11" s="611"/>
      <c r="BK11" s="611"/>
      <c r="BL11" s="611"/>
      <c r="BM11" s="611"/>
      <c r="BN11" s="612"/>
      <c r="BO11" s="613">
        <v>4</v>
      </c>
      <c r="BP11" s="613"/>
      <c r="BQ11" s="613"/>
      <c r="BR11" s="613"/>
      <c r="BS11" s="614">
        <v>92415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1798804</v>
      </c>
      <c r="CS11" s="611"/>
      <c r="CT11" s="611"/>
      <c r="CU11" s="611"/>
      <c r="CV11" s="611"/>
      <c r="CW11" s="611"/>
      <c r="CX11" s="611"/>
      <c r="CY11" s="612"/>
      <c r="CZ11" s="613">
        <v>5.2</v>
      </c>
      <c r="DA11" s="613"/>
      <c r="DB11" s="613"/>
      <c r="DC11" s="613"/>
      <c r="DD11" s="619">
        <v>417481</v>
      </c>
      <c r="DE11" s="611"/>
      <c r="DF11" s="611"/>
      <c r="DG11" s="611"/>
      <c r="DH11" s="611"/>
      <c r="DI11" s="611"/>
      <c r="DJ11" s="611"/>
      <c r="DK11" s="611"/>
      <c r="DL11" s="611"/>
      <c r="DM11" s="611"/>
      <c r="DN11" s="611"/>
      <c r="DO11" s="611"/>
      <c r="DP11" s="612"/>
      <c r="DQ11" s="619">
        <v>1080260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18156</v>
      </c>
      <c r="S12" s="611"/>
      <c r="T12" s="611"/>
      <c r="U12" s="611"/>
      <c r="V12" s="611"/>
      <c r="W12" s="611"/>
      <c r="X12" s="611"/>
      <c r="Y12" s="612"/>
      <c r="Z12" s="613">
        <v>0</v>
      </c>
      <c r="AA12" s="613"/>
      <c r="AB12" s="613"/>
      <c r="AC12" s="613"/>
      <c r="AD12" s="614">
        <v>18156</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4102308</v>
      </c>
      <c r="BH12" s="611"/>
      <c r="BI12" s="611"/>
      <c r="BJ12" s="611"/>
      <c r="BK12" s="611"/>
      <c r="BL12" s="611"/>
      <c r="BM12" s="611"/>
      <c r="BN12" s="612"/>
      <c r="BO12" s="613">
        <v>51.4</v>
      </c>
      <c r="BP12" s="613"/>
      <c r="BQ12" s="613"/>
      <c r="BR12" s="613"/>
      <c r="BS12" s="614">
        <v>264168</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894561</v>
      </c>
      <c r="CS12" s="611"/>
      <c r="CT12" s="611"/>
      <c r="CU12" s="611"/>
      <c r="CV12" s="611"/>
      <c r="CW12" s="611"/>
      <c r="CX12" s="611"/>
      <c r="CY12" s="612"/>
      <c r="CZ12" s="613">
        <v>2.6</v>
      </c>
      <c r="DA12" s="613"/>
      <c r="DB12" s="613"/>
      <c r="DC12" s="613"/>
      <c r="DD12" s="619">
        <v>205203</v>
      </c>
      <c r="DE12" s="611"/>
      <c r="DF12" s="611"/>
      <c r="DG12" s="611"/>
      <c r="DH12" s="611"/>
      <c r="DI12" s="611"/>
      <c r="DJ12" s="611"/>
      <c r="DK12" s="611"/>
      <c r="DL12" s="611"/>
      <c r="DM12" s="611"/>
      <c r="DN12" s="611"/>
      <c r="DO12" s="611"/>
      <c r="DP12" s="612"/>
      <c r="DQ12" s="619">
        <v>660989</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3987244</v>
      </c>
      <c r="BH13" s="611"/>
      <c r="BI13" s="611"/>
      <c r="BJ13" s="611"/>
      <c r="BK13" s="611"/>
      <c r="BL13" s="611"/>
      <c r="BM13" s="611"/>
      <c r="BN13" s="612"/>
      <c r="BO13" s="613">
        <v>49.9</v>
      </c>
      <c r="BP13" s="613"/>
      <c r="BQ13" s="613"/>
      <c r="BR13" s="613"/>
      <c r="BS13" s="614">
        <v>264168</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2675811</v>
      </c>
      <c r="CS13" s="611"/>
      <c r="CT13" s="611"/>
      <c r="CU13" s="611"/>
      <c r="CV13" s="611"/>
      <c r="CW13" s="611"/>
      <c r="CX13" s="611"/>
      <c r="CY13" s="612"/>
      <c r="CZ13" s="613">
        <v>7.8</v>
      </c>
      <c r="DA13" s="613"/>
      <c r="DB13" s="613"/>
      <c r="DC13" s="613"/>
      <c r="DD13" s="619">
        <v>758101</v>
      </c>
      <c r="DE13" s="611"/>
      <c r="DF13" s="611"/>
      <c r="DG13" s="611"/>
      <c r="DH13" s="611"/>
      <c r="DI13" s="611"/>
      <c r="DJ13" s="611"/>
      <c r="DK13" s="611"/>
      <c r="DL13" s="611"/>
      <c r="DM13" s="611"/>
      <c r="DN13" s="611"/>
      <c r="DO13" s="611"/>
      <c r="DP13" s="612"/>
      <c r="DQ13" s="619">
        <v>2020779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3274</v>
      </c>
      <c r="S14" s="611"/>
      <c r="T14" s="611"/>
      <c r="U14" s="611"/>
      <c r="V14" s="611"/>
      <c r="W14" s="611"/>
      <c r="X14" s="611"/>
      <c r="Y14" s="612"/>
      <c r="Z14" s="613">
        <v>0</v>
      </c>
      <c r="AA14" s="613"/>
      <c r="AB14" s="613"/>
      <c r="AC14" s="613"/>
      <c r="AD14" s="614">
        <v>3274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185243</v>
      </c>
      <c r="BH14" s="611"/>
      <c r="BI14" s="611"/>
      <c r="BJ14" s="611"/>
      <c r="BK14" s="611"/>
      <c r="BL14" s="611"/>
      <c r="BM14" s="611"/>
      <c r="BN14" s="612"/>
      <c r="BO14" s="613">
        <v>2.2999999999999998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1323403</v>
      </c>
      <c r="CS14" s="611"/>
      <c r="CT14" s="611"/>
      <c r="CU14" s="611"/>
      <c r="CV14" s="611"/>
      <c r="CW14" s="611"/>
      <c r="CX14" s="611"/>
      <c r="CY14" s="612"/>
      <c r="CZ14" s="613">
        <v>3.9</v>
      </c>
      <c r="DA14" s="613"/>
      <c r="DB14" s="613"/>
      <c r="DC14" s="613"/>
      <c r="DD14" s="619">
        <v>38578</v>
      </c>
      <c r="DE14" s="611"/>
      <c r="DF14" s="611"/>
      <c r="DG14" s="611"/>
      <c r="DH14" s="611"/>
      <c r="DI14" s="611"/>
      <c r="DJ14" s="611"/>
      <c r="DK14" s="611"/>
      <c r="DL14" s="611"/>
      <c r="DM14" s="611"/>
      <c r="DN14" s="611"/>
      <c r="DO14" s="611"/>
      <c r="DP14" s="612"/>
      <c r="DQ14" s="619">
        <v>1004742</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391127</v>
      </c>
      <c r="BH15" s="611"/>
      <c r="BI15" s="611"/>
      <c r="BJ15" s="611"/>
      <c r="BK15" s="611"/>
      <c r="BL15" s="611"/>
      <c r="BM15" s="611"/>
      <c r="BN15" s="612"/>
      <c r="BO15" s="613">
        <v>4.9000000000000004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3132993</v>
      </c>
      <c r="CS15" s="611"/>
      <c r="CT15" s="611"/>
      <c r="CU15" s="611"/>
      <c r="CV15" s="611"/>
      <c r="CW15" s="611"/>
      <c r="CX15" s="611"/>
      <c r="CY15" s="612"/>
      <c r="CZ15" s="613">
        <v>9.1</v>
      </c>
      <c r="DA15" s="613"/>
      <c r="DB15" s="613"/>
      <c r="DC15" s="613"/>
      <c r="DD15" s="619">
        <v>596808</v>
      </c>
      <c r="DE15" s="611"/>
      <c r="DF15" s="611"/>
      <c r="DG15" s="611"/>
      <c r="DH15" s="611"/>
      <c r="DI15" s="611"/>
      <c r="DJ15" s="611"/>
      <c r="DK15" s="611"/>
      <c r="DL15" s="611"/>
      <c r="DM15" s="611"/>
      <c r="DN15" s="611"/>
      <c r="DO15" s="611"/>
      <c r="DP15" s="612"/>
      <c r="DQ15" s="619">
        <v>2066874</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44230</v>
      </c>
      <c r="S16" s="611"/>
      <c r="T16" s="611"/>
      <c r="U16" s="611"/>
      <c r="V16" s="611"/>
      <c r="W16" s="611"/>
      <c r="X16" s="611"/>
      <c r="Y16" s="612"/>
      <c r="Z16" s="613">
        <v>0.1</v>
      </c>
      <c r="AA16" s="613"/>
      <c r="AB16" s="613"/>
      <c r="AC16" s="613"/>
      <c r="AD16" s="614">
        <v>44230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1143313</v>
      </c>
      <c r="CS16" s="611"/>
      <c r="CT16" s="611"/>
      <c r="CU16" s="611"/>
      <c r="CV16" s="611"/>
      <c r="CW16" s="611"/>
      <c r="CX16" s="611"/>
      <c r="CY16" s="612"/>
      <c r="CZ16" s="613">
        <v>3.3</v>
      </c>
      <c r="DA16" s="613"/>
      <c r="DB16" s="613"/>
      <c r="DC16" s="613"/>
      <c r="DD16" s="619" t="s">
        <v>122</v>
      </c>
      <c r="DE16" s="611"/>
      <c r="DF16" s="611"/>
      <c r="DG16" s="611"/>
      <c r="DH16" s="611"/>
      <c r="DI16" s="611"/>
      <c r="DJ16" s="611"/>
      <c r="DK16" s="611"/>
      <c r="DL16" s="611"/>
      <c r="DM16" s="611"/>
      <c r="DN16" s="611"/>
      <c r="DO16" s="611"/>
      <c r="DP16" s="612"/>
      <c r="DQ16" s="619">
        <v>380565</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143928</v>
      </c>
      <c r="S17" s="611"/>
      <c r="T17" s="611"/>
      <c r="U17" s="611"/>
      <c r="V17" s="611"/>
      <c r="W17" s="611"/>
      <c r="X17" s="611"/>
      <c r="Y17" s="612"/>
      <c r="Z17" s="613">
        <v>0.4</v>
      </c>
      <c r="AA17" s="613"/>
      <c r="AB17" s="613"/>
      <c r="AC17" s="613"/>
      <c r="AD17" s="614">
        <v>143928</v>
      </c>
      <c r="AE17" s="614"/>
      <c r="AF17" s="614"/>
      <c r="AG17" s="614"/>
      <c r="AH17" s="614"/>
      <c r="AI17" s="614"/>
      <c r="AJ17" s="614"/>
      <c r="AK17" s="614"/>
      <c r="AL17" s="615">
        <v>0.8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4147927</v>
      </c>
      <c r="CS17" s="611"/>
      <c r="CT17" s="611"/>
      <c r="CU17" s="611"/>
      <c r="CV17" s="611"/>
      <c r="CW17" s="611"/>
      <c r="CX17" s="611"/>
      <c r="CY17" s="612"/>
      <c r="CZ17" s="613">
        <v>12.1</v>
      </c>
      <c r="DA17" s="613"/>
      <c r="DB17" s="613"/>
      <c r="DC17" s="613"/>
      <c r="DD17" s="619" t="s">
        <v>122</v>
      </c>
      <c r="DE17" s="611"/>
      <c r="DF17" s="611"/>
      <c r="DG17" s="611"/>
      <c r="DH17" s="611"/>
      <c r="DI17" s="611"/>
      <c r="DJ17" s="611"/>
      <c r="DK17" s="611"/>
      <c r="DL17" s="611"/>
      <c r="DM17" s="611"/>
      <c r="DN17" s="611"/>
      <c r="DO17" s="611"/>
      <c r="DP17" s="612"/>
      <c r="DQ17" s="619">
        <v>4044672</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29710</v>
      </c>
      <c r="S18" s="611"/>
      <c r="T18" s="611"/>
      <c r="U18" s="611"/>
      <c r="V18" s="611"/>
      <c r="W18" s="611"/>
      <c r="X18" s="611"/>
      <c r="Y18" s="612"/>
      <c r="Z18" s="613">
        <v>0.1</v>
      </c>
      <c r="AA18" s="613"/>
      <c r="AB18" s="613"/>
      <c r="AC18" s="613"/>
      <c r="AD18" s="614">
        <v>29710</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28076</v>
      </c>
      <c r="S19" s="611"/>
      <c r="T19" s="611"/>
      <c r="U19" s="611"/>
      <c r="V19" s="611"/>
      <c r="W19" s="611"/>
      <c r="X19" s="611"/>
      <c r="Y19" s="612"/>
      <c r="Z19" s="613">
        <v>0.1</v>
      </c>
      <c r="AA19" s="613"/>
      <c r="AB19" s="613"/>
      <c r="AC19" s="613"/>
      <c r="AD19" s="614">
        <v>28076</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519878</v>
      </c>
      <c r="BH19" s="611"/>
      <c r="BI19" s="611"/>
      <c r="BJ19" s="611"/>
      <c r="BK19" s="611"/>
      <c r="BL19" s="611"/>
      <c r="BM19" s="611"/>
      <c r="BN19" s="612"/>
      <c r="BO19" s="613">
        <v>6.5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1634</v>
      </c>
      <c r="S20" s="611"/>
      <c r="T20" s="611"/>
      <c r="U20" s="611"/>
      <c r="V20" s="611"/>
      <c r="W20" s="611"/>
      <c r="X20" s="611"/>
      <c r="Y20" s="612"/>
      <c r="Z20" s="613">
        <v>0</v>
      </c>
      <c r="AA20" s="613"/>
      <c r="AB20" s="613"/>
      <c r="AC20" s="613"/>
      <c r="AD20" s="614">
        <v>1634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519878</v>
      </c>
      <c r="BH20" s="611"/>
      <c r="BI20" s="611"/>
      <c r="BJ20" s="611"/>
      <c r="BK20" s="611"/>
      <c r="BL20" s="611"/>
      <c r="BM20" s="611"/>
      <c r="BN20" s="612"/>
      <c r="BO20" s="613">
        <v>6.5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34340651</v>
      </c>
      <c r="CS20" s="611"/>
      <c r="CT20" s="611"/>
      <c r="CU20" s="611"/>
      <c r="CV20" s="611"/>
      <c r="CW20" s="611"/>
      <c r="CX20" s="611"/>
      <c r="CY20" s="612"/>
      <c r="CZ20" s="613">
        <v>100</v>
      </c>
      <c r="DA20" s="613"/>
      <c r="DB20" s="613"/>
      <c r="DC20" s="613"/>
      <c r="DD20" s="619">
        <v>3217000</v>
      </c>
      <c r="DE20" s="611"/>
      <c r="DF20" s="611"/>
      <c r="DG20" s="611"/>
      <c r="DH20" s="611"/>
      <c r="DI20" s="611"/>
      <c r="DJ20" s="611"/>
      <c r="DK20" s="611"/>
      <c r="DL20" s="611"/>
      <c r="DM20" s="611"/>
      <c r="DN20" s="611"/>
      <c r="DO20" s="611"/>
      <c r="DP20" s="612"/>
      <c r="DQ20" s="619">
        <v>21528934</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12681771</v>
      </c>
      <c r="S21" s="611"/>
      <c r="T21" s="611"/>
      <c r="U21" s="611"/>
      <c r="V21" s="611"/>
      <c r="W21" s="611"/>
      <c r="X21" s="611"/>
      <c r="Y21" s="612"/>
      <c r="Z21" s="613">
        <v>33.4</v>
      </c>
      <c r="AA21" s="613"/>
      <c r="AB21" s="613"/>
      <c r="AC21" s="613"/>
      <c r="AD21" s="614">
        <v>8705541</v>
      </c>
      <c r="AE21" s="614"/>
      <c r="AF21" s="614"/>
      <c r="AG21" s="614"/>
      <c r="AH21" s="614"/>
      <c r="AI21" s="614"/>
      <c r="AJ21" s="614"/>
      <c r="AK21" s="614"/>
      <c r="AL21" s="615">
        <v>47.5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78190</v>
      </c>
      <c r="BH21" s="611"/>
      <c r="BI21" s="611"/>
      <c r="BJ21" s="611"/>
      <c r="BK21" s="611"/>
      <c r="BL21" s="611"/>
      <c r="BM21" s="611"/>
      <c r="BN21" s="612"/>
      <c r="BO21" s="613">
        <v>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8705541</v>
      </c>
      <c r="S22" s="611"/>
      <c r="T22" s="611"/>
      <c r="U22" s="611"/>
      <c r="V22" s="611"/>
      <c r="W22" s="611"/>
      <c r="X22" s="611"/>
      <c r="Y22" s="612"/>
      <c r="Z22" s="613">
        <v>22.9</v>
      </c>
      <c r="AA22" s="613"/>
      <c r="AB22" s="613"/>
      <c r="AC22" s="613"/>
      <c r="AD22" s="614">
        <v>8705541</v>
      </c>
      <c r="AE22" s="614"/>
      <c r="AF22" s="614"/>
      <c r="AG22" s="614"/>
      <c r="AH22" s="614"/>
      <c r="AI22" s="614"/>
      <c r="AJ22" s="614"/>
      <c r="AK22" s="614"/>
      <c r="AL22" s="615">
        <v>47.5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3976230</v>
      </c>
      <c r="S23" s="611"/>
      <c r="T23" s="611"/>
      <c r="U23" s="611"/>
      <c r="V23" s="611"/>
      <c r="W23" s="611"/>
      <c r="X23" s="611"/>
      <c r="Y23" s="612"/>
      <c r="Z23" s="613">
        <v>10.5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441688</v>
      </c>
      <c r="BH23" s="611"/>
      <c r="BI23" s="611"/>
      <c r="BJ23" s="611"/>
      <c r="BK23" s="611"/>
      <c r="BL23" s="611"/>
      <c r="BM23" s="611"/>
      <c r="BN23" s="612"/>
      <c r="BO23" s="613">
        <v>5.5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14391997</v>
      </c>
      <c r="CS24" s="600"/>
      <c r="CT24" s="600"/>
      <c r="CU24" s="600"/>
      <c r="CV24" s="600"/>
      <c r="CW24" s="600"/>
      <c r="CX24" s="600"/>
      <c r="CY24" s="601"/>
      <c r="CZ24" s="604">
        <v>41.9</v>
      </c>
      <c r="DA24" s="605"/>
      <c r="DB24" s="605"/>
      <c r="DC24" s="621"/>
      <c r="DD24" s="640">
        <v>10086381</v>
      </c>
      <c r="DE24" s="600"/>
      <c r="DF24" s="600"/>
      <c r="DG24" s="600"/>
      <c r="DH24" s="600"/>
      <c r="DI24" s="600"/>
      <c r="DJ24" s="600"/>
      <c r="DK24" s="601"/>
      <c r="DL24" s="640">
        <v>9491353</v>
      </c>
      <c r="DM24" s="600"/>
      <c r="DN24" s="600"/>
      <c r="DO24" s="600"/>
      <c r="DP24" s="600"/>
      <c r="DQ24" s="600"/>
      <c r="DR24" s="600"/>
      <c r="DS24" s="600"/>
      <c r="DT24" s="600"/>
      <c r="DU24" s="600"/>
      <c r="DV24" s="601"/>
      <c r="DW24" s="604">
        <v>51.5</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22672952</v>
      </c>
      <c r="S25" s="611"/>
      <c r="T25" s="611"/>
      <c r="U25" s="611"/>
      <c r="V25" s="611"/>
      <c r="W25" s="611"/>
      <c r="X25" s="611"/>
      <c r="Y25" s="612"/>
      <c r="Z25" s="613">
        <v>59.8</v>
      </c>
      <c r="AA25" s="613"/>
      <c r="AB25" s="613"/>
      <c r="AC25" s="613"/>
      <c r="AD25" s="614">
        <v>18255034</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4602634</v>
      </c>
      <c r="CS25" s="643"/>
      <c r="CT25" s="643"/>
      <c r="CU25" s="643"/>
      <c r="CV25" s="643"/>
      <c r="CW25" s="643"/>
      <c r="CX25" s="643"/>
      <c r="CY25" s="644"/>
      <c r="CZ25" s="615">
        <v>13.4</v>
      </c>
      <c r="DA25" s="641"/>
      <c r="DB25" s="641"/>
      <c r="DC25" s="645"/>
      <c r="DD25" s="619">
        <v>3905936</v>
      </c>
      <c r="DE25" s="643"/>
      <c r="DF25" s="643"/>
      <c r="DG25" s="643"/>
      <c r="DH25" s="643"/>
      <c r="DI25" s="643"/>
      <c r="DJ25" s="643"/>
      <c r="DK25" s="644"/>
      <c r="DL25" s="619">
        <v>3766926</v>
      </c>
      <c r="DM25" s="643"/>
      <c r="DN25" s="643"/>
      <c r="DO25" s="643"/>
      <c r="DP25" s="643"/>
      <c r="DQ25" s="643"/>
      <c r="DR25" s="643"/>
      <c r="DS25" s="643"/>
      <c r="DT25" s="643"/>
      <c r="DU25" s="643"/>
      <c r="DV25" s="644"/>
      <c r="DW25" s="615">
        <v>20.5</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3905</v>
      </c>
      <c r="S26" s="611"/>
      <c r="T26" s="611"/>
      <c r="U26" s="611"/>
      <c r="V26" s="611"/>
      <c r="W26" s="611"/>
      <c r="X26" s="611"/>
      <c r="Y26" s="612"/>
      <c r="Z26" s="613">
        <v>0</v>
      </c>
      <c r="AA26" s="613"/>
      <c r="AB26" s="613"/>
      <c r="AC26" s="613"/>
      <c r="AD26" s="614">
        <v>3905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3350118</v>
      </c>
      <c r="CS26" s="611"/>
      <c r="CT26" s="611"/>
      <c r="CU26" s="611"/>
      <c r="CV26" s="611"/>
      <c r="CW26" s="611"/>
      <c r="CX26" s="611"/>
      <c r="CY26" s="612"/>
      <c r="CZ26" s="615">
        <v>9.8000000000000007</v>
      </c>
      <c r="DA26" s="641"/>
      <c r="DB26" s="641"/>
      <c r="DC26" s="645"/>
      <c r="DD26" s="619">
        <v>2736373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87731</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7988860</v>
      </c>
      <c r="BH27" s="611"/>
      <c r="BI27" s="611"/>
      <c r="BJ27" s="611"/>
      <c r="BK27" s="611"/>
      <c r="BL27" s="611"/>
      <c r="BM27" s="611"/>
      <c r="BN27" s="612"/>
      <c r="BO27" s="613">
        <v>100</v>
      </c>
      <c r="BP27" s="613"/>
      <c r="BQ27" s="613"/>
      <c r="BR27" s="613"/>
      <c r="BS27" s="614">
        <v>391356</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5641436</v>
      </c>
      <c r="CS27" s="643"/>
      <c r="CT27" s="643"/>
      <c r="CU27" s="643"/>
      <c r="CV27" s="643"/>
      <c r="CW27" s="643"/>
      <c r="CX27" s="643"/>
      <c r="CY27" s="644"/>
      <c r="CZ27" s="615">
        <v>16.399999999999999</v>
      </c>
      <c r="DA27" s="641"/>
      <c r="DB27" s="641"/>
      <c r="DC27" s="645"/>
      <c r="DD27" s="619">
        <v>2135773</v>
      </c>
      <c r="DE27" s="643"/>
      <c r="DF27" s="643"/>
      <c r="DG27" s="643"/>
      <c r="DH27" s="643"/>
      <c r="DI27" s="643"/>
      <c r="DJ27" s="643"/>
      <c r="DK27" s="644"/>
      <c r="DL27" s="619">
        <v>1679755</v>
      </c>
      <c r="DM27" s="643"/>
      <c r="DN27" s="643"/>
      <c r="DO27" s="643"/>
      <c r="DP27" s="643"/>
      <c r="DQ27" s="643"/>
      <c r="DR27" s="643"/>
      <c r="DS27" s="643"/>
      <c r="DT27" s="643"/>
      <c r="DU27" s="643"/>
      <c r="DV27" s="644"/>
      <c r="DW27" s="615">
        <v>9.1</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463554</v>
      </c>
      <c r="S28" s="611"/>
      <c r="T28" s="611"/>
      <c r="U28" s="611"/>
      <c r="V28" s="611"/>
      <c r="W28" s="611"/>
      <c r="X28" s="611"/>
      <c r="Y28" s="612"/>
      <c r="Z28" s="613">
        <v>1.2</v>
      </c>
      <c r="AA28" s="613"/>
      <c r="AB28" s="613"/>
      <c r="AC28" s="613"/>
      <c r="AD28" s="614">
        <v>35255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4147927</v>
      </c>
      <c r="CS28" s="611"/>
      <c r="CT28" s="611"/>
      <c r="CU28" s="611"/>
      <c r="CV28" s="611"/>
      <c r="CW28" s="611"/>
      <c r="CX28" s="611"/>
      <c r="CY28" s="612"/>
      <c r="CZ28" s="615">
        <v>12.1</v>
      </c>
      <c r="DA28" s="641"/>
      <c r="DB28" s="641"/>
      <c r="DC28" s="645"/>
      <c r="DD28" s="619">
        <v>4044672</v>
      </c>
      <c r="DE28" s="611"/>
      <c r="DF28" s="611"/>
      <c r="DG28" s="611"/>
      <c r="DH28" s="611"/>
      <c r="DI28" s="611"/>
      <c r="DJ28" s="611"/>
      <c r="DK28" s="612"/>
      <c r="DL28" s="619">
        <v>4044672</v>
      </c>
      <c r="DM28" s="611"/>
      <c r="DN28" s="611"/>
      <c r="DO28" s="611"/>
      <c r="DP28" s="611"/>
      <c r="DQ28" s="611"/>
      <c r="DR28" s="611"/>
      <c r="DS28" s="611"/>
      <c r="DT28" s="611"/>
      <c r="DU28" s="611"/>
      <c r="DV28" s="612"/>
      <c r="DW28" s="615">
        <v>22</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289982</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4147923</v>
      </c>
      <c r="CS29" s="643"/>
      <c r="CT29" s="643"/>
      <c r="CU29" s="643"/>
      <c r="CV29" s="643"/>
      <c r="CW29" s="643"/>
      <c r="CX29" s="643"/>
      <c r="CY29" s="644"/>
      <c r="CZ29" s="615">
        <v>12.1</v>
      </c>
      <c r="DA29" s="641"/>
      <c r="DB29" s="641"/>
      <c r="DC29" s="645"/>
      <c r="DD29" s="619">
        <v>4044668</v>
      </c>
      <c r="DE29" s="643"/>
      <c r="DF29" s="643"/>
      <c r="DG29" s="643"/>
      <c r="DH29" s="643"/>
      <c r="DI29" s="643"/>
      <c r="DJ29" s="643"/>
      <c r="DK29" s="644"/>
      <c r="DL29" s="619">
        <v>4044668</v>
      </c>
      <c r="DM29" s="643"/>
      <c r="DN29" s="643"/>
      <c r="DO29" s="643"/>
      <c r="DP29" s="643"/>
      <c r="DQ29" s="643"/>
      <c r="DR29" s="643"/>
      <c r="DS29" s="643"/>
      <c r="DT29" s="643"/>
      <c r="DU29" s="643"/>
      <c r="DV29" s="644"/>
      <c r="DW29" s="615">
        <v>22</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3953844</v>
      </c>
      <c r="S30" s="611"/>
      <c r="T30" s="611"/>
      <c r="U30" s="611"/>
      <c r="V30" s="611"/>
      <c r="W30" s="611"/>
      <c r="X30" s="611"/>
      <c r="Y30" s="612"/>
      <c r="Z30" s="613">
        <v>10.4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3997596</v>
      </c>
      <c r="CS30" s="611"/>
      <c r="CT30" s="611"/>
      <c r="CU30" s="611"/>
      <c r="CV30" s="611"/>
      <c r="CW30" s="611"/>
      <c r="CX30" s="611"/>
      <c r="CY30" s="612"/>
      <c r="CZ30" s="615">
        <v>11.6</v>
      </c>
      <c r="DA30" s="641"/>
      <c r="DB30" s="641"/>
      <c r="DC30" s="645"/>
      <c r="DD30" s="619">
        <v>3922176</v>
      </c>
      <c r="DE30" s="611"/>
      <c r="DF30" s="611"/>
      <c r="DG30" s="611"/>
      <c r="DH30" s="611"/>
      <c r="DI30" s="611"/>
      <c r="DJ30" s="611"/>
      <c r="DK30" s="612"/>
      <c r="DL30" s="619">
        <v>3922176</v>
      </c>
      <c r="DM30" s="611"/>
      <c r="DN30" s="611"/>
      <c r="DO30" s="611"/>
      <c r="DP30" s="611"/>
      <c r="DQ30" s="611"/>
      <c r="DR30" s="611"/>
      <c r="DS30" s="611"/>
      <c r="DT30" s="611"/>
      <c r="DU30" s="611"/>
      <c r="DV30" s="612"/>
      <c r="DW30" s="615">
        <v>21.3</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98.2</v>
      </c>
      <c r="BH31" s="654"/>
      <c r="BI31" s="654"/>
      <c r="BJ31" s="654"/>
      <c r="BK31" s="654"/>
      <c r="BL31" s="654"/>
      <c r="BM31" s="605">
        <v>92.3</v>
      </c>
      <c r="BN31" s="654"/>
      <c r="BO31" s="654"/>
      <c r="BP31" s="654"/>
      <c r="BQ31" s="655"/>
      <c r="BR31" s="666">
        <v>98.7</v>
      </c>
      <c r="BS31" s="654"/>
      <c r="BT31" s="654"/>
      <c r="BU31" s="654"/>
      <c r="BV31" s="654"/>
      <c r="BW31" s="654"/>
      <c r="BX31" s="605">
        <v>92.9</v>
      </c>
      <c r="BY31" s="654"/>
      <c r="BZ31" s="654"/>
      <c r="CA31" s="654"/>
      <c r="CB31" s="655"/>
      <c r="CD31" s="648"/>
      <c r="CE31" s="649"/>
      <c r="CF31" s="607" t="s">
        <v>300</v>
      </c>
      <c r="CG31" s="608"/>
      <c r="CH31" s="608"/>
      <c r="CI31" s="608"/>
      <c r="CJ31" s="608"/>
      <c r="CK31" s="608"/>
      <c r="CL31" s="608"/>
      <c r="CM31" s="608"/>
      <c r="CN31" s="608"/>
      <c r="CO31" s="608"/>
      <c r="CP31" s="608"/>
      <c r="CQ31" s="609"/>
      <c r="CR31" s="610">
        <v>150327</v>
      </c>
      <c r="CS31" s="643"/>
      <c r="CT31" s="643"/>
      <c r="CU31" s="643"/>
      <c r="CV31" s="643"/>
      <c r="CW31" s="643"/>
      <c r="CX31" s="643"/>
      <c r="CY31" s="644"/>
      <c r="CZ31" s="615">
        <v>0.4</v>
      </c>
      <c r="DA31" s="641"/>
      <c r="DB31" s="641"/>
      <c r="DC31" s="645"/>
      <c r="DD31" s="619">
        <v>122492</v>
      </c>
      <c r="DE31" s="643"/>
      <c r="DF31" s="643"/>
      <c r="DG31" s="643"/>
      <c r="DH31" s="643"/>
      <c r="DI31" s="643"/>
      <c r="DJ31" s="643"/>
      <c r="DK31" s="644"/>
      <c r="DL31" s="619">
        <v>122492</v>
      </c>
      <c r="DM31" s="643"/>
      <c r="DN31" s="643"/>
      <c r="DO31" s="643"/>
      <c r="DP31" s="643"/>
      <c r="DQ31" s="643"/>
      <c r="DR31" s="643"/>
      <c r="DS31" s="643"/>
      <c r="DT31" s="643"/>
      <c r="DU31" s="643"/>
      <c r="DV31" s="644"/>
      <c r="DW31" s="615">
        <v>0.7</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3088457</v>
      </c>
      <c r="S32" s="611"/>
      <c r="T32" s="611"/>
      <c r="U32" s="611"/>
      <c r="V32" s="611"/>
      <c r="W32" s="611"/>
      <c r="X32" s="611"/>
      <c r="Y32" s="612"/>
      <c r="Z32" s="613">
        <v>8.1</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3"/>
      <c r="BI32" s="643"/>
      <c r="BJ32" s="643"/>
      <c r="BK32" s="643"/>
      <c r="BL32" s="643"/>
      <c r="BM32" s="616">
        <v>96.6</v>
      </c>
      <c r="BN32" s="643"/>
      <c r="BO32" s="643"/>
      <c r="BP32" s="643"/>
      <c r="BQ32" s="665"/>
      <c r="BR32" s="667">
        <v>99.3</v>
      </c>
      <c r="BS32" s="643"/>
      <c r="BT32" s="643"/>
      <c r="BU32" s="643"/>
      <c r="BV32" s="643"/>
      <c r="BW32" s="643"/>
      <c r="BX32" s="616">
        <v>96.9</v>
      </c>
      <c r="BY32" s="643"/>
      <c r="BZ32" s="643"/>
      <c r="CA32" s="643"/>
      <c r="CB32" s="665"/>
      <c r="CD32" s="650"/>
      <c r="CE32" s="651"/>
      <c r="CF32" s="607" t="s">
        <v>304</v>
      </c>
      <c r="CG32" s="608"/>
      <c r="CH32" s="608"/>
      <c r="CI32" s="608"/>
      <c r="CJ32" s="608"/>
      <c r="CK32" s="608"/>
      <c r="CL32" s="608"/>
      <c r="CM32" s="608"/>
      <c r="CN32" s="608"/>
      <c r="CO32" s="608"/>
      <c r="CP32" s="608"/>
      <c r="CQ32" s="609"/>
      <c r="CR32" s="610">
        <v>4</v>
      </c>
      <c r="CS32" s="611"/>
      <c r="CT32" s="611"/>
      <c r="CU32" s="611"/>
      <c r="CV32" s="611"/>
      <c r="CW32" s="611"/>
      <c r="CX32" s="611"/>
      <c r="CY32" s="612"/>
      <c r="CZ32" s="615">
        <v>0</v>
      </c>
      <c r="DA32" s="641"/>
      <c r="DB32" s="641"/>
      <c r="DC32" s="645"/>
      <c r="DD32" s="619">
        <v>4</v>
      </c>
      <c r="DE32" s="611"/>
      <c r="DF32" s="611"/>
      <c r="DG32" s="611"/>
      <c r="DH32" s="611"/>
      <c r="DI32" s="611"/>
      <c r="DJ32" s="611"/>
      <c r="DK32" s="612"/>
      <c r="DL32" s="619">
        <v>4</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39320</v>
      </c>
      <c r="S33" s="611"/>
      <c r="T33" s="611"/>
      <c r="U33" s="611"/>
      <c r="V33" s="611"/>
      <c r="W33" s="611"/>
      <c r="X33" s="611"/>
      <c r="Y33" s="612"/>
      <c r="Z33" s="613">
        <v>0.1</v>
      </c>
      <c r="AA33" s="613"/>
      <c r="AB33" s="613"/>
      <c r="AC33" s="613"/>
      <c r="AD33" s="614">
        <v>15180</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97.6</v>
      </c>
      <c r="BH33" s="669"/>
      <c r="BI33" s="669"/>
      <c r="BJ33" s="669"/>
      <c r="BK33" s="669"/>
      <c r="BL33" s="669"/>
      <c r="BM33" s="670">
        <v>88.8</v>
      </c>
      <c r="BN33" s="669"/>
      <c r="BO33" s="669"/>
      <c r="BP33" s="669"/>
      <c r="BQ33" s="671"/>
      <c r="BR33" s="668">
        <v>98.3</v>
      </c>
      <c r="BS33" s="669"/>
      <c r="BT33" s="669"/>
      <c r="BU33" s="669"/>
      <c r="BV33" s="669"/>
      <c r="BW33" s="669"/>
      <c r="BX33" s="670">
        <v>89.8</v>
      </c>
      <c r="BY33" s="669"/>
      <c r="BZ33" s="669"/>
      <c r="CA33" s="669"/>
      <c r="CB33" s="671"/>
      <c r="CD33" s="607" t="s">
        <v>307</v>
      </c>
      <c r="CE33" s="608"/>
      <c r="CF33" s="608"/>
      <c r="CG33" s="608"/>
      <c r="CH33" s="608"/>
      <c r="CI33" s="608"/>
      <c r="CJ33" s="608"/>
      <c r="CK33" s="608"/>
      <c r="CL33" s="608"/>
      <c r="CM33" s="608"/>
      <c r="CN33" s="608"/>
      <c r="CO33" s="608"/>
      <c r="CP33" s="608"/>
      <c r="CQ33" s="609"/>
      <c r="CR33" s="610">
        <v>15588341</v>
      </c>
      <c r="CS33" s="643"/>
      <c r="CT33" s="643"/>
      <c r="CU33" s="643"/>
      <c r="CV33" s="643"/>
      <c r="CW33" s="643"/>
      <c r="CX33" s="643"/>
      <c r="CY33" s="644"/>
      <c r="CZ33" s="615">
        <v>45.4</v>
      </c>
      <c r="DA33" s="641"/>
      <c r="DB33" s="641"/>
      <c r="DC33" s="645"/>
      <c r="DD33" s="619">
        <v>10546336</v>
      </c>
      <c r="DE33" s="643"/>
      <c r="DF33" s="643"/>
      <c r="DG33" s="643"/>
      <c r="DH33" s="643"/>
      <c r="DI33" s="643"/>
      <c r="DJ33" s="643"/>
      <c r="DK33" s="644"/>
      <c r="DL33" s="619">
        <v>8104982</v>
      </c>
      <c r="DM33" s="643"/>
      <c r="DN33" s="643"/>
      <c r="DO33" s="643"/>
      <c r="DP33" s="643"/>
      <c r="DQ33" s="643"/>
      <c r="DR33" s="643"/>
      <c r="DS33" s="643"/>
      <c r="DT33" s="643"/>
      <c r="DU33" s="643"/>
      <c r="DV33" s="644"/>
      <c r="DW33" s="615">
        <v>44</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1458827</v>
      </c>
      <c r="S34" s="611"/>
      <c r="T34" s="611"/>
      <c r="U34" s="611"/>
      <c r="V34" s="611"/>
      <c r="W34" s="611"/>
      <c r="X34" s="611"/>
      <c r="Y34" s="612"/>
      <c r="Z34" s="613">
        <v>3.8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5126905</v>
      </c>
      <c r="CS34" s="611"/>
      <c r="CT34" s="611"/>
      <c r="CU34" s="611"/>
      <c r="CV34" s="611"/>
      <c r="CW34" s="611"/>
      <c r="CX34" s="611"/>
      <c r="CY34" s="612"/>
      <c r="CZ34" s="615">
        <v>14.9</v>
      </c>
      <c r="DA34" s="641"/>
      <c r="DB34" s="641"/>
      <c r="DC34" s="645"/>
      <c r="DD34" s="619">
        <v>3143196</v>
      </c>
      <c r="DE34" s="611"/>
      <c r="DF34" s="611"/>
      <c r="DG34" s="611"/>
      <c r="DH34" s="611"/>
      <c r="DI34" s="611"/>
      <c r="DJ34" s="611"/>
      <c r="DK34" s="612"/>
      <c r="DL34" s="619">
        <v>2623053</v>
      </c>
      <c r="DM34" s="611"/>
      <c r="DN34" s="611"/>
      <c r="DO34" s="611"/>
      <c r="DP34" s="611"/>
      <c r="DQ34" s="611"/>
      <c r="DR34" s="611"/>
      <c r="DS34" s="611"/>
      <c r="DT34" s="611"/>
      <c r="DU34" s="611"/>
      <c r="DV34" s="612"/>
      <c r="DW34" s="615">
        <v>14.2</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814343</v>
      </c>
      <c r="S35" s="611"/>
      <c r="T35" s="611"/>
      <c r="U35" s="611"/>
      <c r="V35" s="611"/>
      <c r="W35" s="611"/>
      <c r="X35" s="611"/>
      <c r="Y35" s="612"/>
      <c r="Z35" s="613">
        <v>2.1</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338591</v>
      </c>
      <c r="CS35" s="643"/>
      <c r="CT35" s="643"/>
      <c r="CU35" s="643"/>
      <c r="CV35" s="643"/>
      <c r="CW35" s="643"/>
      <c r="CX35" s="643"/>
      <c r="CY35" s="644"/>
      <c r="CZ35" s="615">
        <v>1</v>
      </c>
      <c r="DA35" s="641"/>
      <c r="DB35" s="641"/>
      <c r="DC35" s="645"/>
      <c r="DD35" s="619">
        <v>273327</v>
      </c>
      <c r="DE35" s="643"/>
      <c r="DF35" s="643"/>
      <c r="DG35" s="643"/>
      <c r="DH35" s="643"/>
      <c r="DI35" s="643"/>
      <c r="DJ35" s="643"/>
      <c r="DK35" s="644"/>
      <c r="DL35" s="619">
        <v>180071</v>
      </c>
      <c r="DM35" s="643"/>
      <c r="DN35" s="643"/>
      <c r="DO35" s="643"/>
      <c r="DP35" s="643"/>
      <c r="DQ35" s="643"/>
      <c r="DR35" s="643"/>
      <c r="DS35" s="643"/>
      <c r="DT35" s="643"/>
      <c r="DU35" s="643"/>
      <c r="DV35" s="644"/>
      <c r="DW35" s="615">
        <v>1</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691789</v>
      </c>
      <c r="S36" s="611"/>
      <c r="T36" s="611"/>
      <c r="U36" s="611"/>
      <c r="V36" s="611"/>
      <c r="W36" s="611"/>
      <c r="X36" s="611"/>
      <c r="Y36" s="612"/>
      <c r="Z36" s="613">
        <v>1.8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5751699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111581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5678591</v>
      </c>
      <c r="CS36" s="611"/>
      <c r="CT36" s="611"/>
      <c r="CU36" s="611"/>
      <c r="CV36" s="611"/>
      <c r="CW36" s="611"/>
      <c r="CX36" s="611"/>
      <c r="CY36" s="612"/>
      <c r="CZ36" s="615">
        <v>16.5</v>
      </c>
      <c r="DA36" s="641"/>
      <c r="DB36" s="641"/>
      <c r="DC36" s="645"/>
      <c r="DD36" s="619">
        <v>4933339</v>
      </c>
      <c r="DE36" s="611"/>
      <c r="DF36" s="611"/>
      <c r="DG36" s="611"/>
      <c r="DH36" s="611"/>
      <c r="DI36" s="611"/>
      <c r="DJ36" s="611"/>
      <c r="DK36" s="612"/>
      <c r="DL36" s="619">
        <v>3213450</v>
      </c>
      <c r="DM36" s="611"/>
      <c r="DN36" s="611"/>
      <c r="DO36" s="611"/>
      <c r="DP36" s="611"/>
      <c r="DQ36" s="611"/>
      <c r="DR36" s="611"/>
      <c r="DS36" s="611"/>
      <c r="DT36" s="611"/>
      <c r="DU36" s="611"/>
      <c r="DV36" s="612"/>
      <c r="DW36" s="615">
        <v>17.399999999999999</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796407</v>
      </c>
      <c r="S37" s="611"/>
      <c r="T37" s="611"/>
      <c r="U37" s="611"/>
      <c r="V37" s="611"/>
      <c r="W37" s="611"/>
      <c r="X37" s="611"/>
      <c r="Y37" s="612"/>
      <c r="Z37" s="613">
        <v>2.1</v>
      </c>
      <c r="AA37" s="613"/>
      <c r="AB37" s="613"/>
      <c r="AC37" s="613"/>
      <c r="AD37" s="614">
        <v>298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1901237</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150522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55686</v>
      </c>
      <c r="CS37" s="643"/>
      <c r="CT37" s="643"/>
      <c r="CU37" s="643"/>
      <c r="CV37" s="643"/>
      <c r="CW37" s="643"/>
      <c r="CX37" s="643"/>
      <c r="CY37" s="644"/>
      <c r="CZ37" s="615">
        <v>0.2</v>
      </c>
      <c r="DA37" s="641"/>
      <c r="DB37" s="641"/>
      <c r="DC37" s="645"/>
      <c r="DD37" s="619">
        <v>33797</v>
      </c>
      <c r="DE37" s="643"/>
      <c r="DF37" s="643"/>
      <c r="DG37" s="643"/>
      <c r="DH37" s="643"/>
      <c r="DI37" s="643"/>
      <c r="DJ37" s="643"/>
      <c r="DK37" s="644"/>
      <c r="DL37" s="619">
        <v>32318</v>
      </c>
      <c r="DM37" s="643"/>
      <c r="DN37" s="643"/>
      <c r="DO37" s="643"/>
      <c r="DP37" s="643"/>
      <c r="DQ37" s="643"/>
      <c r="DR37" s="643"/>
      <c r="DS37" s="643"/>
      <c r="DT37" s="643"/>
      <c r="DU37" s="643"/>
      <c r="DV37" s="644"/>
      <c r="DW37" s="615">
        <v>0.2</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3581300</v>
      </c>
      <c r="S38" s="611"/>
      <c r="T38" s="611"/>
      <c r="U38" s="611"/>
      <c r="V38" s="611"/>
      <c r="W38" s="611"/>
      <c r="X38" s="611"/>
      <c r="Y38" s="612"/>
      <c r="Z38" s="613">
        <v>9.4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1201777</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6513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2532067</v>
      </c>
      <c r="CS38" s="611"/>
      <c r="CT38" s="611"/>
      <c r="CU38" s="611"/>
      <c r="CV38" s="611"/>
      <c r="CW38" s="611"/>
      <c r="CX38" s="611"/>
      <c r="CY38" s="612"/>
      <c r="CZ38" s="615">
        <v>7.4</v>
      </c>
      <c r="DA38" s="641"/>
      <c r="DB38" s="641"/>
      <c r="DC38" s="645"/>
      <c r="DD38" s="619">
        <v>2111693</v>
      </c>
      <c r="DE38" s="611"/>
      <c r="DF38" s="611"/>
      <c r="DG38" s="611"/>
      <c r="DH38" s="611"/>
      <c r="DI38" s="611"/>
      <c r="DJ38" s="611"/>
      <c r="DK38" s="612"/>
      <c r="DL38" s="619">
        <v>2088408</v>
      </c>
      <c r="DM38" s="611"/>
      <c r="DN38" s="611"/>
      <c r="DO38" s="611"/>
      <c r="DP38" s="611"/>
      <c r="DQ38" s="611"/>
      <c r="DR38" s="611"/>
      <c r="DS38" s="611"/>
      <c r="DT38" s="611"/>
      <c r="DU38" s="611"/>
      <c r="DV38" s="612"/>
      <c r="DW38" s="615">
        <v>11.3</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116618</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9341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1212187</v>
      </c>
      <c r="CS39" s="643"/>
      <c r="CT39" s="643"/>
      <c r="CU39" s="643"/>
      <c r="CV39" s="643"/>
      <c r="CW39" s="643"/>
      <c r="CX39" s="643"/>
      <c r="CY39" s="644"/>
      <c r="CZ39" s="615">
        <v>3.5</v>
      </c>
      <c r="DA39" s="641"/>
      <c r="DB39" s="641"/>
      <c r="DC39" s="645"/>
      <c r="DD39" s="619">
        <v>84781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v>107700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26369</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93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700000</v>
      </c>
      <c r="CS40" s="611"/>
      <c r="CT40" s="611"/>
      <c r="CU40" s="611"/>
      <c r="CV40" s="611"/>
      <c r="CW40" s="611"/>
      <c r="CX40" s="611"/>
      <c r="CY40" s="612"/>
      <c r="CZ40" s="615">
        <v>2</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37942411</v>
      </c>
      <c r="S41" s="683"/>
      <c r="T41" s="683"/>
      <c r="U41" s="683"/>
      <c r="V41" s="683"/>
      <c r="W41" s="683"/>
      <c r="X41" s="683"/>
      <c r="Y41" s="687"/>
      <c r="Z41" s="688">
        <v>100</v>
      </c>
      <c r="AA41" s="688"/>
      <c r="AB41" s="688"/>
      <c r="AC41" s="688"/>
      <c r="AD41" s="689">
        <v>18309672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334134</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2171564</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441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4360313</v>
      </c>
      <c r="CS42" s="643"/>
      <c r="CT42" s="643"/>
      <c r="CU42" s="643"/>
      <c r="CV42" s="643"/>
      <c r="CW42" s="643"/>
      <c r="CX42" s="643"/>
      <c r="CY42" s="644"/>
      <c r="CZ42" s="615">
        <v>12.7</v>
      </c>
      <c r="DA42" s="641"/>
      <c r="DB42" s="641"/>
      <c r="DC42" s="645"/>
      <c r="DD42" s="619">
        <v>896217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93861</v>
      </c>
      <c r="CS43" s="643"/>
      <c r="CT43" s="643"/>
      <c r="CU43" s="643"/>
      <c r="CV43" s="643"/>
      <c r="CW43" s="643"/>
      <c r="CX43" s="643"/>
      <c r="CY43" s="644"/>
      <c r="CZ43" s="615">
        <v>0.3</v>
      </c>
      <c r="DA43" s="641"/>
      <c r="DB43" s="641"/>
      <c r="DC43" s="645"/>
      <c r="DD43" s="619">
        <v>91711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3217000</v>
      </c>
      <c r="CS44" s="611"/>
      <c r="CT44" s="611"/>
      <c r="CU44" s="611"/>
      <c r="CV44" s="611"/>
      <c r="CW44" s="611"/>
      <c r="CX44" s="611"/>
      <c r="CY44" s="612"/>
      <c r="CZ44" s="615">
        <v>9.4</v>
      </c>
      <c r="DA44" s="616"/>
      <c r="DB44" s="616"/>
      <c r="DC44" s="622"/>
      <c r="DD44" s="619">
        <v>515652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1061355</v>
      </c>
      <c r="CS45" s="643"/>
      <c r="CT45" s="643"/>
      <c r="CU45" s="643"/>
      <c r="CV45" s="643"/>
      <c r="CW45" s="643"/>
      <c r="CX45" s="643"/>
      <c r="CY45" s="644"/>
      <c r="CZ45" s="615">
        <v>3.1</v>
      </c>
      <c r="DA45" s="641"/>
      <c r="DB45" s="641"/>
      <c r="DC45" s="645"/>
      <c r="DD45" s="619">
        <v>48725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1911154</v>
      </c>
      <c r="CS46" s="611"/>
      <c r="CT46" s="611"/>
      <c r="CU46" s="611"/>
      <c r="CV46" s="611"/>
      <c r="CW46" s="611"/>
      <c r="CX46" s="611"/>
      <c r="CY46" s="612"/>
      <c r="CZ46" s="615">
        <v>5.6</v>
      </c>
      <c r="DA46" s="616"/>
      <c r="DB46" s="616"/>
      <c r="DC46" s="622"/>
      <c r="DD46" s="619">
        <v>426207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1143313</v>
      </c>
      <c r="CS47" s="643"/>
      <c r="CT47" s="643"/>
      <c r="CU47" s="643"/>
      <c r="CV47" s="643"/>
      <c r="CW47" s="643"/>
      <c r="CX47" s="643"/>
      <c r="CY47" s="644"/>
      <c r="CZ47" s="615">
        <v>3.3</v>
      </c>
      <c r="DA47" s="641"/>
      <c r="DB47" s="641"/>
      <c r="DC47" s="645"/>
      <c r="DD47" s="619">
        <v>380565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34340651</v>
      </c>
      <c r="CS49" s="669"/>
      <c r="CT49" s="669"/>
      <c r="CU49" s="669"/>
      <c r="CV49" s="669"/>
      <c r="CW49" s="669"/>
      <c r="CX49" s="669"/>
      <c r="CY49" s="698"/>
      <c r="CZ49" s="690">
        <v>100</v>
      </c>
      <c r="DA49" s="699"/>
      <c r="DB49" s="699"/>
      <c r="DC49" s="700"/>
      <c r="DD49" s="701">
        <v>21528934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R71gBfmmPC9J+5kzgyOp7t9AKD6eb3UVSsRfV1zv/Znm3rq8gc+hkeUckJPUewcGbNYTgZq0iwDSKJ3/uN6aQ==" saltValue="k5lM0hhWMg16IqkepJiM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37642</v>
      </c>
      <c r="R7" s="740"/>
      <c r="S7" s="740"/>
      <c r="T7" s="740"/>
      <c r="U7" s="740"/>
      <c r="V7" s="740">
        <v>34040</v>
      </c>
      <c r="W7" s="740"/>
      <c r="X7" s="740"/>
      <c r="Y7" s="740"/>
      <c r="Z7" s="740"/>
      <c r="AA7" s="740">
        <v>3602</v>
      </c>
      <c r="AB7" s="740"/>
      <c r="AC7" s="740"/>
      <c r="AD7" s="740"/>
      <c r="AE7" s="741"/>
      <c r="AF7" s="742">
        <v>3156</v>
      </c>
      <c r="AG7" s="743"/>
      <c r="AH7" s="743"/>
      <c r="AI7" s="743"/>
      <c r="AJ7" s="744"/>
      <c r="AK7" s="745" t="s">
        <v>550</v>
      </c>
      <c r="AL7" s="746"/>
      <c r="AM7" s="746"/>
      <c r="AN7" s="746"/>
      <c r="AO7" s="746"/>
      <c r="AP7" s="746">
        <v>37923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558</v>
      </c>
      <c r="BT7" s="734"/>
      <c r="BU7" s="734"/>
      <c r="BV7" s="734"/>
      <c r="BW7" s="734"/>
      <c r="BX7" s="734"/>
      <c r="BY7" s="734"/>
      <c r="BZ7" s="734"/>
      <c r="CA7" s="734"/>
      <c r="CB7" s="734"/>
      <c r="CC7" s="734"/>
      <c r="CD7" s="734"/>
      <c r="CE7" s="734"/>
      <c r="CF7" s="734"/>
      <c r="CG7" s="749"/>
      <c r="CH7" s="730">
        <v>0</v>
      </c>
      <c r="CI7" s="731"/>
      <c r="CJ7" s="731"/>
      <c r="CK7" s="731"/>
      <c r="CL7" s="732"/>
      <c r="CM7" s="730">
        <v>18</v>
      </c>
      <c r="CN7" s="731"/>
      <c r="CO7" s="731"/>
      <c r="CP7" s="731"/>
      <c r="CQ7" s="732"/>
      <c r="CR7" s="730">
        <v>10</v>
      </c>
      <c r="CS7" s="731"/>
      <c r="CT7" s="731"/>
      <c r="CU7" s="731"/>
      <c r="CV7" s="732"/>
      <c r="CW7" s="730" t="s">
        <v>552</v>
      </c>
      <c r="CX7" s="731"/>
      <c r="CY7" s="731"/>
      <c r="CZ7" s="731"/>
      <c r="DA7" s="732"/>
      <c r="DB7" s="730" t="s">
        <v>552</v>
      </c>
      <c r="DC7" s="731"/>
      <c r="DD7" s="731"/>
      <c r="DE7" s="731"/>
      <c r="DF7" s="732"/>
      <c r="DG7" s="730">
        <v>222</v>
      </c>
      <c r="DH7" s="731"/>
      <c r="DI7" s="731"/>
      <c r="DJ7" s="731"/>
      <c r="DK7" s="732"/>
      <c r="DL7" s="730" t="s">
        <v>552</v>
      </c>
      <c r="DM7" s="731"/>
      <c r="DN7" s="731"/>
      <c r="DO7" s="731"/>
      <c r="DP7" s="732"/>
      <c r="DQ7" s="730" t="s">
        <v>552</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420</v>
      </c>
      <c r="R8" s="771"/>
      <c r="S8" s="771"/>
      <c r="T8" s="771"/>
      <c r="U8" s="771"/>
      <c r="V8" s="771">
        <v>420</v>
      </c>
      <c r="W8" s="771"/>
      <c r="X8" s="771"/>
      <c r="Y8" s="771"/>
      <c r="Z8" s="771"/>
      <c r="AA8" s="771">
        <v>0</v>
      </c>
      <c r="AB8" s="771"/>
      <c r="AC8" s="771"/>
      <c r="AD8" s="771"/>
      <c r="AE8" s="772"/>
      <c r="AF8" s="773" t="s">
        <v>122</v>
      </c>
      <c r="AG8" s="774"/>
      <c r="AH8" s="774"/>
      <c r="AI8" s="774"/>
      <c r="AJ8" s="775"/>
      <c r="AK8" s="756">
        <v>92</v>
      </c>
      <c r="AL8" s="757"/>
      <c r="AM8" s="757"/>
      <c r="AN8" s="757"/>
      <c r="AO8" s="757"/>
      <c r="AP8" s="757">
        <v>784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569</v>
      </c>
      <c r="BT8" s="761"/>
      <c r="BU8" s="761"/>
      <c r="BV8" s="761"/>
      <c r="BW8" s="761"/>
      <c r="BX8" s="761"/>
      <c r="BY8" s="761"/>
      <c r="BZ8" s="761"/>
      <c r="CA8" s="761"/>
      <c r="CB8" s="761"/>
      <c r="CC8" s="761"/>
      <c r="CD8" s="761"/>
      <c r="CE8" s="761"/>
      <c r="CF8" s="761"/>
      <c r="CG8" s="762"/>
      <c r="CH8" s="763">
        <v>6</v>
      </c>
      <c r="CI8" s="764"/>
      <c r="CJ8" s="764"/>
      <c r="CK8" s="764"/>
      <c r="CL8" s="765"/>
      <c r="CM8" s="763">
        <v>47</v>
      </c>
      <c r="CN8" s="764"/>
      <c r="CO8" s="764"/>
      <c r="CP8" s="764"/>
      <c r="CQ8" s="765"/>
      <c r="CR8" s="763">
        <v>10</v>
      </c>
      <c r="CS8" s="764"/>
      <c r="CT8" s="764"/>
      <c r="CU8" s="764"/>
      <c r="CV8" s="765"/>
      <c r="CW8" s="763">
        <v>5</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559</v>
      </c>
      <c r="BT9" s="761"/>
      <c r="BU9" s="761"/>
      <c r="BV9" s="761"/>
      <c r="BW9" s="761"/>
      <c r="BX9" s="761"/>
      <c r="BY9" s="761"/>
      <c r="BZ9" s="761"/>
      <c r="CA9" s="761"/>
      <c r="CB9" s="761"/>
      <c r="CC9" s="761"/>
      <c r="CD9" s="761"/>
      <c r="CE9" s="761"/>
      <c r="CF9" s="761"/>
      <c r="CG9" s="762"/>
      <c r="CH9" s="763">
        <v>-4</v>
      </c>
      <c r="CI9" s="764"/>
      <c r="CJ9" s="764"/>
      <c r="CK9" s="764"/>
      <c r="CL9" s="765"/>
      <c r="CM9" s="763">
        <v>27</v>
      </c>
      <c r="CN9" s="764"/>
      <c r="CO9" s="764"/>
      <c r="CP9" s="764"/>
      <c r="CQ9" s="765"/>
      <c r="CR9" s="763">
        <v>56</v>
      </c>
      <c r="CS9" s="764"/>
      <c r="CT9" s="764"/>
      <c r="CU9" s="764"/>
      <c r="CV9" s="765"/>
      <c r="CW9" s="763" t="s">
        <v>552</v>
      </c>
      <c r="CX9" s="764"/>
      <c r="CY9" s="764"/>
      <c r="CZ9" s="764"/>
      <c r="DA9" s="765"/>
      <c r="DB9" s="763" t="s">
        <v>552</v>
      </c>
      <c r="DC9" s="764"/>
      <c r="DD9" s="764"/>
      <c r="DE9" s="764"/>
      <c r="DF9" s="765"/>
      <c r="DG9" s="763" t="s">
        <v>552</v>
      </c>
      <c r="DH9" s="764"/>
      <c r="DI9" s="764"/>
      <c r="DJ9" s="764"/>
      <c r="DK9" s="765"/>
      <c r="DL9" s="763" t="s">
        <v>552</v>
      </c>
      <c r="DM9" s="764"/>
      <c r="DN9" s="764"/>
      <c r="DO9" s="764"/>
      <c r="DP9" s="765"/>
      <c r="DQ9" s="763" t="s">
        <v>552</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560</v>
      </c>
      <c r="BT10" s="761"/>
      <c r="BU10" s="761"/>
      <c r="BV10" s="761"/>
      <c r="BW10" s="761"/>
      <c r="BX10" s="761"/>
      <c r="BY10" s="761"/>
      <c r="BZ10" s="761"/>
      <c r="CA10" s="761"/>
      <c r="CB10" s="761"/>
      <c r="CC10" s="761"/>
      <c r="CD10" s="761"/>
      <c r="CE10" s="761"/>
      <c r="CF10" s="761"/>
      <c r="CG10" s="762"/>
      <c r="CH10" s="763">
        <v>89</v>
      </c>
      <c r="CI10" s="764"/>
      <c r="CJ10" s="764"/>
      <c r="CK10" s="764"/>
      <c r="CL10" s="765"/>
      <c r="CM10" s="763">
        <v>1400</v>
      </c>
      <c r="CN10" s="764"/>
      <c r="CO10" s="764"/>
      <c r="CP10" s="764"/>
      <c r="CQ10" s="765"/>
      <c r="CR10" s="763">
        <v>3</v>
      </c>
      <c r="CS10" s="764"/>
      <c r="CT10" s="764"/>
      <c r="CU10" s="764"/>
      <c r="CV10" s="765"/>
      <c r="CW10" s="763" t="s">
        <v>552</v>
      </c>
      <c r="CX10" s="764"/>
      <c r="CY10" s="764"/>
      <c r="CZ10" s="764"/>
      <c r="DA10" s="765"/>
      <c r="DB10" s="763" t="s">
        <v>552</v>
      </c>
      <c r="DC10" s="764"/>
      <c r="DD10" s="764"/>
      <c r="DE10" s="764"/>
      <c r="DF10" s="765"/>
      <c r="DG10" s="763" t="s">
        <v>552</v>
      </c>
      <c r="DH10" s="764"/>
      <c r="DI10" s="764"/>
      <c r="DJ10" s="764"/>
      <c r="DK10" s="765"/>
      <c r="DL10" s="763" t="s">
        <v>552</v>
      </c>
      <c r="DM10" s="764"/>
      <c r="DN10" s="764"/>
      <c r="DO10" s="764"/>
      <c r="DP10" s="765"/>
      <c r="DQ10" s="763" t="s">
        <v>552</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561</v>
      </c>
      <c r="BT11" s="761"/>
      <c r="BU11" s="761"/>
      <c r="BV11" s="761"/>
      <c r="BW11" s="761"/>
      <c r="BX11" s="761"/>
      <c r="BY11" s="761"/>
      <c r="BZ11" s="761"/>
      <c r="CA11" s="761"/>
      <c r="CB11" s="761"/>
      <c r="CC11" s="761"/>
      <c r="CD11" s="761"/>
      <c r="CE11" s="761"/>
      <c r="CF11" s="761"/>
      <c r="CG11" s="762"/>
      <c r="CH11" s="763">
        <v>13</v>
      </c>
      <c r="CI11" s="764"/>
      <c r="CJ11" s="764"/>
      <c r="CK11" s="764"/>
      <c r="CL11" s="765"/>
      <c r="CM11" s="763">
        <v>53</v>
      </c>
      <c r="CN11" s="764"/>
      <c r="CO11" s="764"/>
      <c r="CP11" s="764"/>
      <c r="CQ11" s="765"/>
      <c r="CR11" s="763">
        <v>45</v>
      </c>
      <c r="CS11" s="764"/>
      <c r="CT11" s="764"/>
      <c r="CU11" s="764"/>
      <c r="CV11" s="765"/>
      <c r="CW11" s="763">
        <v>57</v>
      </c>
      <c r="CX11" s="764"/>
      <c r="CY11" s="764"/>
      <c r="CZ11" s="764"/>
      <c r="DA11" s="765"/>
      <c r="DB11" s="763" t="s">
        <v>552</v>
      </c>
      <c r="DC11" s="764"/>
      <c r="DD11" s="764"/>
      <c r="DE11" s="764"/>
      <c r="DF11" s="765"/>
      <c r="DG11" s="763" t="s">
        <v>552</v>
      </c>
      <c r="DH11" s="764"/>
      <c r="DI11" s="764"/>
      <c r="DJ11" s="764"/>
      <c r="DK11" s="765"/>
      <c r="DL11" s="763" t="s">
        <v>552</v>
      </c>
      <c r="DM11" s="764"/>
      <c r="DN11" s="764"/>
      <c r="DO11" s="764"/>
      <c r="DP11" s="765"/>
      <c r="DQ11" s="763" t="s">
        <v>552</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t="s">
        <v>562</v>
      </c>
      <c r="BT12" s="761"/>
      <c r="BU12" s="761"/>
      <c r="BV12" s="761"/>
      <c r="BW12" s="761"/>
      <c r="BX12" s="761"/>
      <c r="BY12" s="761"/>
      <c r="BZ12" s="761"/>
      <c r="CA12" s="761"/>
      <c r="CB12" s="761"/>
      <c r="CC12" s="761"/>
      <c r="CD12" s="761"/>
      <c r="CE12" s="761"/>
      <c r="CF12" s="761"/>
      <c r="CG12" s="762"/>
      <c r="CH12" s="763">
        <v>2</v>
      </c>
      <c r="CI12" s="764"/>
      <c r="CJ12" s="764"/>
      <c r="CK12" s="764"/>
      <c r="CL12" s="765"/>
      <c r="CM12" s="763">
        <v>130</v>
      </c>
      <c r="CN12" s="764"/>
      <c r="CO12" s="764"/>
      <c r="CP12" s="764"/>
      <c r="CQ12" s="765"/>
      <c r="CR12" s="763">
        <v>130</v>
      </c>
      <c r="CS12" s="764"/>
      <c r="CT12" s="764"/>
      <c r="CU12" s="764"/>
      <c r="CV12" s="765"/>
      <c r="CW12" s="763" t="s">
        <v>552</v>
      </c>
      <c r="CX12" s="764"/>
      <c r="CY12" s="764"/>
      <c r="CZ12" s="764"/>
      <c r="DA12" s="765"/>
      <c r="DB12" s="763" t="s">
        <v>552</v>
      </c>
      <c r="DC12" s="764"/>
      <c r="DD12" s="764"/>
      <c r="DE12" s="764"/>
      <c r="DF12" s="765"/>
      <c r="DG12" s="763" t="s">
        <v>552</v>
      </c>
      <c r="DH12" s="764"/>
      <c r="DI12" s="764"/>
      <c r="DJ12" s="764"/>
      <c r="DK12" s="765"/>
      <c r="DL12" s="763" t="s">
        <v>552</v>
      </c>
      <c r="DM12" s="764"/>
      <c r="DN12" s="764"/>
      <c r="DO12" s="764"/>
      <c r="DP12" s="765"/>
      <c r="DQ12" s="763" t="s">
        <v>552</v>
      </c>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t="s">
        <v>563</v>
      </c>
      <c r="BT13" s="761"/>
      <c r="BU13" s="761"/>
      <c r="BV13" s="761"/>
      <c r="BW13" s="761"/>
      <c r="BX13" s="761"/>
      <c r="BY13" s="761"/>
      <c r="BZ13" s="761"/>
      <c r="CA13" s="761"/>
      <c r="CB13" s="761"/>
      <c r="CC13" s="761"/>
      <c r="CD13" s="761"/>
      <c r="CE13" s="761"/>
      <c r="CF13" s="761"/>
      <c r="CG13" s="762"/>
      <c r="CH13" s="763">
        <v>5</v>
      </c>
      <c r="CI13" s="764"/>
      <c r="CJ13" s="764"/>
      <c r="CK13" s="764"/>
      <c r="CL13" s="765"/>
      <c r="CM13" s="763">
        <v>19</v>
      </c>
      <c r="CN13" s="764"/>
      <c r="CO13" s="764"/>
      <c r="CP13" s="764"/>
      <c r="CQ13" s="765"/>
      <c r="CR13" s="763">
        <v>5</v>
      </c>
      <c r="CS13" s="764"/>
      <c r="CT13" s="764"/>
      <c r="CU13" s="764"/>
      <c r="CV13" s="765"/>
      <c r="CW13" s="763" t="s">
        <v>552</v>
      </c>
      <c r="CX13" s="764"/>
      <c r="CY13" s="764"/>
      <c r="CZ13" s="764"/>
      <c r="DA13" s="765"/>
      <c r="DB13" s="763" t="s">
        <v>552</v>
      </c>
      <c r="DC13" s="764"/>
      <c r="DD13" s="764"/>
      <c r="DE13" s="764"/>
      <c r="DF13" s="765"/>
      <c r="DG13" s="763" t="s">
        <v>552</v>
      </c>
      <c r="DH13" s="764"/>
      <c r="DI13" s="764"/>
      <c r="DJ13" s="764"/>
      <c r="DK13" s="765"/>
      <c r="DL13" s="763" t="s">
        <v>552</v>
      </c>
      <c r="DM13" s="764"/>
      <c r="DN13" s="764"/>
      <c r="DO13" s="764"/>
      <c r="DP13" s="765"/>
      <c r="DQ13" s="763" t="s">
        <v>552</v>
      </c>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37942</v>
      </c>
      <c r="R23" s="780"/>
      <c r="S23" s="780"/>
      <c r="T23" s="780"/>
      <c r="U23" s="780"/>
      <c r="V23" s="780">
        <v>34341</v>
      </c>
      <c r="W23" s="780"/>
      <c r="X23" s="780"/>
      <c r="Y23" s="780"/>
      <c r="Z23" s="780"/>
      <c r="AA23" s="780">
        <v>3601</v>
      </c>
      <c r="AB23" s="780"/>
      <c r="AC23" s="780"/>
      <c r="AD23" s="780"/>
      <c r="AE23" s="781"/>
      <c r="AF23" s="782">
        <v>3156</v>
      </c>
      <c r="AG23" s="780"/>
      <c r="AH23" s="780"/>
      <c r="AI23" s="780"/>
      <c r="AJ23" s="783"/>
      <c r="AK23" s="784"/>
      <c r="AL23" s="785"/>
      <c r="AM23" s="785"/>
      <c r="AN23" s="785"/>
      <c r="AO23" s="785"/>
      <c r="AP23" s="780">
        <v>38707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5719</v>
      </c>
      <c r="R28" s="810"/>
      <c r="S28" s="810"/>
      <c r="T28" s="810"/>
      <c r="U28" s="810"/>
      <c r="V28" s="810">
        <v>5607</v>
      </c>
      <c r="W28" s="810"/>
      <c r="X28" s="810"/>
      <c r="Y28" s="810"/>
      <c r="Z28" s="810"/>
      <c r="AA28" s="810">
        <f>Q28-V28</f>
        <v>112</v>
      </c>
      <c r="AB28" s="810"/>
      <c r="AC28" s="810"/>
      <c r="AD28" s="810"/>
      <c r="AE28" s="811"/>
      <c r="AF28" s="812">
        <v>112</v>
      </c>
      <c r="AG28" s="810"/>
      <c r="AH28" s="810"/>
      <c r="AI28" s="810"/>
      <c r="AJ28" s="813"/>
      <c r="AK28" s="814">
        <v>454</v>
      </c>
      <c r="AL28" s="815"/>
      <c r="AM28" s="815"/>
      <c r="AN28" s="815"/>
      <c r="AO28" s="815"/>
      <c r="AP28" s="815" t="s">
        <v>550</v>
      </c>
      <c r="AQ28" s="815"/>
      <c r="AR28" s="815"/>
      <c r="AS28" s="815"/>
      <c r="AT28" s="815"/>
      <c r="AU28" s="815" t="s">
        <v>550</v>
      </c>
      <c r="AV28" s="815"/>
      <c r="AW28" s="815"/>
      <c r="AX28" s="815"/>
      <c r="AY28" s="815"/>
      <c r="AZ28" s="816" t="s">
        <v>490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933</v>
      </c>
      <c r="R29" s="771"/>
      <c r="S29" s="771"/>
      <c r="T29" s="771"/>
      <c r="U29" s="771"/>
      <c r="V29" s="771">
        <v>930</v>
      </c>
      <c r="W29" s="771"/>
      <c r="X29" s="771"/>
      <c r="Y29" s="771"/>
      <c r="Z29" s="771"/>
      <c r="AA29" s="771">
        <f>Q29-V29</f>
        <v>3</v>
      </c>
      <c r="AB29" s="771"/>
      <c r="AC29" s="771"/>
      <c r="AD29" s="771"/>
      <c r="AE29" s="772"/>
      <c r="AF29" s="773">
        <v>3</v>
      </c>
      <c r="AG29" s="774"/>
      <c r="AH29" s="774"/>
      <c r="AI29" s="774"/>
      <c r="AJ29" s="775"/>
      <c r="AK29" s="821">
        <v>264</v>
      </c>
      <c r="AL29" s="817"/>
      <c r="AM29" s="817"/>
      <c r="AN29" s="817"/>
      <c r="AO29" s="817"/>
      <c r="AP29" s="817" t="s">
        <v>550</v>
      </c>
      <c r="AQ29" s="817"/>
      <c r="AR29" s="817"/>
      <c r="AS29" s="817"/>
      <c r="AT29" s="817"/>
      <c r="AU29" s="817" t="s">
        <v>550</v>
      </c>
      <c r="AV29" s="817"/>
      <c r="AW29" s="817"/>
      <c r="AX29" s="817"/>
      <c r="AY29" s="817"/>
      <c r="AZ29" s="818" t="s">
        <v>490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7202</v>
      </c>
      <c r="R30" s="771"/>
      <c r="S30" s="771"/>
      <c r="T30" s="771"/>
      <c r="U30" s="771"/>
      <c r="V30" s="771">
        <v>6962</v>
      </c>
      <c r="W30" s="771"/>
      <c r="X30" s="771"/>
      <c r="Y30" s="771"/>
      <c r="Z30" s="771"/>
      <c r="AA30" s="771">
        <f>Q30-V30</f>
        <v>240</v>
      </c>
      <c r="AB30" s="771"/>
      <c r="AC30" s="771"/>
      <c r="AD30" s="771"/>
      <c r="AE30" s="772"/>
      <c r="AF30" s="773">
        <v>240</v>
      </c>
      <c r="AG30" s="774"/>
      <c r="AH30" s="774"/>
      <c r="AI30" s="774"/>
      <c r="AJ30" s="775"/>
      <c r="AK30" s="821">
        <v>1076</v>
      </c>
      <c r="AL30" s="817"/>
      <c r="AM30" s="817"/>
      <c r="AN30" s="817"/>
      <c r="AO30" s="817"/>
      <c r="AP30" s="817" t="s">
        <v>550</v>
      </c>
      <c r="AQ30" s="817"/>
      <c r="AR30" s="817"/>
      <c r="AS30" s="817"/>
      <c r="AT30" s="817"/>
      <c r="AU30" s="817" t="s">
        <v>550</v>
      </c>
      <c r="AV30" s="817"/>
      <c r="AW30" s="817"/>
      <c r="AX30" s="817"/>
      <c r="AY30" s="817"/>
      <c r="AZ30" s="818" t="s">
        <v>490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1439</v>
      </c>
      <c r="R31" s="771"/>
      <c r="S31" s="771"/>
      <c r="T31" s="771"/>
      <c r="U31" s="771"/>
      <c r="V31" s="771">
        <v>1962</v>
      </c>
      <c r="W31" s="771"/>
      <c r="X31" s="771"/>
      <c r="Y31" s="771"/>
      <c r="Z31" s="771"/>
      <c r="AA31" s="771">
        <f>Q31-V31</f>
        <v>-523</v>
      </c>
      <c r="AB31" s="771"/>
      <c r="AC31" s="771"/>
      <c r="AD31" s="771"/>
      <c r="AE31" s="772"/>
      <c r="AF31" s="773">
        <v>1319</v>
      </c>
      <c r="AG31" s="774"/>
      <c r="AH31" s="774"/>
      <c r="AI31" s="774"/>
      <c r="AJ31" s="775"/>
      <c r="AK31" s="821">
        <v>117</v>
      </c>
      <c r="AL31" s="817"/>
      <c r="AM31" s="817"/>
      <c r="AN31" s="817"/>
      <c r="AO31" s="817"/>
      <c r="AP31" s="817">
        <v>3492</v>
      </c>
      <c r="AQ31" s="817"/>
      <c r="AR31" s="817"/>
      <c r="AS31" s="817"/>
      <c r="AT31" s="817"/>
      <c r="AU31" s="817">
        <v>440</v>
      </c>
      <c r="AV31" s="817"/>
      <c r="AW31" s="817"/>
      <c r="AX31" s="817"/>
      <c r="AY31" s="817"/>
      <c r="AZ31" s="818" t="s">
        <v>490</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2638</v>
      </c>
      <c r="R32" s="771"/>
      <c r="S32" s="771"/>
      <c r="T32" s="771"/>
      <c r="U32" s="771"/>
      <c r="V32" s="771">
        <v>2494</v>
      </c>
      <c r="W32" s="771"/>
      <c r="X32" s="771"/>
      <c r="Y32" s="771"/>
      <c r="Z32" s="771"/>
      <c r="AA32" s="771">
        <v>143</v>
      </c>
      <c r="AB32" s="771"/>
      <c r="AC32" s="771"/>
      <c r="AD32" s="771"/>
      <c r="AE32" s="772"/>
      <c r="AF32" s="773">
        <v>172</v>
      </c>
      <c r="AG32" s="774"/>
      <c r="AH32" s="774"/>
      <c r="AI32" s="774"/>
      <c r="AJ32" s="775"/>
      <c r="AK32" s="821">
        <v>1901</v>
      </c>
      <c r="AL32" s="817"/>
      <c r="AM32" s="817"/>
      <c r="AN32" s="817"/>
      <c r="AO32" s="817"/>
      <c r="AP32" s="817">
        <v>20241</v>
      </c>
      <c r="AQ32" s="817"/>
      <c r="AR32" s="817"/>
      <c r="AS32" s="817"/>
      <c r="AT32" s="817"/>
      <c r="AU32" s="817">
        <v>16517</v>
      </c>
      <c r="AV32" s="817"/>
      <c r="AW32" s="817"/>
      <c r="AX32" s="817"/>
      <c r="AY32" s="817"/>
      <c r="AZ32" s="818" t="s">
        <v>490</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8809</v>
      </c>
      <c r="R33" s="771"/>
      <c r="S33" s="771"/>
      <c r="T33" s="771"/>
      <c r="U33" s="771"/>
      <c r="V33" s="771">
        <v>8679</v>
      </c>
      <c r="W33" s="771"/>
      <c r="X33" s="771"/>
      <c r="Y33" s="771"/>
      <c r="Z33" s="771"/>
      <c r="AA33" s="771">
        <f t="shared" ref="AA33:AA34" si="0">Q33-V33</f>
        <v>130</v>
      </c>
      <c r="AB33" s="771"/>
      <c r="AC33" s="771"/>
      <c r="AD33" s="771"/>
      <c r="AE33" s="772"/>
      <c r="AF33" s="773">
        <v>9163</v>
      </c>
      <c r="AG33" s="774"/>
      <c r="AH33" s="774"/>
      <c r="AI33" s="774"/>
      <c r="AJ33" s="775"/>
      <c r="AK33" s="821">
        <v>1202</v>
      </c>
      <c r="AL33" s="817"/>
      <c r="AM33" s="817"/>
      <c r="AN33" s="817"/>
      <c r="AO33" s="817"/>
      <c r="AP33" s="817">
        <v>5666</v>
      </c>
      <c r="AQ33" s="817"/>
      <c r="AR33" s="817"/>
      <c r="AS33" s="817"/>
      <c r="AT33" s="817"/>
      <c r="AU33" s="817">
        <v>3660</v>
      </c>
      <c r="AV33" s="817"/>
      <c r="AW33" s="817"/>
      <c r="AX33" s="817"/>
      <c r="AY33" s="817"/>
      <c r="AZ33" s="818" t="s">
        <v>490</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85</v>
      </c>
      <c r="R34" s="771"/>
      <c r="S34" s="771"/>
      <c r="T34" s="771"/>
      <c r="U34" s="771"/>
      <c r="V34" s="771">
        <v>143</v>
      </c>
      <c r="W34" s="771"/>
      <c r="X34" s="771"/>
      <c r="Y34" s="771"/>
      <c r="Z34" s="771"/>
      <c r="AA34" s="771">
        <f t="shared" si="0"/>
        <v>-58</v>
      </c>
      <c r="AB34" s="771"/>
      <c r="AC34" s="771"/>
      <c r="AD34" s="771"/>
      <c r="AE34" s="772"/>
      <c r="AF34" s="773" t="s">
        <v>122</v>
      </c>
      <c r="AG34" s="774"/>
      <c r="AH34" s="774"/>
      <c r="AI34" s="774"/>
      <c r="AJ34" s="775"/>
      <c r="AK34" s="821">
        <v>26</v>
      </c>
      <c r="AL34" s="817"/>
      <c r="AM34" s="817"/>
      <c r="AN34" s="817"/>
      <c r="AO34" s="817"/>
      <c r="AP34" s="817">
        <v>60</v>
      </c>
      <c r="AQ34" s="817"/>
      <c r="AR34" s="817"/>
      <c r="AS34" s="817"/>
      <c r="AT34" s="817"/>
      <c r="AU34" s="817">
        <v>37</v>
      </c>
      <c r="AV34" s="817"/>
      <c r="AW34" s="817"/>
      <c r="AX34" s="817"/>
      <c r="AY34" s="817"/>
      <c r="AZ34" s="818" t="s">
        <v>490</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11008</v>
      </c>
      <c r="AG63" s="831"/>
      <c r="AH63" s="831"/>
      <c r="AI63" s="831"/>
      <c r="AJ63" s="832"/>
      <c r="AK63" s="833"/>
      <c r="AL63" s="828"/>
      <c r="AM63" s="828"/>
      <c r="AN63" s="828"/>
      <c r="AO63" s="828"/>
      <c r="AP63" s="831">
        <v>29459</v>
      </c>
      <c r="AQ63" s="831"/>
      <c r="AR63" s="831"/>
      <c r="AS63" s="831"/>
      <c r="AT63" s="831"/>
      <c r="AU63" s="831">
        <v>20654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401</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551</v>
      </c>
      <c r="C68" s="857"/>
      <c r="D68" s="857"/>
      <c r="E68" s="857"/>
      <c r="F68" s="857"/>
      <c r="G68" s="857"/>
      <c r="H68" s="857"/>
      <c r="I68" s="857"/>
      <c r="J68" s="857"/>
      <c r="K68" s="857"/>
      <c r="L68" s="857"/>
      <c r="M68" s="857"/>
      <c r="N68" s="857"/>
      <c r="O68" s="857"/>
      <c r="P68" s="858"/>
      <c r="Q68" s="859">
        <v>167</v>
      </c>
      <c r="R68" s="853"/>
      <c r="S68" s="853"/>
      <c r="T68" s="853"/>
      <c r="U68" s="853"/>
      <c r="V68" s="853">
        <v>154</v>
      </c>
      <c r="W68" s="853"/>
      <c r="X68" s="853"/>
      <c r="Y68" s="853"/>
      <c r="Z68" s="853"/>
      <c r="AA68" s="853">
        <f>Q68-V68</f>
        <v>13</v>
      </c>
      <c r="AB68" s="853"/>
      <c r="AC68" s="853"/>
      <c r="AD68" s="853"/>
      <c r="AE68" s="853"/>
      <c r="AF68" s="853">
        <v>13</v>
      </c>
      <c r="AG68" s="853"/>
      <c r="AH68" s="853"/>
      <c r="AI68" s="853"/>
      <c r="AJ68" s="853"/>
      <c r="AK68" s="853" t="s">
        <v>552</v>
      </c>
      <c r="AL68" s="853"/>
      <c r="AM68" s="853"/>
      <c r="AN68" s="853"/>
      <c r="AO68" s="853"/>
      <c r="AP68" s="853" t="s">
        <v>552</v>
      </c>
      <c r="AQ68" s="853"/>
      <c r="AR68" s="853"/>
      <c r="AS68" s="853"/>
      <c r="AT68" s="853"/>
      <c r="AU68" s="853" t="s">
        <v>552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553</v>
      </c>
      <c r="C69" s="861"/>
      <c r="D69" s="861"/>
      <c r="E69" s="861"/>
      <c r="F69" s="861"/>
      <c r="G69" s="861"/>
      <c r="H69" s="861"/>
      <c r="I69" s="861"/>
      <c r="J69" s="861"/>
      <c r="K69" s="861"/>
      <c r="L69" s="861"/>
      <c r="M69" s="861"/>
      <c r="N69" s="861"/>
      <c r="O69" s="861"/>
      <c r="P69" s="862"/>
      <c r="Q69" s="863">
        <v>585</v>
      </c>
      <c r="R69" s="817"/>
      <c r="S69" s="817"/>
      <c r="T69" s="817"/>
      <c r="U69" s="817"/>
      <c r="V69" s="817">
        <v>569</v>
      </c>
      <c r="W69" s="817"/>
      <c r="X69" s="817"/>
      <c r="Y69" s="817"/>
      <c r="Z69" s="817"/>
      <c r="AA69" s="817">
        <f t="shared" ref="AA69:AA73" si="1">Q69-V69</f>
        <v>16</v>
      </c>
      <c r="AB69" s="817"/>
      <c r="AC69" s="817"/>
      <c r="AD69" s="817"/>
      <c r="AE69" s="817"/>
      <c r="AF69" s="817">
        <v>16</v>
      </c>
      <c r="AG69" s="817"/>
      <c r="AH69" s="817"/>
      <c r="AI69" s="817"/>
      <c r="AJ69" s="817"/>
      <c r="AK69" s="817" t="s">
        <v>490</v>
      </c>
      <c r="AL69" s="817"/>
      <c r="AM69" s="817"/>
      <c r="AN69" s="817"/>
      <c r="AO69" s="817"/>
      <c r="AP69" s="817" t="s">
        <v>490</v>
      </c>
      <c r="AQ69" s="817"/>
      <c r="AR69" s="817"/>
      <c r="AS69" s="817"/>
      <c r="AT69" s="817"/>
      <c r="AU69" s="817" t="s">
        <v>490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554</v>
      </c>
      <c r="C70" s="861"/>
      <c r="D70" s="861"/>
      <c r="E70" s="861"/>
      <c r="F70" s="861"/>
      <c r="G70" s="861"/>
      <c r="H70" s="861"/>
      <c r="I70" s="861"/>
      <c r="J70" s="861"/>
      <c r="K70" s="861"/>
      <c r="L70" s="861"/>
      <c r="M70" s="861"/>
      <c r="N70" s="861"/>
      <c r="O70" s="861"/>
      <c r="P70" s="862"/>
      <c r="Q70" s="863">
        <v>176293</v>
      </c>
      <c r="R70" s="817"/>
      <c r="S70" s="817"/>
      <c r="T70" s="817"/>
      <c r="U70" s="817"/>
      <c r="V70" s="817">
        <v>176293</v>
      </c>
      <c r="W70" s="817"/>
      <c r="X70" s="817"/>
      <c r="Y70" s="817"/>
      <c r="Z70" s="817"/>
      <c r="AA70" s="817">
        <f t="shared" si="1"/>
        <v>0</v>
      </c>
      <c r="AB70" s="817"/>
      <c r="AC70" s="817"/>
      <c r="AD70" s="817"/>
      <c r="AE70" s="817"/>
      <c r="AF70" s="817">
        <v>0</v>
      </c>
      <c r="AG70" s="817"/>
      <c r="AH70" s="817"/>
      <c r="AI70" s="817"/>
      <c r="AJ70" s="817"/>
      <c r="AK70" s="817" t="s">
        <v>490</v>
      </c>
      <c r="AL70" s="817"/>
      <c r="AM70" s="817"/>
      <c r="AN70" s="817"/>
      <c r="AO70" s="817"/>
      <c r="AP70" s="817" t="s">
        <v>490</v>
      </c>
      <c r="AQ70" s="817"/>
      <c r="AR70" s="817"/>
      <c r="AS70" s="817"/>
      <c r="AT70" s="817"/>
      <c r="AU70" s="817" t="s">
        <v>490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555</v>
      </c>
      <c r="C71" s="861"/>
      <c r="D71" s="861"/>
      <c r="E71" s="861"/>
      <c r="F71" s="861"/>
      <c r="G71" s="861"/>
      <c r="H71" s="861"/>
      <c r="I71" s="861"/>
      <c r="J71" s="861"/>
      <c r="K71" s="861"/>
      <c r="L71" s="861"/>
      <c r="M71" s="861"/>
      <c r="N71" s="861"/>
      <c r="O71" s="861"/>
      <c r="P71" s="862"/>
      <c r="Q71" s="863">
        <v>177</v>
      </c>
      <c r="R71" s="817"/>
      <c r="S71" s="817"/>
      <c r="T71" s="817"/>
      <c r="U71" s="817"/>
      <c r="V71" s="817">
        <v>172</v>
      </c>
      <c r="W71" s="817"/>
      <c r="X71" s="817"/>
      <c r="Y71" s="817"/>
      <c r="Z71" s="817"/>
      <c r="AA71" s="817">
        <f t="shared" si="1"/>
        <v>5</v>
      </c>
      <c r="AB71" s="817"/>
      <c r="AC71" s="817"/>
      <c r="AD71" s="817"/>
      <c r="AE71" s="817"/>
      <c r="AF71" s="817">
        <v>5</v>
      </c>
      <c r="AG71" s="817"/>
      <c r="AH71" s="817"/>
      <c r="AI71" s="817"/>
      <c r="AJ71" s="817"/>
      <c r="AK71" s="817" t="s">
        <v>490</v>
      </c>
      <c r="AL71" s="817"/>
      <c r="AM71" s="817"/>
      <c r="AN71" s="817"/>
      <c r="AO71" s="817"/>
      <c r="AP71" s="817" t="s">
        <v>490</v>
      </c>
      <c r="AQ71" s="817"/>
      <c r="AR71" s="817"/>
      <c r="AS71" s="817"/>
      <c r="AT71" s="817"/>
      <c r="AU71" s="817" t="s">
        <v>490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556</v>
      </c>
      <c r="C72" s="861"/>
      <c r="D72" s="861"/>
      <c r="E72" s="861"/>
      <c r="F72" s="861"/>
      <c r="G72" s="861"/>
      <c r="H72" s="861"/>
      <c r="I72" s="861"/>
      <c r="J72" s="861"/>
      <c r="K72" s="861"/>
      <c r="L72" s="861"/>
      <c r="M72" s="861"/>
      <c r="N72" s="861"/>
      <c r="O72" s="861"/>
      <c r="P72" s="862"/>
      <c r="Q72" s="863">
        <v>5</v>
      </c>
      <c r="R72" s="817"/>
      <c r="S72" s="817"/>
      <c r="T72" s="817"/>
      <c r="U72" s="817"/>
      <c r="V72" s="817">
        <v>0</v>
      </c>
      <c r="W72" s="817"/>
      <c r="X72" s="817"/>
      <c r="Y72" s="817"/>
      <c r="Z72" s="817"/>
      <c r="AA72" s="817">
        <f t="shared" si="1"/>
        <v>5</v>
      </c>
      <c r="AB72" s="817"/>
      <c r="AC72" s="817"/>
      <c r="AD72" s="817"/>
      <c r="AE72" s="817"/>
      <c r="AF72" s="817">
        <v>5</v>
      </c>
      <c r="AG72" s="817"/>
      <c r="AH72" s="817"/>
      <c r="AI72" s="817"/>
      <c r="AJ72" s="817"/>
      <c r="AK72" s="817" t="s">
        <v>490</v>
      </c>
      <c r="AL72" s="817"/>
      <c r="AM72" s="817"/>
      <c r="AN72" s="817"/>
      <c r="AO72" s="817"/>
      <c r="AP72" s="817" t="s">
        <v>490</v>
      </c>
      <c r="AQ72" s="817"/>
      <c r="AR72" s="817"/>
      <c r="AS72" s="817"/>
      <c r="AT72" s="817"/>
      <c r="AU72" s="817" t="s">
        <v>490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557</v>
      </c>
      <c r="C73" s="861"/>
      <c r="D73" s="861"/>
      <c r="E73" s="861"/>
      <c r="F73" s="861"/>
      <c r="G73" s="861"/>
      <c r="H73" s="861"/>
      <c r="I73" s="861"/>
      <c r="J73" s="861"/>
      <c r="K73" s="861"/>
      <c r="L73" s="861"/>
      <c r="M73" s="861"/>
      <c r="N73" s="861"/>
      <c r="O73" s="861"/>
      <c r="P73" s="862"/>
      <c r="Q73" s="863">
        <v>141138</v>
      </c>
      <c r="R73" s="817"/>
      <c r="S73" s="817"/>
      <c r="T73" s="817"/>
      <c r="U73" s="817"/>
      <c r="V73" s="817">
        <v>141138</v>
      </c>
      <c r="W73" s="817"/>
      <c r="X73" s="817"/>
      <c r="Y73" s="817"/>
      <c r="Z73" s="817"/>
      <c r="AA73" s="817">
        <f t="shared" si="1"/>
        <v>0</v>
      </c>
      <c r="AB73" s="817"/>
      <c r="AC73" s="817"/>
      <c r="AD73" s="817"/>
      <c r="AE73" s="817"/>
      <c r="AF73" s="817">
        <v>0</v>
      </c>
      <c r="AG73" s="817"/>
      <c r="AH73" s="817"/>
      <c r="AI73" s="817"/>
      <c r="AJ73" s="817"/>
      <c r="AK73" s="817" t="s">
        <v>490</v>
      </c>
      <c r="AL73" s="817"/>
      <c r="AM73" s="817"/>
      <c r="AN73" s="817"/>
      <c r="AO73" s="817"/>
      <c r="AP73" s="817" t="s">
        <v>490</v>
      </c>
      <c r="AQ73" s="817"/>
      <c r="AR73" s="817"/>
      <c r="AS73" s="817"/>
      <c r="AT73" s="817"/>
      <c r="AU73" s="817" t="s">
        <v>490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39</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259</v>
      </c>
      <c r="CS102" s="839"/>
      <c r="CT102" s="839"/>
      <c r="CU102" s="839"/>
      <c r="CV102" s="878"/>
      <c r="CW102" s="877">
        <v>61</v>
      </c>
      <c r="CX102" s="839"/>
      <c r="CY102" s="839"/>
      <c r="CZ102" s="839"/>
      <c r="DA102" s="878"/>
      <c r="DB102" s="877"/>
      <c r="DC102" s="839"/>
      <c r="DD102" s="839"/>
      <c r="DE102" s="839"/>
      <c r="DF102" s="878"/>
      <c r="DG102" s="877">
        <v>222</v>
      </c>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2">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4705538</v>
      </c>
      <c r="AB110" s="887"/>
      <c r="AC110" s="887"/>
      <c r="AD110" s="887"/>
      <c r="AE110" s="888"/>
      <c r="AF110" s="889">
        <v>4168951</v>
      </c>
      <c r="AG110" s="887"/>
      <c r="AH110" s="887"/>
      <c r="AI110" s="887"/>
      <c r="AJ110" s="888"/>
      <c r="AK110" s="889">
        <v>4147923</v>
      </c>
      <c r="AL110" s="887"/>
      <c r="AM110" s="887"/>
      <c r="AN110" s="887"/>
      <c r="AO110" s="888"/>
      <c r="AP110" s="890">
        <v>29.5</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37860519</v>
      </c>
      <c r="BR110" s="918"/>
      <c r="BS110" s="918"/>
      <c r="BT110" s="918"/>
      <c r="BU110" s="918"/>
      <c r="BV110" s="918">
        <v>39123397</v>
      </c>
      <c r="BW110" s="918"/>
      <c r="BX110" s="918"/>
      <c r="BY110" s="918"/>
      <c r="BZ110" s="918"/>
      <c r="CA110" s="918">
        <v>38707101</v>
      </c>
      <c r="CB110" s="918"/>
      <c r="CC110" s="918"/>
      <c r="CD110" s="918"/>
      <c r="CE110" s="918"/>
      <c r="CF110" s="931">
        <v>275.3</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2636</v>
      </c>
      <c r="BR111" s="913"/>
      <c r="BS111" s="913"/>
      <c r="BT111" s="913"/>
      <c r="BU111" s="913"/>
      <c r="BV111" s="913">
        <v>564</v>
      </c>
      <c r="BW111" s="913"/>
      <c r="BX111" s="913"/>
      <c r="BY111" s="913"/>
      <c r="BZ111" s="913"/>
      <c r="CA111" s="913">
        <v>222</v>
      </c>
      <c r="CB111" s="913"/>
      <c r="CC111" s="913"/>
      <c r="CD111" s="913"/>
      <c r="CE111" s="913"/>
      <c r="CF111" s="907">
        <v>0</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22073142</v>
      </c>
      <c r="BR112" s="913"/>
      <c r="BS112" s="913"/>
      <c r="BT112" s="913"/>
      <c r="BU112" s="913"/>
      <c r="BV112" s="913">
        <v>20602502</v>
      </c>
      <c r="BW112" s="913"/>
      <c r="BX112" s="913"/>
      <c r="BY112" s="913"/>
      <c r="BZ112" s="913"/>
      <c r="CA112" s="913">
        <v>20654494</v>
      </c>
      <c r="CB112" s="913"/>
      <c r="CC112" s="913"/>
      <c r="CD112" s="913"/>
      <c r="CE112" s="913"/>
      <c r="CF112" s="907">
        <v>146.9</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2013286</v>
      </c>
      <c r="AB113" s="925"/>
      <c r="AC113" s="925"/>
      <c r="AD113" s="925"/>
      <c r="AE113" s="926"/>
      <c r="AF113" s="927">
        <v>2158219</v>
      </c>
      <c r="AG113" s="925"/>
      <c r="AH113" s="925"/>
      <c r="AI113" s="925"/>
      <c r="AJ113" s="926"/>
      <c r="AK113" s="927">
        <v>2226239</v>
      </c>
      <c r="AL113" s="925"/>
      <c r="AM113" s="925"/>
      <c r="AN113" s="925"/>
      <c r="AO113" s="926"/>
      <c r="AP113" s="928">
        <v>15.8</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4542209</v>
      </c>
      <c r="BR114" s="913"/>
      <c r="BS114" s="913"/>
      <c r="BT114" s="913"/>
      <c r="BU114" s="913"/>
      <c r="BV114" s="913">
        <v>4733097</v>
      </c>
      <c r="BW114" s="913"/>
      <c r="BX114" s="913"/>
      <c r="BY114" s="913"/>
      <c r="BZ114" s="913"/>
      <c r="CA114" s="913">
        <v>4939959</v>
      </c>
      <c r="CB114" s="913"/>
      <c r="CC114" s="913"/>
      <c r="CD114" s="913"/>
      <c r="CE114" s="913"/>
      <c r="CF114" s="907">
        <v>35.1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2317</v>
      </c>
      <c r="AB115" s="925"/>
      <c r="AC115" s="925"/>
      <c r="AD115" s="925"/>
      <c r="AE115" s="926"/>
      <c r="AF115" s="927">
        <v>2071</v>
      </c>
      <c r="AG115" s="925"/>
      <c r="AH115" s="925"/>
      <c r="AI115" s="925"/>
      <c r="AJ115" s="926"/>
      <c r="AK115" s="927">
        <v>342</v>
      </c>
      <c r="AL115" s="925"/>
      <c r="AM115" s="925"/>
      <c r="AN115" s="925"/>
      <c r="AO115" s="926"/>
      <c r="AP115" s="928">
        <v>0</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6721141</v>
      </c>
      <c r="AB117" s="966"/>
      <c r="AC117" s="966"/>
      <c r="AD117" s="966"/>
      <c r="AE117" s="967"/>
      <c r="AF117" s="968">
        <v>6329241</v>
      </c>
      <c r="AG117" s="966"/>
      <c r="AH117" s="966"/>
      <c r="AI117" s="966"/>
      <c r="AJ117" s="967"/>
      <c r="AK117" s="968">
        <v>6374504</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64478506</v>
      </c>
      <c r="BR119" s="987"/>
      <c r="BS119" s="987"/>
      <c r="BT119" s="987"/>
      <c r="BU119" s="987"/>
      <c r="BV119" s="987">
        <v>64459560</v>
      </c>
      <c r="BW119" s="987"/>
      <c r="BX119" s="987"/>
      <c r="BY119" s="987"/>
      <c r="BZ119" s="987"/>
      <c r="CA119" s="987">
        <v>64301776</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2636</v>
      </c>
      <c r="DH119" s="973"/>
      <c r="DI119" s="973"/>
      <c r="DJ119" s="973"/>
      <c r="DK119" s="974"/>
      <c r="DL119" s="972">
        <v>564</v>
      </c>
      <c r="DM119" s="973"/>
      <c r="DN119" s="973"/>
      <c r="DO119" s="973"/>
      <c r="DP119" s="974"/>
      <c r="DQ119" s="972">
        <v>222</v>
      </c>
      <c r="DR119" s="973"/>
      <c r="DS119" s="973"/>
      <c r="DT119" s="973"/>
      <c r="DU119" s="974"/>
      <c r="DV119" s="975">
        <v>0</v>
      </c>
      <c r="DW119" s="976"/>
      <c r="DX119" s="976"/>
      <c r="DY119" s="976"/>
      <c r="DZ119" s="977"/>
    </row>
    <row r="120" spans="1:130" s="224" customFormat="1" ht="26.25" customHeight="1" x14ac:dyDescent="0.2">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6480976</v>
      </c>
      <c r="BR120" s="918"/>
      <c r="BS120" s="918"/>
      <c r="BT120" s="918"/>
      <c r="BU120" s="918"/>
      <c r="BV120" s="918">
        <v>7180866</v>
      </c>
      <c r="BW120" s="918"/>
      <c r="BX120" s="918"/>
      <c r="BY120" s="918"/>
      <c r="BZ120" s="918"/>
      <c r="CA120" s="918">
        <v>8032418</v>
      </c>
      <c r="CB120" s="918"/>
      <c r="CC120" s="918"/>
      <c r="CD120" s="918"/>
      <c r="CE120" s="918"/>
      <c r="CF120" s="931">
        <v>57.1</v>
      </c>
      <c r="CG120" s="932"/>
      <c r="CH120" s="932"/>
      <c r="CI120" s="932"/>
      <c r="CJ120" s="932"/>
      <c r="CK120" s="993" t="s">
        <v>448</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17779311</v>
      </c>
      <c r="DH120" s="918"/>
      <c r="DI120" s="918"/>
      <c r="DJ120" s="918"/>
      <c r="DK120" s="918"/>
      <c r="DL120" s="918">
        <v>16719983</v>
      </c>
      <c r="DM120" s="918"/>
      <c r="DN120" s="918"/>
      <c r="DO120" s="918"/>
      <c r="DP120" s="918"/>
      <c r="DQ120" s="918">
        <v>16516566</v>
      </c>
      <c r="DR120" s="918"/>
      <c r="DS120" s="918"/>
      <c r="DT120" s="918"/>
      <c r="DU120" s="918"/>
      <c r="DV120" s="919">
        <v>117.5</v>
      </c>
      <c r="DW120" s="919"/>
      <c r="DX120" s="919"/>
      <c r="DY120" s="919"/>
      <c r="DZ120" s="920"/>
    </row>
    <row r="121" spans="1:130" s="224" customFormat="1" ht="26.25" customHeight="1" x14ac:dyDescent="0.2">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6065142</v>
      </c>
      <c r="BR121" s="913"/>
      <c r="BS121" s="913"/>
      <c r="BT121" s="913"/>
      <c r="BU121" s="913"/>
      <c r="BV121" s="913">
        <v>6526617</v>
      </c>
      <c r="BW121" s="913"/>
      <c r="BX121" s="913"/>
      <c r="BY121" s="913"/>
      <c r="BZ121" s="913"/>
      <c r="CA121" s="913">
        <v>5796748</v>
      </c>
      <c r="CB121" s="913"/>
      <c r="CC121" s="913"/>
      <c r="CD121" s="913"/>
      <c r="CE121" s="913"/>
      <c r="CF121" s="907">
        <v>41.2</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3863326</v>
      </c>
      <c r="DH121" s="913"/>
      <c r="DI121" s="913"/>
      <c r="DJ121" s="913"/>
      <c r="DK121" s="913"/>
      <c r="DL121" s="913">
        <v>3392288</v>
      </c>
      <c r="DM121" s="913"/>
      <c r="DN121" s="913"/>
      <c r="DO121" s="913"/>
      <c r="DP121" s="913"/>
      <c r="DQ121" s="913">
        <v>3660457</v>
      </c>
      <c r="DR121" s="913"/>
      <c r="DS121" s="913"/>
      <c r="DT121" s="913"/>
      <c r="DU121" s="913"/>
      <c r="DV121" s="914">
        <v>26</v>
      </c>
      <c r="DW121" s="914"/>
      <c r="DX121" s="914"/>
      <c r="DY121" s="914"/>
      <c r="DZ121" s="915"/>
    </row>
    <row r="122" spans="1:130" s="224" customFormat="1" ht="26.25" customHeight="1" x14ac:dyDescent="0.2">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41224447</v>
      </c>
      <c r="BR122" s="987"/>
      <c r="BS122" s="987"/>
      <c r="BT122" s="987"/>
      <c r="BU122" s="987"/>
      <c r="BV122" s="987">
        <v>41227980</v>
      </c>
      <c r="BW122" s="987"/>
      <c r="BX122" s="987"/>
      <c r="BY122" s="987"/>
      <c r="BZ122" s="987"/>
      <c r="CA122" s="987">
        <v>40345099</v>
      </c>
      <c r="CB122" s="987"/>
      <c r="CC122" s="987"/>
      <c r="CD122" s="987"/>
      <c r="CE122" s="987"/>
      <c r="CF122" s="1004">
        <v>286.89999999999998</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381705</v>
      </c>
      <c r="DH122" s="913"/>
      <c r="DI122" s="913"/>
      <c r="DJ122" s="913"/>
      <c r="DK122" s="913"/>
      <c r="DL122" s="913">
        <v>450220</v>
      </c>
      <c r="DM122" s="913"/>
      <c r="DN122" s="913"/>
      <c r="DO122" s="913"/>
      <c r="DP122" s="913"/>
      <c r="DQ122" s="913">
        <v>439986</v>
      </c>
      <c r="DR122" s="913"/>
      <c r="DS122" s="913"/>
      <c r="DT122" s="913"/>
      <c r="DU122" s="913"/>
      <c r="DV122" s="914">
        <v>3.1</v>
      </c>
      <c r="DW122" s="914"/>
      <c r="DX122" s="914"/>
      <c r="DY122" s="914"/>
      <c r="DZ122" s="915"/>
    </row>
    <row r="123" spans="1:130" s="224" customFormat="1" ht="26.25" customHeight="1" x14ac:dyDescent="0.2">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53770565</v>
      </c>
      <c r="BR123" s="1051"/>
      <c r="BS123" s="1051"/>
      <c r="BT123" s="1051"/>
      <c r="BU123" s="1051"/>
      <c r="BV123" s="1051">
        <v>54935463</v>
      </c>
      <c r="BW123" s="1051"/>
      <c r="BX123" s="1051"/>
      <c r="BY123" s="1051"/>
      <c r="BZ123" s="1051"/>
      <c r="CA123" s="1051">
        <v>54174265</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48800</v>
      </c>
      <c r="DH123" s="946"/>
      <c r="DI123" s="946"/>
      <c r="DJ123" s="946"/>
      <c r="DK123" s="947"/>
      <c r="DL123" s="948">
        <v>40011</v>
      </c>
      <c r="DM123" s="946"/>
      <c r="DN123" s="946"/>
      <c r="DO123" s="946"/>
      <c r="DP123" s="947"/>
      <c r="DQ123" s="948">
        <v>37485</v>
      </c>
      <c r="DR123" s="946"/>
      <c r="DS123" s="946"/>
      <c r="DT123" s="946"/>
      <c r="DU123" s="947"/>
      <c r="DV123" s="949">
        <v>0.3</v>
      </c>
      <c r="DW123" s="950"/>
      <c r="DX123" s="950"/>
      <c r="DY123" s="950"/>
      <c r="DZ123" s="951"/>
    </row>
    <row r="124" spans="1:130" s="224" customFormat="1" ht="26.25" customHeight="1" thickBot="1" x14ac:dyDescent="0.25">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73.5</v>
      </c>
      <c r="BR124" s="1014"/>
      <c r="BS124" s="1014"/>
      <c r="BT124" s="1014"/>
      <c r="BU124" s="1014"/>
      <c r="BV124" s="1014">
        <v>68.3</v>
      </c>
      <c r="BW124" s="1014"/>
      <c r="BX124" s="1014"/>
      <c r="BY124" s="1014"/>
      <c r="BZ124" s="1014"/>
      <c r="CA124" s="1014">
        <v>72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2317</v>
      </c>
      <c r="AB126" s="946"/>
      <c r="AC126" s="946"/>
      <c r="AD126" s="946"/>
      <c r="AE126" s="947"/>
      <c r="AF126" s="948">
        <v>2071</v>
      </c>
      <c r="AG126" s="946"/>
      <c r="AH126" s="946"/>
      <c r="AI126" s="946"/>
      <c r="AJ126" s="947"/>
      <c r="AK126" s="948">
        <v>342</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941763</v>
      </c>
      <c r="AB128" s="1033"/>
      <c r="AC128" s="1033"/>
      <c r="AD128" s="1033"/>
      <c r="AE128" s="1034"/>
      <c r="AF128" s="1035">
        <v>528893</v>
      </c>
      <c r="AG128" s="1033"/>
      <c r="AH128" s="1033"/>
      <c r="AI128" s="1033"/>
      <c r="AJ128" s="1034"/>
      <c r="AK128" s="1035">
        <v>471034</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12.6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18674679</v>
      </c>
      <c r="AB129" s="946"/>
      <c r="AC129" s="946"/>
      <c r="AD129" s="946"/>
      <c r="AE129" s="947"/>
      <c r="AF129" s="948">
        <v>17913413</v>
      </c>
      <c r="AG129" s="946"/>
      <c r="AH129" s="946"/>
      <c r="AI129" s="946"/>
      <c r="AJ129" s="947"/>
      <c r="AK129" s="948">
        <v>17945824</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17.600000000000001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4122447</v>
      </c>
      <c r="AB130" s="946"/>
      <c r="AC130" s="946"/>
      <c r="AD130" s="946"/>
      <c r="AE130" s="947"/>
      <c r="AF130" s="948">
        <v>3983195</v>
      </c>
      <c r="AG130" s="946"/>
      <c r="AH130" s="946"/>
      <c r="AI130" s="946"/>
      <c r="AJ130" s="947"/>
      <c r="AK130" s="948">
        <v>3884239</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12.9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14552232</v>
      </c>
      <c r="AB131" s="973"/>
      <c r="AC131" s="973"/>
      <c r="AD131" s="973"/>
      <c r="AE131" s="974"/>
      <c r="AF131" s="972">
        <v>13930218</v>
      </c>
      <c r="AG131" s="973"/>
      <c r="AH131" s="973"/>
      <c r="AI131" s="973"/>
      <c r="AJ131" s="974"/>
      <c r="AK131" s="972">
        <v>14061585</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72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11.38609527</v>
      </c>
      <c r="AB132" s="1084"/>
      <c r="AC132" s="1084"/>
      <c r="AD132" s="1084"/>
      <c r="AE132" s="1085"/>
      <c r="AF132" s="1086">
        <v>13.04468458</v>
      </c>
      <c r="AG132" s="1084"/>
      <c r="AH132" s="1084"/>
      <c r="AI132" s="1084"/>
      <c r="AJ132" s="1085"/>
      <c r="AK132" s="1086">
        <v>14.35991035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11.7</v>
      </c>
      <c r="AB133" s="1067"/>
      <c r="AC133" s="1067"/>
      <c r="AD133" s="1067"/>
      <c r="AE133" s="1068"/>
      <c r="AF133" s="1066">
        <v>12</v>
      </c>
      <c r="AG133" s="1067"/>
      <c r="AH133" s="1067"/>
      <c r="AI133" s="1067"/>
      <c r="AJ133" s="1068"/>
      <c r="AK133" s="1066">
        <v>12.9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RHXP0+2UVCig5sKd78h4Hzcb0HdXRbuL7qcuKMxlLawGKN2AbMZ9w86cC0GPgIErazgjPeWrFBvdFH/gm+iw==" saltValue="TYE2yFxVkw7HeH2H0ax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e9fqkSyf33sugfFBGOs6WOTWVEbRPUIlD1HBObdHpnbUFOpEh3rWDeNUyJdgVFPMVQHFtmkAJZT/7YRyOmUgw==" saltValue="mOkLVLFSjuXh19wJUZVSU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ZPqKYiWetK0c7fybXeuM6E1fyW8f4qoplTmf01fKhSS1thexgkIkaawrS539qQoU+EHFKGAiX7fs56batdD5Q==" saltValue="j3BRKZblwftub0np6YM0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1" t="s">
        <v>481</v>
      </c>
      <c r="AP7" s="265"/>
      <c r="AQ7" s="266" t="s">
        <v>482</v>
      </c>
      <c r="AR7" s="267"/>
    </row>
    <row r="8" spans="1:46" ht="13" x14ac:dyDescent="0.2">
      <c r="A8" s="259"/>
      <c r="AK8" s="268"/>
      <c r="AL8" s="269"/>
      <c r="AM8" s="269"/>
      <c r="AN8" s="270"/>
      <c r="AO8" s="1102"/>
      <c r="AP8" s="271" t="s">
        <v>483</v>
      </c>
      <c r="AQ8" s="272" t="s">
        <v>484</v>
      </c>
      <c r="AR8" s="273" t="s">
        <v>485</v>
      </c>
    </row>
    <row r="9" spans="1:46" ht="13" x14ac:dyDescent="0.2">
      <c r="A9" s="259"/>
      <c r="AK9" s="1103" t="s">
        <v>486</v>
      </c>
      <c r="AL9" s="1104"/>
      <c r="AM9" s="1104"/>
      <c r="AN9" s="1105"/>
      <c r="AO9" s="274">
        <v>4602634</v>
      </c>
      <c r="AP9" s="274">
        <v>95356</v>
      </c>
      <c r="AQ9" s="275">
        <v>66486</v>
      </c>
      <c r="AR9" s="276">
        <v>43.4</v>
      </c>
    </row>
    <row r="10" spans="1:46" ht="13.5" customHeight="1" x14ac:dyDescent="0.2">
      <c r="A10" s="259"/>
      <c r="AK10" s="1103" t="s">
        <v>487</v>
      </c>
      <c r="AL10" s="1104"/>
      <c r="AM10" s="1104"/>
      <c r="AN10" s="1105"/>
      <c r="AO10" s="277">
        <v>12611</v>
      </c>
      <c r="AP10" s="277">
        <v>261</v>
      </c>
      <c r="AQ10" s="278">
        <v>6147</v>
      </c>
      <c r="AR10" s="279">
        <v>-95.8</v>
      </c>
    </row>
    <row r="11" spans="1:46" ht="13.5" customHeight="1" x14ac:dyDescent="0.2">
      <c r="A11" s="259"/>
      <c r="AK11" s="1103" t="s">
        <v>488</v>
      </c>
      <c r="AL11" s="1104"/>
      <c r="AM11" s="1104"/>
      <c r="AN11" s="1105"/>
      <c r="AO11" s="277">
        <v>23900</v>
      </c>
      <c r="AP11" s="277">
        <v>495</v>
      </c>
      <c r="AQ11" s="278">
        <v>1219</v>
      </c>
      <c r="AR11" s="279">
        <v>-59.4</v>
      </c>
    </row>
    <row r="12" spans="1:46" ht="13.5" customHeight="1" x14ac:dyDescent="0.2">
      <c r="A12" s="259"/>
      <c r="AK12" s="1103" t="s">
        <v>489</v>
      </c>
      <c r="AL12" s="1104"/>
      <c r="AM12" s="1104"/>
      <c r="AN12" s="1105"/>
      <c r="AO12" s="277" t="s">
        <v>490</v>
      </c>
      <c r="AP12" s="277" t="s">
        <v>490</v>
      </c>
      <c r="AQ12" s="278">
        <v>9</v>
      </c>
      <c r="AR12" s="279" t="s">
        <v>490</v>
      </c>
    </row>
    <row r="13" spans="1:46" ht="13.5" customHeight="1" x14ac:dyDescent="0.2">
      <c r="A13" s="259"/>
      <c r="AK13" s="1103" t="s">
        <v>491</v>
      </c>
      <c r="AL13" s="1104"/>
      <c r="AM13" s="1104"/>
      <c r="AN13" s="1105"/>
      <c r="AO13" s="277" t="s">
        <v>490</v>
      </c>
      <c r="AP13" s="277" t="s">
        <v>490</v>
      </c>
      <c r="AQ13" s="278">
        <v>2955</v>
      </c>
      <c r="AR13" s="279" t="s">
        <v>490</v>
      </c>
    </row>
    <row r="14" spans="1:46" ht="13.5" customHeight="1" x14ac:dyDescent="0.2">
      <c r="A14" s="259"/>
      <c r="AK14" s="1103" t="s">
        <v>492</v>
      </c>
      <c r="AL14" s="1104"/>
      <c r="AM14" s="1104"/>
      <c r="AN14" s="1105"/>
      <c r="AO14" s="277">
        <v>93861</v>
      </c>
      <c r="AP14" s="277">
        <v>1945</v>
      </c>
      <c r="AQ14" s="278">
        <v>1434</v>
      </c>
      <c r="AR14" s="279">
        <v>35.6</v>
      </c>
    </row>
    <row r="15" spans="1:46" ht="13.5" customHeight="1" x14ac:dyDescent="0.2">
      <c r="A15" s="259"/>
      <c r="AK15" s="1106" t="s">
        <v>493</v>
      </c>
      <c r="AL15" s="1107"/>
      <c r="AM15" s="1107"/>
      <c r="AN15" s="1108"/>
      <c r="AO15" s="277">
        <v>-126586</v>
      </c>
      <c r="AP15" s="277">
        <v>-2623</v>
      </c>
      <c r="AQ15" s="278">
        <v>-3102</v>
      </c>
      <c r="AR15" s="279">
        <v>-15.4</v>
      </c>
    </row>
    <row r="16" spans="1:46" ht="13" x14ac:dyDescent="0.2">
      <c r="A16" s="259"/>
      <c r="AK16" s="1106" t="s">
        <v>177</v>
      </c>
      <c r="AL16" s="1107"/>
      <c r="AM16" s="1107"/>
      <c r="AN16" s="1108"/>
      <c r="AO16" s="277">
        <v>4606420</v>
      </c>
      <c r="AP16" s="277">
        <v>95434</v>
      </c>
      <c r="AQ16" s="278">
        <v>75147</v>
      </c>
      <c r="AR16" s="279">
        <v>27</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09" t="s">
        <v>498</v>
      </c>
      <c r="AL21" s="1110"/>
      <c r="AM21" s="1110"/>
      <c r="AN21" s="1111"/>
      <c r="AO21" s="289">
        <v>11.75</v>
      </c>
      <c r="AP21" s="290">
        <v>6.62</v>
      </c>
      <c r="AQ21" s="291">
        <v>5.13</v>
      </c>
      <c r="AS21" s="292"/>
      <c r="AT21" s="288"/>
    </row>
    <row r="22" spans="1:46" s="260" customFormat="1" ht="13" x14ac:dyDescent="0.2">
      <c r="A22" s="288"/>
      <c r="AK22" s="1109" t="s">
        <v>499</v>
      </c>
      <c r="AL22" s="1110"/>
      <c r="AM22" s="1110"/>
      <c r="AN22" s="1111"/>
      <c r="AO22" s="293">
        <v>94.5</v>
      </c>
      <c r="AP22" s="294">
        <v>98.3</v>
      </c>
      <c r="AQ22" s="295">
        <v>-3.8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1" t="s">
        <v>481</v>
      </c>
      <c r="AP30" s="265"/>
      <c r="AQ30" s="266" t="s">
        <v>482</v>
      </c>
      <c r="AR30" s="267"/>
    </row>
    <row r="31" spans="1:46" ht="13" x14ac:dyDescent="0.2">
      <c r="A31" s="259"/>
      <c r="AK31" s="268"/>
      <c r="AL31" s="269"/>
      <c r="AM31" s="269"/>
      <c r="AN31" s="270"/>
      <c r="AO31" s="1102"/>
      <c r="AP31" s="271" t="s">
        <v>483</v>
      </c>
      <c r="AQ31" s="272" t="s">
        <v>484</v>
      </c>
      <c r="AR31" s="273" t="s">
        <v>485</v>
      </c>
    </row>
    <row r="32" spans="1:46" ht="27" customHeight="1" x14ac:dyDescent="0.2">
      <c r="A32" s="259"/>
      <c r="AK32" s="1117" t="s">
        <v>503</v>
      </c>
      <c r="AL32" s="1118"/>
      <c r="AM32" s="1118"/>
      <c r="AN32" s="1119"/>
      <c r="AO32" s="303">
        <v>4147923</v>
      </c>
      <c r="AP32" s="303">
        <v>85935</v>
      </c>
      <c r="AQ32" s="304">
        <v>34847</v>
      </c>
      <c r="AR32" s="305">
        <v>146.6</v>
      </c>
    </row>
    <row r="33" spans="1:46" ht="13.5" customHeight="1" x14ac:dyDescent="0.2">
      <c r="A33" s="259"/>
      <c r="AK33" s="1117" t="s">
        <v>504</v>
      </c>
      <c r="AL33" s="1118"/>
      <c r="AM33" s="1118"/>
      <c r="AN33" s="1119"/>
      <c r="AO33" s="303" t="s">
        <v>490</v>
      </c>
      <c r="AP33" s="303" t="s">
        <v>490</v>
      </c>
      <c r="AQ33" s="304" t="s">
        <v>490</v>
      </c>
      <c r="AR33" s="305" t="s">
        <v>490</v>
      </c>
    </row>
    <row r="34" spans="1:46" ht="27" customHeight="1" x14ac:dyDescent="0.2">
      <c r="A34" s="259"/>
      <c r="AK34" s="1117" t="s">
        <v>505</v>
      </c>
      <c r="AL34" s="1118"/>
      <c r="AM34" s="1118"/>
      <c r="AN34" s="1119"/>
      <c r="AO34" s="303" t="s">
        <v>490</v>
      </c>
      <c r="AP34" s="303" t="s">
        <v>490</v>
      </c>
      <c r="AQ34" s="304">
        <v>5</v>
      </c>
      <c r="AR34" s="305" t="s">
        <v>490</v>
      </c>
    </row>
    <row r="35" spans="1:46" ht="27" customHeight="1" x14ac:dyDescent="0.2">
      <c r="A35" s="259"/>
      <c r="AK35" s="1117" t="s">
        <v>506</v>
      </c>
      <c r="AL35" s="1118"/>
      <c r="AM35" s="1118"/>
      <c r="AN35" s="1119"/>
      <c r="AO35" s="303">
        <v>2226239</v>
      </c>
      <c r="AP35" s="303">
        <v>46122</v>
      </c>
      <c r="AQ35" s="304">
        <v>8260</v>
      </c>
      <c r="AR35" s="305">
        <v>458.4</v>
      </c>
    </row>
    <row r="36" spans="1:46" ht="27" customHeight="1" x14ac:dyDescent="0.2">
      <c r="A36" s="259"/>
      <c r="AK36" s="1117" t="s">
        <v>507</v>
      </c>
      <c r="AL36" s="1118"/>
      <c r="AM36" s="1118"/>
      <c r="AN36" s="1119"/>
      <c r="AO36" s="303" t="s">
        <v>490</v>
      </c>
      <c r="AP36" s="303" t="s">
        <v>490</v>
      </c>
      <c r="AQ36" s="304">
        <v>1689</v>
      </c>
      <c r="AR36" s="305" t="s">
        <v>490</v>
      </c>
    </row>
    <row r="37" spans="1:46" ht="13.5" customHeight="1" x14ac:dyDescent="0.2">
      <c r="A37" s="259"/>
      <c r="AK37" s="1117" t="s">
        <v>508</v>
      </c>
      <c r="AL37" s="1118"/>
      <c r="AM37" s="1118"/>
      <c r="AN37" s="1119"/>
      <c r="AO37" s="303">
        <v>342</v>
      </c>
      <c r="AP37" s="303">
        <v>7</v>
      </c>
      <c r="AQ37" s="304">
        <v>748</v>
      </c>
      <c r="AR37" s="305">
        <v>-99.1</v>
      </c>
    </row>
    <row r="38" spans="1:46" ht="27" customHeight="1" x14ac:dyDescent="0.2">
      <c r="A38" s="259"/>
      <c r="AK38" s="1120" t="s">
        <v>509</v>
      </c>
      <c r="AL38" s="1121"/>
      <c r="AM38" s="1121"/>
      <c r="AN38" s="1122"/>
      <c r="AO38" s="306" t="s">
        <v>490</v>
      </c>
      <c r="AP38" s="306" t="s">
        <v>490</v>
      </c>
      <c r="AQ38" s="307">
        <v>1</v>
      </c>
      <c r="AR38" s="295" t="s">
        <v>490</v>
      </c>
      <c r="AS38" s="302"/>
    </row>
    <row r="39" spans="1:46" ht="13" x14ac:dyDescent="0.2">
      <c r="A39" s="259"/>
      <c r="AK39" s="1120" t="s">
        <v>510</v>
      </c>
      <c r="AL39" s="1121"/>
      <c r="AM39" s="1121"/>
      <c r="AN39" s="1122"/>
      <c r="AO39" s="303">
        <v>-471034</v>
      </c>
      <c r="AP39" s="303">
        <v>-9759</v>
      </c>
      <c r="AQ39" s="304">
        <v>-5762</v>
      </c>
      <c r="AR39" s="305">
        <v>69.400000000000006</v>
      </c>
      <c r="AS39" s="302"/>
    </row>
    <row r="40" spans="1:46" ht="27" customHeight="1" x14ac:dyDescent="0.2">
      <c r="A40" s="259"/>
      <c r="AK40" s="1117" t="s">
        <v>511</v>
      </c>
      <c r="AL40" s="1118"/>
      <c r="AM40" s="1118"/>
      <c r="AN40" s="1119"/>
      <c r="AO40" s="303">
        <v>-3884239</v>
      </c>
      <c r="AP40" s="303">
        <v>-80472</v>
      </c>
      <c r="AQ40" s="304">
        <v>-27609</v>
      </c>
      <c r="AR40" s="305">
        <v>191.5</v>
      </c>
      <c r="AS40" s="302"/>
    </row>
    <row r="41" spans="1:46" ht="13" x14ac:dyDescent="0.2">
      <c r="A41" s="259"/>
      <c r="AK41" s="1123" t="s">
        <v>287</v>
      </c>
      <c r="AL41" s="1124"/>
      <c r="AM41" s="1124"/>
      <c r="AN41" s="1125"/>
      <c r="AO41" s="303">
        <v>2019231</v>
      </c>
      <c r="AP41" s="303">
        <v>41834</v>
      </c>
      <c r="AQ41" s="304">
        <v>12179</v>
      </c>
      <c r="AR41" s="305">
        <v>243.5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12" t="s">
        <v>481</v>
      </c>
      <c r="AN49" s="1114" t="s">
        <v>514</v>
      </c>
      <c r="AO49" s="1115"/>
      <c r="AP49" s="1115"/>
      <c r="AQ49" s="1115"/>
      <c r="AR49" s="1116"/>
    </row>
    <row r="50" spans="1:44" ht="13" x14ac:dyDescent="0.2">
      <c r="A50" s="259"/>
      <c r="AK50" s="317"/>
      <c r="AL50" s="318"/>
      <c r="AM50" s="1113"/>
      <c r="AN50" s="319" t="s">
        <v>515</v>
      </c>
      <c r="AO50" s="320" t="s">
        <v>516</v>
      </c>
      <c r="AP50" s="321" t="s">
        <v>517</v>
      </c>
      <c r="AQ50" s="322" t="s">
        <v>518</v>
      </c>
      <c r="AR50" s="323" t="s">
        <v>519</v>
      </c>
    </row>
    <row r="51" spans="1:44" ht="13" x14ac:dyDescent="0.2">
      <c r="A51" s="259"/>
      <c r="AK51" s="315" t="s">
        <v>520</v>
      </c>
      <c r="AL51" s="316"/>
      <c r="AM51" s="324">
        <v>3830360</v>
      </c>
      <c r="AN51" s="325">
        <v>73495</v>
      </c>
      <c r="AO51" s="326">
        <v>26</v>
      </c>
      <c r="AP51" s="327">
        <v>45588</v>
      </c>
      <c r="AQ51" s="328">
        <v>8.6999999999999993</v>
      </c>
      <c r="AR51" s="329">
        <v>17.3</v>
      </c>
    </row>
    <row r="52" spans="1:44" ht="13" x14ac:dyDescent="0.2">
      <c r="A52" s="259"/>
      <c r="AK52" s="330"/>
      <c r="AL52" s="331" t="s">
        <v>521</v>
      </c>
      <c r="AM52" s="332">
        <v>1851686</v>
      </c>
      <c r="AN52" s="333">
        <v>35529</v>
      </c>
      <c r="AO52" s="334">
        <v>-7.3</v>
      </c>
      <c r="AP52" s="335">
        <v>24150</v>
      </c>
      <c r="AQ52" s="336">
        <v>3.4</v>
      </c>
      <c r="AR52" s="337">
        <v>-10.7</v>
      </c>
    </row>
    <row r="53" spans="1:44" ht="13" x14ac:dyDescent="0.2">
      <c r="A53" s="259"/>
      <c r="AK53" s="315" t="s">
        <v>522</v>
      </c>
      <c r="AL53" s="316"/>
      <c r="AM53" s="324">
        <v>3582742</v>
      </c>
      <c r="AN53" s="325">
        <v>70006</v>
      </c>
      <c r="AO53" s="326">
        <v>-4.7</v>
      </c>
      <c r="AP53" s="327">
        <v>45483</v>
      </c>
      <c r="AQ53" s="328">
        <v>-0.2</v>
      </c>
      <c r="AR53" s="329">
        <v>-4.5</v>
      </c>
    </row>
    <row r="54" spans="1:44" ht="13" x14ac:dyDescent="0.2">
      <c r="A54" s="259"/>
      <c r="AK54" s="330"/>
      <c r="AL54" s="331" t="s">
        <v>521</v>
      </c>
      <c r="AM54" s="332">
        <v>2322918</v>
      </c>
      <c r="AN54" s="333">
        <v>45389</v>
      </c>
      <c r="AO54" s="334">
        <v>27.8</v>
      </c>
      <c r="AP54" s="335">
        <v>24241</v>
      </c>
      <c r="AQ54" s="336">
        <v>0.4</v>
      </c>
      <c r="AR54" s="337">
        <v>27.4</v>
      </c>
    </row>
    <row r="55" spans="1:44" ht="13" x14ac:dyDescent="0.2">
      <c r="A55" s="259"/>
      <c r="AK55" s="315" t="s">
        <v>523</v>
      </c>
      <c r="AL55" s="316"/>
      <c r="AM55" s="324">
        <v>5511783</v>
      </c>
      <c r="AN55" s="325">
        <v>109836</v>
      </c>
      <c r="AO55" s="326">
        <v>56.9</v>
      </c>
      <c r="AP55" s="327">
        <v>45945</v>
      </c>
      <c r="AQ55" s="328">
        <v>1</v>
      </c>
      <c r="AR55" s="329">
        <v>55.9</v>
      </c>
    </row>
    <row r="56" spans="1:44" ht="13" x14ac:dyDescent="0.2">
      <c r="A56" s="259"/>
      <c r="AK56" s="330"/>
      <c r="AL56" s="331" t="s">
        <v>521</v>
      </c>
      <c r="AM56" s="332">
        <v>1784205</v>
      </c>
      <c r="AN56" s="333">
        <v>35555</v>
      </c>
      <c r="AO56" s="334">
        <v>-21.7</v>
      </c>
      <c r="AP56" s="335">
        <v>25180</v>
      </c>
      <c r="AQ56" s="336">
        <v>3.9</v>
      </c>
      <c r="AR56" s="337">
        <v>-25.6</v>
      </c>
    </row>
    <row r="57" spans="1:44" ht="13" x14ac:dyDescent="0.2">
      <c r="A57" s="259"/>
      <c r="AK57" s="315" t="s">
        <v>524</v>
      </c>
      <c r="AL57" s="316"/>
      <c r="AM57" s="324">
        <v>8266756</v>
      </c>
      <c r="AN57" s="325">
        <v>167822</v>
      </c>
      <c r="AO57" s="326">
        <v>52.8</v>
      </c>
      <c r="AP57" s="327">
        <v>44475</v>
      </c>
      <c r="AQ57" s="328">
        <v>-3.2</v>
      </c>
      <c r="AR57" s="329">
        <v>56</v>
      </c>
    </row>
    <row r="58" spans="1:44" ht="13" x14ac:dyDescent="0.2">
      <c r="A58" s="259"/>
      <c r="AK58" s="330"/>
      <c r="AL58" s="331" t="s">
        <v>521</v>
      </c>
      <c r="AM58" s="332">
        <v>2557631</v>
      </c>
      <c r="AN58" s="333">
        <v>51922</v>
      </c>
      <c r="AO58" s="334">
        <v>46</v>
      </c>
      <c r="AP58" s="335">
        <v>24780</v>
      </c>
      <c r="AQ58" s="336">
        <v>-1.6</v>
      </c>
      <c r="AR58" s="337">
        <v>47.6</v>
      </c>
    </row>
    <row r="59" spans="1:44" ht="13" x14ac:dyDescent="0.2">
      <c r="A59" s="259"/>
      <c r="AK59" s="315" t="s">
        <v>525</v>
      </c>
      <c r="AL59" s="316"/>
      <c r="AM59" s="324">
        <v>3217000</v>
      </c>
      <c r="AN59" s="325">
        <v>66649</v>
      </c>
      <c r="AO59" s="326">
        <v>-60.3</v>
      </c>
      <c r="AP59" s="327">
        <v>45982</v>
      </c>
      <c r="AQ59" s="328">
        <v>3.4</v>
      </c>
      <c r="AR59" s="329">
        <v>-63.7</v>
      </c>
    </row>
    <row r="60" spans="1:44" ht="13" x14ac:dyDescent="0.2">
      <c r="A60" s="259"/>
      <c r="AK60" s="330"/>
      <c r="AL60" s="331" t="s">
        <v>521</v>
      </c>
      <c r="AM60" s="332">
        <v>1911154</v>
      </c>
      <c r="AN60" s="333">
        <v>39595</v>
      </c>
      <c r="AO60" s="334">
        <v>-23.7</v>
      </c>
      <c r="AP60" s="335">
        <v>25583</v>
      </c>
      <c r="AQ60" s="336">
        <v>3.2</v>
      </c>
      <c r="AR60" s="337">
        <v>-26.9</v>
      </c>
    </row>
    <row r="61" spans="1:44" ht="13" x14ac:dyDescent="0.2">
      <c r="A61" s="259"/>
      <c r="AK61" s="315" t="s">
        <v>526</v>
      </c>
      <c r="AL61" s="338"/>
      <c r="AM61" s="324">
        <v>4881728</v>
      </c>
      <c r="AN61" s="325">
        <v>97562</v>
      </c>
      <c r="AO61" s="326">
        <v>14.1</v>
      </c>
      <c r="AP61" s="327">
        <v>45495</v>
      </c>
      <c r="AQ61" s="339">
        <v>1.9</v>
      </c>
      <c r="AR61" s="329">
        <v>12.2</v>
      </c>
    </row>
    <row r="62" spans="1:44" ht="13" x14ac:dyDescent="0.2">
      <c r="A62" s="259"/>
      <c r="AK62" s="330"/>
      <c r="AL62" s="331" t="s">
        <v>521</v>
      </c>
      <c r="AM62" s="332">
        <v>2085519</v>
      </c>
      <c r="AN62" s="333">
        <v>41598</v>
      </c>
      <c r="AO62" s="334">
        <v>4.2</v>
      </c>
      <c r="AP62" s="335">
        <v>24787</v>
      </c>
      <c r="AQ62" s="336">
        <v>1.9</v>
      </c>
      <c r="AR62" s="337">
        <v>2.2999999999999998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YduR2EofLCITMK8kheZltVARl1kmBn4RLMkzGHA3nzLVpevAoLjPzoJvsaaDDId2z7alvfXnIAn2urlXceDeSQ==" saltValue="GNLv2u6UqkZVWzckKHPV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M+ScF0tyvzMc4ErW3g+qiBoYXFY1/iaxgzHyg2eX7IJN4GDtBb8Qz10IALb5caA0H7BtPD2EBIvMe15FfgwRKw==" saltValue="SKRlHO8nBzTaDolHvRhH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neZTbhubH0iF/aoWxuNp7VyylUguVeKA8Ii3N9R5UKQq/hz65IHYs83LUy/3iV+GhBe0V20y3s69Toi0tQBFhA==" saltValue="3aZ14AVSIQI8paBJS5hA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22.38</v>
      </c>
      <c r="G47" s="12">
        <v>26.26</v>
      </c>
      <c r="H47" s="12">
        <v>22.32</v>
      </c>
      <c r="I47" s="12">
        <v>20.81</v>
      </c>
      <c r="J47" s="13">
        <v>21</v>
      </c>
    </row>
    <row r="48" spans="2:10" ht="57.75" customHeight="1" x14ac:dyDescent="0.2">
      <c r="B48" s="14"/>
      <c r="C48" s="1128" t="s">
        <v>4</v>
      </c>
      <c r="D48" s="1128"/>
      <c r="E48" s="1129"/>
      <c r="F48" s="15">
        <v>4.04</v>
      </c>
      <c r="G48" s="16">
        <v>4.87</v>
      </c>
      <c r="H48" s="16">
        <v>6.56</v>
      </c>
      <c r="I48" s="16">
        <v>6.36</v>
      </c>
      <c r="J48" s="17">
        <v>17.59</v>
      </c>
    </row>
    <row r="49" spans="2:10" ht="57.75" customHeight="1" thickBot="1" x14ac:dyDescent="0.25">
      <c r="B49" s="18"/>
      <c r="C49" s="1130" t="s">
        <v>5</v>
      </c>
      <c r="D49" s="1130"/>
      <c r="E49" s="1131"/>
      <c r="F49" s="19">
        <v>2.0699999999999998</v>
      </c>
      <c r="G49" s="20">
        <v>2.82</v>
      </c>
      <c r="H49" s="20" t="s">
        <v>533</v>
      </c>
      <c r="I49" s="20" t="s">
        <v>534</v>
      </c>
      <c r="J49" s="21">
        <v>8.2799999999999994</v>
      </c>
    </row>
    <row r="50" spans="2:10" ht="13" x14ac:dyDescent="0.2"/>
  </sheetData>
  <sheetProtection algorithmName="SHA-512" hashValue="ZNOl7ewykRXh+UY1jFzLXfZurlmsR2H1KfKJtdiq8zKWxu6+dsA7Q+sJS+/4yadyDdstC89CVFLGDsUoKbtH3A==" saltValue="rtcsEqsytBzfc3pJjp75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24.13</v>
      </c>
      <c r="G34" s="33">
        <v>34.590000000000003</v>
      </c>
      <c r="H34" s="33">
        <v>42.36</v>
      </c>
      <c r="I34" s="33">
        <v>51.78</v>
      </c>
      <c r="J34" s="34">
        <v>51.05</v>
      </c>
      <c r="K34" s="22"/>
      <c r="L34" s="22"/>
      <c r="M34" s="22"/>
      <c r="N34" s="22"/>
      <c r="O34" s="22"/>
      <c r="P34" s="22"/>
    </row>
    <row r="35" spans="1:16" ht="39" customHeight="1" x14ac:dyDescent="0.2">
      <c r="A35" s="22"/>
      <c r="B35" s="35"/>
      <c r="C35" s="1132" t="s">
        <v>536</v>
      </c>
      <c r="D35" s="1132"/>
      <c r="E35" s="1133"/>
      <c r="F35" s="36">
        <v>4.03</v>
      </c>
      <c r="G35" s="37">
        <v>4.8600000000000003</v>
      </c>
      <c r="H35" s="37">
        <v>6.55</v>
      </c>
      <c r="I35" s="37">
        <v>6.36</v>
      </c>
      <c r="J35" s="38">
        <v>17.579999999999998</v>
      </c>
      <c r="K35" s="22"/>
      <c r="L35" s="22"/>
      <c r="M35" s="22"/>
      <c r="N35" s="22"/>
      <c r="O35" s="22"/>
      <c r="P35" s="22"/>
    </row>
    <row r="36" spans="1:16" ht="39" customHeight="1" x14ac:dyDescent="0.2">
      <c r="A36" s="22"/>
      <c r="B36" s="35"/>
      <c r="C36" s="1132" t="s">
        <v>537</v>
      </c>
      <c r="D36" s="1132"/>
      <c r="E36" s="1133"/>
      <c r="F36" s="36">
        <v>9.4499999999999993</v>
      </c>
      <c r="G36" s="37">
        <v>9.75</v>
      </c>
      <c r="H36" s="37">
        <v>10.3</v>
      </c>
      <c r="I36" s="37">
        <v>11.57</v>
      </c>
      <c r="J36" s="38">
        <v>7.35</v>
      </c>
      <c r="K36" s="22"/>
      <c r="L36" s="22"/>
      <c r="M36" s="22"/>
      <c r="N36" s="22"/>
      <c r="O36" s="22"/>
      <c r="P36" s="22"/>
    </row>
    <row r="37" spans="1:16" ht="39" customHeight="1" x14ac:dyDescent="0.2">
      <c r="A37" s="22"/>
      <c r="B37" s="35"/>
      <c r="C37" s="1132" t="s">
        <v>538</v>
      </c>
      <c r="D37" s="1132"/>
      <c r="E37" s="1133"/>
      <c r="F37" s="36">
        <v>0.97</v>
      </c>
      <c r="G37" s="37">
        <v>0.44</v>
      </c>
      <c r="H37" s="37">
        <v>0.57999999999999996</v>
      </c>
      <c r="I37" s="37">
        <v>0.81</v>
      </c>
      <c r="J37" s="38">
        <v>1.33</v>
      </c>
      <c r="K37" s="22"/>
      <c r="L37" s="22"/>
      <c r="M37" s="22"/>
      <c r="N37" s="22"/>
      <c r="O37" s="22"/>
      <c r="P37" s="22"/>
    </row>
    <row r="38" spans="1:16" ht="39" customHeight="1" x14ac:dyDescent="0.2">
      <c r="A38" s="22"/>
      <c r="B38" s="35"/>
      <c r="C38" s="1132" t="s">
        <v>539</v>
      </c>
      <c r="D38" s="1132"/>
      <c r="E38" s="1133"/>
      <c r="F38" s="36">
        <v>0.6</v>
      </c>
      <c r="G38" s="37">
        <v>0.48</v>
      </c>
      <c r="H38" s="37">
        <v>0.53</v>
      </c>
      <c r="I38" s="37">
        <v>0.86</v>
      </c>
      <c r="J38" s="38">
        <v>0.95</v>
      </c>
      <c r="K38" s="22"/>
      <c r="L38" s="22"/>
      <c r="M38" s="22"/>
      <c r="N38" s="22"/>
      <c r="O38" s="22"/>
      <c r="P38" s="22"/>
    </row>
    <row r="39" spans="1:16" ht="39" customHeight="1" x14ac:dyDescent="0.2">
      <c r="A39" s="22"/>
      <c r="B39" s="35"/>
      <c r="C39" s="1132" t="s">
        <v>540</v>
      </c>
      <c r="D39" s="1132"/>
      <c r="E39" s="1133"/>
      <c r="F39" s="36">
        <v>0.6</v>
      </c>
      <c r="G39" s="37">
        <v>0.46</v>
      </c>
      <c r="H39" s="37">
        <v>0.79</v>
      </c>
      <c r="I39" s="37">
        <v>0.48</v>
      </c>
      <c r="J39" s="38">
        <v>0.62</v>
      </c>
      <c r="K39" s="22"/>
      <c r="L39" s="22"/>
      <c r="M39" s="22"/>
      <c r="N39" s="22"/>
      <c r="O39" s="22"/>
      <c r="P39" s="22"/>
    </row>
    <row r="40" spans="1:16" ht="39" customHeight="1" x14ac:dyDescent="0.2">
      <c r="A40" s="22"/>
      <c r="B40" s="35"/>
      <c r="C40" s="1132" t="s">
        <v>541</v>
      </c>
      <c r="D40" s="1132"/>
      <c r="E40" s="1133"/>
      <c r="F40" s="36">
        <v>0</v>
      </c>
      <c r="G40" s="37">
        <v>0</v>
      </c>
      <c r="H40" s="37">
        <v>0</v>
      </c>
      <c r="I40" s="37">
        <v>0</v>
      </c>
      <c r="J40" s="38">
        <v>0.01</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egtCHEMc/kZLzvRMVHYdhondEfF63ZFHGouSULyoNT1aBsu4niTarNcH6ewLZCrD4+VSeOATPn9rUijBQrg==" saltValue="/Czyxz/6yYEYZrSaT8Bm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4438</v>
      </c>
      <c r="L45" s="58">
        <v>4515</v>
      </c>
      <c r="M45" s="58">
        <v>4706</v>
      </c>
      <c r="N45" s="58">
        <v>4169</v>
      </c>
      <c r="O45" s="59">
        <v>4148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2396</v>
      </c>
      <c r="L48" s="62">
        <v>2045</v>
      </c>
      <c r="M48" s="62">
        <v>2013</v>
      </c>
      <c r="N48" s="62">
        <v>2158</v>
      </c>
      <c r="O48" s="63">
        <v>2226</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2">
      <c r="A50" s="46"/>
      <c r="B50" s="1140"/>
      <c r="C50" s="1141"/>
      <c r="D50" s="60"/>
      <c r="E50" s="1146" t="s">
        <v>15</v>
      </c>
      <c r="F50" s="1146"/>
      <c r="G50" s="1146"/>
      <c r="H50" s="1146"/>
      <c r="I50" s="1146"/>
      <c r="J50" s="1147"/>
      <c r="K50" s="61">
        <v>7</v>
      </c>
      <c r="L50" s="62">
        <v>3</v>
      </c>
      <c r="M50" s="62">
        <v>2</v>
      </c>
      <c r="N50" s="62">
        <v>2</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5193</v>
      </c>
      <c r="L52" s="62">
        <v>4937</v>
      </c>
      <c r="M52" s="62">
        <v>5064</v>
      </c>
      <c r="N52" s="62">
        <v>4513</v>
      </c>
      <c r="O52" s="63">
        <v>4355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1648</v>
      </c>
      <c r="L53" s="67">
        <v>1626</v>
      </c>
      <c r="M53" s="67">
        <v>1657</v>
      </c>
      <c r="N53" s="67">
        <v>1816</v>
      </c>
      <c r="O53" s="68">
        <v>2019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npaa4hOcf62reyKszbCCccHSNE8ZdsXuZIQqezC6pjDQfSYE2KYwMq3Ry/SaG7kmpfmmvobqTn5o47cudLm4w==" saltValue="HZXrS5Jx2k81cTu/fEBH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69" t="s">
        <v>30</v>
      </c>
      <c r="C41" s="1170"/>
      <c r="D41" s="103"/>
      <c r="E41" s="1175" t="s">
        <v>31</v>
      </c>
      <c r="F41" s="1175"/>
      <c r="G41" s="1175"/>
      <c r="H41" s="1176"/>
      <c r="I41" s="342">
        <v>39848</v>
      </c>
      <c r="J41" s="343">
        <v>38114</v>
      </c>
      <c r="K41" s="343">
        <v>37861</v>
      </c>
      <c r="L41" s="343">
        <v>39123</v>
      </c>
      <c r="M41" s="344">
        <v>38707</v>
      </c>
    </row>
    <row r="42" spans="2:13" ht="27.75" customHeight="1" x14ac:dyDescent="0.2">
      <c r="B42" s="1171"/>
      <c r="C42" s="1172"/>
      <c r="D42" s="104"/>
      <c r="E42" s="1177" t="s">
        <v>32</v>
      </c>
      <c r="F42" s="1177"/>
      <c r="G42" s="1177"/>
      <c r="H42" s="1178"/>
      <c r="I42" s="345">
        <v>7</v>
      </c>
      <c r="J42" s="346">
        <v>5</v>
      </c>
      <c r="K42" s="346">
        <v>3</v>
      </c>
      <c r="L42" s="346">
        <v>1</v>
      </c>
      <c r="M42" s="347">
        <v>0</v>
      </c>
    </row>
    <row r="43" spans="2:13" ht="27.75" customHeight="1" x14ac:dyDescent="0.2">
      <c r="B43" s="1171"/>
      <c r="C43" s="1172"/>
      <c r="D43" s="104"/>
      <c r="E43" s="1177" t="s">
        <v>33</v>
      </c>
      <c r="F43" s="1177"/>
      <c r="G43" s="1177"/>
      <c r="H43" s="1178"/>
      <c r="I43" s="345">
        <v>26645</v>
      </c>
      <c r="J43" s="346">
        <v>24741</v>
      </c>
      <c r="K43" s="346">
        <v>22073</v>
      </c>
      <c r="L43" s="346">
        <v>20603</v>
      </c>
      <c r="M43" s="347">
        <v>20654</v>
      </c>
    </row>
    <row r="44" spans="2:13" ht="27.75" customHeight="1" x14ac:dyDescent="0.2">
      <c r="B44" s="1171"/>
      <c r="C44" s="1172"/>
      <c r="D44" s="104"/>
      <c r="E44" s="1177" t="s">
        <v>34</v>
      </c>
      <c r="F44" s="1177"/>
      <c r="G44" s="1177"/>
      <c r="H44" s="1178"/>
      <c r="I44" s="345" t="s">
        <v>490</v>
      </c>
      <c r="J44" s="346" t="s">
        <v>490</v>
      </c>
      <c r="K44" s="346" t="s">
        <v>490</v>
      </c>
      <c r="L44" s="346" t="s">
        <v>490</v>
      </c>
      <c r="M44" s="347" t="s">
        <v>490</v>
      </c>
    </row>
    <row r="45" spans="2:13" ht="27.75" customHeight="1" x14ac:dyDescent="0.2">
      <c r="B45" s="1171"/>
      <c r="C45" s="1172"/>
      <c r="D45" s="104"/>
      <c r="E45" s="1177" t="s">
        <v>35</v>
      </c>
      <c r="F45" s="1177"/>
      <c r="G45" s="1177"/>
      <c r="H45" s="1178"/>
      <c r="I45" s="345">
        <v>4368</v>
      </c>
      <c r="J45" s="346">
        <v>4511</v>
      </c>
      <c r="K45" s="346">
        <v>4542</v>
      </c>
      <c r="L45" s="346">
        <v>4733</v>
      </c>
      <c r="M45" s="347">
        <v>4940</v>
      </c>
    </row>
    <row r="46" spans="2:13" ht="27.75" customHeight="1" x14ac:dyDescent="0.2">
      <c r="B46" s="1171"/>
      <c r="C46" s="1172"/>
      <c r="D46" s="105"/>
      <c r="E46" s="1177" t="s">
        <v>36</v>
      </c>
      <c r="F46" s="1177"/>
      <c r="G46" s="1177"/>
      <c r="H46" s="1178"/>
      <c r="I46" s="345" t="s">
        <v>490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5873</v>
      </c>
      <c r="J50" s="346">
        <v>6582</v>
      </c>
      <c r="K50" s="346">
        <v>6481</v>
      </c>
      <c r="L50" s="346">
        <v>7181</v>
      </c>
      <c r="M50" s="347">
        <v>8032</v>
      </c>
    </row>
    <row r="51" spans="2:13" ht="27.75" customHeight="1" x14ac:dyDescent="0.2">
      <c r="B51" s="1171"/>
      <c r="C51" s="1172"/>
      <c r="D51" s="104"/>
      <c r="E51" s="1177" t="s">
        <v>42</v>
      </c>
      <c r="F51" s="1177"/>
      <c r="G51" s="1177"/>
      <c r="H51" s="1178"/>
      <c r="I51" s="345">
        <v>6444</v>
      </c>
      <c r="J51" s="346">
        <v>6147</v>
      </c>
      <c r="K51" s="346">
        <v>6065</v>
      </c>
      <c r="L51" s="346">
        <v>6527</v>
      </c>
      <c r="M51" s="347">
        <v>5797</v>
      </c>
    </row>
    <row r="52" spans="2:13" ht="27.75" customHeight="1" x14ac:dyDescent="0.2">
      <c r="B52" s="1173"/>
      <c r="C52" s="1174"/>
      <c r="D52" s="104"/>
      <c r="E52" s="1177" t="s">
        <v>43</v>
      </c>
      <c r="F52" s="1177"/>
      <c r="G52" s="1177"/>
      <c r="H52" s="1178"/>
      <c r="I52" s="345">
        <v>44727</v>
      </c>
      <c r="J52" s="346">
        <v>42583</v>
      </c>
      <c r="K52" s="346">
        <v>41224</v>
      </c>
      <c r="L52" s="346">
        <v>41228</v>
      </c>
      <c r="M52" s="347">
        <v>40345</v>
      </c>
    </row>
    <row r="53" spans="2:13" ht="27.75" customHeight="1" thickBot="1" x14ac:dyDescent="0.25">
      <c r="B53" s="1184" t="s">
        <v>19</v>
      </c>
      <c r="C53" s="1185"/>
      <c r="D53" s="108"/>
      <c r="E53" s="1186" t="s">
        <v>44</v>
      </c>
      <c r="F53" s="1186"/>
      <c r="G53" s="1186"/>
      <c r="H53" s="1187"/>
      <c r="I53" s="348">
        <v>13823</v>
      </c>
      <c r="J53" s="349">
        <v>12060</v>
      </c>
      <c r="K53" s="349">
        <v>10708</v>
      </c>
      <c r="L53" s="349">
        <v>9524</v>
      </c>
      <c r="M53" s="350">
        <v>10128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LjUmBaAZviNT4An3x4aZfp3wvJv258m+GiIVLsmohJp9edC9n/jJK7EHKQsIQRdgAsmeWEBz1oyBeMh+lTpRkw==" saltValue="+hvUGwhd9xDIBynqtqQA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4169</v>
      </c>
      <c r="G55" s="120">
        <v>3728</v>
      </c>
      <c r="H55" s="121">
        <v>3769</v>
      </c>
    </row>
    <row r="56" spans="2:8" ht="52.5" customHeight="1" x14ac:dyDescent="0.2">
      <c r="B56" s="122"/>
      <c r="C56" s="1198" t="s">
        <v>47</v>
      </c>
      <c r="D56" s="1198"/>
      <c r="E56" s="1199"/>
      <c r="F56" s="123">
        <v>435</v>
      </c>
      <c r="G56" s="123">
        <v>435</v>
      </c>
      <c r="H56" s="124">
        <v>507</v>
      </c>
    </row>
    <row r="57" spans="2:8" ht="53.25" customHeight="1" x14ac:dyDescent="0.2">
      <c r="B57" s="122"/>
      <c r="C57" s="1200" t="s">
        <v>48</v>
      </c>
      <c r="D57" s="1200"/>
      <c r="E57" s="1201"/>
      <c r="F57" s="125">
        <v>2953</v>
      </c>
      <c r="G57" s="125">
        <v>4485</v>
      </c>
      <c r="H57" s="126">
        <v>5341</v>
      </c>
    </row>
    <row r="58" spans="2:8" ht="45.75" customHeight="1" x14ac:dyDescent="0.2">
      <c r="B58" s="127"/>
      <c r="C58" s="1188" t="s">
        <v>564</v>
      </c>
      <c r="D58" s="1189"/>
      <c r="E58" s="1190"/>
      <c r="F58" s="128">
        <v>2017</v>
      </c>
      <c r="G58" s="128">
        <v>2415</v>
      </c>
      <c r="H58" s="129">
        <v>2412</v>
      </c>
    </row>
    <row r="59" spans="2:8" ht="45.75" customHeight="1" x14ac:dyDescent="0.2">
      <c r="B59" s="127"/>
      <c r="C59" s="1188" t="s">
        <v>565</v>
      </c>
      <c r="D59" s="1189"/>
      <c r="E59" s="1190"/>
      <c r="F59" s="128" t="s">
        <v>552</v>
      </c>
      <c r="G59" s="128">
        <v>1110</v>
      </c>
      <c r="H59" s="129">
        <v>1110</v>
      </c>
    </row>
    <row r="60" spans="2:8" ht="45.75" customHeight="1" x14ac:dyDescent="0.2">
      <c r="B60" s="127"/>
      <c r="C60" s="1188" t="s">
        <v>568</v>
      </c>
      <c r="D60" s="1189"/>
      <c r="E60" s="1190"/>
      <c r="F60" s="128" t="s">
        <v>552</v>
      </c>
      <c r="G60" s="128" t="s">
        <v>552</v>
      </c>
      <c r="H60" s="129">
        <v>792</v>
      </c>
    </row>
    <row r="61" spans="2:8" ht="45.75" customHeight="1" x14ac:dyDescent="0.2">
      <c r="B61" s="127"/>
      <c r="C61" s="1188" t="s">
        <v>566</v>
      </c>
      <c r="D61" s="1189"/>
      <c r="E61" s="1190"/>
      <c r="F61" s="128">
        <v>209</v>
      </c>
      <c r="G61" s="128">
        <v>231</v>
      </c>
      <c r="H61" s="129">
        <v>323</v>
      </c>
    </row>
    <row r="62" spans="2:8" ht="45.75" customHeight="1" thickBot="1" x14ac:dyDescent="0.25">
      <c r="B62" s="130"/>
      <c r="C62" s="1191" t="s">
        <v>567</v>
      </c>
      <c r="D62" s="1192"/>
      <c r="E62" s="1193"/>
      <c r="F62" s="131">
        <v>151</v>
      </c>
      <c r="G62" s="131">
        <v>162</v>
      </c>
      <c r="H62" s="132">
        <v>162</v>
      </c>
    </row>
    <row r="63" spans="2:8" ht="52.5" customHeight="1" thickBot="1" x14ac:dyDescent="0.25">
      <c r="B63" s="133"/>
      <c r="C63" s="1194" t="s">
        <v>49</v>
      </c>
      <c r="D63" s="1194"/>
      <c r="E63" s="1195"/>
      <c r="F63" s="134">
        <v>7558</v>
      </c>
      <c r="G63" s="134">
        <v>8649</v>
      </c>
      <c r="H63" s="135">
        <v>9617</v>
      </c>
    </row>
    <row r="64" spans="2:8" ht="13" x14ac:dyDescent="0.2"/>
  </sheetData>
  <sheetProtection algorithmName="SHA-512" hashValue="U+b/UmEoQqnJjRRw+iu7ZF9tUlEOss5nc2IIQGVdSBU8rd1mh2tWApO90dWlFE1CWf0yua0dyhPp6DxKerPWhA==" saltValue="u8LFfWn7H0Qk2FRVu4n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73495</v>
      </c>
      <c r="E3" s="154"/>
      <c r="F3" s="155">
        <v>45588</v>
      </c>
      <c r="G3" s="156"/>
      <c r="H3" s="157"/>
    </row>
    <row r="4" spans="1:8" x14ac:dyDescent="0.2">
      <c r="A4" s="158"/>
      <c r="B4" s="159"/>
      <c r="C4" s="160"/>
      <c r="D4" s="161">
        <v>35529</v>
      </c>
      <c r="E4" s="162"/>
      <c r="F4" s="163">
        <v>24150</v>
      </c>
      <c r="G4" s="164"/>
      <c r="H4" s="165"/>
    </row>
    <row r="5" spans="1:8" x14ac:dyDescent="0.2">
      <c r="A5" s="146" t="s">
        <v>522</v>
      </c>
      <c r="B5" s="151"/>
      <c r="C5" s="152"/>
      <c r="D5" s="153">
        <v>70006</v>
      </c>
      <c r="E5" s="154"/>
      <c r="F5" s="155">
        <v>45483</v>
      </c>
      <c r="G5" s="156"/>
      <c r="H5" s="157"/>
    </row>
    <row r="6" spans="1:8" x14ac:dyDescent="0.2">
      <c r="A6" s="158"/>
      <c r="B6" s="159"/>
      <c r="C6" s="160"/>
      <c r="D6" s="161">
        <v>45389</v>
      </c>
      <c r="E6" s="162"/>
      <c r="F6" s="163">
        <v>24241</v>
      </c>
      <c r="G6" s="164"/>
      <c r="H6" s="165"/>
    </row>
    <row r="7" spans="1:8" x14ac:dyDescent="0.2">
      <c r="A7" s="146" t="s">
        <v>523</v>
      </c>
      <c r="B7" s="151"/>
      <c r="C7" s="152"/>
      <c r="D7" s="153">
        <v>109836</v>
      </c>
      <c r="E7" s="154"/>
      <c r="F7" s="155">
        <v>45945</v>
      </c>
      <c r="G7" s="156"/>
      <c r="H7" s="157"/>
    </row>
    <row r="8" spans="1:8" x14ac:dyDescent="0.2">
      <c r="A8" s="158"/>
      <c r="B8" s="159"/>
      <c r="C8" s="160"/>
      <c r="D8" s="161">
        <v>35555</v>
      </c>
      <c r="E8" s="162"/>
      <c r="F8" s="163">
        <v>25180</v>
      </c>
      <c r="G8" s="164"/>
      <c r="H8" s="165"/>
    </row>
    <row r="9" spans="1:8" x14ac:dyDescent="0.2">
      <c r="A9" s="146" t="s">
        <v>524</v>
      </c>
      <c r="B9" s="151"/>
      <c r="C9" s="152"/>
      <c r="D9" s="153">
        <v>167822</v>
      </c>
      <c r="E9" s="154"/>
      <c r="F9" s="155">
        <v>44475</v>
      </c>
      <c r="G9" s="156"/>
      <c r="H9" s="157"/>
    </row>
    <row r="10" spans="1:8" x14ac:dyDescent="0.2">
      <c r="A10" s="158"/>
      <c r="B10" s="159"/>
      <c r="C10" s="160"/>
      <c r="D10" s="161">
        <v>51922</v>
      </c>
      <c r="E10" s="162"/>
      <c r="F10" s="163">
        <v>24780</v>
      </c>
      <c r="G10" s="164"/>
      <c r="H10" s="165"/>
    </row>
    <row r="11" spans="1:8" x14ac:dyDescent="0.2">
      <c r="A11" s="146" t="s">
        <v>525</v>
      </c>
      <c r="B11" s="151"/>
      <c r="C11" s="152"/>
      <c r="D11" s="153">
        <v>66649</v>
      </c>
      <c r="E11" s="154"/>
      <c r="F11" s="155">
        <v>45982</v>
      </c>
      <c r="G11" s="156"/>
      <c r="H11" s="157"/>
    </row>
    <row r="12" spans="1:8" x14ac:dyDescent="0.2">
      <c r="A12" s="158"/>
      <c r="B12" s="159"/>
      <c r="C12" s="166"/>
      <c r="D12" s="161">
        <v>39595</v>
      </c>
      <c r="E12" s="162"/>
      <c r="F12" s="163">
        <v>25583</v>
      </c>
      <c r="G12" s="164"/>
      <c r="H12" s="165"/>
    </row>
    <row r="13" spans="1:8" x14ac:dyDescent="0.2">
      <c r="A13" s="146"/>
      <c r="B13" s="151"/>
      <c r="C13" s="152"/>
      <c r="D13" s="153">
        <v>97562</v>
      </c>
      <c r="E13" s="154"/>
      <c r="F13" s="155">
        <v>45495</v>
      </c>
      <c r="G13" s="167"/>
      <c r="H13" s="157"/>
    </row>
    <row r="14" spans="1:8" x14ac:dyDescent="0.2">
      <c r="A14" s="158"/>
      <c r="B14" s="159"/>
      <c r="C14" s="160"/>
      <c r="D14" s="161">
        <v>41598</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4.04</v>
      </c>
      <c r="C19" s="168">
        <f>ROUND(VALUE(SUBSTITUTE(実質収支比率等に係る経年分析!G$48,"▲","-")),2)</f>
        <v>4.87</v>
      </c>
      <c r="D19" s="168">
        <f>ROUND(VALUE(SUBSTITUTE(実質収支比率等に係る経年分析!H$48,"▲","-")),2)</f>
        <v>6.56</v>
      </c>
      <c r="E19" s="168">
        <f>ROUND(VALUE(SUBSTITUTE(実質収支比率等に係る経年分析!I$48,"▲","-")),2)</f>
        <v>6.36</v>
      </c>
      <c r="F19" s="168">
        <f>ROUND(VALUE(SUBSTITUTE(実質収支比率等に係る経年分析!J$48,"▲","-")),2)</f>
        <v>17.59</v>
      </c>
    </row>
    <row r="20" spans="1:11" x14ac:dyDescent="0.2">
      <c r="A20" s="168" t="s">
        <v>53</v>
      </c>
      <c r="B20" s="168">
        <f>ROUND(VALUE(SUBSTITUTE(実質収支比率等に係る経年分析!F$47,"▲","-")),2)</f>
        <v>22.38</v>
      </c>
      <c r="C20" s="168">
        <f>ROUND(VALUE(SUBSTITUTE(実質収支比率等に係る経年分析!G$47,"▲","-")),2)</f>
        <v>26.26</v>
      </c>
      <c r="D20" s="168">
        <f>ROUND(VALUE(SUBSTITUTE(実質収支比率等に係る経年分析!H$47,"▲","-")),2)</f>
        <v>22.32</v>
      </c>
      <c r="E20" s="168">
        <f>ROUND(VALUE(SUBSTITUTE(実質収支比率等に係る経年分析!I$47,"▲","-")),2)</f>
        <v>20.81</v>
      </c>
      <c r="F20" s="168">
        <f>ROUND(VALUE(SUBSTITUTE(実質収支比率等に係る経年分析!J$47,"▲","-")),2)</f>
        <v>21</v>
      </c>
    </row>
    <row r="21" spans="1:11" x14ac:dyDescent="0.2">
      <c r="A21" s="168" t="s">
        <v>54</v>
      </c>
      <c r="B21" s="168">
        <f>IF(ISNUMBER(VALUE(SUBSTITUTE(実質収支比率等に係る経年分析!F$49,"▲","-"))),ROUND(VALUE(SUBSTITUTE(実質収支比率等に係る経年分析!F$49,"▲","-")),2),NA())</f>
        <v>2.0699999999999998</v>
      </c>
      <c r="C21" s="168">
        <f>IF(ISNUMBER(VALUE(SUBSTITUTE(実質収支比率等に係る経年分析!G$49,"▲","-"))),ROUND(VALUE(SUBSTITUTE(実質収支比率等に係る経年分析!G$49,"▲","-")),2),NA())</f>
        <v>2.82</v>
      </c>
      <c r="D21" s="168">
        <f>IF(ISNUMBER(VALUE(SUBSTITUTE(実質収支比率等に係る経年分析!H$49,"▲","-"))),ROUND(VALUE(SUBSTITUTE(実質収支比率等に係る経年分析!H$49,"▲","-")),2),NA())</f>
        <v>-3.92</v>
      </c>
      <c r="E21" s="168">
        <f>IF(ISNUMBER(VALUE(SUBSTITUTE(実質収支比率等に係る経年分析!I$49,"▲","-"))),ROUND(VALUE(SUBSTITUTE(実質収支比率等に係る経年分析!I$49,"▲","-")),2),NA())</f>
        <v>-6.36</v>
      </c>
      <c r="F21" s="168">
        <f>IF(ISNUMBER(VALUE(SUBSTITUTE(実質収支比率等に係る経年分析!J$49,"▲","-"))),ROUND(VALUE(SUBSTITUTE(実質収支比率等に係る経年分析!J$49,"▲","-")),2),NA())</f>
        <v>8.2799999999999994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ケーブルテレビ事業特別会計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0.62</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0.57999999999999996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1.33</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9.4499999999999993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9.75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11.57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7.35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4.8600000000000003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17.579999999999998</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24.13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34.590000000000003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42.36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51.78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51.05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5193</v>
      </c>
      <c r="E42" s="170"/>
      <c r="F42" s="170"/>
      <c r="G42" s="170">
        <f>'実質公債費比率（分子）の構造'!L$52</f>
        <v>4937</v>
      </c>
      <c r="H42" s="170"/>
      <c r="I42" s="170"/>
      <c r="J42" s="170">
        <f>'実質公債費比率（分子）の構造'!M$52</f>
        <v>5064</v>
      </c>
      <c r="K42" s="170"/>
      <c r="L42" s="170"/>
      <c r="M42" s="170">
        <f>'実質公債費比率（分子）の構造'!N$52</f>
        <v>4513</v>
      </c>
      <c r="N42" s="170"/>
      <c r="O42" s="170"/>
      <c r="P42" s="170">
        <f>'実質公債費比率（分子）の構造'!O$52</f>
        <v>4355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7</v>
      </c>
      <c r="C44" s="170"/>
      <c r="D44" s="170"/>
      <c r="E44" s="170">
        <f>'実質公債費比率（分子）の構造'!L$50</f>
        <v>3</v>
      </c>
      <c r="F44" s="170"/>
      <c r="G44" s="170"/>
      <c r="H44" s="170">
        <f>'実質公債費比率（分子）の構造'!M$50</f>
        <v>2</v>
      </c>
      <c r="I44" s="170"/>
      <c r="J44" s="170"/>
      <c r="K44" s="170">
        <f>'実質公債費比率（分子）の構造'!N$50</f>
        <v>2</v>
      </c>
      <c r="L44" s="170"/>
      <c r="M44" s="170"/>
      <c r="N44" s="170">
        <f>'実質公債費比率（分子）の構造'!O$50</f>
        <v>0</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2396</v>
      </c>
      <c r="C46" s="170"/>
      <c r="D46" s="170"/>
      <c r="E46" s="170">
        <f>'実質公債費比率（分子）の構造'!L$48</f>
        <v>2045</v>
      </c>
      <c r="F46" s="170"/>
      <c r="G46" s="170"/>
      <c r="H46" s="170">
        <f>'実質公債費比率（分子）の構造'!M$48</f>
        <v>2013</v>
      </c>
      <c r="I46" s="170"/>
      <c r="J46" s="170"/>
      <c r="K46" s="170">
        <f>'実質公債費比率（分子）の構造'!N$48</f>
        <v>2158</v>
      </c>
      <c r="L46" s="170"/>
      <c r="M46" s="170"/>
      <c r="N46" s="170">
        <f>'実質公債費比率（分子）の構造'!O$48</f>
        <v>2226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4438</v>
      </c>
      <c r="C49" s="170"/>
      <c r="D49" s="170"/>
      <c r="E49" s="170">
        <f>'実質公債費比率（分子）の構造'!L$45</f>
        <v>4515</v>
      </c>
      <c r="F49" s="170"/>
      <c r="G49" s="170"/>
      <c r="H49" s="170">
        <f>'実質公債費比率（分子）の構造'!M$45</f>
        <v>4706</v>
      </c>
      <c r="I49" s="170"/>
      <c r="J49" s="170"/>
      <c r="K49" s="170">
        <f>'実質公債費比率（分子）の構造'!N$45</f>
        <v>4169</v>
      </c>
      <c r="L49" s="170"/>
      <c r="M49" s="170"/>
      <c r="N49" s="170">
        <f>'実質公債費比率（分子）の構造'!O$45</f>
        <v>4148</v>
      </c>
      <c r="O49" s="170"/>
      <c r="P49" s="170"/>
    </row>
    <row r="50" spans="1:16" x14ac:dyDescent="0.2">
      <c r="A50" s="170" t="s">
        <v>67</v>
      </c>
      <c r="B50" s="170" t="e">
        <f>NA()</f>
        <v>#N/A</v>
      </c>
      <c r="C50" s="170">
        <f>IF(ISNUMBER('実質公債費比率（分子）の構造'!K$53),'実質公債費比率（分子）の構造'!K$53,NA())</f>
        <v>1648</v>
      </c>
      <c r="D50" s="170" t="e">
        <f>NA()</f>
        <v>#N/A</v>
      </c>
      <c r="E50" s="170" t="e">
        <f>NA()</f>
        <v>#N/A</v>
      </c>
      <c r="F50" s="170">
        <f>IF(ISNUMBER('実質公債費比率（分子）の構造'!L$53),'実質公債費比率（分子）の構造'!L$53,NA())</f>
        <v>1626</v>
      </c>
      <c r="G50" s="170" t="e">
        <f>NA()</f>
        <v>#N/A</v>
      </c>
      <c r="H50" s="170" t="e">
        <f>NA()</f>
        <v>#N/A</v>
      </c>
      <c r="I50" s="170">
        <f>IF(ISNUMBER('実質公債費比率（分子）の構造'!M$53),'実質公債費比率（分子）の構造'!M$53,NA())</f>
        <v>1657</v>
      </c>
      <c r="J50" s="170" t="e">
        <f>NA()</f>
        <v>#N/A</v>
      </c>
      <c r="K50" s="170" t="e">
        <f>NA()</f>
        <v>#N/A</v>
      </c>
      <c r="L50" s="170">
        <f>IF(ISNUMBER('実質公債費比率（分子）の構造'!N$53),'実質公債費比率（分子）の構造'!N$53,NA())</f>
        <v>1816</v>
      </c>
      <c r="M50" s="170" t="e">
        <f>NA()</f>
        <v>#N/A</v>
      </c>
      <c r="N50" s="170" t="e">
        <f>NA()</f>
        <v>#N/A</v>
      </c>
      <c r="O50" s="170">
        <f>IF(ISNUMBER('実質公債費比率（分子）の構造'!O$53),'実質公債費比率（分子）の構造'!O$53,NA())</f>
        <v>2019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44727</v>
      </c>
      <c r="E56" s="169"/>
      <c r="F56" s="169"/>
      <c r="G56" s="169">
        <f>'将来負担比率（分子）の構造'!J$52</f>
        <v>42583</v>
      </c>
      <c r="H56" s="169"/>
      <c r="I56" s="169"/>
      <c r="J56" s="169">
        <f>'将来負担比率（分子）の構造'!K$52</f>
        <v>41224</v>
      </c>
      <c r="K56" s="169"/>
      <c r="L56" s="169"/>
      <c r="M56" s="169">
        <f>'将来負担比率（分子）の構造'!L$52</f>
        <v>41228</v>
      </c>
      <c r="N56" s="169"/>
      <c r="O56" s="169"/>
      <c r="P56" s="169">
        <f>'将来負担比率（分子）の構造'!M$52</f>
        <v>40345</v>
      </c>
    </row>
    <row r="57" spans="1:16" x14ac:dyDescent="0.2">
      <c r="A57" s="169" t="s">
        <v>42</v>
      </c>
      <c r="B57" s="169"/>
      <c r="C57" s="169"/>
      <c r="D57" s="169">
        <f>'将来負担比率（分子）の構造'!I$51</f>
        <v>6444</v>
      </c>
      <c r="E57" s="169"/>
      <c r="F57" s="169"/>
      <c r="G57" s="169">
        <f>'将来負担比率（分子）の構造'!J$51</f>
        <v>6147</v>
      </c>
      <c r="H57" s="169"/>
      <c r="I57" s="169"/>
      <c r="J57" s="169">
        <f>'将来負担比率（分子）の構造'!K$51</f>
        <v>6065</v>
      </c>
      <c r="K57" s="169"/>
      <c r="L57" s="169"/>
      <c r="M57" s="169">
        <f>'将来負担比率（分子）の構造'!L$51</f>
        <v>6527</v>
      </c>
      <c r="N57" s="169"/>
      <c r="O57" s="169"/>
      <c r="P57" s="169">
        <f>'将来負担比率（分子）の構造'!M$51</f>
        <v>5797</v>
      </c>
    </row>
    <row r="58" spans="1:16" x14ac:dyDescent="0.2">
      <c r="A58" s="169" t="s">
        <v>41</v>
      </c>
      <c r="B58" s="169"/>
      <c r="C58" s="169"/>
      <c r="D58" s="169">
        <f>'将来負担比率（分子）の構造'!I$50</f>
        <v>5873</v>
      </c>
      <c r="E58" s="169"/>
      <c r="F58" s="169"/>
      <c r="G58" s="169">
        <f>'将来負担比率（分子）の構造'!J$50</f>
        <v>6582</v>
      </c>
      <c r="H58" s="169"/>
      <c r="I58" s="169"/>
      <c r="J58" s="169">
        <f>'将来負担比率（分子）の構造'!K$50</f>
        <v>6481</v>
      </c>
      <c r="K58" s="169"/>
      <c r="L58" s="169"/>
      <c r="M58" s="169">
        <f>'将来負担比率（分子）の構造'!L$50</f>
        <v>7181</v>
      </c>
      <c r="N58" s="169"/>
      <c r="O58" s="169"/>
      <c r="P58" s="169">
        <f>'将来負担比率（分子）の構造'!M$50</f>
        <v>8032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4368</v>
      </c>
      <c r="C62" s="169"/>
      <c r="D62" s="169"/>
      <c r="E62" s="169">
        <f>'将来負担比率（分子）の構造'!J$45</f>
        <v>4511</v>
      </c>
      <c r="F62" s="169"/>
      <c r="G62" s="169"/>
      <c r="H62" s="169">
        <f>'将来負担比率（分子）の構造'!K$45</f>
        <v>4542</v>
      </c>
      <c r="I62" s="169"/>
      <c r="J62" s="169"/>
      <c r="K62" s="169">
        <f>'将来負担比率（分子）の構造'!L$45</f>
        <v>4733</v>
      </c>
      <c r="L62" s="169"/>
      <c r="M62" s="169"/>
      <c r="N62" s="169">
        <f>'将来負担比率（分子）の構造'!M$45</f>
        <v>4940</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26645</v>
      </c>
      <c r="C64" s="169"/>
      <c r="D64" s="169"/>
      <c r="E64" s="169">
        <f>'将来負担比率（分子）の構造'!J$43</f>
        <v>24741</v>
      </c>
      <c r="F64" s="169"/>
      <c r="G64" s="169"/>
      <c r="H64" s="169">
        <f>'将来負担比率（分子）の構造'!K$43</f>
        <v>22073</v>
      </c>
      <c r="I64" s="169"/>
      <c r="J64" s="169"/>
      <c r="K64" s="169">
        <f>'将来負担比率（分子）の構造'!L$43</f>
        <v>20603</v>
      </c>
      <c r="L64" s="169"/>
      <c r="M64" s="169"/>
      <c r="N64" s="169">
        <f>'将来負担比率（分子）の構造'!M$43</f>
        <v>20654</v>
      </c>
      <c r="O64" s="169"/>
      <c r="P64" s="169"/>
    </row>
    <row r="65" spans="1:16" x14ac:dyDescent="0.2">
      <c r="A65" s="169" t="s">
        <v>32</v>
      </c>
      <c r="B65" s="169">
        <f>'将来負担比率（分子）の構造'!I$42</f>
        <v>7</v>
      </c>
      <c r="C65" s="169"/>
      <c r="D65" s="169"/>
      <c r="E65" s="169">
        <f>'将来負担比率（分子）の構造'!J$42</f>
        <v>5</v>
      </c>
      <c r="F65" s="169"/>
      <c r="G65" s="169"/>
      <c r="H65" s="169">
        <f>'将来負担比率（分子）の構造'!K$42</f>
        <v>3</v>
      </c>
      <c r="I65" s="169"/>
      <c r="J65" s="169"/>
      <c r="K65" s="169">
        <f>'将来負担比率（分子）の構造'!L$42</f>
        <v>1</v>
      </c>
      <c r="L65" s="169"/>
      <c r="M65" s="169"/>
      <c r="N65" s="169">
        <f>'将来負担比率（分子）の構造'!M$42</f>
        <v>0</v>
      </c>
      <c r="O65" s="169"/>
      <c r="P65" s="169"/>
    </row>
    <row r="66" spans="1:16" x14ac:dyDescent="0.2">
      <c r="A66" s="169" t="s">
        <v>31</v>
      </c>
      <c r="B66" s="169">
        <f>'将来負担比率（分子）の構造'!I$41</f>
        <v>39848</v>
      </c>
      <c r="C66" s="169"/>
      <c r="D66" s="169"/>
      <c r="E66" s="169">
        <f>'将来負担比率（分子）の構造'!J$41</f>
        <v>38114</v>
      </c>
      <c r="F66" s="169"/>
      <c r="G66" s="169"/>
      <c r="H66" s="169">
        <f>'将来負担比率（分子）の構造'!K$41</f>
        <v>37861</v>
      </c>
      <c r="I66" s="169"/>
      <c r="J66" s="169"/>
      <c r="K66" s="169">
        <f>'将来負担比率（分子）の構造'!L$41</f>
        <v>39123</v>
      </c>
      <c r="L66" s="169"/>
      <c r="M66" s="169"/>
      <c r="N66" s="169">
        <f>'将来負担比率（分子）の構造'!M$41</f>
        <v>38707</v>
      </c>
      <c r="O66" s="169"/>
      <c r="P66" s="169"/>
    </row>
    <row r="67" spans="1:16" x14ac:dyDescent="0.2">
      <c r="A67" s="169" t="s">
        <v>71</v>
      </c>
      <c r="B67" s="169" t="e">
        <f>NA()</f>
        <v>#N/A</v>
      </c>
      <c r="C67" s="169">
        <f>IF(ISNUMBER('将来負担比率（分子）の構造'!I$53), IF('将来負担比率（分子）の構造'!I$53 &lt; 0, 0, '将来負担比率（分子）の構造'!I$53), NA())</f>
        <v>13823</v>
      </c>
      <c r="D67" s="169" t="e">
        <f>NA()</f>
        <v>#N/A</v>
      </c>
      <c r="E67" s="169" t="e">
        <f>NA()</f>
        <v>#N/A</v>
      </c>
      <c r="F67" s="169">
        <f>IF(ISNUMBER('将来負担比率（分子）の構造'!J$53), IF('将来負担比率（分子）の構造'!J$53 &lt; 0, 0, '将来負担比率（分子）の構造'!J$53), NA())</f>
        <v>12060</v>
      </c>
      <c r="G67" s="169" t="e">
        <f>NA()</f>
        <v>#N/A</v>
      </c>
      <c r="H67" s="169" t="e">
        <f>NA()</f>
        <v>#N/A</v>
      </c>
      <c r="I67" s="169">
        <f>IF(ISNUMBER('将来負担比率（分子）の構造'!K$53), IF('将来負担比率（分子）の構造'!K$53 &lt; 0, 0, '将来負担比率（分子）の構造'!K$53), NA())</f>
        <v>10708</v>
      </c>
      <c r="J67" s="169" t="e">
        <f>NA()</f>
        <v>#N/A</v>
      </c>
      <c r="K67" s="169" t="e">
        <f>NA()</f>
        <v>#N/A</v>
      </c>
      <c r="L67" s="169">
        <f>IF(ISNUMBER('将来負担比率（分子）の構造'!L$53), IF('将来負担比率（分子）の構造'!L$53 &lt; 0, 0, '将来負担比率（分子）の構造'!L$53), NA())</f>
        <v>9524</v>
      </c>
      <c r="M67" s="169" t="e">
        <f>NA()</f>
        <v>#N/A</v>
      </c>
      <c r="N67" s="169" t="e">
        <f>NA()</f>
        <v>#N/A</v>
      </c>
      <c r="O67" s="169">
        <f>IF(ISNUMBER('将来負担比率（分子）の構造'!M$53), IF('将来負担比率（分子）の構造'!M$53 &lt; 0, 0, '将来負担比率（分子）の構造'!M$53), NA())</f>
        <v>10128</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4169</v>
      </c>
      <c r="C72" s="173">
        <f>基金残高に係る経年分析!G55</f>
        <v>3728</v>
      </c>
      <c r="D72" s="173">
        <f>基金残高に係る経年分析!H55</f>
        <v>3769</v>
      </c>
    </row>
    <row r="73" spans="1:16" x14ac:dyDescent="0.2">
      <c r="A73" s="172" t="s">
        <v>74</v>
      </c>
      <c r="B73" s="173">
        <f>基金残高に係る経年分析!F56</f>
        <v>435</v>
      </c>
      <c r="C73" s="173">
        <f>基金残高に係る経年分析!G56</f>
        <v>435</v>
      </c>
      <c r="D73" s="173">
        <f>基金残高に係る経年分析!H56</f>
        <v>507</v>
      </c>
    </row>
    <row r="74" spans="1:16" x14ac:dyDescent="0.2">
      <c r="A74" s="172" t="s">
        <v>75</v>
      </c>
      <c r="B74" s="173">
        <f>基金残高に係る経年分析!F57</f>
        <v>2953</v>
      </c>
      <c r="C74" s="173">
        <f>基金残高に係る経年分析!G57</f>
        <v>4485</v>
      </c>
      <c r="D74" s="173">
        <f>基金残高に係る経年分析!H57</f>
        <v>5341</v>
      </c>
    </row>
  </sheetData>
  <sheetProtection algorithmName="SHA-512" hashValue="FpVkclqt216W7TPqy48B0fSqCtAWUDAuWp60+3YKNZyUTgImOw++Kq3N7qq9HHNHj5ZTGaEfO7PNGQ+NiF7BOQ==" saltValue="X+mEKBb4EgvEWrz/D76Y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北口　舜介</cp:lastModifiedBy>
  <cp:lastPrinted>2025-03-10T02:05:46Z</cp:lastPrinted>
  <dcterms:created xsi:type="dcterms:W3CDTF">2025-02-19T02:13:27Z</dcterms:created>
  <dcterms:modified xsi:type="dcterms:W3CDTF">2025-03-17T08:04:59Z</dcterms:modified>
  <cp:category/>
</cp:coreProperties>
</file>