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97C2E700-0BBB-444C-848F-FF1E640FCA1C}" xr6:coauthVersionLast="47" xr6:coauthVersionMax="47" xr10:uidLastSave="{00000000-0000-0000-0000-000000000000}"/>
  <bookViews>
    <workbookView xWindow="20370" yWindow="-120" windowWidth="29040" windowHeight="15720" tabRatio="90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U39" i="10"/>
  <c r="C39" i="10"/>
  <c r="BW38" i="10"/>
  <c r="BE38" i="10"/>
  <c r="C38" i="10"/>
  <c r="BW37" i="10"/>
  <c r="BE37" i="10"/>
  <c r="C37" i="10"/>
  <c r="BE36" i="10"/>
  <c r="BW34" i="10"/>
  <c r="BW35" i="10" s="1"/>
  <c r="BW36" i="10" s="1"/>
  <c r="C34" i="10"/>
  <c r="C35" i="10" s="1"/>
  <c r="CO34" i="10" l="1"/>
  <c r="CO35" i="10" s="1"/>
  <c r="CO36" i="10" s="1"/>
  <c r="CO37" i="10" s="1"/>
  <c r="CO38" i="10" s="1"/>
  <c r="CO39" i="10" s="1"/>
  <c r="CO40" i="10" s="1"/>
  <c r="CO41" i="10" s="1"/>
  <c r="CO42" i="10" s="1"/>
  <c r="CO43" i="10" s="1"/>
  <c r="C36" i="10"/>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BE34" i="10"/>
  <c r="BE35" i="10" s="1"/>
</calcChain>
</file>

<file path=xl/sharedStrings.xml><?xml version="1.0" encoding="utf-8"?>
<sst xmlns="http://schemas.openxmlformats.org/spreadsheetml/2006/main" count="1064" uniqueCount="586">
  <si>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</si>
  <si>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</si>
  <si>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</si>
  <si>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</si>
  <si>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</si>
  <si>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</si>
  <si>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</si>
  <si>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</si>
  <si>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</si>
  <si>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</si>
  <si>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</si>
  <si>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</si>
  <si>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</si>
  <si>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</si>
  <si>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</si>
  <si>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</si>
  <si>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</si>
  <si>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</si>
  <si>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</si>
  <si>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</si>
  <si>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</si>
  <si>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</si>
  <si>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</si>
  <si>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</si>
  <si>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</si>
  <si>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</si>
  <si>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</si>
  <si>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</si>
  <si>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</si>
  <si>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</si>
  <si>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</si>
  <si>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</si>
  <si>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</si>
  <si>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</si>
  <si>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</si>
  <si>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</si>
  <si>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</si>
  <si>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</si>
  <si>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</si>
  <si>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</si>
  <si>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</si>
  <si>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</si>
  <si>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</si>
  <si>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</si>
  <si>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</si>
  <si>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</si>
  <si>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</si>
  <si>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</si>
  <si>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</si>
  <si>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</si>
  <si>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</si>
  <si>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</si>
  <si>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</si>
  <si>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</si>
  <si>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</si>
  <si>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</si>
  <si>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</si>
  <si>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</si>
  <si>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</si>
  <si>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</si>
  <si>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</si>
  <si>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</si>
  <si>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</si>
  <si>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</si>
  <si>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</si>
  <si>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</si>
  <si>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</si>
  <si>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</si>
  <si>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</si>
  <si>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</si>
  <si>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</si>
  <si>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</si>
  <si>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</si>
  <si>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</si>
  <si>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</si>
  <si>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</si>
  <si>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</si>
  <si>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</si>
  <si>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</si>
  <si>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</si>
  <si>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</si>
  <si>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</si>
  <si>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</si>
  <si>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</si>
  <si>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</si>
  <si>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</si>
  <si>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</si>
  <si>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</si>
  <si>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</si>
  <si>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</si>
  <si>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</si>
  <si>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</si>
  <si>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</si>
  <si>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</si>
  <si>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金沢市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</si>
  <si>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</si>
  <si>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</si>
  <si>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</si>
  <si>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</si>
  <si>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</si>
  <si>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</si>
  <si>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</si>
  <si>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</si>
  <si>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</si>
  <si>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</si>
  <si>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</si>
  <si>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</si>
  <si>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</si>
  <si>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</si>
  <si>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</si>
  <si>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</si>
  <si>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</si>
  <si>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</si>
  <si>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</si>
  <si>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</si>
  <si>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</si>
  <si>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</si>
  <si>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</si>
  <si>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</si>
  <si>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</si>
  <si>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</si>
  <si>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</si>
  <si>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</si>
  <si>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</si>
  <si>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</si>
  <si>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</si>
  <si>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</si>
  <si>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</si>
  <si>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</si>
  <si>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</si>
  <si>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</si>
  <si>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</si>
  <si>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</si>
  <si>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</si>
  <si>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</si>
  <si>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</si>
  <si>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</si>
  <si>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</si>
  <si>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</si>
  <si>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</si>
  <si>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</si>
  <si>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</si>
  <si>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</si>
  <si>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</si>
  <si>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</si>
  <si>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</si>
  <si>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</si>
  <si>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</si>
  <si>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</si>
  <si>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</si>
  <si>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</si>
  <si>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</si>
  <si>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</si>
  <si>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</si>
  <si>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</si>
  <si>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</si>
  <si>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</si>
  <si>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</si>
  <si>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</si>
  <si>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</si>
  <si>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</si>
  <si>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</si>
  <si>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</si>
  <si>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</si>
  <si>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</si>
  <si>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</si>
  <si>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</si>
  <si>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</si>
  <si>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</si>
  <si>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</si>
  <si>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</si>
  <si>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</si>
  <si>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</si>
  <si>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</si>
  <si>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</si>
  <si>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</si>
  <si>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</si>
  <si>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</si>
  <si>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</si>
  <si>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</si>
  <si>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</si>
  <si>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</si>
  <si>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</si>
  <si>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</si>
  <si>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</si>
  <si>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</si>
  <si>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</si>
  <si>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</si>
  <si>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</si>
  <si>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</si>
  <si>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</si>
  <si>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</si>
  <si>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</si>
  <si>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</si>
  <si>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</si>
  <si>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</si>
  <si>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</si>
  <si>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</si>
  <si>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</si>
  <si>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</si>
  <si>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</si>
  <si>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</si>
  <si>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</si>
  <si>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石川県金沢市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</si>
  <si>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</si>
  <si>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</si>
  <si>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</si>
  <si>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</si>
  <si>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</si>
  <si>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</si>
  <si>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</si>
  <si>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</si>
  <si>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</si>
  <si>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</si>
  <si>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</si>
  <si>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</si>
  <si>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</si>
  <si>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</si>
  <si>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</si>
  <si>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</si>
  <si>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</si>
  <si>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</si>
  <si>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</si>
  <si>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</si>
  <si>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</si>
  <si>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</si>
  <si>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</si>
  <si>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</si>
  <si>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</si>
  <si>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</si>
  <si>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</si>
  <si>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</si>
  <si>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</si>
  <si>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</si>
  <si>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</si>
  <si>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</si>
  <si>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</si>
  <si>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</si>
  <si>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</si>
  <si>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</si>
  <si>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</si>
  <si>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</si>
  <si>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</si>
  <si>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</si>
  <si>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</si>
  <si>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</si>
  <si>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</si>
  <si>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</si>
  <si>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</si>
  <si>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</si>
  <si>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</si>
  <si>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</si>
  <si>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</si>
  <si>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</si>
  <si>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</si>
  <si>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</si>
  <si>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</si>
  <si>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</si>
  <si>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</si>
  <si>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</si>
  <si>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</si>
  <si>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</si>
  <si>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</si>
  <si>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</si>
  <si>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</si>
  <si>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</si>
  <si>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</si>
  <si>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</si>
  <si>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</si>
  <si>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</si>
  <si>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</si>
  <si>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</si>
  <si>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</si>
  <si>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</si>
  <si>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</si>
  <si>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</si>
  <si>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</si>
  <si>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</si>
  <si>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</si>
  <si>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</si>
  <si>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</si>
  <si>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</si>
  <si>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</si>
  <si>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</si>
  <si>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</si>
  <si>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</si>
  <si>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</si>
  <si>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</si>
  <si>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</si>
  <si>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</si>
  <si>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</si>
  <si>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</si>
  <si>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</si>
  <si>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</si>
  <si>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</si>
  <si>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</si>
  <si>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</si>
  <si>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</si>
  <si>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</si>
  <si>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</si>
  <si>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</si>
  <si>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</si>
  <si>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</si>
  <si>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</si>
  <si>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</si>
  <si>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</si>
  <si>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</si>
  <si>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</si>
  <si>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</si>
  <si>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</si>
  <si>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</si>
  <si>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</si>
  <si>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</si>
  <si>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</si>
  <si>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</si>
  <si>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</si>
  <si>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</si>
  <si>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</si>
  <si>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</si>
  <si>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</si>
  <si>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</si>
  <si>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</si>
  <si>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</si>
  <si>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</si>
  <si>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</si>
  <si>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</si>
  <si>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</si>
  <si>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</si>
  <si>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</si>
  <si>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</si>
  <si>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</si>
  <si>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</si>
  <si>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</si>
  <si>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</si>
  <si>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</si>
  <si>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</si>
  <si>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</si>
  <si>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</si>
  <si>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</si>
  <si>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</si>
  <si>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</si>
  <si>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</si>
  <si>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</si>
  <si>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</si>
  <si>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</si>
  <si>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</si>
  <si>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</si>
  <si>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</si>
  <si>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</si>
  <si>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</si>
  <si>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</si>
  <si>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</si>
  <si>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</si>
  <si>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</si>
  <si>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石川県金沢市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</si>
  <si>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</si>
  <si>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</si>
  <si>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</si>
  <si>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</si>
  <si>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</si>
  <si>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</si>
  <si>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</si>
  <si>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</si>
  <si>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</si>
  <si>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</si>
  <si>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</si>
  <si>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</si>
  <si>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</si>
  <si>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</si>
  <si>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</si>
  <si>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</si>
  <si>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</si>
  <si>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</si>
  <si>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</si>
  <si>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</si>
  <si>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金沢市公共用地先行取得事業費特別会計</t>
    <phoneticPr fontId="5"/>
  </si>
  <si>
    <t>金沢市母子父子寡婦福祉資金貸付事業費特別会計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</si>
  <si>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</si>
  <si>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</si>
  <si>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</si>
  <si>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</si>
  <si>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</si>
  <si>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</si>
  <si>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</si>
  <si>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</si>
  <si>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</si>
  <si>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</si>
  <si>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</si>
  <si>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</si>
  <si>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</si>
  <si>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金沢市営地方競馬事業費特別会計</t>
    <phoneticPr fontId="5"/>
  </si>
  <si>
    <t>金沢市駐車場事業費特別会計</t>
    <phoneticPr fontId="5"/>
  </si>
  <si>
    <t>金沢市国民健康保険費特別会計</t>
    <phoneticPr fontId="5"/>
  </si>
  <si>
    <t>金沢市後期高齢者医療費特別会計</t>
    <phoneticPr fontId="5"/>
  </si>
  <si>
    <t>金沢市介護保険費特別会計</t>
    <phoneticPr fontId="5"/>
  </si>
  <si>
    <t>金沢市水道事業特別会計</t>
    <phoneticPr fontId="5"/>
  </si>
  <si>
    <t>法適用企業</t>
    <phoneticPr fontId="5"/>
  </si>
  <si>
    <t>金沢市下水道事業特別会計</t>
    <phoneticPr fontId="5"/>
  </si>
  <si>
    <t>金沢市工業用水道事業特別会計</t>
    <phoneticPr fontId="5"/>
  </si>
  <si>
    <t>金沢市中央卸売市場事業特別会計</t>
    <phoneticPr fontId="5"/>
  </si>
  <si>
    <t>金沢市公設花き地方卸売市場事業特別会計</t>
    <phoneticPr fontId="5"/>
  </si>
  <si>
    <t>金沢市病院事業特別会計</t>
    <phoneticPr fontId="5"/>
  </si>
  <si>
    <t>金沢市市街地再開発事業費特別会計</t>
    <phoneticPr fontId="5"/>
  </si>
  <si>
    <t>法非適用企業</t>
    <phoneticPr fontId="5"/>
  </si>
  <si>
    <t>金沢市住宅団地建設事業費特別会計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</si>
  <si>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</si>
  <si>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</si>
  <si>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</si>
  <si>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</si>
  <si>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</si>
  <si>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</si>
  <si>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</si>
  <si>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</si>
  <si>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</si>
  <si>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</si>
  <si>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</si>
  <si>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</si>
  <si>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</si>
  <si>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</si>
  <si>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</si>
  <si>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</si>
  <si>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</si>
  <si>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</si>
  <si>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</si>
  <si>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</si>
  <si>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</si>
  <si>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</si>
  <si>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</si>
  <si>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</si>
  <si>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</si>
  <si>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</si>
  <si>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</si>
  <si>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</si>
  <si>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</si>
  <si>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</si>
  <si>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</si>
  <si>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</si>
  <si>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</si>
  <si>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</si>
  <si>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</si>
  <si>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</si>
  <si>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</si>
  <si>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</si>
  <si>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</si>
  <si>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</si>
  <si>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</si>
  <si>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</si>
  <si>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</si>
  <si>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</si>
  <si>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</si>
  <si>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</si>
  <si>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</si>
  <si>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</si>
  <si>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</si>
  <si>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</si>
  <si>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</si>
  <si>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</si>
  <si>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</si>
  <si>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</si>
  <si>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</si>
  <si>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</si>
  <si>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</si>
  <si>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</si>
  <si>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</si>
  <si>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</si>
  <si>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</si>
  <si>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</si>
  <si>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</si>
  <si>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</si>
  <si>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</si>
  <si>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</si>
  <si>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</si>
  <si>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</si>
  <si>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</si>
  <si>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</si>
  <si>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</si>
  <si>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</si>
  <si>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</si>
  <si>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</si>
  <si>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</si>
  <si>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</si>
  <si>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</si>
  <si>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</si>
  <si>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</si>
  <si>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</si>
  <si>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</si>
  <si>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</si>
  <si>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</si>
  <si>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</si>
  <si>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</si>
  <si>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</si>
  <si>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</si>
  <si>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</si>
  <si>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</si>
  <si>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</si>
  <si>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</si>
  <si>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</si>
  <si>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</si>
  <si>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</si>
  <si>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</si>
  <si>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</si>
  <si>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</si>
  <si>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</si>
  <si>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</si>
  <si>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</si>
  <si>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</si>
  <si>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</si>
  <si>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</si>
  <si>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</si>
  <si>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</si>
  <si>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</si>
  <si>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</si>
  <si>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</si>
  <si>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</si>
  <si>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</si>
  <si>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</si>
  <si>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</si>
  <si>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</si>
  <si>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</si>
  <si>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</si>
  <si>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</si>
  <si>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</si>
  <si>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</si>
  <si>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</si>
  <si>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</si>
  <si>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</si>
  <si>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</si>
  <si>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</si>
  <si>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</si>
  <si>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</si>
  <si>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</si>
  <si>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</si>
  <si>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</si>
  <si>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</si>
  <si>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</si>
  <si>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</si>
  <si>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</si>
  <si>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</si>
  <si>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</si>
  <si>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</si>
  <si>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0.09</t>
  </si>
  <si>
    <t>金沢市水道事業特別会計</t>
  </si>
  <si>
    <t>一般会計</t>
  </si>
  <si>
    <t>金沢市病院事業特別会計</t>
  </si>
  <si>
    <t>金沢市下水道事業特別会計</t>
  </si>
  <si>
    <t>金沢市中央卸売市場事業特別会計</t>
  </si>
  <si>
    <t>金沢市介護保険費特別会計</t>
  </si>
  <si>
    <t>金沢市公設花き地方卸売市場事業特別会計</t>
  </si>
  <si>
    <t>金沢市国民健康保険費特別会計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</si>
  <si>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</si>
  <si>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</si>
  <si>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</si>
  <si>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</si>
  <si>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</si>
  <si>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</si>
  <si>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</si>
  <si>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</si>
  <si>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</si>
  <si>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 xml:space="preserve"> (株)金沢商業活性化センター</t>
  </si>
  <si>
    <t xml:space="preserve"> (公財)石川県音楽文化振興事業団</t>
  </si>
  <si>
    <t xml:space="preserve"> (公財)横浜記念金沢の文化創生財団</t>
  </si>
  <si>
    <t xml:space="preserve"> (公財)金沢芸術創造財団</t>
  </si>
  <si>
    <t xml:space="preserve"> (公財)金沢文化振興財団</t>
  </si>
  <si>
    <t xml:space="preserve"> (公財)金沢国際交流財団</t>
  </si>
  <si>
    <t xml:space="preserve"> (公社)金沢職人大学校</t>
  </si>
  <si>
    <t xml:space="preserve"> 公立大学法人金沢美術工芸大学</t>
  </si>
  <si>
    <t xml:space="preserve"> (一財)石川県文化・産業振興基金</t>
  </si>
  <si>
    <t xml:space="preserve"> (公財)金沢コンベンションビューロー</t>
  </si>
  <si>
    <t xml:space="preserve"> (一財)石川県金沢勤労者プラザ</t>
  </si>
  <si>
    <t>(公財)金沢勤労者福祉サービスセンター</t>
  </si>
  <si>
    <t xml:space="preserve"> （一社）石川県金沢食肉公社</t>
  </si>
  <si>
    <t xml:space="preserve"> (公社)金沢ボランティア大学校</t>
  </si>
  <si>
    <t xml:space="preserve"> (公財)金沢市スポーツ事業団</t>
  </si>
  <si>
    <t xml:space="preserve"> (公財)金沢健康福祉財団</t>
    <rPh sb="7" eb="9">
      <t>ケンコウ</t>
    </rPh>
    <rPh sb="9" eb="11">
      <t>フクシ</t>
    </rPh>
    <rPh sb="11" eb="13">
      <t>ザイダン</t>
    </rPh>
    <phoneticPr fontId="10"/>
  </si>
  <si>
    <t xml:space="preserve"> (一財)石川県県民ふれあい公社</t>
  </si>
  <si>
    <t xml:space="preserve"> (公財)金沢子ども科学財団</t>
  </si>
  <si>
    <t xml:space="preserve"> (公財)金沢市水道サービス公社</t>
  </si>
  <si>
    <t>石川県後期高齢者医療広域連合（一般会計）</t>
    <rPh sb="0" eb="3">
      <t>イシカワケン</t>
    </rPh>
    <rPh sb="3" eb="5">
      <t>コウキ</t>
    </rPh>
    <rPh sb="5" eb="8">
      <t>コウレイシャ</t>
    </rPh>
    <rPh sb="8" eb="10">
      <t>イリョウ</t>
    </rPh>
    <rPh sb="10" eb="12">
      <t>コウイキ</t>
    </rPh>
    <rPh sb="12" eb="14">
      <t>レンゴウ</t>
    </rPh>
    <rPh sb="15" eb="19">
      <t>イッパンカイケイ</t>
    </rPh>
    <phoneticPr fontId="2"/>
  </si>
  <si>
    <t>石川県後期高齢者医療広域連合（特別会計）</t>
    <rPh sb="0" eb="3">
      <t>イシカワケン</t>
    </rPh>
    <rPh sb="3" eb="5">
      <t>コウキ</t>
    </rPh>
    <rPh sb="5" eb="8">
      <t>コウレイシャ</t>
    </rPh>
    <rPh sb="8" eb="10">
      <t>イリョウ</t>
    </rPh>
    <rPh sb="10" eb="12">
      <t>コウイキ</t>
    </rPh>
    <rPh sb="12" eb="14">
      <t>レンゴウ</t>
    </rPh>
    <rPh sb="15" eb="17">
      <t>トクベツ</t>
    </rPh>
    <rPh sb="17" eb="19">
      <t>カイケイ</t>
    </rPh>
    <phoneticPr fontId="2"/>
  </si>
  <si>
    <t>石川県市町村消防賞じゅつ金組合</t>
    <rPh sb="0" eb="3">
      <t>イシカワケン</t>
    </rPh>
    <rPh sb="3" eb="6">
      <t>シチョウソン</t>
    </rPh>
    <rPh sb="6" eb="8">
      <t>ショウボウ</t>
    </rPh>
    <rPh sb="8" eb="9">
      <t>ショウ</t>
    </rPh>
    <rPh sb="12" eb="13">
      <t>カネ</t>
    </rPh>
    <rPh sb="13" eb="15">
      <t>クミアイ</t>
    </rPh>
    <phoneticPr fontId="2"/>
  </si>
  <si>
    <t>-</t>
    <phoneticPr fontId="2"/>
  </si>
  <si>
    <t>教育福祉施設等再整備積立基金</t>
    <rPh sb="0" eb="2">
      <t>キョウイク</t>
    </rPh>
    <rPh sb="2" eb="4">
      <t>フクシ</t>
    </rPh>
    <rPh sb="4" eb="6">
      <t>シセツ</t>
    </rPh>
    <rPh sb="6" eb="7">
      <t>トウ</t>
    </rPh>
    <rPh sb="7" eb="10">
      <t>サイセイビ</t>
    </rPh>
    <rPh sb="10" eb="14">
      <t>ツミタテキキン</t>
    </rPh>
    <phoneticPr fontId="5"/>
  </si>
  <si>
    <t>文化スポーツ施設再整備積立基金</t>
    <rPh sb="0" eb="2">
      <t>ブンカ</t>
    </rPh>
    <rPh sb="6" eb="8">
      <t>シセツ</t>
    </rPh>
    <rPh sb="8" eb="11">
      <t>サイセイビ</t>
    </rPh>
    <rPh sb="11" eb="13">
      <t>ツミタテ</t>
    </rPh>
    <rPh sb="13" eb="15">
      <t>キキン</t>
    </rPh>
    <phoneticPr fontId="38"/>
  </si>
  <si>
    <t>金沢市福祉活動育成基金</t>
    <rPh sb="0" eb="3">
      <t>カナザワシ</t>
    </rPh>
    <rPh sb="3" eb="7">
      <t>フクシカツドウ</t>
    </rPh>
    <rPh sb="7" eb="9">
      <t>イクセイ</t>
    </rPh>
    <rPh sb="9" eb="11">
      <t>キキン</t>
    </rPh>
    <phoneticPr fontId="38"/>
  </si>
  <si>
    <t>金沢市の文化の人づくり基金</t>
    <rPh sb="0" eb="3">
      <t>カナザワシ</t>
    </rPh>
    <rPh sb="4" eb="6">
      <t>ブンカ</t>
    </rPh>
    <rPh sb="7" eb="8">
      <t>ヒト</t>
    </rPh>
    <rPh sb="11" eb="13">
      <t>キキン</t>
    </rPh>
    <phoneticPr fontId="38"/>
  </si>
  <si>
    <t>市場病院施設再整備積立基金</t>
    <rPh sb="0" eb="2">
      <t>イチバ</t>
    </rPh>
    <rPh sb="2" eb="4">
      <t>ビョウイン</t>
    </rPh>
    <rPh sb="4" eb="6">
      <t>シセツ</t>
    </rPh>
    <rPh sb="6" eb="13">
      <t>サイセイビツミタテキキン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</si>
</sst>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44FD-4AAD-9ADB-ADB3A709E5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57067</c:v>
                </c:pt>
                <c:pt idx="1">
                  <c:v>77149</c:v>
                </c:pt>
                <c:pt idx="2">
                  <c:v>80396</c:v>
                </c:pt>
                <c:pt idx="3">
                  <c:v>66250</c:v>
                </c:pt>
                <c:pt idx="4">
                  <c:v>59019</c:v>
                </c:pt>
              </c:numCache>
            </c:numRef>
          </c:val>
          <c:smooth val="0"/>
          <c:extLst>
            <c:ext xmlns:c16="http://schemas.microsoft.com/office/drawing/2014/chart" uri="{C3380CC4-5D6E-409C-BE32-E72D297353CC}">
              <c16:uniqueId val="{00000001-44FD-4AAD-9ADB-ADB3A709E5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3.36</c:v>
                </c:pt>
                <c:pt idx="1">
                  <c:v>4.3</c:v>
                </c:pt>
                <c:pt idx="2">
                  <c:v>4.13</c:v>
                </c:pt>
                <c:pt idx="3">
                  <c:v>3.98</c:v>
                </c:pt>
                <c:pt idx="4">
                  <c:v>4.6900000000000004</c:v>
                </c:pt>
              </c:numCache>
            </c:numRef>
          </c:val>
          <c:extLst>
            <c:ext xmlns:c16="http://schemas.microsoft.com/office/drawing/2014/chart" uri="{C3380CC4-5D6E-409C-BE32-E72D297353CC}">
              <c16:uniqueId val="{00000000-1980-497E-A6F1-6D0907A499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c:v>
                </c:pt>
                <c:pt idx="1">
                  <c:v>2.25</c:v>
                </c:pt>
                <c:pt idx="2">
                  <c:v>6.54</c:v>
                </c:pt>
                <c:pt idx="3">
                  <c:v>6</c:v>
                </c:pt>
                <c:pt idx="4">
                  <c:v>6.8</c:v>
                </c:pt>
              </c:numCache>
            </c:numRef>
          </c:val>
          <c:extLst>
            <c:ext xmlns:c16="http://schemas.microsoft.com/office/drawing/2014/chart" uri="{C3380CC4-5D6E-409C-BE32-E72D297353CC}">
              <c16:uniqueId val="{00000001-1980-497E-A6F1-6D0907A499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3.04</c:v>
                </c:pt>
                <c:pt idx="1">
                  <c:v>2.12</c:v>
                </c:pt>
                <c:pt idx="2">
                  <c:v>5.48</c:v>
                </c:pt>
                <c:pt idx="3">
                  <c:v>-0.09</c:v>
                </c:pt>
                <c:pt idx="4">
                  <c:v>1.75</c:v>
                </c:pt>
              </c:numCache>
            </c:numRef>
          </c:val>
          <c:smooth val="0"/>
          <c:extLst>
            <c:ext xmlns:c16="http://schemas.microsoft.com/office/drawing/2014/chart" uri="{C3380CC4-5D6E-409C-BE32-E72D297353CC}">
              <c16:uniqueId val="{00000002-1980-497E-A6F1-6D0907A499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5.84</c:v>
                </c:pt>
                <c:pt idx="2">
                  <c:v>#N/A</c:v>
                </c:pt>
                <c:pt idx="3">
                  <c:v>7.2</c:v>
                </c:pt>
                <c:pt idx="4">
                  <c:v>#N/A</c:v>
                </c:pt>
                <c:pt idx="5">
                  <c:v>4.8499999999999996</c:v>
                </c:pt>
                <c:pt idx="6">
                  <c:v>#N/A</c:v>
                </c:pt>
                <c:pt idx="7">
                  <c:v>5.78</c:v>
                </c:pt>
                <c:pt idx="8">
                  <c:v>#N/A</c:v>
                </c:pt>
                <c:pt idx="9">
                  <c:v>0.56999999999999995</c:v>
                </c:pt>
              </c:numCache>
            </c:numRef>
          </c:val>
          <c:extLst>
            <c:ext xmlns:c16="http://schemas.microsoft.com/office/drawing/2014/chart" uri="{C3380CC4-5D6E-409C-BE32-E72D297353CC}">
              <c16:uniqueId val="{00000000-FCE1-46A0-9EDD-78ABD6FD9D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E1-46A0-9EDD-78ABD6FD9D13}"/>
            </c:ext>
          </c:extLst>
        </c:ser>
        <c:ser>
          <c:idx val="2"/>
          <c:order val="2"/>
          <c:tx>
            <c:strRef>
              <c:f>データシート!$A$29</c:f>
              <c:strCache>
                <c:ptCount val="1"/>
                <c:pt idx="0">
                  <c:v>金沢市国民健康保険費特別会計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0.23</c:v>
                </c:pt>
                <c:pt idx="2">
                  <c:v>#N/A</c:v>
                </c:pt>
                <c:pt idx="3">
                  <c:v>0.17</c:v>
                </c:pt>
                <c:pt idx="4">
                  <c:v>#N/A</c:v>
                </c:pt>
                <c:pt idx="5">
                  <c:v>0.08</c:v>
                </c:pt>
                <c:pt idx="6">
                  <c:v>#N/A</c:v>
                </c:pt>
                <c:pt idx="7">
                  <c:v>0.21</c:v>
                </c:pt>
                <c:pt idx="8">
                  <c:v>#N/A</c:v>
                </c:pt>
                <c:pt idx="9">
                  <c:v>0.26</c:v>
                </c:pt>
              </c:numCache>
            </c:numRef>
          </c:val>
          <c:extLst>
            <c:ext xmlns:c16="http://schemas.microsoft.com/office/drawing/2014/chart" uri="{C3380CC4-5D6E-409C-BE32-E72D297353CC}">
              <c16:uniqueId val="{00000002-FCE1-46A0-9EDD-78ABD6FD9D13}"/>
            </c:ext>
          </c:extLst>
        </c:ser>
        <c:ser>
          <c:idx val="3"/>
          <c:order val="3"/>
          <c:tx>
            <c:strRef>
              <c:f>データシート!$A$30</c:f>
              <c:strCache>
                <c:ptCount val="1"/>
                <c:pt idx="0">
                  <c:v>金沢市公設花き地方卸売市場事業特別会計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0.28999999999999998</c:v>
                </c:pt>
                <c:pt idx="2">
                  <c:v>#N/A</c:v>
                </c:pt>
                <c:pt idx="3">
                  <c:v>0.28999999999999998</c:v>
                </c:pt>
                <c:pt idx="4">
                  <c:v>#N/A</c:v>
                </c:pt>
                <c:pt idx="5">
                  <c:v>0.3</c:v>
                </c:pt>
                <c:pt idx="6">
                  <c:v>#N/A</c:v>
                </c:pt>
                <c:pt idx="7">
                  <c:v>0.31</c:v>
                </c:pt>
                <c:pt idx="8">
                  <c:v>#N/A</c:v>
                </c:pt>
                <c:pt idx="9">
                  <c:v>0.3</c:v>
                </c:pt>
              </c:numCache>
            </c:numRef>
          </c:val>
          <c:extLst>
            <c:ext xmlns:c16="http://schemas.microsoft.com/office/drawing/2014/chart" uri="{C3380CC4-5D6E-409C-BE32-E72D297353CC}">
              <c16:uniqueId val="{00000003-FCE1-46A0-9EDD-78ABD6FD9D13}"/>
            </c:ext>
          </c:extLst>
        </c:ser>
        <c:ser>
          <c:idx val="4"/>
          <c:order val="4"/>
          <c:tx>
            <c:strRef>
              <c:f>データシート!$A$31</c:f>
              <c:strCache>
                <c:ptCount val="1"/>
                <c:pt idx="0">
                  <c:v>金沢市介護保険費特別会計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0.92</c:v>
                </c:pt>
                <c:pt idx="2">
                  <c:v>#N/A</c:v>
                </c:pt>
                <c:pt idx="3">
                  <c:v>0.65</c:v>
                </c:pt>
                <c:pt idx="4">
                  <c:v>#N/A</c:v>
                </c:pt>
                <c:pt idx="5">
                  <c:v>1.02</c:v>
                </c:pt>
                <c:pt idx="6">
                  <c:v>#N/A</c:v>
                </c:pt>
                <c:pt idx="7">
                  <c:v>0.62</c:v>
                </c:pt>
                <c:pt idx="8">
                  <c:v>#N/A</c:v>
                </c:pt>
                <c:pt idx="9">
                  <c:v>0.55000000000000004</c:v>
                </c:pt>
              </c:numCache>
            </c:numRef>
          </c:val>
          <c:extLst>
            <c:ext xmlns:c16="http://schemas.microsoft.com/office/drawing/2014/chart" uri="{C3380CC4-5D6E-409C-BE32-E72D297353CC}">
              <c16:uniqueId val="{00000004-FCE1-46A0-9EDD-78ABD6FD9D13}"/>
            </c:ext>
          </c:extLst>
        </c:ser>
        <c:ser>
          <c:idx val="5"/>
          <c:order val="5"/>
          <c:tx>
            <c:strRef>
              <c:f>データシート!$A$32</c:f>
              <c:strCache>
                <c:ptCount val="1"/>
                <c:pt idx="0">
                  <c:v>金沢市中央卸売市場事業特別会計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1.78</c:v>
                </c:pt>
                <c:pt idx="2">
                  <c:v>#N/A</c:v>
                </c:pt>
                <c:pt idx="3">
                  <c:v>1.65</c:v>
                </c:pt>
                <c:pt idx="4">
                  <c:v>#N/A</c:v>
                </c:pt>
                <c:pt idx="5">
                  <c:v>1.58</c:v>
                </c:pt>
                <c:pt idx="6">
                  <c:v>#N/A</c:v>
                </c:pt>
                <c:pt idx="7">
                  <c:v>1.6</c:v>
                </c:pt>
                <c:pt idx="8">
                  <c:v>#N/A</c:v>
                </c:pt>
                <c:pt idx="9">
                  <c:v>1.57</c:v>
                </c:pt>
              </c:numCache>
            </c:numRef>
          </c:val>
          <c:extLst>
            <c:ext xmlns:c16="http://schemas.microsoft.com/office/drawing/2014/chart" uri="{C3380CC4-5D6E-409C-BE32-E72D297353CC}">
              <c16:uniqueId val="{00000005-FCE1-46A0-9EDD-78ABD6FD9D13}"/>
            </c:ext>
          </c:extLst>
        </c:ser>
        <c:ser>
          <c:idx val="6"/>
          <c:order val="6"/>
          <c:tx>
            <c:strRef>
              <c:f>データシート!$A$33</c:f>
              <c:strCache>
                <c:ptCount val="1"/>
                <c:pt idx="0">
                  <c:v>金沢市下水道事業特別会計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3.13</c:v>
                </c:pt>
                <c:pt idx="2">
                  <c:v>#N/A</c:v>
                </c:pt>
                <c:pt idx="3">
                  <c:v>3.12</c:v>
                </c:pt>
                <c:pt idx="4">
                  <c:v>#N/A</c:v>
                </c:pt>
                <c:pt idx="5">
                  <c:v>3</c:v>
                </c:pt>
                <c:pt idx="6">
                  <c:v>#N/A</c:v>
                </c:pt>
                <c:pt idx="7">
                  <c:v>2.5499999999999998</c:v>
                </c:pt>
                <c:pt idx="8">
                  <c:v>#N/A</c:v>
                </c:pt>
                <c:pt idx="9">
                  <c:v>2.5</c:v>
                </c:pt>
              </c:numCache>
            </c:numRef>
          </c:val>
          <c:extLst>
            <c:ext xmlns:c16="http://schemas.microsoft.com/office/drawing/2014/chart" uri="{C3380CC4-5D6E-409C-BE32-E72D297353CC}">
              <c16:uniqueId val="{00000006-FCE1-46A0-9EDD-78ABD6FD9D13}"/>
            </c:ext>
          </c:extLst>
        </c:ser>
        <c:ser>
          <c:idx val="7"/>
          <c:order val="7"/>
          <c:tx>
            <c:strRef>
              <c:f>データシート!$A$34</c:f>
              <c:strCache>
                <c:ptCount val="1"/>
                <c:pt idx="0">
                  <c:v>金沢市病院事業特別会計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c:v>
                </c:pt>
                <c:pt idx="2">
                  <c:v>#N/A</c:v>
                </c:pt>
                <c:pt idx="3">
                  <c:v>5.24</c:v>
                </c:pt>
                <c:pt idx="4">
                  <c:v>#N/A</c:v>
                </c:pt>
                <c:pt idx="5">
                  <c:v>5.71</c:v>
                </c:pt>
                <c:pt idx="6">
                  <c:v>#N/A</c:v>
                </c:pt>
                <c:pt idx="7">
                  <c:v>5.51</c:v>
                </c:pt>
                <c:pt idx="8">
                  <c:v>#N/A</c:v>
                </c:pt>
                <c:pt idx="9">
                  <c:v>2.66</c:v>
                </c:pt>
              </c:numCache>
            </c:numRef>
          </c:val>
          <c:extLst>
            <c:ext xmlns:c16="http://schemas.microsoft.com/office/drawing/2014/chart" uri="{C3380CC4-5D6E-409C-BE32-E72D297353CC}">
              <c16:uniqueId val="{00000007-FCE1-46A0-9EDD-78ABD6FD9D1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c:v>
                </c:pt>
                <c:pt idx="2">
                  <c:v>#N/A</c:v>
                </c:pt>
                <c:pt idx="3">
                  <c:v>4.24</c:v>
                </c:pt>
                <c:pt idx="4">
                  <c:v>#N/A</c:v>
                </c:pt>
                <c:pt idx="5">
                  <c:v>4.08</c:v>
                </c:pt>
                <c:pt idx="6">
                  <c:v>#N/A</c:v>
                </c:pt>
                <c:pt idx="7">
                  <c:v>3.96</c:v>
                </c:pt>
                <c:pt idx="8">
                  <c:v>#N/A</c:v>
                </c:pt>
                <c:pt idx="9">
                  <c:v>4.68</c:v>
                </c:pt>
              </c:numCache>
            </c:numRef>
          </c:val>
          <c:extLst>
            <c:ext xmlns:c16="http://schemas.microsoft.com/office/drawing/2014/chart" uri="{C3380CC4-5D6E-409C-BE32-E72D297353CC}">
              <c16:uniqueId val="{00000008-FCE1-46A0-9EDD-78ABD6FD9D13}"/>
            </c:ext>
          </c:extLst>
        </c:ser>
        <c:ser>
          <c:idx val="9"/>
          <c:order val="9"/>
          <c:tx>
            <c:strRef>
              <c:f>データシート!$A$36</c:f>
              <c:strCache>
                <c:ptCount val="1"/>
                <c:pt idx="0">
                  <c:v>金沢市水道事業特別会計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c:v>
                </c:pt>
                <c:pt idx="2">
                  <c:v>#N/A</c:v>
                </c:pt>
                <c:pt idx="3">
                  <c:v>6.94</c:v>
                </c:pt>
                <c:pt idx="4">
                  <c:v>#N/A</c:v>
                </c:pt>
                <c:pt idx="5">
                  <c:v>6.31</c:v>
                </c:pt>
                <c:pt idx="6">
                  <c:v>#N/A</c:v>
                </c:pt>
                <c:pt idx="7">
                  <c:v>5.9</c:v>
                </c:pt>
                <c:pt idx="8">
                  <c:v>#N/A</c:v>
                </c:pt>
                <c:pt idx="9">
                  <c:v>5.95</c:v>
                </c:pt>
              </c:numCache>
            </c:numRef>
          </c:val>
          <c:extLst>
            <c:ext xmlns:c16="http://schemas.microsoft.com/office/drawing/2014/chart" uri="{C3380CC4-5D6E-409C-BE32-E72D297353CC}">
              <c16:uniqueId val="{00000009-FCE1-46A0-9EDD-78ABD6FD9D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21472</c:v>
                </c:pt>
                <c:pt idx="5">
                  <c:v>22566</c:v>
                </c:pt>
                <c:pt idx="8">
                  <c:v>21475</c:v>
                </c:pt>
                <c:pt idx="11">
                  <c:v>20559</c:v>
                </c:pt>
                <c:pt idx="14">
                  <c:v>20797</c:v>
                </c:pt>
              </c:numCache>
            </c:numRef>
          </c:val>
          <c:extLst>
            <c:ext xmlns:c16="http://schemas.microsoft.com/office/drawing/2014/chart" uri="{C3380CC4-5D6E-409C-BE32-E72D297353CC}">
              <c16:uniqueId val="{00000000-0D88-4B7B-AC4D-FEAF095194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88-4B7B-AC4D-FEAF095194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109</c:v>
                </c:pt>
                <c:pt idx="3">
                  <c:v>109</c:v>
                </c:pt>
                <c:pt idx="6">
                  <c:v>193</c:v>
                </c:pt>
                <c:pt idx="9">
                  <c:v>193</c:v>
                </c:pt>
                <c:pt idx="12">
                  <c:v>312</c:v>
                </c:pt>
              </c:numCache>
            </c:numRef>
          </c:val>
          <c:extLst>
            <c:ext xmlns:c16="http://schemas.microsoft.com/office/drawing/2014/chart" uri="{C3380CC4-5D6E-409C-BE32-E72D297353CC}">
              <c16:uniqueId val="{00000002-0D88-4B7B-AC4D-FEAF095194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88-4B7B-AC4D-FEAF095194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5353</c:v>
                </c:pt>
                <c:pt idx="3">
                  <c:v>5282</c:v>
                </c:pt>
                <c:pt idx="6">
                  <c:v>6304</c:v>
                </c:pt>
                <c:pt idx="9">
                  <c:v>5546</c:v>
                </c:pt>
                <c:pt idx="12">
                  <c:v>5571</c:v>
                </c:pt>
              </c:numCache>
            </c:numRef>
          </c:val>
          <c:extLst>
            <c:ext xmlns:c16="http://schemas.microsoft.com/office/drawing/2014/chart" uri="{C3380CC4-5D6E-409C-BE32-E72D297353CC}">
              <c16:uniqueId val="{00000004-0D88-4B7B-AC4D-FEAF095194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88-4B7B-AC4D-FEAF095194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88-4B7B-AC4D-FEAF095194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20192</c:v>
                </c:pt>
                <c:pt idx="3">
                  <c:v>20785</c:v>
                </c:pt>
                <c:pt idx="6">
                  <c:v>18726</c:v>
                </c:pt>
                <c:pt idx="9">
                  <c:v>18433</c:v>
                </c:pt>
                <c:pt idx="12">
                  <c:v>17080</c:v>
                </c:pt>
              </c:numCache>
            </c:numRef>
          </c:val>
          <c:extLst>
            <c:ext xmlns:c16="http://schemas.microsoft.com/office/drawing/2014/chart" uri="{C3380CC4-5D6E-409C-BE32-E72D297353CC}">
              <c16:uniqueId val="{00000007-0D88-4B7B-AC4D-FEAF095194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4182</c:v>
                </c:pt>
                <c:pt idx="2">
                  <c:v>#N/A</c:v>
                </c:pt>
                <c:pt idx="3">
                  <c:v>#N/A</c:v>
                </c:pt>
                <c:pt idx="4">
                  <c:v>3610</c:v>
                </c:pt>
                <c:pt idx="5">
                  <c:v>#N/A</c:v>
                </c:pt>
                <c:pt idx="6">
                  <c:v>#N/A</c:v>
                </c:pt>
                <c:pt idx="7">
                  <c:v>3748</c:v>
                </c:pt>
                <c:pt idx="8">
                  <c:v>#N/A</c:v>
                </c:pt>
                <c:pt idx="9">
                  <c:v>#N/A</c:v>
                </c:pt>
                <c:pt idx="10">
                  <c:v>3613</c:v>
                </c:pt>
                <c:pt idx="11">
                  <c:v>#N/A</c:v>
                </c:pt>
                <c:pt idx="12">
                  <c:v>#N/A</c:v>
                </c:pt>
                <c:pt idx="13">
                  <c:v>2166</c:v>
                </c:pt>
                <c:pt idx="14">
                  <c:v>#N/A</c:v>
                </c:pt>
              </c:numCache>
            </c:numRef>
          </c:val>
          <c:smooth val="0"/>
          <c:extLst>
            <c:ext xmlns:c16="http://schemas.microsoft.com/office/drawing/2014/chart" uri="{C3380CC4-5D6E-409C-BE32-E72D297353CC}">
              <c16:uniqueId val="{00000008-0D88-4B7B-AC4D-FEAF095194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183192</c:v>
                </c:pt>
                <c:pt idx="5">
                  <c:v>184805</c:v>
                </c:pt>
                <c:pt idx="8">
                  <c:v>180903</c:v>
                </c:pt>
                <c:pt idx="11">
                  <c:v>174287</c:v>
                </c:pt>
                <c:pt idx="14">
                  <c:v>166087</c:v>
                </c:pt>
              </c:numCache>
            </c:numRef>
          </c:val>
          <c:extLst>
            <c:ext xmlns:c16="http://schemas.microsoft.com/office/drawing/2014/chart" uri="{C3380CC4-5D6E-409C-BE32-E72D297353CC}">
              <c16:uniqueId val="{00000000-177A-42FD-A21C-F4FA410147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53156</c:v>
                </c:pt>
                <c:pt idx="5">
                  <c:v>55861</c:v>
                </c:pt>
                <c:pt idx="8">
                  <c:v>57567</c:v>
                </c:pt>
                <c:pt idx="11">
                  <c:v>59389</c:v>
                </c:pt>
                <c:pt idx="14">
                  <c:v>60681</c:v>
                </c:pt>
              </c:numCache>
            </c:numRef>
          </c:val>
          <c:extLst>
            <c:ext xmlns:c16="http://schemas.microsoft.com/office/drawing/2014/chart" uri="{C3380CC4-5D6E-409C-BE32-E72D297353CC}">
              <c16:uniqueId val="{00000001-177A-42FD-A21C-F4FA410147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17308</c:v>
                </c:pt>
                <c:pt idx="5">
                  <c:v>21726</c:v>
                </c:pt>
                <c:pt idx="8">
                  <c:v>40314</c:v>
                </c:pt>
                <c:pt idx="11">
                  <c:v>41884</c:v>
                </c:pt>
                <c:pt idx="14">
                  <c:v>47438</c:v>
                </c:pt>
              </c:numCache>
            </c:numRef>
          </c:val>
          <c:extLst>
            <c:ext xmlns:c16="http://schemas.microsoft.com/office/drawing/2014/chart" uri="{C3380CC4-5D6E-409C-BE32-E72D297353CC}">
              <c16:uniqueId val="{00000002-177A-42FD-A21C-F4FA410147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7A-42FD-A21C-F4FA410147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7A-42FD-A21C-F4FA410147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7A-42FD-A21C-F4FA410147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16480</c:v>
                </c:pt>
                <c:pt idx="3">
                  <c:v>16349</c:v>
                </c:pt>
                <c:pt idx="6">
                  <c:v>16686</c:v>
                </c:pt>
                <c:pt idx="9">
                  <c:v>17034</c:v>
                </c:pt>
                <c:pt idx="12">
                  <c:v>17321</c:v>
                </c:pt>
              </c:numCache>
            </c:numRef>
          </c:val>
          <c:extLst>
            <c:ext xmlns:c16="http://schemas.microsoft.com/office/drawing/2014/chart" uri="{C3380CC4-5D6E-409C-BE32-E72D297353CC}">
              <c16:uniqueId val="{00000006-177A-42FD-A21C-F4FA410147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77A-42FD-A21C-F4FA410147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66946</c:v>
                </c:pt>
                <c:pt idx="3">
                  <c:v>63560</c:v>
                </c:pt>
                <c:pt idx="6">
                  <c:v>63124</c:v>
                </c:pt>
                <c:pt idx="9">
                  <c:v>62086</c:v>
                </c:pt>
                <c:pt idx="12">
                  <c:v>61981</c:v>
                </c:pt>
              </c:numCache>
            </c:numRef>
          </c:val>
          <c:extLst>
            <c:ext xmlns:c16="http://schemas.microsoft.com/office/drawing/2014/chart" uri="{C3380CC4-5D6E-409C-BE32-E72D297353CC}">
              <c16:uniqueId val="{00000008-177A-42FD-A21C-F4FA410147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1450</c:v>
                </c:pt>
                <c:pt idx="3">
                  <c:v>2139</c:v>
                </c:pt>
                <c:pt idx="6">
                  <c:v>3088</c:v>
                </c:pt>
                <c:pt idx="9">
                  <c:v>2848</c:v>
                </c:pt>
                <c:pt idx="12">
                  <c:v>6378</c:v>
                </c:pt>
              </c:numCache>
            </c:numRef>
          </c:val>
          <c:extLst>
            <c:ext xmlns:c16="http://schemas.microsoft.com/office/drawing/2014/chart" uri="{C3380CC4-5D6E-409C-BE32-E72D297353CC}">
              <c16:uniqueId val="{00000009-177A-42FD-A21C-F4FA410147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212956</c:v>
                </c:pt>
                <c:pt idx="3">
                  <c:v>215642</c:v>
                </c:pt>
                <c:pt idx="6">
                  <c:v>216940</c:v>
                </c:pt>
                <c:pt idx="9">
                  <c:v>212044</c:v>
                </c:pt>
                <c:pt idx="12">
                  <c:v>207974</c:v>
                </c:pt>
              </c:numCache>
            </c:numRef>
          </c:val>
          <c:extLst>
            <c:ext xmlns:c16="http://schemas.microsoft.com/office/drawing/2014/chart" uri="{C3380CC4-5D6E-409C-BE32-E72D297353CC}">
              <c16:uniqueId val="{0000000A-177A-42FD-A21C-F4FA410147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44176</c:v>
                </c:pt>
                <c:pt idx="2">
                  <c:v>#N/A</c:v>
                </c:pt>
                <c:pt idx="3">
                  <c:v>#N/A</c:v>
                </c:pt>
                <c:pt idx="4">
                  <c:v>35298</c:v>
                </c:pt>
                <c:pt idx="5">
                  <c:v>#N/A</c:v>
                </c:pt>
                <c:pt idx="6">
                  <c:v>#N/A</c:v>
                </c:pt>
                <c:pt idx="7">
                  <c:v>21055</c:v>
                </c:pt>
                <c:pt idx="8">
                  <c:v>#N/A</c:v>
                </c:pt>
                <c:pt idx="9">
                  <c:v>#N/A</c:v>
                </c:pt>
                <c:pt idx="10">
                  <c:v>18451</c:v>
                </c:pt>
                <c:pt idx="11">
                  <c:v>#N/A</c:v>
                </c:pt>
                <c:pt idx="12">
                  <c:v>#N/A</c:v>
                </c:pt>
                <c:pt idx="13">
                  <c:v>19448</c:v>
                </c:pt>
                <c:pt idx="14">
                  <c:v>#N/A</c:v>
                </c:pt>
              </c:numCache>
            </c:numRef>
          </c:val>
          <c:smooth val="0"/>
          <c:extLst>
            <c:ext xmlns:c16="http://schemas.microsoft.com/office/drawing/2014/chart" uri="{C3380CC4-5D6E-409C-BE32-E72D297353CC}">
              <c16:uniqueId val="{0000000B-177A-42FD-A21C-F4FA410147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6851</c:v>
                </c:pt>
                <c:pt idx="1">
                  <c:v>6363</c:v>
                </c:pt>
                <c:pt idx="2">
                  <c:v>7386</c:v>
                </c:pt>
              </c:numCache>
            </c:numRef>
          </c:val>
          <c:extLst>
            <c:ext xmlns:c16="http://schemas.microsoft.com/office/drawing/2014/chart" uri="{C3380CC4-5D6E-409C-BE32-E72D297353CC}">
              <c16:uniqueId val="{00000000-8ED6-480F-B906-DD9C76D416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2596</c:v>
                </c:pt>
                <c:pt idx="1">
                  <c:v>3112</c:v>
                </c:pt>
                <c:pt idx="2">
                  <c:v>3813</c:v>
                </c:pt>
              </c:numCache>
            </c:numRef>
          </c:val>
          <c:extLst>
            <c:ext xmlns:c16="http://schemas.microsoft.com/office/drawing/2014/chart" uri="{C3380CC4-5D6E-409C-BE32-E72D297353CC}">
              <c16:uniqueId val="{00000001-8ED6-480F-B906-DD9C76D416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31267</c:v>
                </c:pt>
                <c:pt idx="1">
                  <c:v>31962</c:v>
                </c:pt>
                <c:pt idx="2">
                  <c:v>35651</c:v>
                </c:pt>
              </c:numCache>
            </c:numRef>
          </c:val>
          <c:extLst>
            <c:ext xmlns:c16="http://schemas.microsoft.com/office/drawing/2014/chart" uri="{C3380CC4-5D6E-409C-BE32-E72D297353CC}">
              <c16:uniqueId val="{00000002-8ED6-480F-B906-DD9C76D416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石川県金沢市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年度の実質公債比率は、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％と前年度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ポイント減となり、中期財政計画の実践により、引き続き起債発行に許可が必要な</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を大きく下回っており、健全性を堅持している。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石川県金沢市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年度の将来負担比率は、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％と対前年比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となっており、その要因としては、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債務負担支出予定額の増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るものである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中期財政計画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着実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、財政基盤の強化に努めていく。</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石川県金沢市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文化スポーツ施設再整備積立基金や</a:t>
          </a:r>
          <a:r>
            <a:rPr kumimoji="1" lang="ja-JP" altLang="en-US" sz="1100">
              <a:solidFill>
                <a:schemeClr val="dk1"/>
              </a:solidFill>
              <a:effectLst/>
              <a:latin typeface="+mn-lt"/>
              <a:ea typeface="+mn-ea"/>
              <a:cs typeface="+mn-cs"/>
            </a:rPr>
            <a:t>教育福祉施設等再整備積立</a:t>
          </a:r>
          <a:r>
            <a:rPr kumimoji="1" lang="ja-JP" altLang="ja-JP" sz="1100">
              <a:solidFill>
                <a:schemeClr val="dk1"/>
              </a:solidFill>
              <a:effectLst/>
              <a:latin typeface="+mn-lt"/>
              <a:ea typeface="+mn-ea"/>
              <a:cs typeface="+mn-cs"/>
            </a:rPr>
            <a:t>基金など、基金の有効活用に向けた計画的な積立てを実施した</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令和６年能登半島地震</a:t>
          </a:r>
          <a:r>
            <a:rPr kumimoji="1" lang="ja-JP" altLang="en-US" sz="1100">
              <a:solidFill>
                <a:schemeClr val="dk1"/>
              </a:solidFill>
              <a:effectLst/>
              <a:latin typeface="+mn-lt"/>
              <a:ea typeface="+mn-ea"/>
              <a:cs typeface="+mn-cs"/>
            </a:rPr>
            <a:t>復興基金を新たに積立てたことなどにより</a:t>
          </a:r>
          <a:r>
            <a:rPr kumimoji="1" lang="ja-JP" altLang="ja-JP" sz="1100">
              <a:solidFill>
                <a:schemeClr val="dk1"/>
              </a:solidFill>
              <a:effectLst/>
              <a:latin typeface="+mn-lt"/>
              <a:ea typeface="+mn-ea"/>
              <a:cs typeface="+mn-cs"/>
            </a:rPr>
            <a:t>、基金全体として、約</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億円の増額となった。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今後の財政需要を見据え、</a:t>
          </a:r>
          <a:r>
            <a:rPr kumimoji="1" lang="ja-JP" altLang="en-US" sz="1100">
              <a:solidFill>
                <a:schemeClr val="dk1"/>
              </a:solidFill>
              <a:effectLst/>
              <a:latin typeface="+mn-lt"/>
              <a:ea typeface="+mn-ea"/>
              <a:cs typeface="+mn-cs"/>
            </a:rPr>
            <a:t>施設整備積立基金への積立てを実施し、</a:t>
          </a:r>
          <a:r>
            <a:rPr kumimoji="1" lang="ja-JP" altLang="ja-JP" sz="1100">
              <a:solidFill>
                <a:schemeClr val="dk1"/>
              </a:solidFill>
              <a:effectLst/>
              <a:latin typeface="+mn-lt"/>
              <a:ea typeface="+mn-ea"/>
              <a:cs typeface="+mn-cs"/>
            </a:rPr>
            <a:t>基金の有効活用を図る。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教育</a:t>
          </a:r>
          <a:r>
            <a:rPr kumimoji="1" lang="ja-JP" altLang="en-US" sz="1100">
              <a:solidFill>
                <a:schemeClr val="dk1"/>
              </a:solidFill>
              <a:effectLst/>
              <a:latin typeface="+mn-lt"/>
              <a:ea typeface="+mn-ea"/>
              <a:cs typeface="+mn-cs"/>
            </a:rPr>
            <a:t>福祉</a:t>
          </a:r>
          <a:r>
            <a:rPr kumimoji="1" lang="ja-JP" altLang="ja-JP" sz="1100">
              <a:solidFill>
                <a:schemeClr val="dk1"/>
              </a:solidFill>
              <a:effectLst/>
              <a:latin typeface="+mn-lt"/>
              <a:ea typeface="+mn-ea"/>
              <a:cs typeface="+mn-cs"/>
            </a:rPr>
            <a:t>施設等再整備積立基金：教育施設及び福祉施設等の再整備に充てる資金を積立てるため</a:t>
          </a:r>
          <a:endParaRPr lang="ja-JP" altLang="ja-JP" sz="1400">
            <a:effectLst/>
          </a:endParaRPr>
        </a:p>
        <a:p>
          <a:r>
            <a:rPr kumimoji="1" lang="ja-JP" altLang="ja-JP" sz="1100">
              <a:solidFill>
                <a:schemeClr val="dk1"/>
              </a:solidFill>
              <a:effectLst/>
              <a:latin typeface="+mn-lt"/>
              <a:ea typeface="+mn-ea"/>
              <a:cs typeface="+mn-cs"/>
            </a:rPr>
            <a:t>市場病院施設再整備積立基金：中央卸売市場及び金沢市立病院の再整備に充てる資金を積立てるため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教育福祉施設等再整備積立基金</a:t>
          </a:r>
          <a:r>
            <a:rPr kumimoji="1" lang="ja-JP" altLang="en-US" sz="1100">
              <a:solidFill>
                <a:schemeClr val="dk1"/>
              </a:solidFill>
              <a:effectLst/>
              <a:latin typeface="+mn-lt"/>
              <a:ea typeface="+mn-ea"/>
              <a:cs typeface="+mn-cs"/>
            </a:rPr>
            <a:t>に約５億円を積立て</a:t>
          </a:r>
          <a:endParaRPr lang="ja-JP" altLang="ja-JP" sz="1400">
            <a:effectLst/>
          </a:endParaRPr>
        </a:p>
        <a:p>
          <a:r>
            <a:rPr kumimoji="1" lang="ja-JP" altLang="ja-JP" sz="1100">
              <a:solidFill>
                <a:schemeClr val="dk1"/>
              </a:solidFill>
              <a:effectLst/>
              <a:latin typeface="+mn-lt"/>
              <a:ea typeface="+mn-ea"/>
              <a:cs typeface="+mn-cs"/>
            </a:rPr>
            <a:t>文化スポーツ施設再整備積立基金に約</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億円を積立</a:t>
          </a:r>
          <a:r>
            <a:rPr kumimoji="1" lang="ja-JP" altLang="en-US" sz="1100">
              <a:solidFill>
                <a:schemeClr val="dk1"/>
              </a:solidFill>
              <a:effectLst/>
              <a:latin typeface="+mn-lt"/>
              <a:ea typeface="+mn-ea"/>
              <a:cs typeface="+mn-cs"/>
            </a:rPr>
            <a:t>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教育福祉施設等再整備積立基金：将来的な学校施設の改築に向けて計画的に積立・取崩を実施</a:t>
          </a:r>
          <a:endParaRPr lang="ja-JP" altLang="ja-JP" sz="1400">
            <a:effectLst/>
          </a:endParaRPr>
        </a:p>
        <a:p>
          <a:r>
            <a:rPr kumimoji="1" lang="ja-JP" altLang="ja-JP" sz="1100">
              <a:solidFill>
                <a:schemeClr val="dk1"/>
              </a:solidFill>
              <a:effectLst/>
              <a:latin typeface="+mn-lt"/>
              <a:ea typeface="+mn-ea"/>
              <a:cs typeface="+mn-cs"/>
            </a:rPr>
            <a:t>市場病院施設再整備積立基金：将来的な中央卸売市場及び金沢市立病院の再整備に向けて計画的に積立・取崩を実施</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将来的な財政需要に備えるための積立てによる増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決算の状況を踏まえ、可能な範囲で積立て</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国の補正予算に伴い、臨時財政対策債に係る交付税措置について前倒しで増額交付されたことによる積立て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償還計画に沿って順次取り崩し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443,123
435,125
468.81
217,429,616
208,940,471
5,093,790
108,543,575
207,871,979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類似団体の平均とほぼ同水準であり、今後も歳出削減や徴収率の向上等に取り組み、税財政基盤の強化に努めていく。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41728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類似団体に比べて財政の弾力性、健全性は保たれている。引き続き、扶助費や公債費などの義務的経費の増嵩が予想されることから、行財政改革を徹底し、弾力性の維持に努めていく。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48895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3282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139912</xdr:rowOff>
    </xdr:from>
    <xdr:to>
      <xdr:col>19</xdr:col>
      <xdr:colOff>133350</xdr:colOff>
      <xdr:row>65</xdr:row>
      <xdr:rowOff>48895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1271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139912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63910"/>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65</xdr:row>
      <xdr:rowOff>56938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63910"/>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125747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109872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11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89112</xdr:rowOff>
    </xdr:from>
    <xdr:to>
      <xdr:col>15</xdr:col>
      <xdr:colOff>133350</xdr:colOff>
      <xdr:row>65</xdr:row>
      <xdr:rowOff>19262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29439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定員の適正化や行政経費の削減、事務事業の見直しに努めてきた結果、類似団体の平均を下回っている。引き続き行政経営プランの着実な実践により、コストの低減に努めていく。</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113081</xdr:rowOff>
    </xdr:from>
    <xdr:to>
      <xdr:col>23</xdr:col>
      <xdr:colOff>133350</xdr:colOff>
      <xdr:row>84</xdr:row>
      <xdr:rowOff>90734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43431"/>
          <a:ext cx="838200" cy="1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113081</xdr:rowOff>
    </xdr:from>
    <xdr:to>
      <xdr:col>19</xdr:col>
      <xdr:colOff>133350</xdr:colOff>
      <xdr:row>83</xdr:row>
      <xdr:rowOff>140046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43431"/>
          <a:ext cx="889000" cy="2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13646</xdr:rowOff>
    </xdr:from>
    <xdr:to>
      <xdr:col>15</xdr:col>
      <xdr:colOff>82550</xdr:colOff>
      <xdr:row>83</xdr:row>
      <xdr:rowOff>140046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3996"/>
          <a:ext cx="889000" cy="12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148504</xdr:rowOff>
    </xdr:from>
    <xdr:to>
      <xdr:col>11</xdr:col>
      <xdr:colOff>31750</xdr:colOff>
      <xdr:row>83</xdr:row>
      <xdr:rowOff>13646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5954"/>
          <a:ext cx="889000" cy="20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39934</xdr:rowOff>
    </xdr:from>
    <xdr:to>
      <xdr:col>23</xdr:col>
      <xdr:colOff>184150</xdr:colOff>
      <xdr:row>84</xdr:row>
      <xdr:rowOff>141534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4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56461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8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62281</xdr:rowOff>
    </xdr:from>
    <xdr:to>
      <xdr:col>19</xdr:col>
      <xdr:colOff>184150</xdr:colOff>
      <xdr:row>83</xdr:row>
      <xdr:rowOff>163881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2608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61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89246</xdr:rowOff>
    </xdr:from>
    <xdr:to>
      <xdr:col>15</xdr:col>
      <xdr:colOff>133350</xdr:colOff>
      <xdr:row>84</xdr:row>
      <xdr:rowOff>19396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29573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134296</xdr:rowOff>
    </xdr:from>
    <xdr:to>
      <xdr:col>11</xdr:col>
      <xdr:colOff>82550</xdr:colOff>
      <xdr:row>83</xdr:row>
      <xdr:rowOff>64446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74623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6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97704</xdr:rowOff>
    </xdr:from>
    <xdr:to>
      <xdr:col>7</xdr:col>
      <xdr:colOff>31750</xdr:colOff>
      <xdr:row>82</xdr:row>
      <xdr:rowOff>27854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38031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5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国家公務員及び類似団体の平均とほぼ同水準である。引き続き、人事院勧告準拠を基本とし、適正な給与制度運用に努めていく。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41275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78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86519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78597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71438</xdr:rowOff>
    </xdr:from>
    <xdr:to>
      <xdr:col>72</xdr:col>
      <xdr:colOff>203200</xdr:colOff>
      <xdr:row>86</xdr:row>
      <xdr:rowOff>86519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816138"/>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71438</xdr:rowOff>
    </xdr:from>
    <xdr:to>
      <xdr:col>68</xdr:col>
      <xdr:colOff>152400</xdr:colOff>
      <xdr:row>86</xdr:row>
      <xdr:rowOff>71438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8161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134002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35719</xdr:rowOff>
    </xdr:from>
    <xdr:to>
      <xdr:col>73</xdr:col>
      <xdr:colOff>44450</xdr:colOff>
      <xdr:row>86</xdr:row>
      <xdr:rowOff>137319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122096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86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20638</xdr:rowOff>
    </xdr:from>
    <xdr:to>
      <xdr:col>68</xdr:col>
      <xdr:colOff>203200</xdr:colOff>
      <xdr:row>86</xdr:row>
      <xdr:rowOff>122238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組織の簡素化や民間委託化等の推進等により定員の適正化に努めてきた結果、類似団体の平均を下回って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職員定数の適正化に努めていく。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83094</xdr:rowOff>
    </xdr:from>
    <xdr:to>
      <xdr:col>81</xdr:col>
      <xdr:colOff>44450</xdr:colOff>
      <xdr:row>59</xdr:row>
      <xdr:rowOff>124460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198644"/>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52070</xdr:rowOff>
    </xdr:from>
    <xdr:to>
      <xdr:col>77</xdr:col>
      <xdr:colOff>44450</xdr:colOff>
      <xdr:row>59</xdr:row>
      <xdr:rowOff>83094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1676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31387</xdr:rowOff>
    </xdr:from>
    <xdr:to>
      <xdr:col>72</xdr:col>
      <xdr:colOff>203200</xdr:colOff>
      <xdr:row>59</xdr:row>
      <xdr:rowOff>52070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1469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21046</xdr:rowOff>
    </xdr:from>
    <xdr:to>
      <xdr:col>68</xdr:col>
      <xdr:colOff>152400</xdr:colOff>
      <xdr:row>59</xdr:row>
      <xdr:rowOff>31387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13659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73660</xdr:rowOff>
    </xdr:from>
    <xdr:to>
      <xdr:col>81</xdr:col>
      <xdr:colOff>95250</xdr:colOff>
      <xdr:row>60</xdr:row>
      <xdr:rowOff>3810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90187</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32294</xdr:rowOff>
    </xdr:from>
    <xdr:to>
      <xdr:col>77</xdr:col>
      <xdr:colOff>95250</xdr:colOff>
      <xdr:row>59</xdr:row>
      <xdr:rowOff>133894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144071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1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1270</xdr:rowOff>
    </xdr:from>
    <xdr:to>
      <xdr:col>73</xdr:col>
      <xdr:colOff>44450</xdr:colOff>
      <xdr:row>59</xdr:row>
      <xdr:rowOff>102870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113047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152037</xdr:rowOff>
    </xdr:from>
    <xdr:to>
      <xdr:col>68</xdr:col>
      <xdr:colOff>203200</xdr:colOff>
      <xdr:row>59</xdr:row>
      <xdr:rowOff>82187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92364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141696</xdr:rowOff>
    </xdr:from>
    <xdr:to>
      <xdr:col>64</xdr:col>
      <xdr:colOff>152400</xdr:colOff>
      <xdr:row>59</xdr:row>
      <xdr:rowOff>71846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82023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類似団体の平均値を下回っており、地方債償還の進捗等により減少している。今後も</a:t>
          </a:r>
          <a:r>
            <a:rPr kumimoji="1" lang="ja-JP" altLang="en-US" sz="1100">
              <a:solidFill>
                <a:schemeClr val="dk1"/>
              </a:solidFill>
              <a:effectLst/>
              <a:latin typeface="+mn-lt"/>
              <a:ea typeface="+mn-ea"/>
              <a:cs typeface="+mn-cs"/>
            </a:rPr>
            <a:t>、交付税措置のある有利な地方債の借入など、</a:t>
          </a:r>
          <a:r>
            <a:rPr kumimoji="1" lang="ja-JP" altLang="ja-JP" sz="1100">
              <a:solidFill>
                <a:schemeClr val="dk1"/>
              </a:solidFill>
              <a:effectLst/>
              <a:latin typeface="+mn-lt"/>
              <a:ea typeface="+mn-ea"/>
              <a:cs typeface="+mn-cs"/>
            </a:rPr>
            <a:t>中期財政計画の</a:t>
          </a:r>
          <a:r>
            <a:rPr kumimoji="1" lang="ja-JP" altLang="en-US" sz="1100">
              <a:solidFill>
                <a:schemeClr val="dk1"/>
              </a:solidFill>
              <a:effectLst/>
              <a:latin typeface="+mn-lt"/>
              <a:ea typeface="+mn-ea"/>
              <a:cs typeface="+mn-cs"/>
            </a:rPr>
            <a:t>着実な</a:t>
          </a:r>
          <a:r>
            <a:rPr kumimoji="1" lang="ja-JP" altLang="ja-JP" sz="1100">
              <a:solidFill>
                <a:schemeClr val="dk1"/>
              </a:solidFill>
              <a:effectLst/>
              <a:latin typeface="+mn-lt"/>
              <a:ea typeface="+mn-ea"/>
              <a:cs typeface="+mn-cs"/>
            </a:rPr>
            <a:t>実践により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財政基盤の強化に努めていく。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46567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85630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70696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78740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9286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110913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9367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令和６年度の将来負担比率は、</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％と対前年比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％の増となっており、その要因としては、債務負担支出予定額の増によるものである。引き続き、中期財政計画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着実な実践により、財政基盤の強化に努めていく。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74320</xdr:rowOff>
    </xdr:from>
    <xdr:to>
      <xdr:col>81</xdr:col>
      <xdr:colOff>44450</xdr:colOff>
      <xdr:row>15</xdr:row>
      <xdr:rowOff>79146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64607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74320</xdr:rowOff>
    </xdr:from>
    <xdr:to>
      <xdr:col>77</xdr:col>
      <xdr:colOff>44450</xdr:colOff>
      <xdr:row>15</xdr:row>
      <xdr:rowOff>107137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46070"/>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107137</xdr:rowOff>
    </xdr:from>
    <xdr:to>
      <xdr:col>72</xdr:col>
      <xdr:colOff>203200</xdr:colOff>
      <xdr:row>16</xdr:row>
      <xdr:rowOff>83363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78887"/>
          <a:ext cx="8890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83363</xdr:rowOff>
    </xdr:from>
    <xdr:to>
      <xdr:col>68</xdr:col>
      <xdr:colOff>152400</xdr:colOff>
      <xdr:row>17</xdr:row>
      <xdr:rowOff>28702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826563"/>
          <a:ext cx="889000" cy="1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28346</xdr:rowOff>
    </xdr:from>
    <xdr:to>
      <xdr:col>81</xdr:col>
      <xdr:colOff>95250</xdr:colOff>
      <xdr:row>15</xdr:row>
      <xdr:rowOff>129946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0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423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23520</xdr:rowOff>
    </xdr:from>
    <xdr:to>
      <xdr:col>77</xdr:col>
      <xdr:colOff>95250</xdr:colOff>
      <xdr:row>15</xdr:row>
      <xdr:rowOff>125120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109897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81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56337</xdr:rowOff>
    </xdr:from>
    <xdr:to>
      <xdr:col>73</xdr:col>
      <xdr:colOff>44450</xdr:colOff>
      <xdr:row>15</xdr:row>
      <xdr:rowOff>157937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142714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1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32563</xdr:rowOff>
    </xdr:from>
    <xdr:to>
      <xdr:col>68</xdr:col>
      <xdr:colOff>203200</xdr:colOff>
      <xdr:row>16</xdr:row>
      <xdr:rowOff>134163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118940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149352</xdr:rowOff>
    </xdr:from>
    <xdr:to>
      <xdr:col>64</xdr:col>
      <xdr:colOff>152400</xdr:colOff>
      <xdr:row>17</xdr:row>
      <xdr:rowOff>79502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64279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443,123
435,125
468.81
217,429,616
208,940,471
5,093,790
108,543,575
207,871,979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職員定員適正化計画の実践により、類似団体の平均を大きく下回っ</a:t>
          </a:r>
          <a:r>
            <a:rPr kumimoji="1" lang="ja-JP" altLang="en-US" sz="1100">
              <a:solidFill>
                <a:schemeClr val="dk1"/>
              </a:solidFill>
              <a:effectLst/>
              <a:latin typeface="+mn-lt"/>
              <a:ea typeface="+mn-ea"/>
              <a:cs typeface="+mn-cs"/>
            </a:rPr>
            <a:t>ており、今後も</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職員定数の適正化を図っていく。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35</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3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34</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88900</xdr:rowOff>
    </xdr:from>
    <xdr:to>
      <xdr:col>15</xdr:col>
      <xdr:colOff>98425</xdr:colOff>
      <xdr:row>34</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1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88900</xdr:rowOff>
    </xdr:from>
    <xdr:to>
      <xdr:col>11</xdr:col>
      <xdr:colOff>9525</xdr:colOff>
      <xdr:row>35</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18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38100</xdr:rowOff>
    </xdr:from>
    <xdr:to>
      <xdr:col>11</xdr:col>
      <xdr:colOff>60325</xdr:colOff>
      <xdr:row>34</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同水準であり、</a:t>
          </a:r>
          <a:r>
            <a:rPr kumimoji="1" lang="ja-JP" altLang="en-US" sz="1100">
              <a:solidFill>
                <a:schemeClr val="dk1"/>
              </a:solidFill>
              <a:effectLst/>
              <a:latin typeface="+mn-lt"/>
              <a:ea typeface="+mn-ea"/>
              <a:cs typeface="+mn-cs"/>
            </a:rPr>
            <a:t>引き続き行政経営プランの着実な実践により、</a:t>
          </a:r>
          <a:r>
            <a:rPr kumimoji="1" lang="ja-JP" altLang="ja-JP" sz="1100">
              <a:solidFill>
                <a:schemeClr val="dk1"/>
              </a:solidFill>
              <a:effectLst/>
              <a:latin typeface="+mn-lt"/>
              <a:ea typeface="+mn-ea"/>
              <a:cs typeface="+mn-cs"/>
            </a:rPr>
            <a:t>コストの低減に努めていく。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96520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9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18</xdr:row>
      <xdr:rowOff>43180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29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18</xdr:row>
      <xdr:rowOff>43180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37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7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45720</xdr:rowOff>
    </xdr:from>
    <xdr:to>
      <xdr:col>82</xdr:col>
      <xdr:colOff>158750</xdr:colOff>
      <xdr:row>18</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17797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扶助費に係る経常収支比率は</a:t>
          </a:r>
          <a:r>
            <a:rPr kumimoji="1" lang="ja-JP" altLang="en-US" sz="1100">
              <a:solidFill>
                <a:schemeClr val="dk1"/>
              </a:solidFill>
              <a:effectLst/>
              <a:latin typeface="+mn-lt"/>
              <a:ea typeface="+mn-ea"/>
              <a:cs typeface="+mn-cs"/>
            </a:rPr>
            <a:t>昨年度と比較して減少しており、</a:t>
          </a:r>
          <a:r>
            <a:rPr kumimoji="1" lang="ja-JP" altLang="ja-JP" sz="1100">
              <a:solidFill>
                <a:schemeClr val="dk1"/>
              </a:solidFill>
              <a:effectLst/>
              <a:latin typeface="+mn-lt"/>
              <a:ea typeface="+mn-ea"/>
              <a:cs typeface="+mn-cs"/>
            </a:rPr>
            <a:t>類似団体の平均を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今後も適正な資格審査等に努</a:t>
          </a:r>
          <a:r>
            <a:rPr kumimoji="1" lang="ja-JP" altLang="en-US" sz="1100">
              <a:solidFill>
                <a:schemeClr val="dk1"/>
              </a:solidFill>
              <a:effectLst/>
              <a:latin typeface="+mn-lt"/>
              <a:ea typeface="+mn-ea"/>
              <a:cs typeface="+mn-cs"/>
            </a:rPr>
            <a:t>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57</xdr:row>
      <xdr:rowOff>19050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15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57</xdr:row>
      <xdr:rowOff>19050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9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9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133350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9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63500</xdr:rowOff>
    </xdr:from>
    <xdr:to>
      <xdr:col>24</xdr:col>
      <xdr:colOff>76200</xdr:colOff>
      <xdr:row>56</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139700</xdr:rowOff>
    </xdr:from>
    <xdr:to>
      <xdr:col>20</xdr:col>
      <xdr:colOff>38100</xdr:colOff>
      <xdr:row>57</xdr:row>
      <xdr:rowOff>69850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類似団体の平均を下回っている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今後も経費の節減や独立採算の原則に立ち返った適正な料金設定により、税収を主な財源とする普通会計の負担額を減らしていくよう努める。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69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58</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67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57</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1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類似団体の平均を上回っているが、</a:t>
          </a:r>
          <a:r>
            <a:rPr kumimoji="1" lang="ja-JP" altLang="en-US" sz="1100">
              <a:solidFill>
                <a:schemeClr val="dk1"/>
              </a:solidFill>
              <a:effectLst/>
              <a:latin typeface="+mn-lt"/>
              <a:ea typeface="+mn-ea"/>
              <a:cs typeface="+mn-cs"/>
            </a:rPr>
            <a:t>前年度から</a:t>
          </a:r>
          <a:r>
            <a:rPr kumimoji="1" lang="ja-JP" altLang="ja-JP" sz="1100">
              <a:solidFill>
                <a:schemeClr val="dk1"/>
              </a:solidFill>
              <a:effectLst/>
              <a:latin typeface="+mn-lt"/>
              <a:ea typeface="+mn-ea"/>
              <a:cs typeface="+mn-cs"/>
            </a:rPr>
            <a:t>横ばいとなっている。今後も補助対象経費の明確化や交付要件の厳格化、目的に応じた期間の設定に努めるとともに、交付団体や市民生活への影響に十分配慮しながら、効果的で持続可能なものとなるよう各種補助制度や事業の見直しを進め、経費の縮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120142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20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20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147574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11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41419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4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155719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56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146575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11701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国の景気対策に積極的に呼応してきたため、類似団体平均を上回っているが、</a:t>
          </a:r>
          <a:r>
            <a:rPr kumimoji="1" lang="ja-JP" altLang="en-US" sz="1100">
              <a:solidFill>
                <a:schemeClr val="dk1"/>
              </a:solidFill>
              <a:effectLst/>
              <a:latin typeface="+mn-lt"/>
              <a:ea typeface="+mn-ea"/>
              <a:cs typeface="+mn-cs"/>
            </a:rPr>
            <a:t>交付税</a:t>
          </a:r>
          <a:r>
            <a:rPr kumimoji="1" lang="ja-JP" altLang="ja-JP" sz="1100">
              <a:solidFill>
                <a:schemeClr val="dk1"/>
              </a:solidFill>
              <a:effectLst/>
              <a:latin typeface="+mn-lt"/>
              <a:ea typeface="+mn-ea"/>
              <a:cs typeface="+mn-cs"/>
            </a:rPr>
            <a:t>措置のある</a:t>
          </a:r>
          <a:r>
            <a:rPr kumimoji="1" lang="ja-JP" altLang="en-US" sz="1100">
              <a:solidFill>
                <a:schemeClr val="dk1"/>
              </a:solidFill>
              <a:effectLst/>
              <a:latin typeface="+mn-lt"/>
              <a:ea typeface="+mn-ea"/>
              <a:cs typeface="+mn-cs"/>
            </a:rPr>
            <a:t>有利な</a:t>
          </a:r>
          <a:r>
            <a:rPr kumimoji="1" lang="ja-JP" altLang="ja-JP" sz="1100">
              <a:solidFill>
                <a:schemeClr val="dk1"/>
              </a:solidFill>
              <a:effectLst/>
              <a:latin typeface="+mn-lt"/>
              <a:ea typeface="+mn-ea"/>
              <a:cs typeface="+mn-cs"/>
            </a:rPr>
            <a:t>地方債の発行に努めていることから</a:t>
          </a:r>
          <a:r>
            <a:rPr kumimoji="1" lang="ja-JP" altLang="ja-JP" sz="1100">
              <a:solidFill>
                <a:sysClr val="windowText" lastClr="000000"/>
              </a:solidFill>
              <a:effectLst/>
              <a:latin typeface="+mn-lt"/>
              <a:ea typeface="+mn-ea"/>
              <a:cs typeface="+mn-cs"/>
            </a:rPr>
            <a:t>、実際の負担となるのは約４割である。</a:t>
          </a:r>
          <a:r>
            <a:rPr kumimoji="1" lang="ja-JP" altLang="ja-JP" sz="1100">
              <a:solidFill>
                <a:schemeClr val="dk1"/>
              </a:solidFill>
              <a:effectLst/>
              <a:latin typeface="+mn-lt"/>
              <a:ea typeface="+mn-ea"/>
              <a:cs typeface="+mn-cs"/>
            </a:rPr>
            <a:t>今後も中期財政計画の</a:t>
          </a:r>
          <a:r>
            <a:rPr kumimoji="1" lang="ja-JP" altLang="en-US" sz="1100">
              <a:solidFill>
                <a:schemeClr val="dk1"/>
              </a:solidFill>
              <a:effectLst/>
              <a:latin typeface="+mn-lt"/>
              <a:ea typeface="+mn-ea"/>
              <a:cs typeface="+mn-cs"/>
            </a:rPr>
            <a:t>着実な</a:t>
          </a:r>
          <a:r>
            <a:rPr kumimoji="1" lang="ja-JP" altLang="ja-JP" sz="1100">
              <a:solidFill>
                <a:schemeClr val="dk1"/>
              </a:solidFill>
              <a:effectLst/>
              <a:latin typeface="+mn-lt"/>
              <a:ea typeface="+mn-ea"/>
              <a:cs typeface="+mn-cs"/>
            </a:rPr>
            <a:t>実践により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財政基盤の強化に努めていく。</a:t>
          </a:r>
          <a:endParaRPr lang="ja-JP" altLang="ja-JP" sz="1400">
            <a:effectLst/>
          </a:endParaRPr>
        </a:p>
        <a:p>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78</xdr:row>
      <xdr:rowOff>27939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562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27939</xdr:rowOff>
    </xdr:from>
    <xdr:to>
      <xdr:col>19</xdr:col>
      <xdr:colOff>187325</xdr:colOff>
      <xdr:row>78</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401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1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43180</xdr:rowOff>
    </xdr:from>
    <xdr:to>
      <xdr:col>11</xdr:col>
      <xdr:colOff>9525</xdr:colOff>
      <xdr:row>79</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162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148589</xdr:rowOff>
    </xdr:from>
    <xdr:to>
      <xdr:col>20</xdr:col>
      <xdr:colOff>38100</xdr:colOff>
      <xdr:row>78</xdr:row>
      <xdr:rowOff>78739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163830</xdr:rowOff>
    </xdr:from>
    <xdr:to>
      <xdr:col>11</xdr:col>
      <xdr:colOff>60325</xdr:colOff>
      <xdr:row>78</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類似団体の平均を下回っているが、引き続き行</a:t>
          </a:r>
          <a:r>
            <a:rPr kumimoji="1" lang="ja-JP" altLang="en-US" sz="1100">
              <a:solidFill>
                <a:schemeClr val="dk1"/>
              </a:solidFill>
              <a:effectLst/>
              <a:latin typeface="+mn-lt"/>
              <a:ea typeface="+mn-ea"/>
              <a:cs typeface="+mn-cs"/>
            </a:rPr>
            <a:t>政経営プランの着実な実践により</a:t>
          </a:r>
          <a:r>
            <a:rPr kumimoji="1" lang="ja-JP" altLang="ja-JP" sz="1100">
              <a:solidFill>
                <a:schemeClr val="dk1"/>
              </a:solidFill>
              <a:effectLst/>
              <a:latin typeface="+mn-lt"/>
              <a:ea typeface="+mn-ea"/>
              <a:cs typeface="+mn-cs"/>
            </a:rPr>
            <a:t>、コストの低減に努めていく。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153670</xdr:rowOff>
    </xdr:from>
    <xdr:to>
      <xdr:col>82</xdr:col>
      <xdr:colOff>107950</xdr:colOff>
      <xdr:row>75</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12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66040</xdr:rowOff>
    </xdr:from>
    <xdr:to>
      <xdr:col>78</xdr:col>
      <xdr:colOff>69850</xdr:colOff>
      <xdr:row>75</xdr:row>
      <xdr:rowOff>153670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247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100330</xdr:rowOff>
    </xdr:from>
    <xdr:to>
      <xdr:col>73</xdr:col>
      <xdr:colOff>180975</xdr:colOff>
      <xdr:row>75</xdr:row>
      <xdr:rowOff>66040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8763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100330</xdr:rowOff>
    </xdr:from>
    <xdr:to>
      <xdr:col>69</xdr:col>
      <xdr:colOff>92075</xdr:colOff>
      <xdr:row>75</xdr:row>
      <xdr:rowOff>66040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78763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118110</xdr:rowOff>
    </xdr:from>
    <xdr:to>
      <xdr:col>82</xdr:col>
      <xdr:colOff>158750</xdr:colOff>
      <xdr:row>76</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134637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102870</xdr:rowOff>
    </xdr:from>
    <xdr:to>
      <xdr:col>78</xdr:col>
      <xdr:colOff>120650</xdr:colOff>
      <xdr:row>76</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15240</xdr:rowOff>
    </xdr:from>
    <xdr:to>
      <xdr:col>74</xdr:col>
      <xdr:colOff>31750</xdr:colOff>
      <xdr:row>75</xdr:row>
      <xdr:rowOff>116840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127017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49530</xdr:rowOff>
    </xdr:from>
    <xdr:to>
      <xdr:col>69</xdr:col>
      <xdr:colOff>142875</xdr:colOff>
      <xdr:row>74</xdr:row>
      <xdr:rowOff>151130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161307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15240</xdr:rowOff>
    </xdr:from>
    <xdr:to>
      <xdr:col>65</xdr:col>
      <xdr:colOff>53975</xdr:colOff>
      <xdr:row>75</xdr:row>
      <xdr:rowOff>116840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127017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12857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2680</xdr:rowOff>
    </xdr:from>
    <xdr:to>
      <xdr:col>29</xdr:col>
      <xdr:colOff>127000</xdr:colOff>
      <xdr:row>19</xdr:row>
      <xdr:rowOff>120180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7855"/>
          <a:ext cx="647700" cy="117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120180</xdr:rowOff>
    </xdr:from>
    <xdr:to>
      <xdr:col>26</xdr:col>
      <xdr:colOff>50800</xdr:colOff>
      <xdr:row>20</xdr:row>
      <xdr:rowOff>22149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25355"/>
          <a:ext cx="698500" cy="73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22149</xdr:rowOff>
    </xdr:from>
    <xdr:to>
      <xdr:col>22</xdr:col>
      <xdr:colOff>114300</xdr:colOff>
      <xdr:row>20</xdr:row>
      <xdr:rowOff>42418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98774"/>
          <a:ext cx="698500" cy="2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42418</xdr:rowOff>
    </xdr:from>
    <xdr:to>
      <xdr:col>18</xdr:col>
      <xdr:colOff>177800</xdr:colOff>
      <xdr:row>20</xdr:row>
      <xdr:rowOff>81051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9043"/>
          <a:ext cx="698500" cy="3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123330</xdr:rowOff>
    </xdr:from>
    <xdr:to>
      <xdr:col>29</xdr:col>
      <xdr:colOff>177800</xdr:colOff>
      <xdr:row>19</xdr:row>
      <xdr:rowOff>53480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7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31907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69380</xdr:rowOff>
    </xdr:from>
    <xdr:to>
      <xdr:col>26</xdr:col>
      <xdr:colOff>101600</xdr:colOff>
      <xdr:row>19</xdr:row>
      <xdr:rowOff>170980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4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155757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142799</xdr:rowOff>
    </xdr:from>
    <xdr:to>
      <xdr:col>22</xdr:col>
      <xdr:colOff>165100</xdr:colOff>
      <xdr:row>20</xdr:row>
      <xdr:rowOff>72949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57726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3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163068</xdr:rowOff>
    </xdr:from>
    <xdr:to>
      <xdr:col>19</xdr:col>
      <xdr:colOff>38100</xdr:colOff>
      <xdr:row>20</xdr:row>
      <xdr:rowOff>93218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77995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30251</xdr:rowOff>
    </xdr:from>
    <xdr:to>
      <xdr:col>15</xdr:col>
      <xdr:colOff>101600</xdr:colOff>
      <xdr:row>20</xdr:row>
      <xdr:rowOff>131851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0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116628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255816</xdr:rowOff>
    </xdr:from>
    <xdr:to>
      <xdr:col>29</xdr:col>
      <xdr:colOff>127000</xdr:colOff>
      <xdr:row>36</xdr:row>
      <xdr:rowOff>36017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66166"/>
          <a:ext cx="647700" cy="123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245872</xdr:rowOff>
    </xdr:from>
    <xdr:to>
      <xdr:col>26</xdr:col>
      <xdr:colOff>50800</xdr:colOff>
      <xdr:row>35</xdr:row>
      <xdr:rowOff>255816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56222"/>
          <a:ext cx="698500" cy="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245872</xdr:rowOff>
    </xdr:from>
    <xdr:to>
      <xdr:col>22</xdr:col>
      <xdr:colOff>114300</xdr:colOff>
      <xdr:row>35</xdr:row>
      <xdr:rowOff>258559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56222"/>
          <a:ext cx="698500" cy="12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211849</xdr:rowOff>
    </xdr:from>
    <xdr:to>
      <xdr:col>18</xdr:col>
      <xdr:colOff>177800</xdr:colOff>
      <xdr:row>35</xdr:row>
      <xdr:rowOff>258559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22199"/>
          <a:ext cx="698500" cy="46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328117</xdr:rowOff>
    </xdr:from>
    <xdr:to>
      <xdr:col>29</xdr:col>
      <xdr:colOff>177800</xdr:colOff>
      <xdr:row>36</xdr:row>
      <xdr:rowOff>86817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8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300194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205016</xdr:rowOff>
    </xdr:from>
    <xdr:to>
      <xdr:col>26</xdr:col>
      <xdr:colOff>101600</xdr:colOff>
      <xdr:row>35</xdr:row>
      <xdr:rowOff>306616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5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291393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0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195072</xdr:rowOff>
    </xdr:from>
    <xdr:to>
      <xdr:col>22</xdr:col>
      <xdr:colOff>165100</xdr:colOff>
      <xdr:row>35</xdr:row>
      <xdr:rowOff>296672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5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281449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9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207759</xdr:rowOff>
    </xdr:from>
    <xdr:to>
      <xdr:col>19</xdr:col>
      <xdr:colOff>38100</xdr:colOff>
      <xdr:row>35</xdr:row>
      <xdr:rowOff>309359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8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294136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161049</xdr:rowOff>
    </xdr:from>
    <xdr:to>
      <xdr:col>15</xdr:col>
      <xdr:colOff>101600</xdr:colOff>
      <xdr:row>35</xdr:row>
      <xdr:rowOff>262649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71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247426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57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443,123
435,125
468.81
217,429,616
208,940,471
5,093,790
108,543,575
207,871,979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40945</xdr:rowOff>
    </xdr:from>
    <xdr:to>
      <xdr:col>24</xdr:col>
      <xdr:colOff>63500</xdr:colOff>
      <xdr:row>39</xdr:row>
      <xdr:rowOff>3650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56045"/>
          <a:ext cx="838200" cy="13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3650</xdr:rowOff>
    </xdr:from>
    <xdr:to>
      <xdr:col>19</xdr:col>
      <xdr:colOff>177800</xdr:colOff>
      <xdr:row>39</xdr:row>
      <xdr:rowOff>55151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90200"/>
          <a:ext cx="889000" cy="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55151</xdr:rowOff>
    </xdr:from>
    <xdr:to>
      <xdr:col>15</xdr:col>
      <xdr:colOff>50800</xdr:colOff>
      <xdr:row>39</xdr:row>
      <xdr:rowOff>57176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41701"/>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57176</xdr:rowOff>
    </xdr:from>
    <xdr:to>
      <xdr:col>10</xdr:col>
      <xdr:colOff>114300</xdr:colOff>
      <xdr:row>39</xdr:row>
      <xdr:rowOff>92739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43726"/>
          <a:ext cx="889000" cy="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161595</xdr:rowOff>
    </xdr:from>
    <xdr:to>
      <xdr:col>24</xdr:col>
      <xdr:colOff>114300</xdr:colOff>
      <xdr:row>38</xdr:row>
      <xdr:rowOff>91745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140022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124300</xdr:rowOff>
    </xdr:from>
    <xdr:to>
      <xdr:col>20</xdr:col>
      <xdr:colOff>38100</xdr:colOff>
      <xdr:row>39</xdr:row>
      <xdr:rowOff>54450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45577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3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4351</xdr:rowOff>
    </xdr:from>
    <xdr:to>
      <xdr:col>15</xdr:col>
      <xdr:colOff>101600</xdr:colOff>
      <xdr:row>39</xdr:row>
      <xdr:rowOff>105951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97078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6376</xdr:rowOff>
    </xdr:from>
    <xdr:to>
      <xdr:col>10</xdr:col>
      <xdr:colOff>165100</xdr:colOff>
      <xdr:row>39</xdr:row>
      <xdr:rowOff>107976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99103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41939</xdr:rowOff>
    </xdr:from>
    <xdr:to>
      <xdr:col>6</xdr:col>
      <xdr:colOff>38100</xdr:colOff>
      <xdr:row>39</xdr:row>
      <xdr:rowOff>143539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134666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2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16656</xdr:rowOff>
    </xdr:from>
    <xdr:to>
      <xdr:col>24</xdr:col>
      <xdr:colOff>63500</xdr:colOff>
      <xdr:row>54</xdr:row>
      <xdr:rowOff>94523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274956"/>
          <a:ext cx="838200" cy="7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31229</xdr:rowOff>
    </xdr:from>
    <xdr:to>
      <xdr:col>19</xdr:col>
      <xdr:colOff>177800</xdr:colOff>
      <xdr:row>54</xdr:row>
      <xdr:rowOff>94523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289529"/>
          <a:ext cx="889000" cy="6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31229</xdr:rowOff>
    </xdr:from>
    <xdr:to>
      <xdr:col>15</xdr:col>
      <xdr:colOff>50800</xdr:colOff>
      <xdr:row>55</xdr:row>
      <xdr:rowOff>16570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289529"/>
          <a:ext cx="889000" cy="1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16570</xdr:rowOff>
    </xdr:from>
    <xdr:to>
      <xdr:col>10</xdr:col>
      <xdr:colOff>114300</xdr:colOff>
      <xdr:row>56</xdr:row>
      <xdr:rowOff>112582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446320"/>
          <a:ext cx="8890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137306</xdr:rowOff>
    </xdr:from>
    <xdr:to>
      <xdr:col>24</xdr:col>
      <xdr:colOff>114300</xdr:colOff>
      <xdr:row>54</xdr:row>
      <xdr:rowOff>67456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2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160183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0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43723</xdr:rowOff>
    </xdr:from>
    <xdr:to>
      <xdr:col>20</xdr:col>
      <xdr:colOff>38100</xdr:colOff>
      <xdr:row>54</xdr:row>
      <xdr:rowOff>145323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30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161850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0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151879</xdr:rowOff>
    </xdr:from>
    <xdr:to>
      <xdr:col>15</xdr:col>
      <xdr:colOff>101600</xdr:colOff>
      <xdr:row>54</xdr:row>
      <xdr:rowOff>82029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2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98556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01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137220</xdr:rowOff>
    </xdr:from>
    <xdr:to>
      <xdr:col>10</xdr:col>
      <xdr:colOff>165100</xdr:colOff>
      <xdr:row>55</xdr:row>
      <xdr:rowOff>67370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3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83897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1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61782</xdr:rowOff>
    </xdr:from>
    <xdr:to>
      <xdr:col>6</xdr:col>
      <xdr:colOff>38100</xdr:colOff>
      <xdr:row>56</xdr:row>
      <xdr:rowOff>163382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6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8459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43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59553</xdr:rowOff>
    </xdr:from>
    <xdr:to>
      <xdr:col>24</xdr:col>
      <xdr:colOff>63500</xdr:colOff>
      <xdr:row>77</xdr:row>
      <xdr:rowOff>136683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61203"/>
          <a:ext cx="838200" cy="7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89043</xdr:rowOff>
    </xdr:from>
    <xdr:to>
      <xdr:col>19</xdr:col>
      <xdr:colOff>177800</xdr:colOff>
      <xdr:row>77</xdr:row>
      <xdr:rowOff>136683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90693"/>
          <a:ext cx="8890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89043</xdr:rowOff>
    </xdr:from>
    <xdr:to>
      <xdr:col>15</xdr:col>
      <xdr:colOff>50800</xdr:colOff>
      <xdr:row>77</xdr:row>
      <xdr:rowOff>101798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90693"/>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100426</xdr:rowOff>
    </xdr:from>
    <xdr:to>
      <xdr:col>10</xdr:col>
      <xdr:colOff>114300</xdr:colOff>
      <xdr:row>77</xdr:row>
      <xdr:rowOff>101798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0207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8753</xdr:rowOff>
    </xdr:from>
    <xdr:to>
      <xdr:col>24</xdr:col>
      <xdr:colOff>114300</xdr:colOff>
      <xdr:row>77</xdr:row>
      <xdr:rowOff>110353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31630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85883</xdr:rowOff>
    </xdr:from>
    <xdr:to>
      <xdr:col>20</xdr:col>
      <xdr:colOff>38100</xdr:colOff>
      <xdr:row>78</xdr:row>
      <xdr:rowOff>16033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8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38243</xdr:rowOff>
    </xdr:from>
    <xdr:to>
      <xdr:col>15</xdr:col>
      <xdr:colOff>101600</xdr:colOff>
      <xdr:row>77</xdr:row>
      <xdr:rowOff>139843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130970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50998</xdr:rowOff>
    </xdr:from>
    <xdr:to>
      <xdr:col>10</xdr:col>
      <xdr:colOff>165100</xdr:colOff>
      <xdr:row>77</xdr:row>
      <xdr:rowOff>152598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143725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4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49626</xdr:rowOff>
    </xdr:from>
    <xdr:to>
      <xdr:col>6</xdr:col>
      <xdr:colOff>38100</xdr:colOff>
      <xdr:row>77</xdr:row>
      <xdr:rowOff>151226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5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142353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4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113846</xdr:rowOff>
    </xdr:from>
    <xdr:to>
      <xdr:col>24</xdr:col>
      <xdr:colOff>63500</xdr:colOff>
      <xdr:row>96</xdr:row>
      <xdr:rowOff>171290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73046"/>
          <a:ext cx="838200" cy="5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171290</xdr:rowOff>
    </xdr:from>
    <xdr:to>
      <xdr:col>19</xdr:col>
      <xdr:colOff>177800</xdr:colOff>
      <xdr:row>97</xdr:row>
      <xdr:rowOff>114804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30490"/>
          <a:ext cx="889000" cy="11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2617</xdr:rowOff>
    </xdr:from>
    <xdr:to>
      <xdr:col>15</xdr:col>
      <xdr:colOff>50800</xdr:colOff>
      <xdr:row>97</xdr:row>
      <xdr:rowOff>114804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33267"/>
          <a:ext cx="889000" cy="11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2617</xdr:rowOff>
    </xdr:from>
    <xdr:to>
      <xdr:col>10</xdr:col>
      <xdr:colOff>114300</xdr:colOff>
      <xdr:row>98</xdr:row>
      <xdr:rowOff>87655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33267"/>
          <a:ext cx="889000" cy="25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63046</xdr:rowOff>
    </xdr:from>
    <xdr:to>
      <xdr:col>24</xdr:col>
      <xdr:colOff>114300</xdr:colOff>
      <xdr:row>96</xdr:row>
      <xdr:rowOff>164646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41473</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0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120490</xdr:rowOff>
    </xdr:from>
    <xdr:to>
      <xdr:col>20</xdr:col>
      <xdr:colOff>38100</xdr:colOff>
      <xdr:row>97</xdr:row>
      <xdr:rowOff>50640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7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41767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7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64004</xdr:rowOff>
    </xdr:from>
    <xdr:to>
      <xdr:col>15</xdr:col>
      <xdr:colOff>101600</xdr:colOff>
      <xdr:row>97</xdr:row>
      <xdr:rowOff>165604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156731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8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123267</xdr:rowOff>
    </xdr:from>
    <xdr:to>
      <xdr:col>10</xdr:col>
      <xdr:colOff>165100</xdr:colOff>
      <xdr:row>97</xdr:row>
      <xdr:rowOff>53417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44544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7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36855</xdr:rowOff>
    </xdr:from>
    <xdr:to>
      <xdr:col>6</xdr:col>
      <xdr:colOff>38100</xdr:colOff>
      <xdr:row>98</xdr:row>
      <xdr:rowOff>138455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129582</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3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170670</xdr:rowOff>
    </xdr:from>
    <xdr:to>
      <xdr:col>55</xdr:col>
      <xdr:colOff>0</xdr:colOff>
      <xdr:row>37</xdr:row>
      <xdr:rowOff>4576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342870"/>
          <a:ext cx="8382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61497</xdr:rowOff>
    </xdr:from>
    <xdr:to>
      <xdr:col>50</xdr:col>
      <xdr:colOff>114300</xdr:colOff>
      <xdr:row>37</xdr:row>
      <xdr:rowOff>4576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062247"/>
          <a:ext cx="889000" cy="2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61497</xdr:rowOff>
    </xdr:from>
    <xdr:to>
      <xdr:col>45</xdr:col>
      <xdr:colOff>177800</xdr:colOff>
      <xdr:row>36</xdr:row>
      <xdr:rowOff>166599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062247"/>
          <a:ext cx="889000" cy="27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142889</xdr:rowOff>
    </xdr:from>
    <xdr:to>
      <xdr:col>41</xdr:col>
      <xdr:colOff>50800</xdr:colOff>
      <xdr:row>36</xdr:row>
      <xdr:rowOff>166599</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86389"/>
          <a:ext cx="889000" cy="105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119870</xdr:rowOff>
    </xdr:from>
    <xdr:to>
      <xdr:col>55</xdr:col>
      <xdr:colOff>50800</xdr:colOff>
      <xdr:row>37</xdr:row>
      <xdr:rowOff>50020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9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142747</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125226</xdr:rowOff>
    </xdr:from>
    <xdr:to>
      <xdr:col>50</xdr:col>
      <xdr:colOff>165100</xdr:colOff>
      <xdr:row>37</xdr:row>
      <xdr:rowOff>55376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9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71903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0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10697</xdr:rowOff>
    </xdr:from>
    <xdr:to>
      <xdr:col>46</xdr:col>
      <xdr:colOff>38100</xdr:colOff>
      <xdr:row>35</xdr:row>
      <xdr:rowOff>112297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0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128824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115799</xdr:rowOff>
    </xdr:from>
    <xdr:to>
      <xdr:col>41</xdr:col>
      <xdr:colOff>101600</xdr:colOff>
      <xdr:row>37</xdr:row>
      <xdr:rowOff>45949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28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62476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92089</xdr:rowOff>
    </xdr:from>
    <xdr:to>
      <xdr:col>36</xdr:col>
      <xdr:colOff>165100</xdr:colOff>
      <xdr:row>31</xdr:row>
      <xdr:rowOff>22239</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13366</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2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20638</xdr:rowOff>
    </xdr:from>
    <xdr:to>
      <xdr:col>55</xdr:col>
      <xdr:colOff>0</xdr:colOff>
      <xdr:row>54</xdr:row>
      <xdr:rowOff>158388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278938"/>
          <a:ext cx="838200" cy="13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94056</xdr:rowOff>
    </xdr:from>
    <xdr:to>
      <xdr:col>50</xdr:col>
      <xdr:colOff>114300</xdr:colOff>
      <xdr:row>54</xdr:row>
      <xdr:rowOff>20638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009456"/>
          <a:ext cx="889000" cy="26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94056</xdr:rowOff>
    </xdr:from>
    <xdr:to>
      <xdr:col>45</xdr:col>
      <xdr:colOff>177800</xdr:colOff>
      <xdr:row>52</xdr:row>
      <xdr:rowOff>155911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009456"/>
          <a:ext cx="889000" cy="6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155911</xdr:rowOff>
    </xdr:from>
    <xdr:to>
      <xdr:col>41</xdr:col>
      <xdr:colOff>50800</xdr:colOff>
      <xdr:row>55</xdr:row>
      <xdr:rowOff>24123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071311"/>
          <a:ext cx="889000" cy="38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107588</xdr:rowOff>
    </xdr:from>
    <xdr:to>
      <xdr:col>55</xdr:col>
      <xdr:colOff>50800</xdr:colOff>
      <xdr:row>55</xdr:row>
      <xdr:rowOff>37738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130465</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1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141288</xdr:rowOff>
    </xdr:from>
    <xdr:to>
      <xdr:col>50</xdr:col>
      <xdr:colOff>165100</xdr:colOff>
      <xdr:row>54</xdr:row>
      <xdr:rowOff>71438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22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87965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00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43256</xdr:rowOff>
    </xdr:from>
    <xdr:to>
      <xdr:col>46</xdr:col>
      <xdr:colOff>38100</xdr:colOff>
      <xdr:row>52</xdr:row>
      <xdr:rowOff>144856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89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161383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7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105111</xdr:rowOff>
    </xdr:from>
    <xdr:to>
      <xdr:col>41</xdr:col>
      <xdr:colOff>101600</xdr:colOff>
      <xdr:row>53</xdr:row>
      <xdr:rowOff>35261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0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51788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879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144773</xdr:rowOff>
    </xdr:from>
    <xdr:to>
      <xdr:col>36</xdr:col>
      <xdr:colOff>165100</xdr:colOff>
      <xdr:row>55</xdr:row>
      <xdr:rowOff>74923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91450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7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105377</xdr:rowOff>
    </xdr:from>
    <xdr:to>
      <xdr:col>54</xdr:col>
      <xdr:colOff>189865</xdr:colOff>
      <xdr:row>79</xdr:row>
      <xdr:rowOff>85685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449777"/>
          <a:ext cx="1270" cy="11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89512</xdr:rowOff>
    </xdr:from>
    <xdr:ext cx="378565"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63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85685</xdr:rowOff>
    </xdr:from>
    <xdr:to>
      <xdr:col>55</xdr:col>
      <xdr:colOff>88900</xdr:colOff>
      <xdr:row>79</xdr:row>
      <xdr:rowOff>85685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63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52054</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222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105377</xdr:rowOff>
    </xdr:from>
    <xdr:to>
      <xdr:col>55</xdr:col>
      <xdr:colOff>88900</xdr:colOff>
      <xdr:row>72</xdr:row>
      <xdr:rowOff>105377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4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88657</xdr:rowOff>
    </xdr:from>
    <xdr:to>
      <xdr:col>55</xdr:col>
      <xdr:colOff>0</xdr:colOff>
      <xdr:row>77</xdr:row>
      <xdr:rowOff>115174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9639300" y="12947407"/>
          <a:ext cx="838200" cy="36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57138</xdr:rowOff>
    </xdr:from>
    <xdr:ext cx="469744"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25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78711</xdr:rowOff>
    </xdr:from>
    <xdr:to>
      <xdr:col>55</xdr:col>
      <xdr:colOff>50800</xdr:colOff>
      <xdr:row>78</xdr:row>
      <xdr:rowOff>8861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28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152240</xdr:rowOff>
    </xdr:from>
    <xdr:to>
      <xdr:col>50</xdr:col>
      <xdr:colOff>114300</xdr:colOff>
      <xdr:row>75</xdr:row>
      <xdr:rowOff>88657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8750300" y="12153740"/>
          <a:ext cx="889000" cy="79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42135</xdr:rowOff>
    </xdr:from>
    <xdr:to>
      <xdr:col>50</xdr:col>
      <xdr:colOff>165100</xdr:colOff>
      <xdr:row>77</xdr:row>
      <xdr:rowOff>143735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24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3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152240</xdr:rowOff>
    </xdr:from>
    <xdr:to>
      <xdr:col>45</xdr:col>
      <xdr:colOff>177800</xdr:colOff>
      <xdr:row>73</xdr:row>
      <xdr:rowOff>50187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7861300" y="12153740"/>
          <a:ext cx="889000" cy="41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156271</xdr:rowOff>
    </xdr:from>
    <xdr:to>
      <xdr:col>46</xdr:col>
      <xdr:colOff>38100</xdr:colOff>
      <xdr:row>77</xdr:row>
      <xdr:rowOff>86421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18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77548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27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50187</xdr:rowOff>
    </xdr:from>
    <xdr:to>
      <xdr:col>41</xdr:col>
      <xdr:colOff>50800</xdr:colOff>
      <xdr:row>76</xdr:row>
      <xdr:rowOff>10313</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flipV="1">
          <a:off x="6972300" y="12566037"/>
          <a:ext cx="889000" cy="47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137167</xdr:rowOff>
    </xdr:from>
    <xdr:to>
      <xdr:col>41</xdr:col>
      <xdr:colOff>101600</xdr:colOff>
      <xdr:row>77</xdr:row>
      <xdr:rowOff>67317</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58444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26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111629</xdr:rowOff>
    </xdr:from>
    <xdr:to>
      <xdr:col>36</xdr:col>
      <xdr:colOff>165100</xdr:colOff>
      <xdr:row>77</xdr:row>
      <xdr:rowOff>41779</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32906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2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64374</xdr:rowOff>
    </xdr:from>
    <xdr:to>
      <xdr:col>55</xdr:col>
      <xdr:colOff>50800</xdr:colOff>
      <xdr:row>77</xdr:row>
      <xdr:rowOff>165974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2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87251</xdr:rowOff>
    </xdr:from>
    <xdr:ext cx="534377"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311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37857</xdr:rowOff>
    </xdr:from>
    <xdr:to>
      <xdr:col>50</xdr:col>
      <xdr:colOff>165100</xdr:colOff>
      <xdr:row>75</xdr:row>
      <xdr:rowOff>139457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28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155984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372111" y="1267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101440</xdr:rowOff>
    </xdr:from>
    <xdr:to>
      <xdr:col>46</xdr:col>
      <xdr:colOff>38100</xdr:colOff>
      <xdr:row>71</xdr:row>
      <xdr:rowOff>31590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21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48117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483111" y="1187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170837</xdr:rowOff>
    </xdr:from>
    <xdr:to>
      <xdr:col>41</xdr:col>
      <xdr:colOff>101600</xdr:colOff>
      <xdr:row>73</xdr:row>
      <xdr:rowOff>100987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25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117514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594111" y="1229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130963</xdr:rowOff>
    </xdr:from>
    <xdr:to>
      <xdr:col>36</xdr:col>
      <xdr:colOff>165100</xdr:colOff>
      <xdr:row>76</xdr:row>
      <xdr:rowOff>61113</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29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77640</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05111" y="127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69920</xdr:rowOff>
    </xdr:from>
    <xdr:to>
      <xdr:col>55</xdr:col>
      <xdr:colOff>0</xdr:colOff>
      <xdr:row>96</xdr:row>
      <xdr:rowOff>1663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357670"/>
          <a:ext cx="838200" cy="10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1663</xdr:rowOff>
    </xdr:from>
    <xdr:to>
      <xdr:col>50</xdr:col>
      <xdr:colOff>114300</xdr:colOff>
      <xdr:row>96</xdr:row>
      <xdr:rowOff>133395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460863"/>
          <a:ext cx="889000" cy="13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151454</xdr:rowOff>
    </xdr:from>
    <xdr:to>
      <xdr:col>45</xdr:col>
      <xdr:colOff>177800</xdr:colOff>
      <xdr:row>96</xdr:row>
      <xdr:rowOff>133395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439204"/>
          <a:ext cx="889000" cy="15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151454</xdr:rowOff>
    </xdr:from>
    <xdr:to>
      <xdr:col>41</xdr:col>
      <xdr:colOff>50800</xdr:colOff>
      <xdr:row>96</xdr:row>
      <xdr:rowOff>90779</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439204"/>
          <a:ext cx="889000" cy="1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19120</xdr:rowOff>
    </xdr:from>
    <xdr:to>
      <xdr:col>55</xdr:col>
      <xdr:colOff>50800</xdr:colOff>
      <xdr:row>95</xdr:row>
      <xdr:rowOff>120720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3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41997</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1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122313</xdr:rowOff>
    </xdr:from>
    <xdr:to>
      <xdr:col>50</xdr:col>
      <xdr:colOff>165100</xdr:colOff>
      <xdr:row>96</xdr:row>
      <xdr:rowOff>52463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4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68990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18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82595</xdr:rowOff>
    </xdr:from>
    <xdr:to>
      <xdr:col>46</xdr:col>
      <xdr:colOff>38100</xdr:colOff>
      <xdr:row>97</xdr:row>
      <xdr:rowOff>12745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5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3872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63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100654</xdr:rowOff>
    </xdr:from>
    <xdr:to>
      <xdr:col>41</xdr:col>
      <xdr:colOff>101600</xdr:colOff>
      <xdr:row>96</xdr:row>
      <xdr:rowOff>30804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3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47331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39979</xdr:rowOff>
    </xdr:from>
    <xdr:to>
      <xdr:col>36</xdr:col>
      <xdr:colOff>165100</xdr:colOff>
      <xdr:row>96</xdr:row>
      <xdr:rowOff>141579</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4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132706</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59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災害復旧事業費グラフ枠">
          <a:extLst>
            <a:ext uri="{FF2B5EF4-FFF2-40B4-BE49-F238E27FC236}">
              <a16:creationId xmlns:a16="http://schemas.microsoft.com/office/drawing/2014/main" id="{00000000-0008-0000-06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8" name="災害復旧事業費最小値テキスト">
          <a:extLst>
            <a:ext uri="{FF2B5EF4-FFF2-40B4-BE49-F238E27FC236}">
              <a16:creationId xmlns:a16="http://schemas.microsoft.com/office/drawing/2014/main" id="{00000000-0008-0000-0600-00001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30" name="災害復旧事業費最大値テキスト">
          <a:extLst>
            <a:ext uri="{FF2B5EF4-FFF2-40B4-BE49-F238E27FC236}">
              <a16:creationId xmlns:a16="http://schemas.microsoft.com/office/drawing/2014/main" id="{00000000-0008-0000-0600-000012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907</xdr:rowOff>
    </xdr:from>
    <xdr:to>
      <xdr:col>85</xdr:col>
      <xdr:colOff>127000</xdr:colOff>
      <xdr:row>38</xdr:row>
      <xdr:rowOff>32476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5481300" y="6001657"/>
          <a:ext cx="838200" cy="54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83438</xdr:rowOff>
    </xdr:from>
    <xdr:ext cx="469744" cy="259045"/>
    <xdr:sp macro="" textlink="">
      <xdr:nvSpPr>
        <xdr:cNvPr id="533" name="災害復旧事業費平均値テキスト">
          <a:extLst>
            <a:ext uri="{FF2B5EF4-FFF2-40B4-BE49-F238E27FC236}">
              <a16:creationId xmlns:a16="http://schemas.microsoft.com/office/drawing/2014/main" id="{00000000-0008-0000-0600-000015020000}"/>
            </a:ext>
          </a:extLst>
        </xdr:cNvPr>
        <xdr:cNvSpPr txBox="1"/>
      </xdr:nvSpPr>
      <xdr:spPr>
        <a:xfrm>
          <a:off x="16370300" y="6598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32476</xdr:rowOff>
    </xdr:from>
    <xdr:to>
      <xdr:col>81</xdr:col>
      <xdr:colOff>50800</xdr:colOff>
      <xdr:row>38</xdr:row>
      <xdr:rowOff>147211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4592300" y="6547576"/>
          <a:ext cx="889000" cy="1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147211</xdr:rowOff>
    </xdr:from>
    <xdr:to>
      <xdr:col>76</xdr:col>
      <xdr:colOff>114300</xdr:colOff>
      <xdr:row>39</xdr:row>
      <xdr:rowOff>91477</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3703300" y="6662311"/>
          <a:ext cx="889000" cy="1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75039</xdr:rowOff>
    </xdr:from>
    <xdr:to>
      <xdr:col>71</xdr:col>
      <xdr:colOff>177800</xdr:colOff>
      <xdr:row>39</xdr:row>
      <xdr:rowOff>91477</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814300" y="6761589"/>
          <a:ext cx="8890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121557</xdr:rowOff>
    </xdr:from>
    <xdr:to>
      <xdr:col>85</xdr:col>
      <xdr:colOff>177800</xdr:colOff>
      <xdr:row>35</xdr:row>
      <xdr:rowOff>51707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62687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144434</xdr:rowOff>
    </xdr:from>
    <xdr:ext cx="469744" cy="259045"/>
    <xdr:sp macro="" textlink="">
      <xdr:nvSpPr>
        <xdr:cNvPr id="552" name="災害復旧事業費該当値テキスト">
          <a:extLst>
            <a:ext uri="{FF2B5EF4-FFF2-40B4-BE49-F238E27FC236}">
              <a16:creationId xmlns:a16="http://schemas.microsoft.com/office/drawing/2014/main" id="{00000000-0008-0000-0600-000028020000}"/>
            </a:ext>
          </a:extLst>
        </xdr:cNvPr>
        <xdr:cNvSpPr txBox="1"/>
      </xdr:nvSpPr>
      <xdr:spPr>
        <a:xfrm>
          <a:off x="16370300" y="580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153126</xdr:rowOff>
    </xdr:from>
    <xdr:to>
      <xdr:col>81</xdr:col>
      <xdr:colOff>101600</xdr:colOff>
      <xdr:row>38</xdr:row>
      <xdr:rowOff>83276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5430500" y="64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99803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246428" y="62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96411</xdr:rowOff>
    </xdr:from>
    <xdr:to>
      <xdr:col>76</xdr:col>
      <xdr:colOff>165100</xdr:colOff>
      <xdr:row>39</xdr:row>
      <xdr:rowOff>26561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4541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43088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357428" y="638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40677</xdr:rowOff>
    </xdr:from>
    <xdr:to>
      <xdr:col>72</xdr:col>
      <xdr:colOff>38100</xdr:colOff>
      <xdr:row>39</xdr:row>
      <xdr:rowOff>142277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3652500" y="672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133404</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546333" y="68199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24239</xdr:rowOff>
    </xdr:from>
    <xdr:to>
      <xdr:col>67</xdr:col>
      <xdr:colOff>101600</xdr:colOff>
      <xdr:row>39</xdr:row>
      <xdr:rowOff>125839</xdr:rowOff>
    </xdr:to>
    <xdr:sp macro="" textlink="">
      <xdr:nvSpPr>
        <xdr:cNvPr id="559" name="楕円 558">
          <a:extLst>
            <a:ext uri="{FF2B5EF4-FFF2-40B4-BE49-F238E27FC236}">
              <a16:creationId xmlns:a16="http://schemas.microsoft.com/office/drawing/2014/main" id="{00000000-0008-0000-0600-00002F020000}"/>
            </a:ext>
          </a:extLst>
        </xdr:cNvPr>
        <xdr:cNvSpPr/>
      </xdr:nvSpPr>
      <xdr:spPr>
        <a:xfrm>
          <a:off x="12763500" y="6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116966</xdr:rowOff>
    </xdr:from>
    <xdr:ext cx="378565"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5017" y="6803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115308</xdr:rowOff>
    </xdr:from>
    <xdr:to>
      <xdr:col>85</xdr:col>
      <xdr:colOff>127000</xdr:colOff>
      <xdr:row>76</xdr:row>
      <xdr:rowOff>58570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974058"/>
          <a:ext cx="838200" cy="1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69497</xdr:rowOff>
    </xdr:from>
    <xdr:to>
      <xdr:col>81</xdr:col>
      <xdr:colOff>50800</xdr:colOff>
      <xdr:row>75</xdr:row>
      <xdr:rowOff>115308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2928247"/>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160799</xdr:rowOff>
    </xdr:from>
    <xdr:to>
      <xdr:col>76</xdr:col>
      <xdr:colOff>114300</xdr:colOff>
      <xdr:row>75</xdr:row>
      <xdr:rowOff>69497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848099"/>
          <a:ext cx="889000" cy="8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160799</xdr:rowOff>
    </xdr:from>
    <xdr:to>
      <xdr:col>71</xdr:col>
      <xdr:colOff>177800</xdr:colOff>
      <xdr:row>75</xdr:row>
      <xdr:rowOff>26200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848099"/>
          <a:ext cx="8890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7770</xdr:rowOff>
    </xdr:from>
    <xdr:to>
      <xdr:col>85</xdr:col>
      <xdr:colOff>177800</xdr:colOff>
      <xdr:row>76</xdr:row>
      <xdr:rowOff>109370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0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30647</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88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64508</xdr:rowOff>
    </xdr:from>
    <xdr:to>
      <xdr:col>81</xdr:col>
      <xdr:colOff>101600</xdr:colOff>
      <xdr:row>75</xdr:row>
      <xdr:rowOff>166108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11185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69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18697</xdr:rowOff>
    </xdr:from>
    <xdr:to>
      <xdr:col>76</xdr:col>
      <xdr:colOff>165100</xdr:colOff>
      <xdr:row>75</xdr:row>
      <xdr:rowOff>120297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7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136824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65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109999</xdr:rowOff>
    </xdr:from>
    <xdr:to>
      <xdr:col>72</xdr:col>
      <xdr:colOff>38100</xdr:colOff>
      <xdr:row>75</xdr:row>
      <xdr:rowOff>40149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7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56676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5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146850</xdr:rowOff>
    </xdr:from>
    <xdr:to>
      <xdr:col>67</xdr:col>
      <xdr:colOff>101600</xdr:colOff>
      <xdr:row>75</xdr:row>
      <xdr:rowOff>77000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8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93527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6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144501</xdr:rowOff>
    </xdr:from>
    <xdr:to>
      <xdr:col>85</xdr:col>
      <xdr:colOff>127000</xdr:colOff>
      <xdr:row>98</xdr:row>
      <xdr:rowOff>140233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75151"/>
          <a:ext cx="838200" cy="16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166599</xdr:rowOff>
    </xdr:from>
    <xdr:to>
      <xdr:col>81</xdr:col>
      <xdr:colOff>50800</xdr:colOff>
      <xdr:row>98</xdr:row>
      <xdr:rowOff>140233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111449"/>
          <a:ext cx="889000" cy="83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166599</xdr:rowOff>
    </xdr:from>
    <xdr:to>
      <xdr:col>76</xdr:col>
      <xdr:colOff>114300</xdr:colOff>
      <xdr:row>98</xdr:row>
      <xdr:rowOff>6617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111449"/>
          <a:ext cx="889000" cy="69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6617</xdr:rowOff>
    </xdr:from>
    <xdr:to>
      <xdr:col>71</xdr:col>
      <xdr:colOff>177800</xdr:colOff>
      <xdr:row>98</xdr:row>
      <xdr:rowOff>147549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08717"/>
          <a:ext cx="889000" cy="1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93701</xdr:rowOff>
    </xdr:from>
    <xdr:to>
      <xdr:col>85</xdr:col>
      <xdr:colOff>177800</xdr:colOff>
      <xdr:row>98</xdr:row>
      <xdr:rowOff>23851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116578</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57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89433</xdr:rowOff>
    </xdr:from>
    <xdr:to>
      <xdr:col>81</xdr:col>
      <xdr:colOff>101600</xdr:colOff>
      <xdr:row>99</xdr:row>
      <xdr:rowOff>19583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9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10710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98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115799</xdr:rowOff>
    </xdr:from>
    <xdr:to>
      <xdr:col>76</xdr:col>
      <xdr:colOff>165100</xdr:colOff>
      <xdr:row>94</xdr:row>
      <xdr:rowOff>45949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06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62476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583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127267</xdr:rowOff>
    </xdr:from>
    <xdr:to>
      <xdr:col>72</xdr:col>
      <xdr:colOff>38100</xdr:colOff>
      <xdr:row>98</xdr:row>
      <xdr:rowOff>57417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48544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85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96749</xdr:rowOff>
    </xdr:from>
    <xdr:to>
      <xdr:col>67</xdr:col>
      <xdr:colOff>101600</xdr:colOff>
      <xdr:row>99</xdr:row>
      <xdr:rowOff>26899</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18026</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9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130327</xdr:rowOff>
    </xdr:from>
    <xdr:to>
      <xdr:col>116</xdr:col>
      <xdr:colOff>63500</xdr:colOff>
      <xdr:row>33</xdr:row>
      <xdr:rowOff>169189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5788177"/>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130327</xdr:rowOff>
    </xdr:from>
    <xdr:to>
      <xdr:col>111</xdr:col>
      <xdr:colOff>177800</xdr:colOff>
      <xdr:row>34</xdr:row>
      <xdr:rowOff>17170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5788177"/>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17170</xdr:rowOff>
    </xdr:from>
    <xdr:to>
      <xdr:col>107</xdr:col>
      <xdr:colOff>50800</xdr:colOff>
      <xdr:row>34</xdr:row>
      <xdr:rowOff>62205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5846470"/>
          <a:ext cx="8890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62205</xdr:rowOff>
    </xdr:from>
    <xdr:to>
      <xdr:col>102</xdr:col>
      <xdr:colOff>114300</xdr:colOff>
      <xdr:row>35</xdr:row>
      <xdr:rowOff>43688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5891505"/>
          <a:ext cx="889000" cy="15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118389</xdr:rowOff>
    </xdr:from>
    <xdr:to>
      <xdr:col>116</xdr:col>
      <xdr:colOff>114300</xdr:colOff>
      <xdr:row>34</xdr:row>
      <xdr:rowOff>48539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57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141266</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6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79527</xdr:rowOff>
    </xdr:from>
    <xdr:to>
      <xdr:col>112</xdr:col>
      <xdr:colOff>38100</xdr:colOff>
      <xdr:row>34</xdr:row>
      <xdr:rowOff>9677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7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26204</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51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137820</xdr:rowOff>
    </xdr:from>
    <xdr:to>
      <xdr:col>107</xdr:col>
      <xdr:colOff>101600</xdr:colOff>
      <xdr:row>34</xdr:row>
      <xdr:rowOff>67970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84497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55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11405</xdr:rowOff>
    </xdr:from>
    <xdr:to>
      <xdr:col>102</xdr:col>
      <xdr:colOff>165100</xdr:colOff>
      <xdr:row>34</xdr:row>
      <xdr:rowOff>113005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58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129532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561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164338</xdr:rowOff>
    </xdr:from>
    <xdr:to>
      <xdr:col>98</xdr:col>
      <xdr:colOff>38100</xdr:colOff>
      <xdr:row>35</xdr:row>
      <xdr:rowOff>94488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111015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42926</xdr:rowOff>
    </xdr:from>
    <xdr:to>
      <xdr:col>116</xdr:col>
      <xdr:colOff>63500</xdr:colOff>
      <xdr:row>59</xdr:row>
      <xdr:rowOff>43288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158476"/>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42926</xdr:rowOff>
    </xdr:from>
    <xdr:to>
      <xdr:col>111</xdr:col>
      <xdr:colOff>177800</xdr:colOff>
      <xdr:row>59</xdr:row>
      <xdr:rowOff>43269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158476"/>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158179</xdr:rowOff>
    </xdr:from>
    <xdr:to>
      <xdr:col>107</xdr:col>
      <xdr:colOff>50800</xdr:colOff>
      <xdr:row>59</xdr:row>
      <xdr:rowOff>43269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102279"/>
          <a:ext cx="8890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158179</xdr:rowOff>
    </xdr:from>
    <xdr:to>
      <xdr:col>102</xdr:col>
      <xdr:colOff>114300</xdr:colOff>
      <xdr:row>59</xdr:row>
      <xdr:rowOff>43631</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10102279"/>
          <a:ext cx="8890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163938</xdr:rowOff>
    </xdr:from>
    <xdr:to>
      <xdr:col>116</xdr:col>
      <xdr:colOff>114300</xdr:colOff>
      <xdr:row>59</xdr:row>
      <xdr:rowOff>94088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78865</xdr:rowOff>
    </xdr:from>
    <xdr:ext cx="313932"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229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163576</xdr:rowOff>
    </xdr:from>
    <xdr:to>
      <xdr:col>112</xdr:col>
      <xdr:colOff>38100</xdr:colOff>
      <xdr:row>59</xdr:row>
      <xdr:rowOff>93726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84853</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66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163919</xdr:rowOff>
    </xdr:from>
    <xdr:to>
      <xdr:col>107</xdr:col>
      <xdr:colOff>101600</xdr:colOff>
      <xdr:row>59</xdr:row>
      <xdr:rowOff>94069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85196</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77333" y="1020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107379</xdr:rowOff>
    </xdr:from>
    <xdr:to>
      <xdr:col>102</xdr:col>
      <xdr:colOff>165100</xdr:colOff>
      <xdr:row>59</xdr:row>
      <xdr:rowOff>37529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28656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14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164281</xdr:rowOff>
    </xdr:from>
    <xdr:to>
      <xdr:col>98</xdr:col>
      <xdr:colOff>38100</xdr:colOff>
      <xdr:row>59</xdr:row>
      <xdr:rowOff>94431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85558</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99333" y="10201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84150</xdr:rowOff>
    </xdr:from>
    <xdr:to>
      <xdr:col>116</xdr:col>
      <xdr:colOff>63500</xdr:colOff>
      <xdr:row>75</xdr:row>
      <xdr:rowOff>121603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942900"/>
          <a:ext cx="838200" cy="3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121603</xdr:rowOff>
    </xdr:from>
    <xdr:to>
      <xdr:col>111</xdr:col>
      <xdr:colOff>177800</xdr:colOff>
      <xdr:row>75</xdr:row>
      <xdr:rowOff>128156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980353"/>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128156</xdr:rowOff>
    </xdr:from>
    <xdr:to>
      <xdr:col>107</xdr:col>
      <xdr:colOff>50800</xdr:colOff>
      <xdr:row>75</xdr:row>
      <xdr:rowOff>148158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986906"/>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148158</xdr:rowOff>
    </xdr:from>
    <xdr:to>
      <xdr:col>102</xdr:col>
      <xdr:colOff>114300</xdr:colOff>
      <xdr:row>75</xdr:row>
      <xdr:rowOff>168314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3006908"/>
          <a:ext cx="8890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33350</xdr:rowOff>
    </xdr:from>
    <xdr:to>
      <xdr:col>116</xdr:col>
      <xdr:colOff>114300</xdr:colOff>
      <xdr:row>75</xdr:row>
      <xdr:rowOff>134950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8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11777</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8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70803</xdr:rowOff>
    </xdr:from>
    <xdr:to>
      <xdr:col>112</xdr:col>
      <xdr:colOff>38100</xdr:colOff>
      <xdr:row>76</xdr:row>
      <xdr:rowOff>952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9295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163529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302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77356</xdr:rowOff>
    </xdr:from>
    <xdr:to>
      <xdr:col>107</xdr:col>
      <xdr:colOff>101600</xdr:colOff>
      <xdr:row>76</xdr:row>
      <xdr:rowOff>7507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9361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170082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30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97358</xdr:rowOff>
    </xdr:from>
    <xdr:to>
      <xdr:col>102</xdr:col>
      <xdr:colOff>165100</xdr:colOff>
      <xdr:row>76</xdr:row>
      <xdr:rowOff>27508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9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18635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30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117513</xdr:rowOff>
    </xdr:from>
    <xdr:to>
      <xdr:col>98</xdr:col>
      <xdr:colOff>38100</xdr:colOff>
      <xdr:row>76</xdr:row>
      <xdr:rowOff>47662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9762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38791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06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人件費については、会計年度任用職員勤勉手当の創設等により会計年度任用職員の職員給が</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％増したほか、人勧等の影響により職員給が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％の増となり、全体で</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％の増となった。扶助費については、定額減税調整給付金等により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％の増、補助費等については、金沢の買い物応援商品券支援事業等により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％の増、維持補修費については、道路除排雪費の増等により</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％の増となった。普通建設事業費については、城北市民運動公園補助整備事業費の減等により補助事業費は</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％の減、南部共同調理場建設事業費の増等により単独事業費は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％の増となり、全体では</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％の減となった。災害復旧事業費では、令和６年能登半島地震で被害を受けた施設の災害復旧費の増により</a:t>
          </a:r>
          <a:r>
            <a:rPr kumimoji="1" lang="en-US" altLang="ja-JP" sz="1300">
              <a:latin typeface="ＭＳ Ｐゴシック" panose="020B0600070205080204" pitchFamily="50" charset="-128"/>
              <a:ea typeface="ＭＳ Ｐゴシック" panose="020B0600070205080204" pitchFamily="50" charset="-128"/>
            </a:rPr>
            <a:t>228.2</a:t>
          </a:r>
          <a:r>
            <a:rPr kumimoji="1" lang="ja-JP" altLang="en-US" sz="1300">
              <a:latin typeface="ＭＳ Ｐゴシック" panose="020B0600070205080204" pitchFamily="50" charset="-128"/>
              <a:ea typeface="ＭＳ Ｐゴシック" panose="020B0600070205080204" pitchFamily="50" charset="-128"/>
            </a:rPr>
            <a:t>％の増となった。積立金については、文化スポーツ施設再整備積立基金積立金の増等により</a:t>
          </a:r>
          <a:r>
            <a:rPr kumimoji="1" lang="en-US" altLang="ja-JP" sz="1300">
              <a:latin typeface="ＭＳ Ｐゴシック" panose="020B0600070205080204" pitchFamily="50" charset="-128"/>
              <a:ea typeface="ＭＳ Ｐゴシック" panose="020B0600070205080204" pitchFamily="50" charset="-128"/>
            </a:rPr>
            <a:t>219.6</a:t>
          </a:r>
          <a:r>
            <a:rPr kumimoji="1" lang="ja-JP" altLang="en-US" sz="1300">
              <a:latin typeface="ＭＳ Ｐゴシック" panose="020B0600070205080204" pitchFamily="50" charset="-128"/>
              <a:ea typeface="ＭＳ Ｐゴシック" panose="020B0600070205080204" pitchFamily="50" charset="-128"/>
            </a:rPr>
            <a:t>％の増となった。繰出金は、後期高齢者医療広域連合医療費負担金等の増により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443,123
435,125
468.81
217,429,616
208,940,471
5,093,790
108,543,575
207,871,979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145034</xdr:rowOff>
    </xdr:from>
    <xdr:to>
      <xdr:col>24</xdr:col>
      <xdr:colOff>63500</xdr:colOff>
      <xdr:row>35</xdr:row>
      <xdr:rowOff>6350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74334"/>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6350</xdr:rowOff>
    </xdr:from>
    <xdr:to>
      <xdr:col>19</xdr:col>
      <xdr:colOff>177800</xdr:colOff>
      <xdr:row>35</xdr:row>
      <xdr:rowOff>42164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710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42164</xdr:rowOff>
    </xdr:from>
    <xdr:to>
      <xdr:col>15</xdr:col>
      <xdr:colOff>50800</xdr:colOff>
      <xdr:row>35</xdr:row>
      <xdr:rowOff>67310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291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67310</xdr:rowOff>
    </xdr:from>
    <xdr:to>
      <xdr:col>10</xdr:col>
      <xdr:colOff>114300</xdr:colOff>
      <xdr:row>35</xdr:row>
      <xdr:rowOff>71120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8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94234</xdr:rowOff>
    </xdr:from>
    <xdr:to>
      <xdr:col>24</xdr:col>
      <xdr:colOff>114300</xdr:colOff>
      <xdr:row>35</xdr:row>
      <xdr:rowOff>24384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117111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127000</xdr:rowOff>
    </xdr:from>
    <xdr:to>
      <xdr:col>20</xdr:col>
      <xdr:colOff>38100</xdr:colOff>
      <xdr:row>35</xdr:row>
      <xdr:rowOff>57150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73677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162814</xdr:rowOff>
    </xdr:from>
    <xdr:to>
      <xdr:col>15</xdr:col>
      <xdr:colOff>101600</xdr:colOff>
      <xdr:row>35</xdr:row>
      <xdr:rowOff>92964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109491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16510</xdr:rowOff>
    </xdr:from>
    <xdr:to>
      <xdr:col>10</xdr:col>
      <xdr:colOff>165100</xdr:colOff>
      <xdr:row>35</xdr:row>
      <xdr:rowOff>118110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134637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20320</xdr:rowOff>
    </xdr:from>
    <xdr:to>
      <xdr:col>6</xdr:col>
      <xdr:colOff>38100</xdr:colOff>
      <xdr:row>35</xdr:row>
      <xdr:rowOff>121920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138447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74066</xdr:rowOff>
    </xdr:from>
    <xdr:to>
      <xdr:col>24</xdr:col>
      <xdr:colOff>63500</xdr:colOff>
      <xdr:row>59</xdr:row>
      <xdr:rowOff>4585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18166"/>
          <a:ext cx="838200" cy="10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100902</xdr:rowOff>
    </xdr:from>
    <xdr:to>
      <xdr:col>19</xdr:col>
      <xdr:colOff>177800</xdr:colOff>
      <xdr:row>59</xdr:row>
      <xdr:rowOff>4585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45002"/>
          <a:ext cx="889000" cy="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100902</xdr:rowOff>
    </xdr:from>
    <xdr:to>
      <xdr:col>15</xdr:col>
      <xdr:colOff>50800</xdr:colOff>
      <xdr:row>58</xdr:row>
      <xdr:rowOff>132207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45002"/>
          <a:ext cx="8890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162801</xdr:rowOff>
    </xdr:from>
    <xdr:to>
      <xdr:col>10</xdr:col>
      <xdr:colOff>114300</xdr:colOff>
      <xdr:row>58</xdr:row>
      <xdr:rowOff>132207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906751"/>
          <a:ext cx="889000" cy="116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23266</xdr:rowOff>
    </xdr:from>
    <xdr:to>
      <xdr:col>24</xdr:col>
      <xdr:colOff>114300</xdr:colOff>
      <xdr:row>58</xdr:row>
      <xdr:rowOff>124866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1693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125235</xdr:rowOff>
    </xdr:from>
    <xdr:to>
      <xdr:col>20</xdr:col>
      <xdr:colOff>38100</xdr:colOff>
      <xdr:row>59</xdr:row>
      <xdr:rowOff>55385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46512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50102</xdr:rowOff>
    </xdr:from>
    <xdr:to>
      <xdr:col>15</xdr:col>
      <xdr:colOff>101600</xdr:colOff>
      <xdr:row>58</xdr:row>
      <xdr:rowOff>151702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142829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8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81407</xdr:rowOff>
    </xdr:from>
    <xdr:to>
      <xdr:col>10</xdr:col>
      <xdr:colOff>165100</xdr:colOff>
      <xdr:row>59</xdr:row>
      <xdr:rowOff>11557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2684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112001</xdr:rowOff>
    </xdr:from>
    <xdr:to>
      <xdr:col>6</xdr:col>
      <xdr:colOff>38100</xdr:colOff>
      <xdr:row>52</xdr:row>
      <xdr:rowOff>42151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5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33278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4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79022</xdr:rowOff>
    </xdr:from>
    <xdr:to>
      <xdr:col>24</xdr:col>
      <xdr:colOff>63500</xdr:colOff>
      <xdr:row>77</xdr:row>
      <xdr:rowOff>130640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80672"/>
          <a:ext cx="8382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130640</xdr:rowOff>
    </xdr:from>
    <xdr:to>
      <xdr:col>19</xdr:col>
      <xdr:colOff>177800</xdr:colOff>
      <xdr:row>78</xdr:row>
      <xdr:rowOff>69452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32290"/>
          <a:ext cx="889000" cy="1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1839</xdr:rowOff>
    </xdr:from>
    <xdr:to>
      <xdr:col>15</xdr:col>
      <xdr:colOff>50800</xdr:colOff>
      <xdr:row>78</xdr:row>
      <xdr:rowOff>69452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74939"/>
          <a:ext cx="889000" cy="6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1839</xdr:rowOff>
    </xdr:from>
    <xdr:to>
      <xdr:col>10</xdr:col>
      <xdr:colOff>114300</xdr:colOff>
      <xdr:row>79</xdr:row>
      <xdr:rowOff>27206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74939"/>
          <a:ext cx="889000" cy="19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28222</xdr:rowOff>
    </xdr:from>
    <xdr:to>
      <xdr:col>24</xdr:col>
      <xdr:colOff>114300</xdr:colOff>
      <xdr:row>77</xdr:row>
      <xdr:rowOff>129822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2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6649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79840</xdr:rowOff>
    </xdr:from>
    <xdr:to>
      <xdr:col>20</xdr:col>
      <xdr:colOff>38100</xdr:colOff>
      <xdr:row>78</xdr:row>
      <xdr:rowOff>9990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1117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7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18652</xdr:rowOff>
    </xdr:from>
    <xdr:to>
      <xdr:col>15</xdr:col>
      <xdr:colOff>101600</xdr:colOff>
      <xdr:row>78</xdr:row>
      <xdr:rowOff>120252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111379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8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122489</xdr:rowOff>
    </xdr:from>
    <xdr:to>
      <xdr:col>10</xdr:col>
      <xdr:colOff>165100</xdr:colOff>
      <xdr:row>78</xdr:row>
      <xdr:rowOff>52639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43766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1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147856</xdr:rowOff>
    </xdr:from>
    <xdr:to>
      <xdr:col>6</xdr:col>
      <xdr:colOff>38100</xdr:colOff>
      <xdr:row>79</xdr:row>
      <xdr:rowOff>78006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69133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1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93157</xdr:rowOff>
    </xdr:from>
    <xdr:to>
      <xdr:col>24</xdr:col>
      <xdr:colOff>63500</xdr:colOff>
      <xdr:row>96</xdr:row>
      <xdr:rowOff>111559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52357"/>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17880</xdr:rowOff>
    </xdr:from>
    <xdr:to>
      <xdr:col>19</xdr:col>
      <xdr:colOff>177800</xdr:colOff>
      <xdr:row>96</xdr:row>
      <xdr:rowOff>111559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962730"/>
          <a:ext cx="889000" cy="60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17880</xdr:rowOff>
    </xdr:from>
    <xdr:to>
      <xdr:col>15</xdr:col>
      <xdr:colOff>50800</xdr:colOff>
      <xdr:row>95</xdr:row>
      <xdr:rowOff>144889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5962730"/>
          <a:ext cx="889000" cy="46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144889</xdr:rowOff>
    </xdr:from>
    <xdr:to>
      <xdr:col>10</xdr:col>
      <xdr:colOff>114300</xdr:colOff>
      <xdr:row>97</xdr:row>
      <xdr:rowOff>68720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32639"/>
          <a:ext cx="889000" cy="26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42357</xdr:rowOff>
    </xdr:from>
    <xdr:to>
      <xdr:col>24</xdr:col>
      <xdr:colOff>114300</xdr:colOff>
      <xdr:row>96</xdr:row>
      <xdr:rowOff>143957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0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20784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60759</xdr:rowOff>
    </xdr:from>
    <xdr:to>
      <xdr:col>20</xdr:col>
      <xdr:colOff>38100</xdr:colOff>
      <xdr:row>96</xdr:row>
      <xdr:rowOff>162359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1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153486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138530</xdr:rowOff>
    </xdr:from>
    <xdr:to>
      <xdr:col>15</xdr:col>
      <xdr:colOff>101600</xdr:colOff>
      <xdr:row>93</xdr:row>
      <xdr:rowOff>68680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9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85207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68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94089</xdr:rowOff>
    </xdr:from>
    <xdr:to>
      <xdr:col>10</xdr:col>
      <xdr:colOff>165100</xdr:colOff>
      <xdr:row>96</xdr:row>
      <xdr:rowOff>24239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7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17920</xdr:rowOff>
    </xdr:from>
    <xdr:to>
      <xdr:col>6</xdr:col>
      <xdr:colOff>38100</xdr:colOff>
      <xdr:row>97</xdr:row>
      <xdr:rowOff>119520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110647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4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138786</xdr:rowOff>
    </xdr:from>
    <xdr:to>
      <xdr:col>55</xdr:col>
      <xdr:colOff>0</xdr:colOff>
      <xdr:row>36</xdr:row>
      <xdr:rowOff>160274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310986"/>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65176</xdr:rowOff>
    </xdr:from>
    <xdr:to>
      <xdr:col>50</xdr:col>
      <xdr:colOff>114300</xdr:colOff>
      <xdr:row>36</xdr:row>
      <xdr:rowOff>138786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237376"/>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59690</xdr:rowOff>
    </xdr:from>
    <xdr:to>
      <xdr:col>45</xdr:col>
      <xdr:colOff>177800</xdr:colOff>
      <xdr:row>36</xdr:row>
      <xdr:rowOff>65176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3189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16713</xdr:rowOff>
    </xdr:from>
    <xdr:to>
      <xdr:col>41</xdr:col>
      <xdr:colOff>50800</xdr:colOff>
      <xdr:row>36</xdr:row>
      <xdr:rowOff>59690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188913"/>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109474</xdr:rowOff>
    </xdr:from>
    <xdr:to>
      <xdr:col>55</xdr:col>
      <xdr:colOff>50800</xdr:colOff>
      <xdr:row>37</xdr:row>
      <xdr:rowOff>39624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87901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60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87986</xdr:rowOff>
    </xdr:from>
    <xdr:to>
      <xdr:col>50</xdr:col>
      <xdr:colOff>165100</xdr:colOff>
      <xdr:row>37</xdr:row>
      <xdr:rowOff>18136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34663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035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14376</xdr:rowOff>
    </xdr:from>
    <xdr:to>
      <xdr:col>46</xdr:col>
      <xdr:colOff>38100</xdr:colOff>
      <xdr:row>36</xdr:row>
      <xdr:rowOff>115976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132503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5961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8890</xdr:rowOff>
    </xdr:from>
    <xdr:to>
      <xdr:col>41</xdr:col>
      <xdr:colOff>101600</xdr:colOff>
      <xdr:row>36</xdr:row>
      <xdr:rowOff>110490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127017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5956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137363</xdr:rowOff>
    </xdr:from>
    <xdr:to>
      <xdr:col>36</xdr:col>
      <xdr:colOff>165100</xdr:colOff>
      <xdr:row>36</xdr:row>
      <xdr:rowOff>67513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84040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91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10237</xdr:rowOff>
    </xdr:from>
    <xdr:to>
      <xdr:col>55</xdr:col>
      <xdr:colOff>0</xdr:colOff>
      <xdr:row>56</xdr:row>
      <xdr:rowOff>10999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1143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10237</xdr:rowOff>
    </xdr:from>
    <xdr:to>
      <xdr:col>50</xdr:col>
      <xdr:colOff>114300</xdr:colOff>
      <xdr:row>56</xdr:row>
      <xdr:rowOff>87655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11437"/>
          <a:ext cx="889000" cy="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61595</xdr:rowOff>
    </xdr:from>
    <xdr:to>
      <xdr:col>45</xdr:col>
      <xdr:colOff>177800</xdr:colOff>
      <xdr:row>56</xdr:row>
      <xdr:rowOff>87655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6279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61595</xdr:rowOff>
    </xdr:from>
    <xdr:to>
      <xdr:col>41</xdr:col>
      <xdr:colOff>50800</xdr:colOff>
      <xdr:row>56</xdr:row>
      <xdr:rowOff>80340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6279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131649</xdr:rowOff>
    </xdr:from>
    <xdr:to>
      <xdr:col>55</xdr:col>
      <xdr:colOff>50800</xdr:colOff>
      <xdr:row>56</xdr:row>
      <xdr:rowOff>61799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6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154526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1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130887</xdr:rowOff>
    </xdr:from>
    <xdr:to>
      <xdr:col>50</xdr:col>
      <xdr:colOff>165100</xdr:colOff>
      <xdr:row>56</xdr:row>
      <xdr:rowOff>61037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6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77564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33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36855</xdr:rowOff>
    </xdr:from>
    <xdr:to>
      <xdr:col>46</xdr:col>
      <xdr:colOff>38100</xdr:colOff>
      <xdr:row>56</xdr:row>
      <xdr:rowOff>138455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154982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41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10795</xdr:rowOff>
    </xdr:from>
    <xdr:to>
      <xdr:col>41</xdr:col>
      <xdr:colOff>101600</xdr:colOff>
      <xdr:row>56</xdr:row>
      <xdr:rowOff>112395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128922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3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29540</xdr:rowOff>
    </xdr:from>
    <xdr:to>
      <xdr:col>36</xdr:col>
      <xdr:colOff>165100</xdr:colOff>
      <xdr:row>56</xdr:row>
      <xdr:rowOff>131140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147667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4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23191</xdr:rowOff>
    </xdr:from>
    <xdr:to>
      <xdr:col>55</xdr:col>
      <xdr:colOff>0</xdr:colOff>
      <xdr:row>78</xdr:row>
      <xdr:rowOff>25895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96291"/>
          <a:ext cx="8382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43993</xdr:rowOff>
    </xdr:from>
    <xdr:to>
      <xdr:col>50</xdr:col>
      <xdr:colOff>114300</xdr:colOff>
      <xdr:row>78</xdr:row>
      <xdr:rowOff>25895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45643"/>
          <a:ext cx="889000" cy="15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27629</xdr:rowOff>
    </xdr:from>
    <xdr:to>
      <xdr:col>45</xdr:col>
      <xdr:colOff>177800</xdr:colOff>
      <xdr:row>77</xdr:row>
      <xdr:rowOff>43993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29279"/>
          <a:ext cx="889000" cy="1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27629</xdr:rowOff>
    </xdr:from>
    <xdr:to>
      <xdr:col>41</xdr:col>
      <xdr:colOff>50800</xdr:colOff>
      <xdr:row>77</xdr:row>
      <xdr:rowOff>133738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29279"/>
          <a:ext cx="889000" cy="10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143841</xdr:rowOff>
    </xdr:from>
    <xdr:to>
      <xdr:col>55</xdr:col>
      <xdr:colOff>50800</xdr:colOff>
      <xdr:row>78</xdr:row>
      <xdr:rowOff>73991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122268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146545</xdr:rowOff>
    </xdr:from>
    <xdr:to>
      <xdr:col>50</xdr:col>
      <xdr:colOff>165100</xdr:colOff>
      <xdr:row>78</xdr:row>
      <xdr:rowOff>76695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67822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164643</xdr:rowOff>
    </xdr:from>
    <xdr:to>
      <xdr:col>46</xdr:col>
      <xdr:colOff>38100</xdr:colOff>
      <xdr:row>77</xdr:row>
      <xdr:rowOff>94793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111320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148279</xdr:rowOff>
    </xdr:from>
    <xdr:to>
      <xdr:col>41</xdr:col>
      <xdr:colOff>101600</xdr:colOff>
      <xdr:row>77</xdr:row>
      <xdr:rowOff>78429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94956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5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82938</xdr:rowOff>
    </xdr:from>
    <xdr:to>
      <xdr:col>36</xdr:col>
      <xdr:colOff>165100</xdr:colOff>
      <xdr:row>78</xdr:row>
      <xdr:rowOff>13088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8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4215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159550</xdr:rowOff>
    </xdr:from>
    <xdr:to>
      <xdr:col>55</xdr:col>
      <xdr:colOff>0</xdr:colOff>
      <xdr:row>95</xdr:row>
      <xdr:rowOff>139091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75850"/>
          <a:ext cx="838200" cy="15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159550</xdr:rowOff>
    </xdr:from>
    <xdr:to>
      <xdr:col>50</xdr:col>
      <xdr:colOff>114300</xdr:colOff>
      <xdr:row>95</xdr:row>
      <xdr:rowOff>98189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275850"/>
          <a:ext cx="889000" cy="11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98189</xdr:rowOff>
    </xdr:from>
    <xdr:to>
      <xdr:col>45</xdr:col>
      <xdr:colOff>177800</xdr:colOff>
      <xdr:row>95</xdr:row>
      <xdr:rowOff>155606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85939"/>
          <a:ext cx="889000" cy="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155606</xdr:rowOff>
    </xdr:from>
    <xdr:to>
      <xdr:col>41</xdr:col>
      <xdr:colOff>50800</xdr:colOff>
      <xdr:row>96</xdr:row>
      <xdr:rowOff>3454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43356"/>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88291</xdr:rowOff>
    </xdr:from>
    <xdr:to>
      <xdr:col>55</xdr:col>
      <xdr:colOff>50800</xdr:colOff>
      <xdr:row>96</xdr:row>
      <xdr:rowOff>18441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7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111168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108750</xdr:rowOff>
    </xdr:from>
    <xdr:to>
      <xdr:col>50</xdr:col>
      <xdr:colOff>165100</xdr:colOff>
      <xdr:row>95</xdr:row>
      <xdr:rowOff>38900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55427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47389</xdr:rowOff>
    </xdr:from>
    <xdr:to>
      <xdr:col>46</xdr:col>
      <xdr:colOff>38100</xdr:colOff>
      <xdr:row>95</xdr:row>
      <xdr:rowOff>148989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165516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1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104806</xdr:rowOff>
    </xdr:from>
    <xdr:to>
      <xdr:col>41</xdr:col>
      <xdr:colOff>101600</xdr:colOff>
      <xdr:row>96</xdr:row>
      <xdr:rowOff>34956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9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51483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6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124104</xdr:rowOff>
    </xdr:from>
    <xdr:to>
      <xdr:col>36</xdr:col>
      <xdr:colOff>165100</xdr:colOff>
      <xdr:row>96</xdr:row>
      <xdr:rowOff>54254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70781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8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133495</xdr:rowOff>
    </xdr:from>
    <xdr:to>
      <xdr:col>85</xdr:col>
      <xdr:colOff>127000</xdr:colOff>
      <xdr:row>38</xdr:row>
      <xdr:rowOff>50546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77145"/>
          <a:ext cx="838200" cy="8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50546</xdr:rowOff>
    </xdr:from>
    <xdr:to>
      <xdr:col>81</xdr:col>
      <xdr:colOff>50800</xdr:colOff>
      <xdr:row>38</xdr:row>
      <xdr:rowOff>119562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65646"/>
          <a:ext cx="889000" cy="6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119562</xdr:rowOff>
    </xdr:from>
    <xdr:to>
      <xdr:col>76</xdr:col>
      <xdr:colOff>114300</xdr:colOff>
      <xdr:row>39</xdr:row>
      <xdr:rowOff>4935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34662"/>
          <a:ext cx="8890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154940</xdr:rowOff>
    </xdr:from>
    <xdr:to>
      <xdr:col>71</xdr:col>
      <xdr:colOff>177800</xdr:colOff>
      <xdr:row>39</xdr:row>
      <xdr:rowOff>4935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70040"/>
          <a:ext cx="889000" cy="2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82695</xdr:rowOff>
    </xdr:from>
    <xdr:to>
      <xdr:col>85</xdr:col>
      <xdr:colOff>177800</xdr:colOff>
      <xdr:row>38</xdr:row>
      <xdr:rowOff>12845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61122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0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171196</xdr:rowOff>
    </xdr:from>
    <xdr:to>
      <xdr:col>81</xdr:col>
      <xdr:colOff>101600</xdr:colOff>
      <xdr:row>38</xdr:row>
      <xdr:rowOff>101346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92473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0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68762</xdr:rowOff>
    </xdr:from>
    <xdr:to>
      <xdr:col>76</xdr:col>
      <xdr:colOff>165100</xdr:colOff>
      <xdr:row>38</xdr:row>
      <xdr:rowOff>170362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161489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125585</xdr:rowOff>
    </xdr:from>
    <xdr:to>
      <xdr:col>72</xdr:col>
      <xdr:colOff>38100</xdr:colOff>
      <xdr:row>39</xdr:row>
      <xdr:rowOff>55735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46862</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428" y="673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104140</xdr:rowOff>
    </xdr:from>
    <xdr:to>
      <xdr:col>67</xdr:col>
      <xdr:colOff>101600</xdr:colOff>
      <xdr:row>39</xdr:row>
      <xdr:rowOff>34290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25417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1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112496</xdr:rowOff>
    </xdr:from>
    <xdr:to>
      <xdr:col>85</xdr:col>
      <xdr:colOff>127000</xdr:colOff>
      <xdr:row>53</xdr:row>
      <xdr:rowOff>135357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027896"/>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71777</xdr:rowOff>
    </xdr:from>
    <xdr:to>
      <xdr:col>81</xdr:col>
      <xdr:colOff>50800</xdr:colOff>
      <xdr:row>53</xdr:row>
      <xdr:rowOff>135357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8644277"/>
          <a:ext cx="889000" cy="57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71777</xdr:rowOff>
    </xdr:from>
    <xdr:to>
      <xdr:col>76</xdr:col>
      <xdr:colOff>114300</xdr:colOff>
      <xdr:row>51</xdr:row>
      <xdr:rowOff>144900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8644277"/>
          <a:ext cx="889000" cy="24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144900</xdr:rowOff>
    </xdr:from>
    <xdr:to>
      <xdr:col>71</xdr:col>
      <xdr:colOff>177800</xdr:colOff>
      <xdr:row>54</xdr:row>
      <xdr:rowOff>91380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8888850"/>
          <a:ext cx="889000" cy="4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61696</xdr:rowOff>
    </xdr:from>
    <xdr:to>
      <xdr:col>85</xdr:col>
      <xdr:colOff>177800</xdr:colOff>
      <xdr:row>52</xdr:row>
      <xdr:rowOff>163296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89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84573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82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84557</xdr:rowOff>
    </xdr:from>
    <xdr:to>
      <xdr:col>81</xdr:col>
      <xdr:colOff>101600</xdr:colOff>
      <xdr:row>54</xdr:row>
      <xdr:rowOff>14707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17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31234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894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20977</xdr:rowOff>
    </xdr:from>
    <xdr:to>
      <xdr:col>76</xdr:col>
      <xdr:colOff>165100</xdr:colOff>
      <xdr:row>50</xdr:row>
      <xdr:rowOff>122577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859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48</xdr:row>
      <xdr:rowOff>139104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836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94100</xdr:rowOff>
    </xdr:from>
    <xdr:to>
      <xdr:col>72</xdr:col>
      <xdr:colOff>38100</xdr:colOff>
      <xdr:row>52</xdr:row>
      <xdr:rowOff>24250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883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40777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861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40580</xdr:rowOff>
    </xdr:from>
    <xdr:to>
      <xdr:col>67</xdr:col>
      <xdr:colOff>101600</xdr:colOff>
      <xdr:row>54</xdr:row>
      <xdr:rowOff>142180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2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158707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0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907</xdr:rowOff>
    </xdr:from>
    <xdr:to>
      <xdr:col>85</xdr:col>
      <xdr:colOff>127000</xdr:colOff>
      <xdr:row>78</xdr:row>
      <xdr:rowOff>32476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2859657"/>
          <a:ext cx="838200" cy="54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83438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45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32476</xdr:rowOff>
    </xdr:from>
    <xdr:to>
      <xdr:col>81</xdr:col>
      <xdr:colOff>50800</xdr:colOff>
      <xdr:row>78</xdr:row>
      <xdr:rowOff>147211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405576"/>
          <a:ext cx="889000" cy="1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147211</xdr:rowOff>
    </xdr:from>
    <xdr:to>
      <xdr:col>76</xdr:col>
      <xdr:colOff>114300</xdr:colOff>
      <xdr:row>79</xdr:row>
      <xdr:rowOff>91477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20311"/>
          <a:ext cx="889000" cy="1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75039</xdr:rowOff>
    </xdr:from>
    <xdr:to>
      <xdr:col>71</xdr:col>
      <xdr:colOff>177800</xdr:colOff>
      <xdr:row>79</xdr:row>
      <xdr:rowOff>91477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19589"/>
          <a:ext cx="8890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121557</xdr:rowOff>
    </xdr:from>
    <xdr:to>
      <xdr:col>85</xdr:col>
      <xdr:colOff>177800</xdr:colOff>
      <xdr:row>75</xdr:row>
      <xdr:rowOff>51707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8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144434</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66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153126</xdr:rowOff>
    </xdr:from>
    <xdr:to>
      <xdr:col>81</xdr:col>
      <xdr:colOff>101600</xdr:colOff>
      <xdr:row>78</xdr:row>
      <xdr:rowOff>83276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3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99803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1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96411</xdr:rowOff>
    </xdr:from>
    <xdr:to>
      <xdr:col>76</xdr:col>
      <xdr:colOff>165100</xdr:colOff>
      <xdr:row>79</xdr:row>
      <xdr:rowOff>26561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43088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24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40677</xdr:rowOff>
    </xdr:from>
    <xdr:to>
      <xdr:col>72</xdr:col>
      <xdr:colOff>38100</xdr:colOff>
      <xdr:row>79</xdr:row>
      <xdr:rowOff>142277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8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133404</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779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24239</xdr:rowOff>
    </xdr:from>
    <xdr:to>
      <xdr:col>67</xdr:col>
      <xdr:colOff>101600</xdr:colOff>
      <xdr:row>79</xdr:row>
      <xdr:rowOff>125839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116966</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61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115308</xdr:rowOff>
    </xdr:from>
    <xdr:to>
      <xdr:col>85</xdr:col>
      <xdr:colOff>127000</xdr:colOff>
      <xdr:row>96</xdr:row>
      <xdr:rowOff>58570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403058"/>
          <a:ext cx="838200" cy="1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69497</xdr:rowOff>
    </xdr:from>
    <xdr:to>
      <xdr:col>81</xdr:col>
      <xdr:colOff>50800</xdr:colOff>
      <xdr:row>95</xdr:row>
      <xdr:rowOff>115308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357247"/>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160799</xdr:rowOff>
    </xdr:from>
    <xdr:to>
      <xdr:col>76</xdr:col>
      <xdr:colOff>114300</xdr:colOff>
      <xdr:row>95</xdr:row>
      <xdr:rowOff>69497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277099"/>
          <a:ext cx="889000" cy="8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160799</xdr:rowOff>
    </xdr:from>
    <xdr:to>
      <xdr:col>71</xdr:col>
      <xdr:colOff>177800</xdr:colOff>
      <xdr:row>95</xdr:row>
      <xdr:rowOff>26200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277099"/>
          <a:ext cx="8890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7770</xdr:rowOff>
    </xdr:from>
    <xdr:to>
      <xdr:col>85</xdr:col>
      <xdr:colOff>177800</xdr:colOff>
      <xdr:row>96</xdr:row>
      <xdr:rowOff>109370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30647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1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64508</xdr:rowOff>
    </xdr:from>
    <xdr:to>
      <xdr:col>81</xdr:col>
      <xdr:colOff>101600</xdr:colOff>
      <xdr:row>95</xdr:row>
      <xdr:rowOff>166108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11185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1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18697</xdr:rowOff>
    </xdr:from>
    <xdr:to>
      <xdr:col>76</xdr:col>
      <xdr:colOff>165100</xdr:colOff>
      <xdr:row>95</xdr:row>
      <xdr:rowOff>120297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0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136824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8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109999</xdr:rowOff>
    </xdr:from>
    <xdr:to>
      <xdr:col>72</xdr:col>
      <xdr:colOff>38100</xdr:colOff>
      <xdr:row>95</xdr:row>
      <xdr:rowOff>40149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2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56676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00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146850</xdr:rowOff>
    </xdr:from>
    <xdr:to>
      <xdr:col>67</xdr:col>
      <xdr:colOff>101600</xdr:colOff>
      <xdr:row>95</xdr:row>
      <xdr:rowOff>77000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2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93527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0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88227</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6431877"/>
          <a:ext cx="1269" cy="299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83799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70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34904</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620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88227</xdr:rowOff>
    </xdr:from>
    <xdr:to>
      <xdr:col>116</xdr:col>
      <xdr:colOff>152400</xdr:colOff>
      <xdr:row>37</xdr:row>
      <xdr:rowOff>88227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43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167094</xdr:rowOff>
    </xdr:from>
    <xdr:to>
      <xdr:col>116</xdr:col>
      <xdr:colOff>63500</xdr:colOff>
      <xdr:row>39</xdr:row>
      <xdr:rowOff>41478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682194"/>
          <a:ext cx="8382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128249</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643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149822</xdr:rowOff>
    </xdr:from>
    <xdr:to>
      <xdr:col>116</xdr:col>
      <xdr:colOff>114300</xdr:colOff>
      <xdr:row>39</xdr:row>
      <xdr:rowOff>79972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52756</xdr:rowOff>
    </xdr:from>
    <xdr:to>
      <xdr:col>111</xdr:col>
      <xdr:colOff>177800</xdr:colOff>
      <xdr:row>39</xdr:row>
      <xdr:rowOff>41478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5367706"/>
          <a:ext cx="889000" cy="136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155422</xdr:rowOff>
    </xdr:from>
    <xdr:to>
      <xdr:col>112</xdr:col>
      <xdr:colOff>38100</xdr:colOff>
      <xdr:row>39</xdr:row>
      <xdr:rowOff>85572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7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102100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52756</xdr:rowOff>
    </xdr:from>
    <xdr:to>
      <xdr:col>107</xdr:col>
      <xdr:colOff>50800</xdr:colOff>
      <xdr:row>38</xdr:row>
      <xdr:rowOff>127698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5367706"/>
          <a:ext cx="889000" cy="127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126505</xdr:rowOff>
    </xdr:from>
    <xdr:to>
      <xdr:col>107</xdr:col>
      <xdr:colOff>101600</xdr:colOff>
      <xdr:row>39</xdr:row>
      <xdr:rowOff>56655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47782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73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127698</xdr:rowOff>
    </xdr:from>
    <xdr:to>
      <xdr:col>102</xdr:col>
      <xdr:colOff>114300</xdr:colOff>
      <xdr:row>38</xdr:row>
      <xdr:rowOff>161646</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6642798"/>
          <a:ext cx="889000" cy="3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154089</xdr:rowOff>
    </xdr:from>
    <xdr:to>
      <xdr:col>102</xdr:col>
      <xdr:colOff>165100</xdr:colOff>
      <xdr:row>39</xdr:row>
      <xdr:rowOff>84239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75366</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76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154356</xdr:rowOff>
    </xdr:from>
    <xdr:to>
      <xdr:col>98</xdr:col>
      <xdr:colOff>38100</xdr:colOff>
      <xdr:row>39</xdr:row>
      <xdr:rowOff>84506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75633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116294</xdr:rowOff>
    </xdr:from>
    <xdr:to>
      <xdr:col>116</xdr:col>
      <xdr:colOff>114300</xdr:colOff>
      <xdr:row>39</xdr:row>
      <xdr:rowOff>46444</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75671</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41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162128</xdr:rowOff>
    </xdr:from>
    <xdr:to>
      <xdr:col>112</xdr:col>
      <xdr:colOff>38100</xdr:colOff>
      <xdr:row>39</xdr:row>
      <xdr:rowOff>92278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83405</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769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1956</xdr:rowOff>
    </xdr:from>
    <xdr:to>
      <xdr:col>107</xdr:col>
      <xdr:colOff>101600</xdr:colOff>
      <xdr:row>31</xdr:row>
      <xdr:rowOff>103556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531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120083</xdr:rowOff>
    </xdr:from>
    <xdr:ext cx="534377"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67111" y="509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76898</xdr:rowOff>
    </xdr:from>
    <xdr:to>
      <xdr:col>102</xdr:col>
      <xdr:colOff>165100</xdr:colOff>
      <xdr:row>39</xdr:row>
      <xdr:rowOff>7048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5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23575</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636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110846</xdr:rowOff>
    </xdr:from>
    <xdr:to>
      <xdr:col>98</xdr:col>
      <xdr:colOff>38100</xdr:colOff>
      <xdr:row>39</xdr:row>
      <xdr:rowOff>40996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57523</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640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総務費は文化スポーツ施設再整備積立基金積立金の増などにより</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％の増、民生費は定額減税調整給付金の増及び災害救助費の増などにより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％の増、衛生費は被災家屋公費解体事業費の増等により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％の増、農林水産業費は森林・林業基盤整備費の減などにより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％の減、商工費は金沢の買い物応援商品券支援事業費の増などにより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％の増、土木費は公園新設改良費の減などにより</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％の減、教育費は兼六小学校移転整備事業費の増などにより</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％の増、災害復旧費は令和６年能登半島地震で被害を受けた施設等の復旧費の増により</a:t>
          </a:r>
          <a:r>
            <a:rPr kumimoji="1" lang="en-US" altLang="ja-JP" sz="1300">
              <a:latin typeface="ＭＳ Ｐゴシック" panose="020B0600070205080204" pitchFamily="50" charset="-128"/>
              <a:ea typeface="ＭＳ Ｐゴシック" panose="020B0600070205080204" pitchFamily="50" charset="-128"/>
            </a:rPr>
            <a:t>228.2</a:t>
          </a:r>
          <a:r>
            <a:rPr kumimoji="1" lang="ja-JP" altLang="en-US" sz="1300">
              <a:latin typeface="ＭＳ Ｐゴシック" panose="020B0600070205080204" pitchFamily="50" charset="-128"/>
              <a:ea typeface="ＭＳ Ｐゴシック" panose="020B0600070205080204" pitchFamily="50" charset="-128"/>
            </a:rPr>
            <a:t>％の増、公債費は繰上償還の減などにより</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石川県金沢市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年度決算を見ると</a:t>
          </a:r>
          <a:r>
            <a:rPr kumimoji="1" lang="ja-JP" altLang="en-US" sz="1100">
              <a:solidFill>
                <a:schemeClr val="dk1"/>
              </a:solidFill>
              <a:effectLst/>
              <a:latin typeface="+mn-lt"/>
              <a:ea typeface="+mn-ea"/>
              <a:cs typeface="+mn-cs"/>
            </a:rPr>
            <a:t>法人住民税</a:t>
          </a:r>
          <a:r>
            <a:rPr lang="ja-JP" altLang="ja-JP" sz="1100" b="0" i="0" baseline="0">
              <a:solidFill>
                <a:schemeClr val="dk1"/>
              </a:solidFill>
              <a:effectLst/>
              <a:latin typeface="+mn-lt"/>
              <a:ea typeface="+mn-ea"/>
              <a:cs typeface="+mn-cs"/>
            </a:rPr>
            <a:t>の増</a:t>
          </a:r>
          <a:r>
            <a:rPr lang="ja-JP" altLang="en-US" sz="1100" b="0" i="0" baseline="0">
              <a:solidFill>
                <a:schemeClr val="dk1"/>
              </a:solidFill>
              <a:effectLst/>
              <a:latin typeface="+mn-lt"/>
              <a:ea typeface="+mn-ea"/>
              <a:cs typeface="+mn-cs"/>
            </a:rPr>
            <a:t>や普通交付税の増</a:t>
          </a:r>
          <a:r>
            <a:rPr lang="ja-JP" altLang="ja-JP" sz="1100" b="0" i="0" baseline="0">
              <a:solidFill>
                <a:schemeClr val="dk1"/>
              </a:solidFill>
              <a:effectLst/>
              <a:latin typeface="+mn-lt"/>
              <a:ea typeface="+mn-ea"/>
              <a:cs typeface="+mn-cs"/>
            </a:rPr>
            <a:t>などにより</a:t>
          </a:r>
          <a:r>
            <a:rPr lang="ja-JP" altLang="en-US" sz="1100" b="0" i="0" baseline="0">
              <a:solidFill>
                <a:schemeClr val="dk1"/>
              </a:solidFill>
              <a:effectLst/>
              <a:latin typeface="+mn-lt"/>
              <a:ea typeface="+mn-ea"/>
              <a:cs typeface="+mn-cs"/>
            </a:rPr>
            <a:t>歳入が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したほか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行政経営プランの実践</a:t>
          </a:r>
          <a:r>
            <a:rPr kumimoji="1" lang="ja-JP" altLang="ja-JP" sz="1100">
              <a:solidFill>
                <a:schemeClr val="dk1"/>
              </a:solidFill>
              <a:effectLst/>
              <a:latin typeface="+mn-lt"/>
              <a:ea typeface="+mn-ea"/>
              <a:cs typeface="+mn-cs"/>
            </a:rPr>
            <a:t>に努め</a:t>
          </a:r>
          <a:r>
            <a:rPr kumimoji="1" lang="ja-JP" altLang="en-US" sz="1100">
              <a:solidFill>
                <a:schemeClr val="dk1"/>
              </a:solidFill>
              <a:effectLst/>
              <a:latin typeface="+mn-lt"/>
              <a:ea typeface="+mn-ea"/>
              <a:cs typeface="+mn-cs"/>
            </a:rPr>
            <a:t>歳出削減に取り組んだことで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実質収支額は増となり、</a:t>
          </a:r>
          <a:r>
            <a:rPr kumimoji="1" lang="ja-JP" altLang="ja-JP" sz="1100">
              <a:solidFill>
                <a:schemeClr val="dk1"/>
              </a:solidFill>
              <a:effectLst/>
              <a:latin typeface="+mn-lt"/>
              <a:ea typeface="+mn-ea"/>
              <a:cs typeface="+mn-cs"/>
            </a:rPr>
            <a:t>黒字決算を堅持し</a:t>
          </a:r>
          <a:r>
            <a:rPr kumimoji="1" lang="ja-JP" altLang="en-US" sz="1100">
              <a:solidFill>
                <a:schemeClr val="dk1"/>
              </a:solidFill>
              <a:effectLst/>
              <a:latin typeface="+mn-lt"/>
              <a:ea typeface="+mn-ea"/>
              <a:cs typeface="+mn-cs"/>
            </a:rPr>
            <a:t>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今後も、物価高騰</a:t>
          </a:r>
          <a:r>
            <a:rPr lang="ja-JP" altLang="ja-JP" sz="1100" b="0" i="0" baseline="0">
              <a:solidFill>
                <a:schemeClr val="dk1"/>
              </a:solidFill>
              <a:effectLst/>
              <a:latin typeface="+mn-lt"/>
              <a:ea typeface="+mn-ea"/>
              <a:cs typeface="+mn-cs"/>
            </a:rPr>
            <a:t>や令和６年能登半島地震からの復旧・復興など、</a:t>
          </a:r>
          <a:r>
            <a:rPr kumimoji="1" lang="ja-JP" altLang="ja-JP" sz="1100">
              <a:solidFill>
                <a:schemeClr val="dk1"/>
              </a:solidFill>
              <a:effectLst/>
              <a:latin typeface="+mn-lt"/>
              <a:ea typeface="+mn-ea"/>
              <a:cs typeface="+mn-cs"/>
            </a:rPr>
            <a:t>経済対策を含めた緊急的な対応が求められる中、財政運営は一層困難な状況にあるが、中期財政計画を着実に実践し、財政基盤の強化に努めていく。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石川県金沢市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年度決算における連結赤字比率は、対象会計全体の財政収支が黒字となっていることから生じていない。</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217429616</v>
      </c>
      <c r="BO4" s="449"/>
      <c r="BP4" s="449"/>
      <c r="BQ4" s="449"/>
      <c r="BR4" s="449"/>
      <c r="BS4" s="449"/>
      <c r="BT4" s="449"/>
      <c r="BU4" s="450"/>
      <c r="BV4" s="448">
        <v>210170827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4.7</v>
      </c>
      <c r="CU4" s="589"/>
      <c r="CV4" s="589"/>
      <c r="CW4" s="589"/>
      <c r="CX4" s="589"/>
      <c r="CY4" s="589"/>
      <c r="CZ4" s="589"/>
      <c r="DA4" s="590"/>
      <c r="DB4" s="588">
        <v>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208940471</v>
      </c>
      <c r="BO5" s="420"/>
      <c r="BP5" s="420"/>
      <c r="BQ5" s="420"/>
      <c r="BR5" s="420"/>
      <c r="BS5" s="420"/>
      <c r="BT5" s="420"/>
      <c r="BU5" s="421"/>
      <c r="BV5" s="419">
        <v>202425613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88.4</v>
      </c>
      <c r="CU5" s="417"/>
      <c r="CV5" s="417"/>
      <c r="CW5" s="417"/>
      <c r="CX5" s="417"/>
      <c r="CY5" s="417"/>
      <c r="CZ5" s="417"/>
      <c r="DA5" s="418"/>
      <c r="DB5" s="416">
        <v>89.9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8489145</v>
      </c>
      <c r="BO6" s="420"/>
      <c r="BP6" s="420"/>
      <c r="BQ6" s="420"/>
      <c r="BR6" s="420"/>
      <c r="BS6" s="420"/>
      <c r="BT6" s="420"/>
      <c r="BU6" s="421"/>
      <c r="BV6" s="419">
        <v>7745214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89.3</v>
      </c>
      <c r="CU6" s="563"/>
      <c r="CV6" s="563"/>
      <c r="CW6" s="563"/>
      <c r="CX6" s="563"/>
      <c r="CY6" s="563"/>
      <c r="CZ6" s="563"/>
      <c r="DA6" s="564"/>
      <c r="DB6" s="562">
        <v>91.8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3395355</v>
      </c>
      <c r="BO7" s="420"/>
      <c r="BP7" s="420"/>
      <c r="BQ7" s="420"/>
      <c r="BR7" s="420"/>
      <c r="BS7" s="420"/>
      <c r="BT7" s="420"/>
      <c r="BU7" s="421"/>
      <c r="BV7" s="419">
        <v>3525593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108543575</v>
      </c>
      <c r="CU7" s="420"/>
      <c r="CV7" s="420"/>
      <c r="CW7" s="420"/>
      <c r="CX7" s="420"/>
      <c r="CY7" s="420"/>
      <c r="CZ7" s="420"/>
      <c r="DA7" s="421"/>
      <c r="DB7" s="419">
        <v>106112588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5093790</v>
      </c>
      <c r="BO8" s="420"/>
      <c r="BP8" s="420"/>
      <c r="BQ8" s="420"/>
      <c r="BR8" s="420"/>
      <c r="BS8" s="420"/>
      <c r="BT8" s="420"/>
      <c r="BU8" s="421"/>
      <c r="BV8" s="419">
        <v>4219621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0.85</v>
      </c>
      <c r="CU8" s="523"/>
      <c r="CV8" s="523"/>
      <c r="CW8" s="523"/>
      <c r="CX8" s="523"/>
      <c r="CY8" s="523"/>
      <c r="CZ8" s="523"/>
      <c r="DA8" s="524"/>
      <c r="DB8" s="522">
        <v>0.86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463254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874169</v>
      </c>
      <c r="BO9" s="420"/>
      <c r="BP9" s="420"/>
      <c r="BQ9" s="420"/>
      <c r="BR9" s="420"/>
      <c r="BS9" s="420"/>
      <c r="BT9" s="420"/>
      <c r="BU9" s="421"/>
      <c r="BV9" s="419">
        <v>-108205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12.1</v>
      </c>
      <c r="CU9" s="417"/>
      <c r="CV9" s="417"/>
      <c r="CW9" s="417"/>
      <c r="CX9" s="417"/>
      <c r="CY9" s="417"/>
      <c r="CZ9" s="417"/>
      <c r="DA9" s="418"/>
      <c r="DB9" s="416">
        <v>14.2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465699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1022536</v>
      </c>
      <c r="BO10" s="420"/>
      <c r="BP10" s="420"/>
      <c r="BQ10" s="420"/>
      <c r="BR10" s="420"/>
      <c r="BS10" s="420"/>
      <c r="BT10" s="420"/>
      <c r="BU10" s="421"/>
      <c r="BV10" s="419">
        <v>12334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500206</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443123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500000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435125</v>
      </c>
      <c r="S13" s="507"/>
      <c r="T13" s="507"/>
      <c r="U13" s="507"/>
      <c r="V13" s="508"/>
      <c r="W13" s="509" t="s">
        <v>131</v>
      </c>
      <c r="X13" s="405"/>
      <c r="Y13" s="405"/>
      <c r="Z13" s="405"/>
      <c r="AA13" s="405"/>
      <c r="AB13" s="406"/>
      <c r="AC13" s="372">
        <v>2710</v>
      </c>
      <c r="AD13" s="373"/>
      <c r="AE13" s="373"/>
      <c r="AF13" s="373"/>
      <c r="AG13" s="374"/>
      <c r="AH13" s="372">
        <v>2982</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1896705</v>
      </c>
      <c r="BO13" s="420"/>
      <c r="BP13" s="420"/>
      <c r="BQ13" s="420"/>
      <c r="BR13" s="420"/>
      <c r="BS13" s="420"/>
      <c r="BT13" s="420"/>
      <c r="BU13" s="421"/>
      <c r="BV13" s="419">
        <v>-95665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3.4</v>
      </c>
      <c r="CU13" s="417"/>
      <c r="CV13" s="417"/>
      <c r="CW13" s="417"/>
      <c r="CX13" s="417"/>
      <c r="CY13" s="417"/>
      <c r="CZ13" s="417"/>
      <c r="DA13" s="418"/>
      <c r="DB13" s="416">
        <v>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444996</v>
      </c>
      <c r="S14" s="507"/>
      <c r="T14" s="507"/>
      <c r="U14" s="507"/>
      <c r="V14" s="508"/>
      <c r="W14" s="510"/>
      <c r="X14" s="408"/>
      <c r="Y14" s="408"/>
      <c r="Z14" s="408"/>
      <c r="AA14" s="408"/>
      <c r="AB14" s="409"/>
      <c r="AC14" s="499">
        <v>1.3</v>
      </c>
      <c r="AD14" s="500"/>
      <c r="AE14" s="500"/>
      <c r="AF14" s="500"/>
      <c r="AG14" s="501"/>
      <c r="AH14" s="499">
        <v>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20.7</v>
      </c>
      <c r="CU14" s="517"/>
      <c r="CV14" s="517"/>
      <c r="CW14" s="517"/>
      <c r="CX14" s="517"/>
      <c r="CY14" s="517"/>
      <c r="CZ14" s="517"/>
      <c r="DA14" s="518"/>
      <c r="DB14" s="516">
        <v>20.2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437846</v>
      </c>
      <c r="S15" s="507"/>
      <c r="T15" s="507"/>
      <c r="U15" s="507"/>
      <c r="V15" s="508"/>
      <c r="W15" s="509" t="s">
        <v>137</v>
      </c>
      <c r="X15" s="405"/>
      <c r="Y15" s="405"/>
      <c r="Z15" s="405"/>
      <c r="AA15" s="405"/>
      <c r="AB15" s="406"/>
      <c r="AC15" s="372">
        <v>45371</v>
      </c>
      <c r="AD15" s="373"/>
      <c r="AE15" s="373"/>
      <c r="AF15" s="373"/>
      <c r="AG15" s="374"/>
      <c r="AH15" s="372">
        <v>46465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72004108</v>
      </c>
      <c r="BO15" s="449"/>
      <c r="BP15" s="449"/>
      <c r="BQ15" s="449"/>
      <c r="BR15" s="449"/>
      <c r="BS15" s="449"/>
      <c r="BT15" s="449"/>
      <c r="BU15" s="450"/>
      <c r="BV15" s="448">
        <v>71815481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21.1</v>
      </c>
      <c r="AD16" s="500"/>
      <c r="AE16" s="500"/>
      <c r="AF16" s="500"/>
      <c r="AG16" s="501"/>
      <c r="AH16" s="499">
        <v>22.1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87203614</v>
      </c>
      <c r="BO16" s="420"/>
      <c r="BP16" s="420"/>
      <c r="BQ16" s="420"/>
      <c r="BR16" s="420"/>
      <c r="BS16" s="420"/>
      <c r="BT16" s="420"/>
      <c r="BU16" s="421"/>
      <c r="BV16" s="419">
        <v>83849137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167087</v>
      </c>
      <c r="AD17" s="373"/>
      <c r="AE17" s="373"/>
      <c r="AF17" s="373"/>
      <c r="AG17" s="374"/>
      <c r="AH17" s="372">
        <v>161077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92175865</v>
      </c>
      <c r="BO17" s="420"/>
      <c r="BP17" s="420"/>
      <c r="BQ17" s="420"/>
      <c r="BR17" s="420"/>
      <c r="BS17" s="420"/>
      <c r="BT17" s="420"/>
      <c r="BU17" s="421"/>
      <c r="BV17" s="419">
        <v>91842972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468.81</v>
      </c>
      <c r="M18" s="472"/>
      <c r="N18" s="472"/>
      <c r="O18" s="472"/>
      <c r="P18" s="472"/>
      <c r="Q18" s="472"/>
      <c r="R18" s="473"/>
      <c r="S18" s="473"/>
      <c r="T18" s="473"/>
      <c r="U18" s="473"/>
      <c r="V18" s="474"/>
      <c r="W18" s="490"/>
      <c r="X18" s="491"/>
      <c r="Y18" s="491"/>
      <c r="Z18" s="491"/>
      <c r="AA18" s="491"/>
      <c r="AB18" s="515"/>
      <c r="AC18" s="389">
        <v>77.7</v>
      </c>
      <c r="AD18" s="390"/>
      <c r="AE18" s="390"/>
      <c r="AF18" s="390"/>
      <c r="AG18" s="475"/>
      <c r="AH18" s="389">
        <v>76.5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101202932</v>
      </c>
      <c r="BO18" s="420"/>
      <c r="BP18" s="420"/>
      <c r="BQ18" s="420"/>
      <c r="BR18" s="420"/>
      <c r="BS18" s="420"/>
      <c r="BT18" s="420"/>
      <c r="BU18" s="421"/>
      <c r="BV18" s="419">
        <v>97562507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988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139468964</v>
      </c>
      <c r="BO19" s="420"/>
      <c r="BP19" s="420"/>
      <c r="BQ19" s="420"/>
      <c r="BR19" s="420"/>
      <c r="BS19" s="420"/>
      <c r="BT19" s="420"/>
      <c r="BU19" s="421"/>
      <c r="BV19" s="419">
        <v>135189075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207520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207871979</v>
      </c>
      <c r="BO22" s="449"/>
      <c r="BP22" s="449"/>
      <c r="BQ22" s="449"/>
      <c r="BR22" s="449"/>
      <c r="BS22" s="449"/>
      <c r="BT22" s="449"/>
      <c r="BU22" s="450"/>
      <c r="BV22" s="448">
        <v>211912879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126843411</v>
      </c>
      <c r="BO23" s="420"/>
      <c r="BP23" s="420"/>
      <c r="BQ23" s="420"/>
      <c r="BR23" s="420"/>
      <c r="BS23" s="420"/>
      <c r="BT23" s="420"/>
      <c r="BU23" s="421"/>
      <c r="BV23" s="419">
        <v>133594704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11800</v>
      </c>
      <c r="R24" s="373"/>
      <c r="S24" s="373"/>
      <c r="T24" s="373"/>
      <c r="U24" s="373"/>
      <c r="V24" s="374"/>
      <c r="W24" s="462"/>
      <c r="X24" s="399"/>
      <c r="Y24" s="400"/>
      <c r="Z24" s="375" t="s">
        <v>162</v>
      </c>
      <c r="AA24" s="376"/>
      <c r="AB24" s="376"/>
      <c r="AC24" s="376"/>
      <c r="AD24" s="376"/>
      <c r="AE24" s="376"/>
      <c r="AF24" s="376"/>
      <c r="AG24" s="377"/>
      <c r="AH24" s="372">
        <v>2526</v>
      </c>
      <c r="AI24" s="373"/>
      <c r="AJ24" s="373"/>
      <c r="AK24" s="373"/>
      <c r="AL24" s="374"/>
      <c r="AM24" s="372">
        <v>7896276</v>
      </c>
      <c r="AN24" s="373"/>
      <c r="AO24" s="373"/>
      <c r="AP24" s="373"/>
      <c r="AQ24" s="373"/>
      <c r="AR24" s="374"/>
      <c r="AS24" s="372">
        <v>3126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135624997</v>
      </c>
      <c r="BO24" s="420"/>
      <c r="BP24" s="420"/>
      <c r="BQ24" s="420"/>
      <c r="BR24" s="420"/>
      <c r="BS24" s="420"/>
      <c r="BT24" s="420"/>
      <c r="BU24" s="421"/>
      <c r="BV24" s="419">
        <v>134506225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9600</v>
      </c>
      <c r="R25" s="373"/>
      <c r="S25" s="373"/>
      <c r="T25" s="373"/>
      <c r="U25" s="373"/>
      <c r="V25" s="374"/>
      <c r="W25" s="462"/>
      <c r="X25" s="399"/>
      <c r="Y25" s="400"/>
      <c r="Z25" s="375" t="s">
        <v>165</v>
      </c>
      <c r="AA25" s="376"/>
      <c r="AB25" s="376"/>
      <c r="AC25" s="376"/>
      <c r="AD25" s="376"/>
      <c r="AE25" s="376"/>
      <c r="AF25" s="376"/>
      <c r="AG25" s="377"/>
      <c r="AH25" s="372">
        <v>445</v>
      </c>
      <c r="AI25" s="373"/>
      <c r="AJ25" s="373"/>
      <c r="AK25" s="373"/>
      <c r="AL25" s="374"/>
      <c r="AM25" s="372">
        <v>1348795</v>
      </c>
      <c r="AN25" s="373"/>
      <c r="AO25" s="373"/>
      <c r="AP25" s="373"/>
      <c r="AQ25" s="373"/>
      <c r="AR25" s="374"/>
      <c r="AS25" s="372">
        <v>3031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15421592</v>
      </c>
      <c r="BO25" s="449"/>
      <c r="BP25" s="449"/>
      <c r="BQ25" s="449"/>
      <c r="BR25" s="449"/>
      <c r="BS25" s="449"/>
      <c r="BT25" s="449"/>
      <c r="BU25" s="450"/>
      <c r="BV25" s="448">
        <v>10766902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7420</v>
      </c>
      <c r="R26" s="373"/>
      <c r="S26" s="373"/>
      <c r="T26" s="373"/>
      <c r="U26" s="373"/>
      <c r="V26" s="374"/>
      <c r="W26" s="462"/>
      <c r="X26" s="399"/>
      <c r="Y26" s="400"/>
      <c r="Z26" s="375" t="s">
        <v>168</v>
      </c>
      <c r="AA26" s="430"/>
      <c r="AB26" s="430"/>
      <c r="AC26" s="430"/>
      <c r="AD26" s="430"/>
      <c r="AE26" s="430"/>
      <c r="AF26" s="430"/>
      <c r="AG26" s="431"/>
      <c r="AH26" s="372">
        <v>220</v>
      </c>
      <c r="AI26" s="373"/>
      <c r="AJ26" s="373"/>
      <c r="AK26" s="373"/>
      <c r="AL26" s="374"/>
      <c r="AM26" s="372">
        <v>685740</v>
      </c>
      <c r="AN26" s="373"/>
      <c r="AO26" s="373"/>
      <c r="AP26" s="373"/>
      <c r="AQ26" s="373"/>
      <c r="AR26" s="374"/>
      <c r="AS26" s="372">
        <v>3117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22277</v>
      </c>
      <c r="BO26" s="420"/>
      <c r="BP26" s="420"/>
      <c r="BQ26" s="420"/>
      <c r="BR26" s="420"/>
      <c r="BS26" s="420"/>
      <c r="BT26" s="420"/>
      <c r="BU26" s="421"/>
      <c r="BV26" s="419">
        <v>15587</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8100</v>
      </c>
      <c r="R27" s="373"/>
      <c r="S27" s="373"/>
      <c r="T27" s="373"/>
      <c r="U27" s="373"/>
      <c r="V27" s="374"/>
      <c r="W27" s="462"/>
      <c r="X27" s="399"/>
      <c r="Y27" s="400"/>
      <c r="Z27" s="375" t="s">
        <v>171</v>
      </c>
      <c r="AA27" s="376"/>
      <c r="AB27" s="376"/>
      <c r="AC27" s="376"/>
      <c r="AD27" s="376"/>
      <c r="AE27" s="376"/>
      <c r="AF27" s="376"/>
      <c r="AG27" s="377"/>
      <c r="AH27" s="372">
        <v>83</v>
      </c>
      <c r="AI27" s="373"/>
      <c r="AJ27" s="373"/>
      <c r="AK27" s="373"/>
      <c r="AL27" s="374"/>
      <c r="AM27" s="372">
        <v>312260</v>
      </c>
      <c r="AN27" s="373"/>
      <c r="AO27" s="373"/>
      <c r="AP27" s="373"/>
      <c r="AQ27" s="373"/>
      <c r="AR27" s="374"/>
      <c r="AS27" s="372">
        <v>3762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2958989</v>
      </c>
      <c r="BO27" s="454"/>
      <c r="BP27" s="454"/>
      <c r="BQ27" s="454"/>
      <c r="BR27" s="454"/>
      <c r="BS27" s="454"/>
      <c r="BT27" s="454"/>
      <c r="BU27" s="455"/>
      <c r="BV27" s="453">
        <v>2951518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7450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7385819</v>
      </c>
      <c r="BO28" s="449"/>
      <c r="BP28" s="449"/>
      <c r="BQ28" s="449"/>
      <c r="BR28" s="449"/>
      <c r="BS28" s="449"/>
      <c r="BT28" s="449"/>
      <c r="BU28" s="450"/>
      <c r="BV28" s="448">
        <v>6363283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36</v>
      </c>
      <c r="M29" s="373"/>
      <c r="N29" s="373"/>
      <c r="O29" s="373"/>
      <c r="P29" s="374"/>
      <c r="Q29" s="372">
        <v>7000</v>
      </c>
      <c r="R29" s="373"/>
      <c r="S29" s="373"/>
      <c r="T29" s="373"/>
      <c r="U29" s="373"/>
      <c r="V29" s="374"/>
      <c r="W29" s="463"/>
      <c r="X29" s="464"/>
      <c r="Y29" s="465"/>
      <c r="Z29" s="375" t="s">
        <v>177</v>
      </c>
      <c r="AA29" s="376"/>
      <c r="AB29" s="376"/>
      <c r="AC29" s="376"/>
      <c r="AD29" s="376"/>
      <c r="AE29" s="376"/>
      <c r="AF29" s="376"/>
      <c r="AG29" s="377"/>
      <c r="AH29" s="372">
        <v>2609</v>
      </c>
      <c r="AI29" s="373"/>
      <c r="AJ29" s="373"/>
      <c r="AK29" s="373"/>
      <c r="AL29" s="374"/>
      <c r="AM29" s="372">
        <v>8208536</v>
      </c>
      <c r="AN29" s="373"/>
      <c r="AO29" s="373"/>
      <c r="AP29" s="373"/>
      <c r="AQ29" s="373"/>
      <c r="AR29" s="374"/>
      <c r="AS29" s="372">
        <v>3146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3812748</v>
      </c>
      <c r="BO29" s="420"/>
      <c r="BP29" s="420"/>
      <c r="BQ29" s="420"/>
      <c r="BR29" s="420"/>
      <c r="BS29" s="420"/>
      <c r="BT29" s="420"/>
      <c r="BU29" s="421"/>
      <c r="BV29" s="419">
        <v>3112311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35651414</v>
      </c>
      <c r="BO30" s="454"/>
      <c r="BP30" s="454"/>
      <c r="BQ30" s="454"/>
      <c r="BR30" s="454"/>
      <c r="BS30" s="454"/>
      <c r="BT30" s="454"/>
      <c r="BU30" s="455"/>
      <c r="BV30" s="453">
        <v>31961810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金沢市営地方競馬事業費特別会計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IF('各会計、関係団体の財政状況及び健全化判断比率'!B33="","",'各会計、関係団体の財政状況及び健全化判断比率'!B33)</f>
        <v>金沢市水道事業特別会計</v>
      </c>
      <c r="AP34" s="368"/>
      <c r="AQ34" s="368"/>
      <c r="AR34" s="368"/>
      <c r="AS34" s="368"/>
      <c r="AT34" s="368"/>
      <c r="AU34" s="368"/>
      <c r="AV34" s="368"/>
      <c r="AW34" s="368"/>
      <c r="AX34" s="368"/>
      <c r="AY34" s="368"/>
      <c r="AZ34" s="368"/>
      <c r="BA34" s="368"/>
      <c r="BB34" s="368"/>
      <c r="BC34" s="368"/>
      <c r="BD34" s="169"/>
      <c r="BE34" s="367">
        <f>IF(BG34="","",MAX(C34:D43,U34:V43,AM34:AN43)+1)</f>
        <v>15</v>
      </c>
      <c r="BF34" s="367"/>
      <c r="BG34" s="368" t="str">
        <f>IF('各会計、関係団体の財政状況及び健全化判断比率'!B39="","",'各会計、関係団体の財政状況及び健全化判断比率'!B39)</f>
        <v>金沢市市街地再開発事業費特別会計</v>
      </c>
      <c r="BH34" s="368"/>
      <c r="BI34" s="368"/>
      <c r="BJ34" s="368"/>
      <c r="BK34" s="368"/>
      <c r="BL34" s="368"/>
      <c r="BM34" s="368"/>
      <c r="BN34" s="368"/>
      <c r="BO34" s="368"/>
      <c r="BP34" s="368"/>
      <c r="BQ34" s="368"/>
      <c r="BR34" s="368"/>
      <c r="BS34" s="368"/>
      <c r="BT34" s="368"/>
      <c r="BU34" s="368"/>
      <c r="BV34" s="169"/>
      <c r="BW34" s="367">
        <f>IF(BY34="","",MAX(C34:D43,U34:V43,AM34:AN43,BE34:BF43)+1)</f>
        <v>17</v>
      </c>
      <c r="BX34" s="367"/>
      <c r="BY34" s="368" t="str">
        <f>IF('各会計、関係団体の財政状況及び健全化判断比率'!B68="","",'各会計、関係団体の財政状況及び健全化判断比率'!B68)</f>
        <v>石川県後期高齢者医療広域連合（一般会計）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 xml:space="preserve"> (株)金沢商業活性化センター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金沢市公共用地先行取得事業費特別会計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金沢市駐車場事業費特別会計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IF('各会計、関係団体の財政状況及び健全化判断比率'!B34="","",'各会計、関係団体の財政状況及び健全化判断比率'!B34)</f>
        <v>金沢市下水道事業特別会計</v>
      </c>
      <c r="AP35" s="368"/>
      <c r="AQ35" s="368"/>
      <c r="AR35" s="368"/>
      <c r="AS35" s="368"/>
      <c r="AT35" s="368"/>
      <c r="AU35" s="368"/>
      <c r="AV35" s="368"/>
      <c r="AW35" s="368"/>
      <c r="AX35" s="368"/>
      <c r="AY35" s="368"/>
      <c r="AZ35" s="368"/>
      <c r="BA35" s="368"/>
      <c r="BB35" s="368"/>
      <c r="BC35" s="368"/>
      <c r="BD35" s="169"/>
      <c r="BE35" s="367">
        <f t="shared" ref="BE35:BE43" si="1">IF(BG35="","",BE34+1)</f>
        <v>16</v>
      </c>
      <c r="BF35" s="367"/>
      <c r="BG35" s="368" t="str">
        <f>IF('各会計、関係団体の財政状況及び健全化判断比率'!B40="","",'各会計、関係団体の財政状況及び健全化判断比率'!B40)</f>
        <v>金沢市住宅団地建設事業費特別会計</v>
      </c>
      <c r="BH35" s="368"/>
      <c r="BI35" s="368"/>
      <c r="BJ35" s="368"/>
      <c r="BK35" s="368"/>
      <c r="BL35" s="368"/>
      <c r="BM35" s="368"/>
      <c r="BN35" s="368"/>
      <c r="BO35" s="368"/>
      <c r="BP35" s="368"/>
      <c r="BQ35" s="368"/>
      <c r="BR35" s="368"/>
      <c r="BS35" s="368"/>
      <c r="BT35" s="368"/>
      <c r="BU35" s="368"/>
      <c r="BV35" s="169"/>
      <c r="BW35" s="367">
        <f t="shared" ref="BW35:BW43" si="2">IF(BY35="","",BW34+1)</f>
        <v>18</v>
      </c>
      <c r="BX35" s="367"/>
      <c r="BY35" s="368" t="str">
        <f>IF('各会計、関係団体の財政状況及び健全化判断比率'!B69="","",'各会計、関係団体の財政状況及び健全化判断比率'!B69)</f>
        <v>石川県後期高齢者医療広域連合（特別会計）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 xml:space="preserve"> (公財)石川県音楽文化振興事業団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金沢市母子父子寡婦福祉資金貸付事業費特別会計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金沢市国民健康保険費特別会計</v>
      </c>
      <c r="X36" s="368"/>
      <c r="Y36" s="368"/>
      <c r="Z36" s="368"/>
      <c r="AA36" s="368"/>
      <c r="AB36" s="368"/>
      <c r="AC36" s="368"/>
      <c r="AD36" s="368"/>
      <c r="AE36" s="368"/>
      <c r="AF36" s="368"/>
      <c r="AG36" s="368"/>
      <c r="AH36" s="368"/>
      <c r="AI36" s="368"/>
      <c r="AJ36" s="368"/>
      <c r="AK36" s="368"/>
      <c r="AL36" s="169"/>
      <c r="AM36" s="367">
        <f t="shared" si="0"/>
        <v>11</v>
      </c>
      <c r="AN36" s="367"/>
      <c r="AO36" s="368" t="str">
        <f>IF('各会計、関係団体の財政状況及び健全化判断比率'!B35="","",'各会計、関係団体の財政状況及び健全化判断比率'!B35)</f>
        <v>金沢市工業用水道事業特別会計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19</v>
      </c>
      <c r="BX36" s="367"/>
      <c r="BY36" s="368" t="str">
        <f>IF('各会計、関係団体の財政状況及び健全化判断比率'!B70="","",'各会計、関係団体の財政状況及び健全化判断比率'!B70)</f>
        <v>石川県市町村消防賞じゅつ金組合</v>
      </c>
      <c r="BZ36" s="368"/>
      <c r="CA36" s="368"/>
      <c r="CB36" s="368"/>
      <c r="CC36" s="368"/>
      <c r="CD36" s="368"/>
      <c r="CE36" s="368"/>
      <c r="CF36" s="368"/>
      <c r="CG36" s="368"/>
      <c r="CH36" s="368"/>
      <c r="CI36" s="368"/>
      <c r="CJ36" s="368"/>
      <c r="CK36" s="368"/>
      <c r="CL36" s="368"/>
      <c r="CM36" s="368"/>
      <c r="CN36" s="169"/>
      <c r="CO36" s="367">
        <f t="shared" si="3"/>
        <v>22</v>
      </c>
      <c r="CP36" s="367"/>
      <c r="CQ36" s="368" t="str">
        <f>IF('各会計、関係団体の財政状況及び健全化判断比率'!BS9="","",'各会計、関係団体の財政状況及び健全化判断比率'!BS9)</f>
        <v xml:space="preserve"> (公財)横浜記念金沢の文化創生財団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金沢市後期高齢者医療費特別会計</v>
      </c>
      <c r="X37" s="368"/>
      <c r="Y37" s="368"/>
      <c r="Z37" s="368"/>
      <c r="AA37" s="368"/>
      <c r="AB37" s="368"/>
      <c r="AC37" s="368"/>
      <c r="AD37" s="368"/>
      <c r="AE37" s="368"/>
      <c r="AF37" s="368"/>
      <c r="AG37" s="368"/>
      <c r="AH37" s="368"/>
      <c r="AI37" s="368"/>
      <c r="AJ37" s="368"/>
      <c r="AK37" s="368"/>
      <c r="AL37" s="169"/>
      <c r="AM37" s="367">
        <f t="shared" si="0"/>
        <v>12</v>
      </c>
      <c r="AN37" s="367"/>
      <c r="AO37" s="368" t="str">
        <f>IF('各会計、関係団体の財政状況及び健全化判断比率'!B36="","",'各会計、関係団体の財政状況及び健全化判断比率'!B36)</f>
        <v>金沢市中央卸売市場事業特別会計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f t="shared" si="3"/>
        <v>23</v>
      </c>
      <c r="CP37" s="367"/>
      <c r="CQ37" s="368" t="str">
        <f>IF('各会計、関係団体の財政状況及び健全化判断比率'!BS10="","",'各会計、関係団体の財政状況及び健全化判断比率'!BS10)</f>
        <v xml:space="preserve"> (公財)金沢芸術創造財団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8</v>
      </c>
      <c r="V38" s="367"/>
      <c r="W38" s="368" t="str">
        <f>IF('各会計、関係団体の財政状況及び健全化判断比率'!B32="","",'各会計、関係団体の財政状況及び健全化判断比率'!B32)</f>
        <v>金沢市介護保険費特別会計</v>
      </c>
      <c r="X38" s="368"/>
      <c r="Y38" s="368"/>
      <c r="Z38" s="368"/>
      <c r="AA38" s="368"/>
      <c r="AB38" s="368"/>
      <c r="AC38" s="368"/>
      <c r="AD38" s="368"/>
      <c r="AE38" s="368"/>
      <c r="AF38" s="368"/>
      <c r="AG38" s="368"/>
      <c r="AH38" s="368"/>
      <c r="AI38" s="368"/>
      <c r="AJ38" s="368"/>
      <c r="AK38" s="368"/>
      <c r="AL38" s="169"/>
      <c r="AM38" s="367">
        <f t="shared" si="0"/>
        <v>13</v>
      </c>
      <c r="AN38" s="367"/>
      <c r="AO38" s="368" t="str">
        <f>IF('各会計、関係団体の財政状況及び健全化判断比率'!B37="","",'各会計、関係団体の財政状況及び健全化判断比率'!B37)</f>
        <v>金沢市公設花き地方卸売市場事業特別会計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24</v>
      </c>
      <c r="CP38" s="367"/>
      <c r="CQ38" s="368" t="str">
        <f>IF('各会計、関係団体の財政状況及び健全化判断比率'!BS11="","",'各会計、関係団体の財政状況及び健全化判断比率'!BS11)</f>
        <v xml:space="preserve"> (公財)金沢文化振興財団</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f t="shared" si="0"/>
        <v>14</v>
      </c>
      <c r="AN39" s="367"/>
      <c r="AO39" s="368" t="str">
        <f>IF('各会計、関係団体の財政状況及び健全化判断比率'!B38="","",'各会計、関係団体の財政状況及び健全化判断比率'!B38)</f>
        <v>金沢市病院事業特別会計</v>
      </c>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25</v>
      </c>
      <c r="CP39" s="367"/>
      <c r="CQ39" s="368" t="str">
        <f>IF('各会計、関係団体の財政状況及び健全化判断比率'!BS12="","",'各会計、関係団体の財政状況及び健全化判断比率'!BS12)</f>
        <v xml:space="preserve"> (公財)金沢国際交流財団</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26</v>
      </c>
      <c r="CP40" s="367"/>
      <c r="CQ40" s="368" t="str">
        <f>IF('各会計、関係団体の財政状況及び健全化判断比率'!BS13="","",'各会計、関係団体の財政状況及び健全化判断比率'!BS13)</f>
        <v xml:space="preserve"> (公社)金沢職人大学校</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27</v>
      </c>
      <c r="CP41" s="367"/>
      <c r="CQ41" s="368" t="str">
        <f>IF('各会計、関係団体の財政状況及び健全化判断比率'!BS14="","",'各会計、関係団体の財政状況及び健全化判断比率'!BS14)</f>
        <v xml:space="preserve"> 公立大学法人金沢美術工芸大学</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28</v>
      </c>
      <c r="CP42" s="367"/>
      <c r="CQ42" s="368" t="str">
        <f>IF('各会計、関係団体の財政状況及び健全化判断比率'!BS15="","",'各会計、関係団体の財政状況及び健全化判断比率'!BS15)</f>
        <v xml:space="preserve"> (一財)石川県文化・産業振興基金</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29</v>
      </c>
      <c r="CP43" s="367"/>
      <c r="CQ43" s="368" t="str">
        <f>IF('各会計、関係団体の財政状況及び健全化判断比率'!BS16="","",'各会計、関係団体の財政状況及び健全化判断比率'!BS16)</f>
        <v xml:space="preserve"> (公財)金沢コンベンションビューロー</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l8tmfT8Lit9QgvqQG65ysQEt9191W9aB6+idz4cSZbvFVBVm5Y4WtlSBec4UPH10QA6xIMa1vVUMYDqZvfo7Wg==" saltValue="eXmG1p729H6tuxG52r9eh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124"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51" t="s">
        <v>541</v>
      </c>
      <c r="D34" s="1151"/>
      <c r="E34" s="1152"/>
      <c r="F34" s="32">
        <v>6.4</v>
      </c>
      <c r="G34" s="33">
        <v>6.94</v>
      </c>
      <c r="H34" s="33">
        <v>6.31</v>
      </c>
      <c r="I34" s="33">
        <v>5.9</v>
      </c>
      <c r="J34" s="34">
        <v>5.95</v>
      </c>
      <c r="K34" s="22"/>
      <c r="L34" s="22"/>
      <c r="M34" s="22"/>
      <c r="N34" s="22"/>
      <c r="O34" s="22"/>
      <c r="P34" s="22"/>
    </row>
    <row r="35" spans="1:16" ht="39" customHeight="1" x14ac:dyDescent="0.15">
      <c r="A35" s="22"/>
      <c r="B35" s="35"/>
      <c r="C35" s="1145" t="s">
        <v>542</v>
      </c>
      <c r="D35" s="1146"/>
      <c r="E35" s="1147"/>
      <c r="F35" s="36">
        <v>3.3</v>
      </c>
      <c r="G35" s="37">
        <v>4.24</v>
      </c>
      <c r="H35" s="37">
        <v>4.08</v>
      </c>
      <c r="I35" s="37">
        <v>3.96</v>
      </c>
      <c r="J35" s="38">
        <v>4.68</v>
      </c>
      <c r="K35" s="22"/>
      <c r="L35" s="22"/>
      <c r="M35" s="22"/>
      <c r="N35" s="22"/>
      <c r="O35" s="22"/>
      <c r="P35" s="22"/>
    </row>
    <row r="36" spans="1:16" ht="39" customHeight="1" x14ac:dyDescent="0.15">
      <c r="A36" s="22"/>
      <c r="B36" s="35"/>
      <c r="C36" s="1145" t="s">
        <v>543</v>
      </c>
      <c r="D36" s="1146"/>
      <c r="E36" s="1147"/>
      <c r="F36" s="36">
        <v>4.5</v>
      </c>
      <c r="G36" s="37">
        <v>5.24</v>
      </c>
      <c r="H36" s="37">
        <v>5.71</v>
      </c>
      <c r="I36" s="37">
        <v>5.51</v>
      </c>
      <c r="J36" s="38">
        <v>2.66</v>
      </c>
      <c r="K36" s="22"/>
      <c r="L36" s="22"/>
      <c r="M36" s="22"/>
      <c r="N36" s="22"/>
      <c r="O36" s="22"/>
      <c r="P36" s="22"/>
    </row>
    <row r="37" spans="1:16" ht="39" customHeight="1" x14ac:dyDescent="0.15">
      <c r="A37" s="22"/>
      <c r="B37" s="35"/>
      <c r="C37" s="1145" t="s">
        <v>544</v>
      </c>
      <c r="D37" s="1146"/>
      <c r="E37" s="1147"/>
      <c r="F37" s="36">
        <v>3.13</v>
      </c>
      <c r="G37" s="37">
        <v>3.12</v>
      </c>
      <c r="H37" s="37">
        <v>3</v>
      </c>
      <c r="I37" s="37">
        <v>2.5499999999999998</v>
      </c>
      <c r="J37" s="38">
        <v>2.5</v>
      </c>
      <c r="K37" s="22"/>
      <c r="L37" s="22"/>
      <c r="M37" s="22"/>
      <c r="N37" s="22"/>
      <c r="O37" s="22"/>
      <c r="P37" s="22"/>
    </row>
    <row r="38" spans="1:16" ht="39" customHeight="1" x14ac:dyDescent="0.15">
      <c r="A38" s="22"/>
      <c r="B38" s="35"/>
      <c r="C38" s="1145" t="s">
        <v>545</v>
      </c>
      <c r="D38" s="1146"/>
      <c r="E38" s="1147"/>
      <c r="F38" s="36">
        <v>1.78</v>
      </c>
      <c r="G38" s="37">
        <v>1.65</v>
      </c>
      <c r="H38" s="37">
        <v>1.58</v>
      </c>
      <c r="I38" s="37">
        <v>1.6</v>
      </c>
      <c r="J38" s="38">
        <v>1.57</v>
      </c>
      <c r="K38" s="22"/>
      <c r="L38" s="22"/>
      <c r="M38" s="22"/>
      <c r="N38" s="22"/>
      <c r="O38" s="22"/>
      <c r="P38" s="22"/>
    </row>
    <row r="39" spans="1:16" ht="39" customHeight="1" x14ac:dyDescent="0.15">
      <c r="A39" s="22"/>
      <c r="B39" s="35"/>
      <c r="C39" s="1145" t="s">
        <v>546</v>
      </c>
      <c r="D39" s="1146"/>
      <c r="E39" s="1147"/>
      <c r="F39" s="36">
        <v>0.92</v>
      </c>
      <c r="G39" s="37">
        <v>0.65</v>
      </c>
      <c r="H39" s="37">
        <v>1.02</v>
      </c>
      <c r="I39" s="37">
        <v>0.62</v>
      </c>
      <c r="J39" s="38">
        <v>0.55000000000000004</v>
      </c>
      <c r="K39" s="22"/>
      <c r="L39" s="22"/>
      <c r="M39" s="22"/>
      <c r="N39" s="22"/>
      <c r="O39" s="22"/>
      <c r="P39" s="22"/>
    </row>
    <row r="40" spans="1:16" ht="39" customHeight="1" x14ac:dyDescent="0.15">
      <c r="A40" s="22"/>
      <c r="B40" s="35"/>
      <c r="C40" s="1145" t="s">
        <v>547</v>
      </c>
      <c r="D40" s="1146"/>
      <c r="E40" s="1147"/>
      <c r="F40" s="36">
        <v>0.28999999999999998</v>
      </c>
      <c r="G40" s="37">
        <v>0.28999999999999998</v>
      </c>
      <c r="H40" s="37">
        <v>0.3</v>
      </c>
      <c r="I40" s="37">
        <v>0.31</v>
      </c>
      <c r="J40" s="38">
        <v>0.3</v>
      </c>
      <c r="K40" s="22"/>
      <c r="L40" s="22"/>
      <c r="M40" s="22"/>
      <c r="N40" s="22"/>
      <c r="O40" s="22"/>
      <c r="P40" s="22"/>
    </row>
    <row r="41" spans="1:16" ht="39" customHeight="1" x14ac:dyDescent="0.15">
      <c r="A41" s="22"/>
      <c r="B41" s="35"/>
      <c r="C41" s="1145" t="s">
        <v>548</v>
      </c>
      <c r="D41" s="1146"/>
      <c r="E41" s="1147"/>
      <c r="F41" s="36">
        <v>0.23</v>
      </c>
      <c r="G41" s="37">
        <v>0.17</v>
      </c>
      <c r="H41" s="37">
        <v>0.08</v>
      </c>
      <c r="I41" s="37">
        <v>0.21</v>
      </c>
      <c r="J41" s="38">
        <v>0.26</v>
      </c>
      <c r="K41" s="22"/>
      <c r="L41" s="22"/>
      <c r="M41" s="22"/>
      <c r="N41" s="22"/>
      <c r="O41" s="22"/>
      <c r="P41" s="22"/>
    </row>
    <row r="42" spans="1:16" ht="39" customHeight="1" x14ac:dyDescent="0.15">
      <c r="A42" s="22"/>
      <c r="B42" s="39"/>
      <c r="C42" s="1145" t="s">
        <v>549</v>
      </c>
      <c r="D42" s="1146"/>
      <c r="E42" s="1147"/>
      <c r="F42" s="36" t="s">
        <v>497</v>
      </c>
      <c r="G42" s="37" t="s">
        <v>497</v>
      </c>
      <c r="H42" s="37" t="s">
        <v>497</v>
      </c>
      <c r="I42" s="37" t="s">
        <v>497</v>
      </c>
      <c r="J42" s="38" t="s">
        <v>497</v>
      </c>
      <c r="K42" s="22"/>
      <c r="L42" s="22"/>
      <c r="M42" s="22"/>
      <c r="N42" s="22"/>
      <c r="O42" s="22"/>
      <c r="P42" s="22"/>
    </row>
    <row r="43" spans="1:16" ht="39" customHeight="1" thickBot="1" x14ac:dyDescent="0.2">
      <c r="A43" s="22"/>
      <c r="B43" s="40"/>
      <c r="C43" s="1148" t="s">
        <v>550</v>
      </c>
      <c r="D43" s="1149"/>
      <c r="E43" s="1150"/>
      <c r="F43" s="41">
        <v>5.84</v>
      </c>
      <c r="G43" s="42">
        <v>7.2</v>
      </c>
      <c r="H43" s="42">
        <v>4.8499999999999996</v>
      </c>
      <c r="I43" s="42">
        <v>5.78</v>
      </c>
      <c r="J43" s="43">
        <v>0.56999999999999995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Mm1lWTl7mX6osJ422VT2R4j7W4ZxTAkesx02Fg3JRyII3dCzQQaayKipZ5IkQE+0tT8ZuEsUPj2PwZ9Vgacsw==" saltValue="b004wnqGa3HPCMVdW+6C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20192</v>
      </c>
      <c r="L45" s="60">
        <v>20785</v>
      </c>
      <c r="M45" s="60">
        <v>18726</v>
      </c>
      <c r="N45" s="60">
        <v>18433</v>
      </c>
      <c r="O45" s="61">
        <v>17080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497</v>
      </c>
      <c r="L46" s="64" t="s">
        <v>497</v>
      </c>
      <c r="M46" s="64" t="s">
        <v>497</v>
      </c>
      <c r="N46" s="64" t="s">
        <v>497</v>
      </c>
      <c r="O46" s="65" t="s">
        <v>497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497</v>
      </c>
      <c r="L47" s="64" t="s">
        <v>497</v>
      </c>
      <c r="M47" s="64" t="s">
        <v>497</v>
      </c>
      <c r="N47" s="64" t="s">
        <v>497</v>
      </c>
      <c r="O47" s="65" t="s">
        <v>497</v>
      </c>
      <c r="P47" s="48"/>
      <c r="Q47" s="48"/>
      <c r="R47" s="48"/>
      <c r="S47" s="48"/>
      <c r="T47" s="48"/>
      <c r="U47" s="48"/>
    </row>
    <row r="48" spans="1:21" ht="30.75" customHeight="1" x14ac:dyDescent="0.15">
      <c r="A48" s="48"/>
      <c r="B48" s="1178"/>
      <c r="C48" s="1179"/>
      <c r="D48" s="62"/>
      <c r="E48" s="1155" t="s">
        <v>13</v>
      </c>
      <c r="F48" s="1155"/>
      <c r="G48" s="1155"/>
      <c r="H48" s="1155"/>
      <c r="I48" s="1155"/>
      <c r="J48" s="1156"/>
      <c r="K48" s="63">
        <v>5353</v>
      </c>
      <c r="L48" s="64">
        <v>5282</v>
      </c>
      <c r="M48" s="64">
        <v>6304</v>
      </c>
      <c r="N48" s="64">
        <v>5546</v>
      </c>
      <c r="O48" s="65">
        <v>5571</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497</v>
      </c>
      <c r="L49" s="64" t="s">
        <v>497</v>
      </c>
      <c r="M49" s="64" t="s">
        <v>497</v>
      </c>
      <c r="N49" s="64" t="s">
        <v>497</v>
      </c>
      <c r="O49" s="65" t="s">
        <v>497</v>
      </c>
      <c r="P49" s="48"/>
      <c r="Q49" s="48"/>
      <c r="R49" s="48"/>
      <c r="S49" s="48"/>
      <c r="T49" s="48"/>
      <c r="U49" s="48"/>
    </row>
    <row r="50" spans="1:21" ht="30.75" customHeight="1" x14ac:dyDescent="0.15">
      <c r="A50" s="48"/>
      <c r="B50" s="1178"/>
      <c r="C50" s="1179"/>
      <c r="D50" s="62"/>
      <c r="E50" s="1155" t="s">
        <v>15</v>
      </c>
      <c r="F50" s="1155"/>
      <c r="G50" s="1155"/>
      <c r="H50" s="1155"/>
      <c r="I50" s="1155"/>
      <c r="J50" s="1156"/>
      <c r="K50" s="63">
        <v>109</v>
      </c>
      <c r="L50" s="64">
        <v>109</v>
      </c>
      <c r="M50" s="64">
        <v>193</v>
      </c>
      <c r="N50" s="64">
        <v>193</v>
      </c>
      <c r="O50" s="65">
        <v>312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497</v>
      </c>
      <c r="L51" s="64" t="s">
        <v>497</v>
      </c>
      <c r="M51" s="64" t="s">
        <v>497</v>
      </c>
      <c r="N51" s="64" t="s">
        <v>497</v>
      </c>
      <c r="O51" s="65" t="s">
        <v>497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21472</v>
      </c>
      <c r="L52" s="64">
        <v>22566</v>
      </c>
      <c r="M52" s="64">
        <v>21475</v>
      </c>
      <c r="N52" s="64">
        <v>20559</v>
      </c>
      <c r="O52" s="65">
        <v>20797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4182</v>
      </c>
      <c r="L53" s="69">
        <v>3610</v>
      </c>
      <c r="M53" s="69">
        <v>3748</v>
      </c>
      <c r="N53" s="69">
        <v>3613</v>
      </c>
      <c r="O53" s="70">
        <v>2166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1CQW/nfX9oFNJudmGZFP3mCunq5zSFapPY7u6FKw03Ft2SPyXh0EgYN6ek3wk735NdFHTrMCUK+NlIPD16CkGQ==" saltValue="E0Ps2qhNlMWlD3CYckyO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108"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s="96" customFormat="1" ht="15" customHeight="1" x14ac:dyDescent="0.15"/>
    <row r="2" s="96" customFormat="1" ht="15" customHeight="1" x14ac:dyDescent="0.15"/>
    <row r="3" s="96" customFormat="1" ht="15" customHeight="1" x14ac:dyDescent="0.15"/>
    <row r="4" s="96" customFormat="1"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535</v>
      </c>
      <c r="J40" s="103" t="s">
        <v>536</v>
      </c>
      <c r="K40" s="103" t="s">
        <v>537</v>
      </c>
      <c r="L40" s="103" t="s">
        <v>538</v>
      </c>
      <c r="M40" s="104" t="s">
        <v>539</v>
      </c>
    </row>
    <row r="41" spans="2:13" ht="27.75" customHeight="1" x14ac:dyDescent="0.15">
      <c r="B41" s="1196" t="s">
        <v>30</v>
      </c>
      <c r="C41" s="1197"/>
      <c r="D41" s="105"/>
      <c r="E41" s="1198" t="s">
        <v>31</v>
      </c>
      <c r="F41" s="1198"/>
      <c r="G41" s="1198"/>
      <c r="H41" s="1199"/>
      <c r="I41" s="343">
        <v>212956</v>
      </c>
      <c r="J41" s="344">
        <v>215642</v>
      </c>
      <c r="K41" s="344">
        <v>216940</v>
      </c>
      <c r="L41" s="344">
        <v>212044</v>
      </c>
      <c r="M41" s="345">
        <v>207974</v>
      </c>
    </row>
    <row r="42" spans="2:13" ht="27.75" customHeight="1" x14ac:dyDescent="0.15">
      <c r="B42" s="1186"/>
      <c r="C42" s="1187"/>
      <c r="D42" s="106"/>
      <c r="E42" s="1190" t="s">
        <v>32</v>
      </c>
      <c r="F42" s="1190"/>
      <c r="G42" s="1190"/>
      <c r="H42" s="1191"/>
      <c r="I42" s="346">
        <v>1450</v>
      </c>
      <c r="J42" s="347">
        <v>2139</v>
      </c>
      <c r="K42" s="347">
        <v>3088</v>
      </c>
      <c r="L42" s="347">
        <v>2848</v>
      </c>
      <c r="M42" s="348">
        <v>6378</v>
      </c>
    </row>
    <row r="43" spans="2:13" ht="27.75" customHeight="1" x14ac:dyDescent="0.15">
      <c r="B43" s="1186"/>
      <c r="C43" s="1187"/>
      <c r="D43" s="106"/>
      <c r="E43" s="1190" t="s">
        <v>33</v>
      </c>
      <c r="F43" s="1190"/>
      <c r="G43" s="1190"/>
      <c r="H43" s="1191"/>
      <c r="I43" s="346">
        <v>66946</v>
      </c>
      <c r="J43" s="347">
        <v>63560</v>
      </c>
      <c r="K43" s="347">
        <v>63124</v>
      </c>
      <c r="L43" s="347">
        <v>62086</v>
      </c>
      <c r="M43" s="348">
        <v>61981</v>
      </c>
    </row>
    <row r="44" spans="2:13" ht="27.75" customHeight="1" x14ac:dyDescent="0.15">
      <c r="B44" s="1186"/>
      <c r="C44" s="1187"/>
      <c r="D44" s="106"/>
      <c r="E44" s="1190" t="s">
        <v>34</v>
      </c>
      <c r="F44" s="1190"/>
      <c r="G44" s="1190"/>
      <c r="H44" s="1191"/>
      <c r="I44" s="346" t="s">
        <v>497</v>
      </c>
      <c r="J44" s="347" t="s">
        <v>497</v>
      </c>
      <c r="K44" s="347" t="s">
        <v>497</v>
      </c>
      <c r="L44" s="347" t="s">
        <v>497</v>
      </c>
      <c r="M44" s="348" t="s">
        <v>497</v>
      </c>
    </row>
    <row r="45" spans="2:13" ht="27.75" customHeight="1" x14ac:dyDescent="0.15">
      <c r="B45" s="1186"/>
      <c r="C45" s="1187"/>
      <c r="D45" s="106"/>
      <c r="E45" s="1190" t="s">
        <v>35</v>
      </c>
      <c r="F45" s="1190"/>
      <c r="G45" s="1190"/>
      <c r="H45" s="1191"/>
      <c r="I45" s="346">
        <v>16480</v>
      </c>
      <c r="J45" s="347">
        <v>16349</v>
      </c>
      <c r="K45" s="347">
        <v>16686</v>
      </c>
      <c r="L45" s="347">
        <v>17034</v>
      </c>
      <c r="M45" s="348">
        <v>17321</v>
      </c>
    </row>
    <row r="46" spans="2:13" ht="27.75" customHeight="1" x14ac:dyDescent="0.15">
      <c r="B46" s="1186"/>
      <c r="C46" s="1187"/>
      <c r="D46" s="107"/>
      <c r="E46" s="1190" t="s">
        <v>36</v>
      </c>
      <c r="F46" s="1190"/>
      <c r="G46" s="1190"/>
      <c r="H46" s="1191"/>
      <c r="I46" s="346" t="s">
        <v>497</v>
      </c>
      <c r="J46" s="347" t="s">
        <v>497</v>
      </c>
      <c r="K46" s="347" t="s">
        <v>497</v>
      </c>
      <c r="L46" s="347" t="s">
        <v>497</v>
      </c>
      <c r="M46" s="348" t="s">
        <v>497</v>
      </c>
    </row>
    <row r="47" spans="2:13" ht="27.75" customHeight="1" x14ac:dyDescent="0.15">
      <c r="B47" s="1186"/>
      <c r="C47" s="1187"/>
      <c r="D47" s="108"/>
      <c r="E47" s="1200" t="s">
        <v>37</v>
      </c>
      <c r="F47" s="1201"/>
      <c r="G47" s="1201"/>
      <c r="H47" s="1202"/>
      <c r="I47" s="346" t="s">
        <v>497</v>
      </c>
      <c r="J47" s="347" t="s">
        <v>497</v>
      </c>
      <c r="K47" s="347" t="s">
        <v>497</v>
      </c>
      <c r="L47" s="347" t="s">
        <v>497</v>
      </c>
      <c r="M47" s="348" t="s">
        <v>497</v>
      </c>
    </row>
    <row r="48" spans="2:13" ht="27.75" customHeight="1" x14ac:dyDescent="0.15">
      <c r="B48" s="1186"/>
      <c r="C48" s="1187"/>
      <c r="D48" s="106"/>
      <c r="E48" s="1190" t="s">
        <v>38</v>
      </c>
      <c r="F48" s="1190"/>
      <c r="G48" s="1190"/>
      <c r="H48" s="1191"/>
      <c r="I48" s="346" t="s">
        <v>497</v>
      </c>
      <c r="J48" s="347" t="s">
        <v>497</v>
      </c>
      <c r="K48" s="347" t="s">
        <v>497</v>
      </c>
      <c r="L48" s="347" t="s">
        <v>497</v>
      </c>
      <c r="M48" s="348" t="s">
        <v>497</v>
      </c>
    </row>
    <row r="49" spans="2:13" ht="27.75" customHeight="1" x14ac:dyDescent="0.15">
      <c r="B49" s="1188"/>
      <c r="C49" s="1189"/>
      <c r="D49" s="106"/>
      <c r="E49" s="1190" t="s">
        <v>39</v>
      </c>
      <c r="F49" s="1190"/>
      <c r="G49" s="1190"/>
      <c r="H49" s="1191"/>
      <c r="I49" s="346" t="s">
        <v>497</v>
      </c>
      <c r="J49" s="347" t="s">
        <v>497</v>
      </c>
      <c r="K49" s="347" t="s">
        <v>497</v>
      </c>
      <c r="L49" s="347" t="s">
        <v>497</v>
      </c>
      <c r="M49" s="348" t="s">
        <v>497</v>
      </c>
    </row>
    <row r="50" spans="2:13" ht="27.75" customHeight="1" x14ac:dyDescent="0.15">
      <c r="B50" s="1184" t="s">
        <v>40</v>
      </c>
      <c r="C50" s="1185"/>
      <c r="D50" s="109"/>
      <c r="E50" s="1190" t="s">
        <v>41</v>
      </c>
      <c r="F50" s="1190"/>
      <c r="G50" s="1190"/>
      <c r="H50" s="1191"/>
      <c r="I50" s="346">
        <v>17308</v>
      </c>
      <c r="J50" s="347">
        <v>21726</v>
      </c>
      <c r="K50" s="347">
        <v>40314</v>
      </c>
      <c r="L50" s="347">
        <v>41884</v>
      </c>
      <c r="M50" s="348">
        <v>47438</v>
      </c>
    </row>
    <row r="51" spans="2:13" ht="27.75" customHeight="1" x14ac:dyDescent="0.15">
      <c r="B51" s="1186"/>
      <c r="C51" s="1187"/>
      <c r="D51" s="106"/>
      <c r="E51" s="1190" t="s">
        <v>42</v>
      </c>
      <c r="F51" s="1190"/>
      <c r="G51" s="1190"/>
      <c r="H51" s="1191"/>
      <c r="I51" s="346">
        <v>53156</v>
      </c>
      <c r="J51" s="347">
        <v>55861</v>
      </c>
      <c r="K51" s="347">
        <v>57567</v>
      </c>
      <c r="L51" s="347">
        <v>59389</v>
      </c>
      <c r="M51" s="348">
        <v>60681</v>
      </c>
    </row>
    <row r="52" spans="2:13" ht="27.75" customHeight="1" x14ac:dyDescent="0.15">
      <c r="B52" s="1188"/>
      <c r="C52" s="1189"/>
      <c r="D52" s="106"/>
      <c r="E52" s="1190" t="s">
        <v>43</v>
      </c>
      <c r="F52" s="1190"/>
      <c r="G52" s="1190"/>
      <c r="H52" s="1191"/>
      <c r="I52" s="346">
        <v>183192</v>
      </c>
      <c r="J52" s="347">
        <v>184805</v>
      </c>
      <c r="K52" s="347">
        <v>180903</v>
      </c>
      <c r="L52" s="347">
        <v>174287</v>
      </c>
      <c r="M52" s="348">
        <v>166087</v>
      </c>
    </row>
    <row r="53" spans="2:13" ht="27.75" customHeight="1" thickBot="1" x14ac:dyDescent="0.2">
      <c r="B53" s="1192" t="s">
        <v>19</v>
      </c>
      <c r="C53" s="1193"/>
      <c r="D53" s="110"/>
      <c r="E53" s="1194" t="s">
        <v>44</v>
      </c>
      <c r="F53" s="1194"/>
      <c r="G53" s="1194"/>
      <c r="H53" s="1195"/>
      <c r="I53" s="349">
        <v>44176</v>
      </c>
      <c r="J53" s="350">
        <v>35298</v>
      </c>
      <c r="K53" s="350">
        <v>21055</v>
      </c>
      <c r="L53" s="350">
        <v>18451</v>
      </c>
      <c r="M53" s="351">
        <v>19448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Z34NKY9GK/sYVrp8lrgasiUy7bSDFYJkRhq2c6E77aR06AK5Q8ZnfUKJO8yABg2e+rWA+kTkT9XxYQdzQW2Yw==" saltValue="vt7n8vsWzSBDNCFMvCKN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537</v>
      </c>
      <c r="G54" s="119" t="s">
        <v>538</v>
      </c>
      <c r="H54" s="120" t="s">
        <v>539</v>
      </c>
    </row>
    <row r="55" spans="2:8" ht="52.5" customHeight="1" x14ac:dyDescent="0.15">
      <c r="B55" s="121"/>
      <c r="C55" s="1211" t="s">
        <v>46</v>
      </c>
      <c r="D55" s="1211"/>
      <c r="E55" s="1212"/>
      <c r="F55" s="352">
        <v>6851</v>
      </c>
      <c r="G55" s="352">
        <v>6363</v>
      </c>
      <c r="H55" s="353">
        <v>7386</v>
      </c>
    </row>
    <row r="56" spans="2:8" ht="52.5" customHeight="1" x14ac:dyDescent="0.15">
      <c r="B56" s="122"/>
      <c r="C56" s="1213" t="s">
        <v>47</v>
      </c>
      <c r="D56" s="1213"/>
      <c r="E56" s="1214"/>
      <c r="F56" s="354">
        <v>2596</v>
      </c>
      <c r="G56" s="354">
        <v>3112</v>
      </c>
      <c r="H56" s="355">
        <v>3813</v>
      </c>
    </row>
    <row r="57" spans="2:8" ht="53.25" customHeight="1" x14ac:dyDescent="0.15">
      <c r="B57" s="122"/>
      <c r="C57" s="1215" t="s">
        <v>48</v>
      </c>
      <c r="D57" s="1215"/>
      <c r="E57" s="1216"/>
      <c r="F57" s="356">
        <v>31267</v>
      </c>
      <c r="G57" s="356">
        <v>31962</v>
      </c>
      <c r="H57" s="357">
        <v>35651</v>
      </c>
    </row>
    <row r="58" spans="2:8" ht="45.75" customHeight="1" x14ac:dyDescent="0.15">
      <c r="B58" s="123"/>
      <c r="C58" s="1203" t="s">
        <v>581</v>
      </c>
      <c r="D58" s="1204"/>
      <c r="E58" s="1205"/>
      <c r="F58" s="358">
        <v>11403</v>
      </c>
      <c r="G58" s="358">
        <v>11123</v>
      </c>
      <c r="H58" s="359">
        <v>11662</v>
      </c>
    </row>
    <row r="59" spans="2:8" ht="45.75" customHeight="1" x14ac:dyDescent="0.15">
      <c r="B59" s="123"/>
      <c r="C59" s="1203" t="s">
        <v>585</v>
      </c>
      <c r="D59" s="1204"/>
      <c r="E59" s="1205"/>
      <c r="F59" s="358">
        <v>8000</v>
      </c>
      <c r="G59" s="358">
        <v>8014</v>
      </c>
      <c r="H59" s="359">
        <v>8043</v>
      </c>
    </row>
    <row r="60" spans="2:8" ht="45.75" customHeight="1" x14ac:dyDescent="0.15">
      <c r="B60" s="123"/>
      <c r="C60" s="1203" t="s">
        <v>582</v>
      </c>
      <c r="D60" s="1204"/>
      <c r="E60" s="1205"/>
      <c r="F60" s="358">
        <v>2579</v>
      </c>
      <c r="G60" s="358">
        <v>3367</v>
      </c>
      <c r="H60" s="359">
        <v>6096</v>
      </c>
    </row>
    <row r="61" spans="2:8" ht="45.75" customHeight="1" x14ac:dyDescent="0.15">
      <c r="B61" s="123"/>
      <c r="C61" s="1203" t="s">
        <v>583</v>
      </c>
      <c r="D61" s="1204"/>
      <c r="E61" s="1205"/>
      <c r="F61" s="358">
        <v>2223</v>
      </c>
      <c r="G61" s="358">
        <v>2224</v>
      </c>
      <c r="H61" s="359">
        <v>2227</v>
      </c>
    </row>
    <row r="62" spans="2:8" ht="45.75" customHeight="1" thickBot="1" x14ac:dyDescent="0.2">
      <c r="B62" s="124"/>
      <c r="C62" s="1206" t="s">
        <v>584</v>
      </c>
      <c r="D62" s="1207"/>
      <c r="E62" s="1208"/>
      <c r="F62" s="360">
        <v>2035</v>
      </c>
      <c r="G62" s="360">
        <v>2069</v>
      </c>
      <c r="H62" s="361">
        <v>2098</v>
      </c>
    </row>
    <row r="63" spans="2:8" ht="52.5" customHeight="1" thickBot="1" x14ac:dyDescent="0.2">
      <c r="B63" s="125"/>
      <c r="C63" s="1209" t="s">
        <v>49</v>
      </c>
      <c r="D63" s="1209"/>
      <c r="E63" s="1210"/>
      <c r="F63" s="362">
        <v>40713</v>
      </c>
      <c r="G63" s="362">
        <v>41437</v>
      </c>
      <c r="H63" s="363">
        <v>46850</v>
      </c>
    </row>
    <row r="64" spans="2:8" x14ac:dyDescent="0.15"/>
  </sheetData>
  <sheetProtection algorithmName="SHA-512" hashValue="H7pi+u6xfAWWEt1NkNEGnHhaZF/+pw9tKj3QoEy8yL6RjcL5auuTEHhJYTqCbHiQxmVmaM9YB2t9eKASPPHLSQ==" saltValue="sV6E0xzyqvMsb3j61Dgo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534</v>
      </c>
      <c r="G2" s="139"/>
      <c r="H2" s="140"/>
    </row>
    <row r="3" spans="1:8" x14ac:dyDescent="0.15">
      <c r="A3" s="136" t="s">
        <v>527</v>
      </c>
      <c r="B3" s="141"/>
      <c r="C3" s="142"/>
      <c r="D3" s="143">
        <v>57067</v>
      </c>
      <c r="E3" s="144"/>
      <c r="F3" s="145">
        <v>52191</v>
      </c>
      <c r="G3" s="146"/>
      <c r="H3" s="147"/>
    </row>
    <row r="4" spans="1:8" x14ac:dyDescent="0.15">
      <c r="A4" s="148"/>
      <c r="B4" s="149"/>
      <c r="C4" s="150"/>
      <c r="D4" s="151">
        <v>22209</v>
      </c>
      <c r="E4" s="152"/>
      <c r="F4" s="153">
        <v>26807</v>
      </c>
      <c r="G4" s="154"/>
      <c r="H4" s="155"/>
    </row>
    <row r="5" spans="1:8" x14ac:dyDescent="0.15">
      <c r="A5" s="136" t="s">
        <v>529</v>
      </c>
      <c r="B5" s="141"/>
      <c r="C5" s="142"/>
      <c r="D5" s="143">
        <v>77149</v>
      </c>
      <c r="E5" s="144"/>
      <c r="F5" s="145">
        <v>48105</v>
      </c>
      <c r="G5" s="146"/>
      <c r="H5" s="147"/>
    </row>
    <row r="6" spans="1:8" x14ac:dyDescent="0.15">
      <c r="A6" s="148"/>
      <c r="B6" s="149"/>
      <c r="C6" s="150"/>
      <c r="D6" s="151">
        <v>25377</v>
      </c>
      <c r="E6" s="152"/>
      <c r="F6" s="153">
        <v>24072</v>
      </c>
      <c r="G6" s="154"/>
      <c r="H6" s="155"/>
    </row>
    <row r="7" spans="1:8" x14ac:dyDescent="0.15">
      <c r="A7" s="136" t="s">
        <v>530</v>
      </c>
      <c r="B7" s="141"/>
      <c r="C7" s="142"/>
      <c r="D7" s="143">
        <v>80396</v>
      </c>
      <c r="E7" s="144"/>
      <c r="F7" s="145">
        <v>47446</v>
      </c>
      <c r="G7" s="146"/>
      <c r="H7" s="147"/>
    </row>
    <row r="8" spans="1:8" x14ac:dyDescent="0.15">
      <c r="A8" s="148"/>
      <c r="B8" s="149"/>
      <c r="C8" s="150"/>
      <c r="D8" s="151">
        <v>35883</v>
      </c>
      <c r="E8" s="152"/>
      <c r="F8" s="153">
        <v>24371</v>
      </c>
      <c r="G8" s="154"/>
      <c r="H8" s="155"/>
    </row>
    <row r="9" spans="1:8" x14ac:dyDescent="0.15">
      <c r="A9" s="136" t="s">
        <v>531</v>
      </c>
      <c r="B9" s="141"/>
      <c r="C9" s="142"/>
      <c r="D9" s="143">
        <v>66250</v>
      </c>
      <c r="E9" s="144"/>
      <c r="F9" s="145">
        <v>48387</v>
      </c>
      <c r="G9" s="146"/>
      <c r="H9" s="147"/>
    </row>
    <row r="10" spans="1:8" x14ac:dyDescent="0.15">
      <c r="A10" s="148"/>
      <c r="B10" s="149"/>
      <c r="C10" s="150"/>
      <c r="D10" s="151">
        <v>28649</v>
      </c>
      <c r="E10" s="152"/>
      <c r="F10" s="153">
        <v>25592</v>
      </c>
      <c r="G10" s="154"/>
      <c r="H10" s="155"/>
    </row>
    <row r="11" spans="1:8" x14ac:dyDescent="0.15">
      <c r="A11" s="136" t="s">
        <v>532</v>
      </c>
      <c r="B11" s="141"/>
      <c r="C11" s="142"/>
      <c r="D11" s="143">
        <v>59019</v>
      </c>
      <c r="E11" s="144"/>
      <c r="F11" s="145">
        <v>49684</v>
      </c>
      <c r="G11" s="146"/>
      <c r="H11" s="147"/>
    </row>
    <row r="12" spans="1:8" x14ac:dyDescent="0.15">
      <c r="A12" s="148"/>
      <c r="B12" s="149"/>
      <c r="C12" s="156"/>
      <c r="D12" s="151">
        <v>30045</v>
      </c>
      <c r="E12" s="152"/>
      <c r="F12" s="153">
        <v>28303</v>
      </c>
      <c r="G12" s="154"/>
      <c r="H12" s="155"/>
    </row>
    <row r="13" spans="1:8" x14ac:dyDescent="0.15">
      <c r="A13" s="136"/>
      <c r="B13" s="141"/>
      <c r="C13" s="157"/>
      <c r="D13" s="158">
        <v>67976</v>
      </c>
      <c r="E13" s="159"/>
      <c r="F13" s="160">
        <v>49163</v>
      </c>
      <c r="G13" s="161"/>
      <c r="H13" s="147"/>
    </row>
    <row r="14" spans="1:8" x14ac:dyDescent="0.15">
      <c r="A14" s="148"/>
      <c r="B14" s="149"/>
      <c r="C14" s="150"/>
      <c r="D14" s="151">
        <v>28433</v>
      </c>
      <c r="E14" s="152"/>
      <c r="F14" s="153">
        <v>25829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3.36</v>
      </c>
      <c r="C19" s="162">
        <f>ROUND(VALUE(SUBSTITUTE(実質収支比率等に係る経年分析!G$48,"▲","-")),2)</f>
        <v>4.3</v>
      </c>
      <c r="D19" s="162">
        <f>ROUND(VALUE(SUBSTITUTE(実質収支比率等に係る経年分析!H$48,"▲","-")),2)</f>
        <v>4.13</v>
      </c>
      <c r="E19" s="162">
        <f>ROUND(VALUE(SUBSTITUTE(実質収支比率等に係る経年分析!I$48,"▲","-")),2)</f>
        <v>3.98</v>
      </c>
      <c r="F19" s="162">
        <f>ROUND(VALUE(SUBSTITUTE(実質収支比率等に係る経年分析!J$48,"▲","-")),2)</f>
        <v>4.6900000000000004</v>
      </c>
    </row>
    <row r="20" spans="1:11" x14ac:dyDescent="0.15">
      <c r="A20" s="162" t="s">
        <v>53</v>
      </c>
      <c r="B20" s="162">
        <f>ROUND(VALUE(SUBSTITUTE(実質収支比率等に係る経年分析!F$47,"▲","-")),2)</f>
        <v>2.4</v>
      </c>
      <c r="C20" s="162">
        <f>ROUND(VALUE(SUBSTITUTE(実質収支比率等に係る経年分析!G$47,"▲","-")),2)</f>
        <v>2.25</v>
      </c>
      <c r="D20" s="162">
        <f>ROUND(VALUE(SUBSTITUTE(実質収支比率等に係る経年分析!H$47,"▲","-")),2)</f>
        <v>6.54</v>
      </c>
      <c r="E20" s="162">
        <f>ROUND(VALUE(SUBSTITUTE(実質収支比率等に係る経年分析!I$47,"▲","-")),2)</f>
        <v>6</v>
      </c>
      <c r="F20" s="162">
        <f>ROUND(VALUE(SUBSTITUTE(実質収支比率等に係る経年分析!J$47,"▲","-")),2)</f>
        <v>6.8</v>
      </c>
    </row>
    <row r="21" spans="1:11" x14ac:dyDescent="0.15">
      <c r="A21" s="162" t="s">
        <v>54</v>
      </c>
      <c r="B21" s="162">
        <f>IF(ISNUMBER(VALUE(SUBSTITUTE(実質収支比率等に係る経年分析!F$49,"▲","-"))),ROUND(VALUE(SUBSTITUTE(実質収支比率等に係る経年分析!F$49,"▲","-")),2),NA())</f>
        <v>3.04</v>
      </c>
      <c r="C21" s="162">
        <f>IF(ISNUMBER(VALUE(SUBSTITUTE(実質収支比率等に係る経年分析!G$49,"▲","-"))),ROUND(VALUE(SUBSTITUTE(実質収支比率等に係る経年分析!G$49,"▲","-")),2),NA())</f>
        <v>2.12</v>
      </c>
      <c r="D21" s="162">
        <f>IF(ISNUMBER(VALUE(SUBSTITUTE(実質収支比率等に係る経年分析!H$49,"▲","-"))),ROUND(VALUE(SUBSTITUTE(実質収支比率等に係る経年分析!H$49,"▲","-")),2),NA())</f>
        <v>5.48</v>
      </c>
      <c r="E21" s="162">
        <f>IF(ISNUMBER(VALUE(SUBSTITUTE(実質収支比率等に係る経年分析!I$49,"▲","-"))),ROUND(VALUE(SUBSTITUTE(実質収支比率等に係る経年分析!I$49,"▲","-")),2),NA())</f>
        <v>-0.09</v>
      </c>
      <c r="F21" s="162">
        <f>IF(ISNUMBER(VALUE(SUBSTITUTE(実質収支比率等に係る経年分析!J$49,"▲","-"))),ROUND(VALUE(SUBSTITUTE(実質収支比率等に係る経年分析!J$49,"▲","-")),2),NA())</f>
        <v>1.75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5.84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4.8499999999999996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5.78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0.56999999999999995</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金沢市国民健康保険費特別会計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0.17</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0.26</v>
      </c>
    </row>
    <row r="30" spans="1:11" x14ac:dyDescent="0.15">
      <c r="A30" s="163" t="str">
        <f>IF(連結実質赤字比率に係る赤字・黒字の構成分析!C$40="",NA(),連結実質赤字比率に係る赤字・黒字の構成分析!C$40)</f>
        <v>金沢市公設花き地方卸売市場事業特別会計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0.28999999999999998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0.28999999999999998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v>
      </c>
    </row>
    <row r="31" spans="1:11" x14ac:dyDescent="0.15">
      <c r="A31" s="163" t="str">
        <f>IF(連結実質赤字比率に係る赤字・黒字の構成分析!C$39="",NA(),連結実質赤字比率に係る赤字・黒字の構成分析!C$39)</f>
        <v>金沢市介護保険費特別会計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0.55000000000000004</v>
      </c>
    </row>
    <row r="32" spans="1:11" x14ac:dyDescent="0.15">
      <c r="A32" s="163" t="str">
        <f>IF(連結実質赤字比率に係る赤字・黒字の構成分析!C$38="",NA(),連結実質赤字比率に係る赤字・黒字の構成分析!C$38)</f>
        <v>金沢市中央卸売市場事業特別会計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1.78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1.57</v>
      </c>
    </row>
    <row r="33" spans="1:16" x14ac:dyDescent="0.15">
      <c r="A33" s="163" t="str">
        <f>IF(連結実質赤字比率に係る赤字・黒字の構成分析!C$37="",NA(),連結実質赤字比率に係る赤字・黒字の構成分析!C$37)</f>
        <v>金沢市下水道事業特別会計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2.5499999999999998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v>
      </c>
    </row>
    <row r="34" spans="1:16" x14ac:dyDescent="0.15">
      <c r="A34" s="163" t="str">
        <f>IF(連結実質赤字比率に係る赤字・黒字の構成分析!C$36="",NA(),連結実質赤字比率に係る赤字・黒字の構成分析!C$36)</f>
        <v>金沢市病院事業特別会計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5.24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5.51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4.24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4.68</v>
      </c>
    </row>
    <row r="36" spans="1:16" x14ac:dyDescent="0.15">
      <c r="A36" s="163" t="str">
        <f>IF(連結実質赤字比率に係る赤字・黒字の構成分析!C$34="",NA(),連結実質赤字比率に係る赤字・黒字の構成分析!C$34)</f>
        <v>金沢市水道事業特別会計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6.31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5.95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21472</v>
      </c>
      <c r="E42" s="164"/>
      <c r="F42" s="164"/>
      <c r="G42" s="164">
        <f>'実質公債費比率（分子）の構造'!L$52</f>
        <v>22566</v>
      </c>
      <c r="H42" s="164"/>
      <c r="I42" s="164"/>
      <c r="J42" s="164">
        <f>'実質公債費比率（分子）の構造'!M$52</f>
        <v>21475</v>
      </c>
      <c r="K42" s="164"/>
      <c r="L42" s="164"/>
      <c r="M42" s="164">
        <f>'実質公債費比率（分子）の構造'!N$52</f>
        <v>20559</v>
      </c>
      <c r="N42" s="164"/>
      <c r="O42" s="164"/>
      <c r="P42" s="164">
        <f>'実質公債費比率（分子）の構造'!O$52</f>
        <v>20797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109</v>
      </c>
      <c r="C44" s="164"/>
      <c r="D44" s="164"/>
      <c r="E44" s="164">
        <f>'実質公債費比率（分子）の構造'!L$50</f>
        <v>109</v>
      </c>
      <c r="F44" s="164"/>
      <c r="G44" s="164"/>
      <c r="H44" s="164">
        <f>'実質公債費比率（分子）の構造'!M$50</f>
        <v>193</v>
      </c>
      <c r="I44" s="164"/>
      <c r="J44" s="164"/>
      <c r="K44" s="164">
        <f>'実質公債費比率（分子）の構造'!N$50</f>
        <v>193</v>
      </c>
      <c r="L44" s="164"/>
      <c r="M44" s="164"/>
      <c r="N44" s="164">
        <f>'実質公債費比率（分子）の構造'!O$50</f>
        <v>312</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5353</v>
      </c>
      <c r="C46" s="164"/>
      <c r="D46" s="164"/>
      <c r="E46" s="164">
        <f>'実質公債費比率（分子）の構造'!L$48</f>
        <v>5282</v>
      </c>
      <c r="F46" s="164"/>
      <c r="G46" s="164"/>
      <c r="H46" s="164">
        <f>'実質公債費比率（分子）の構造'!M$48</f>
        <v>6304</v>
      </c>
      <c r="I46" s="164"/>
      <c r="J46" s="164"/>
      <c r="K46" s="164">
        <f>'実質公債費比率（分子）の構造'!N$48</f>
        <v>5546</v>
      </c>
      <c r="L46" s="164"/>
      <c r="M46" s="164"/>
      <c r="N46" s="164">
        <f>'実質公債費比率（分子）の構造'!O$48</f>
        <v>5571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20192</v>
      </c>
      <c r="C49" s="164"/>
      <c r="D49" s="164"/>
      <c r="E49" s="164">
        <f>'実質公債費比率（分子）の構造'!L$45</f>
        <v>20785</v>
      </c>
      <c r="F49" s="164"/>
      <c r="G49" s="164"/>
      <c r="H49" s="164">
        <f>'実質公債費比率（分子）の構造'!M$45</f>
        <v>18726</v>
      </c>
      <c r="I49" s="164"/>
      <c r="J49" s="164"/>
      <c r="K49" s="164">
        <f>'実質公債費比率（分子）の構造'!N$45</f>
        <v>18433</v>
      </c>
      <c r="L49" s="164"/>
      <c r="M49" s="164"/>
      <c r="N49" s="164">
        <f>'実質公債費比率（分子）の構造'!O$45</f>
        <v>17080</v>
      </c>
      <c r="O49" s="164"/>
      <c r="P49" s="164"/>
    </row>
    <row r="50" spans="1:16" x14ac:dyDescent="0.15">
      <c r="A50" s="164" t="s">
        <v>67</v>
      </c>
      <c r="B50" s="164" t="e">
        <f>NA()</f>
        <v>#N/A</v>
      </c>
      <c r="C50" s="164">
        <f>IF(ISNUMBER('実質公債費比率（分子）の構造'!K$53),'実質公債費比率（分子）の構造'!K$53,NA())</f>
        <v>4182</v>
      </c>
      <c r="D50" s="164" t="e">
        <f>NA()</f>
        <v>#N/A</v>
      </c>
      <c r="E50" s="164" t="e">
        <f>NA()</f>
        <v>#N/A</v>
      </c>
      <c r="F50" s="164">
        <f>IF(ISNUMBER('実質公債費比率（分子）の構造'!L$53),'実質公債費比率（分子）の構造'!L$53,NA())</f>
        <v>3610</v>
      </c>
      <c r="G50" s="164" t="e">
        <f>NA()</f>
        <v>#N/A</v>
      </c>
      <c r="H50" s="164" t="e">
        <f>NA()</f>
        <v>#N/A</v>
      </c>
      <c r="I50" s="164">
        <f>IF(ISNUMBER('実質公債費比率（分子）の構造'!M$53),'実質公債費比率（分子）の構造'!M$53,NA())</f>
        <v>3748</v>
      </c>
      <c r="J50" s="164" t="e">
        <f>NA()</f>
        <v>#N/A</v>
      </c>
      <c r="K50" s="164" t="e">
        <f>NA()</f>
        <v>#N/A</v>
      </c>
      <c r="L50" s="164">
        <f>IF(ISNUMBER('実質公債費比率（分子）の構造'!N$53),'実質公債費比率（分子）の構造'!N$53,NA())</f>
        <v>3613</v>
      </c>
      <c r="M50" s="164" t="e">
        <f>NA()</f>
        <v>#N/A</v>
      </c>
      <c r="N50" s="164" t="e">
        <f>NA()</f>
        <v>#N/A</v>
      </c>
      <c r="O50" s="164">
        <f>IF(ISNUMBER('実質公債費比率（分子）の構造'!O$53),'実質公債費比率（分子）の構造'!O$53,NA())</f>
        <v>2166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183192</v>
      </c>
      <c r="E56" s="163"/>
      <c r="F56" s="163"/>
      <c r="G56" s="163">
        <f>'将来負担比率（分子）の構造'!J$52</f>
        <v>184805</v>
      </c>
      <c r="H56" s="163"/>
      <c r="I56" s="163"/>
      <c r="J56" s="163">
        <f>'将来負担比率（分子）の構造'!K$52</f>
        <v>180903</v>
      </c>
      <c r="K56" s="163"/>
      <c r="L56" s="163"/>
      <c r="M56" s="163">
        <f>'将来負担比率（分子）の構造'!L$52</f>
        <v>174287</v>
      </c>
      <c r="N56" s="163"/>
      <c r="O56" s="163"/>
      <c r="P56" s="163">
        <f>'将来負担比率（分子）の構造'!M$52</f>
        <v>166087</v>
      </c>
    </row>
    <row r="57" spans="1:16" x14ac:dyDescent="0.15">
      <c r="A57" s="163" t="s">
        <v>42</v>
      </c>
      <c r="B57" s="163"/>
      <c r="C57" s="163"/>
      <c r="D57" s="163">
        <f>'将来負担比率（分子）の構造'!I$51</f>
        <v>53156</v>
      </c>
      <c r="E57" s="163"/>
      <c r="F57" s="163"/>
      <c r="G57" s="163">
        <f>'将来負担比率（分子）の構造'!J$51</f>
        <v>55861</v>
      </c>
      <c r="H57" s="163"/>
      <c r="I57" s="163"/>
      <c r="J57" s="163">
        <f>'将来負担比率（分子）の構造'!K$51</f>
        <v>57567</v>
      </c>
      <c r="K57" s="163"/>
      <c r="L57" s="163"/>
      <c r="M57" s="163">
        <f>'将来負担比率（分子）の構造'!L$51</f>
        <v>59389</v>
      </c>
      <c r="N57" s="163"/>
      <c r="O57" s="163"/>
      <c r="P57" s="163">
        <f>'将来負担比率（分子）の構造'!M$51</f>
        <v>60681</v>
      </c>
    </row>
    <row r="58" spans="1:16" x14ac:dyDescent="0.15">
      <c r="A58" s="163" t="s">
        <v>41</v>
      </c>
      <c r="B58" s="163"/>
      <c r="C58" s="163"/>
      <c r="D58" s="163">
        <f>'将来負担比率（分子）の構造'!I$50</f>
        <v>17308</v>
      </c>
      <c r="E58" s="163"/>
      <c r="F58" s="163"/>
      <c r="G58" s="163">
        <f>'将来負担比率（分子）の構造'!J$50</f>
        <v>21726</v>
      </c>
      <c r="H58" s="163"/>
      <c r="I58" s="163"/>
      <c r="J58" s="163">
        <f>'将来負担比率（分子）の構造'!K$50</f>
        <v>40314</v>
      </c>
      <c r="K58" s="163"/>
      <c r="L58" s="163"/>
      <c r="M58" s="163">
        <f>'将来負担比率（分子）の構造'!L$50</f>
        <v>41884</v>
      </c>
      <c r="N58" s="163"/>
      <c r="O58" s="163"/>
      <c r="P58" s="163">
        <f>'将来負担比率（分子）の構造'!M$50</f>
        <v>47438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16480</v>
      </c>
      <c r="C62" s="163"/>
      <c r="D62" s="163"/>
      <c r="E62" s="163">
        <f>'将来負担比率（分子）の構造'!J$45</f>
        <v>16349</v>
      </c>
      <c r="F62" s="163"/>
      <c r="G62" s="163"/>
      <c r="H62" s="163">
        <f>'将来負担比率（分子）の構造'!K$45</f>
        <v>16686</v>
      </c>
      <c r="I62" s="163"/>
      <c r="J62" s="163"/>
      <c r="K62" s="163">
        <f>'将来負担比率（分子）の構造'!L$45</f>
        <v>17034</v>
      </c>
      <c r="L62" s="163"/>
      <c r="M62" s="163"/>
      <c r="N62" s="163">
        <f>'将来負担比率（分子）の構造'!M$45</f>
        <v>17321</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66946</v>
      </c>
      <c r="C64" s="163"/>
      <c r="D64" s="163"/>
      <c r="E64" s="163">
        <f>'将来負担比率（分子）の構造'!J$43</f>
        <v>63560</v>
      </c>
      <c r="F64" s="163"/>
      <c r="G64" s="163"/>
      <c r="H64" s="163">
        <f>'将来負担比率（分子）の構造'!K$43</f>
        <v>63124</v>
      </c>
      <c r="I64" s="163"/>
      <c r="J64" s="163"/>
      <c r="K64" s="163">
        <f>'将来負担比率（分子）の構造'!L$43</f>
        <v>62086</v>
      </c>
      <c r="L64" s="163"/>
      <c r="M64" s="163"/>
      <c r="N64" s="163">
        <f>'将来負担比率（分子）の構造'!M$43</f>
        <v>61981</v>
      </c>
      <c r="O64" s="163"/>
      <c r="P64" s="163"/>
    </row>
    <row r="65" spans="1:16" x14ac:dyDescent="0.15">
      <c r="A65" s="163" t="s">
        <v>32</v>
      </c>
      <c r="B65" s="163">
        <f>'将来負担比率（分子）の構造'!I$42</f>
        <v>1450</v>
      </c>
      <c r="C65" s="163"/>
      <c r="D65" s="163"/>
      <c r="E65" s="163">
        <f>'将来負担比率（分子）の構造'!J$42</f>
        <v>2139</v>
      </c>
      <c r="F65" s="163"/>
      <c r="G65" s="163"/>
      <c r="H65" s="163">
        <f>'将来負担比率（分子）の構造'!K$42</f>
        <v>3088</v>
      </c>
      <c r="I65" s="163"/>
      <c r="J65" s="163"/>
      <c r="K65" s="163">
        <f>'将来負担比率（分子）の構造'!L$42</f>
        <v>2848</v>
      </c>
      <c r="L65" s="163"/>
      <c r="M65" s="163"/>
      <c r="N65" s="163">
        <f>'将来負担比率（分子）の構造'!M$42</f>
        <v>6378</v>
      </c>
      <c r="O65" s="163"/>
      <c r="P65" s="163"/>
    </row>
    <row r="66" spans="1:16" x14ac:dyDescent="0.15">
      <c r="A66" s="163" t="s">
        <v>31</v>
      </c>
      <c r="B66" s="163">
        <f>'将来負担比率（分子）の構造'!I$41</f>
        <v>212956</v>
      </c>
      <c r="C66" s="163"/>
      <c r="D66" s="163"/>
      <c r="E66" s="163">
        <f>'将来負担比率（分子）の構造'!J$41</f>
        <v>215642</v>
      </c>
      <c r="F66" s="163"/>
      <c r="G66" s="163"/>
      <c r="H66" s="163">
        <f>'将来負担比率（分子）の構造'!K$41</f>
        <v>216940</v>
      </c>
      <c r="I66" s="163"/>
      <c r="J66" s="163"/>
      <c r="K66" s="163">
        <f>'将来負担比率（分子）の構造'!L$41</f>
        <v>212044</v>
      </c>
      <c r="L66" s="163"/>
      <c r="M66" s="163"/>
      <c r="N66" s="163">
        <f>'将来負担比率（分子）の構造'!M$41</f>
        <v>207974</v>
      </c>
      <c r="O66" s="163"/>
      <c r="P66" s="163"/>
    </row>
    <row r="67" spans="1:16" x14ac:dyDescent="0.15">
      <c r="A67" s="163" t="s">
        <v>71</v>
      </c>
      <c r="B67" s="163" t="e">
        <f>NA()</f>
        <v>#N/A</v>
      </c>
      <c r="C67" s="163">
        <f>IF(ISNUMBER('将来負担比率（分子）の構造'!I$53), IF('将来負担比率（分子）の構造'!I$53 &lt; 0, 0, '将来負担比率（分子）の構造'!I$53), NA())</f>
        <v>44176</v>
      </c>
      <c r="D67" s="163" t="e">
        <f>NA()</f>
        <v>#N/A</v>
      </c>
      <c r="E67" s="163" t="e">
        <f>NA()</f>
        <v>#N/A</v>
      </c>
      <c r="F67" s="163">
        <f>IF(ISNUMBER('将来負担比率（分子）の構造'!J$53), IF('将来負担比率（分子）の構造'!J$53 &lt; 0, 0, '将来負担比率（分子）の構造'!J$53), NA())</f>
        <v>35298</v>
      </c>
      <c r="G67" s="163" t="e">
        <f>NA()</f>
        <v>#N/A</v>
      </c>
      <c r="H67" s="163" t="e">
        <f>NA()</f>
        <v>#N/A</v>
      </c>
      <c r="I67" s="163">
        <f>IF(ISNUMBER('将来負担比率（分子）の構造'!K$53), IF('将来負担比率（分子）の構造'!K$53 &lt; 0, 0, '将来負担比率（分子）の構造'!K$53), NA())</f>
        <v>21055</v>
      </c>
      <c r="J67" s="163" t="e">
        <f>NA()</f>
        <v>#N/A</v>
      </c>
      <c r="K67" s="163" t="e">
        <f>NA()</f>
        <v>#N/A</v>
      </c>
      <c r="L67" s="163">
        <f>IF(ISNUMBER('将来負担比率（分子）の構造'!L$53), IF('将来負担比率（分子）の構造'!L$53 &lt; 0, 0, '将来負担比率（分子）の構造'!L$53), NA())</f>
        <v>18451</v>
      </c>
      <c r="M67" s="163" t="e">
        <f>NA()</f>
        <v>#N/A</v>
      </c>
      <c r="N67" s="163" t="e">
        <f>NA()</f>
        <v>#N/A</v>
      </c>
      <c r="O67" s="163">
        <f>IF(ISNUMBER('将来負担比率（分子）の構造'!M$53), IF('将来負担比率（分子）の構造'!M$53 &lt; 0, 0, '将来負担比率（分子）の構造'!M$53), NA())</f>
        <v>19448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6851</v>
      </c>
      <c r="C72" s="167">
        <f>基金残高に係る経年分析!G55</f>
        <v>6363</v>
      </c>
      <c r="D72" s="167">
        <f>基金残高に係る経年分析!H55</f>
        <v>7386</v>
      </c>
    </row>
    <row r="73" spans="1:16" x14ac:dyDescent="0.15">
      <c r="A73" s="166" t="s">
        <v>74</v>
      </c>
      <c r="B73" s="167">
        <f>基金残高に係る経年分析!F56</f>
        <v>2596</v>
      </c>
      <c r="C73" s="167">
        <f>基金残高に係る経年分析!G56</f>
        <v>3112</v>
      </c>
      <c r="D73" s="167">
        <f>基金残高に係る経年分析!H56</f>
        <v>3813</v>
      </c>
    </row>
    <row r="74" spans="1:16" x14ac:dyDescent="0.15">
      <c r="A74" s="166" t="s">
        <v>75</v>
      </c>
      <c r="B74" s="167">
        <f>基金残高に係る経年分析!F57</f>
        <v>31267</v>
      </c>
      <c r="C74" s="167">
        <f>基金残高に係る経年分析!G57</f>
        <v>31962</v>
      </c>
      <c r="D74" s="167">
        <f>基金残高に係る経年分析!H57</f>
        <v>35651</v>
      </c>
    </row>
  </sheetData>
  <sheetProtection algorithmName="SHA-512" hashValue="iyWsYVegDwxR4FWpBKviDuCSeWzZclM2yubDJOBan3i6YwLSfrTM+iflQtJU+KTktf6aAbdJtaiiKdweWNkhMg==" saltValue="UMOswqYR7iHZD9bJS9vC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85876202</v>
      </c>
      <c r="S5" s="677"/>
      <c r="T5" s="677"/>
      <c r="U5" s="677"/>
      <c r="V5" s="677"/>
      <c r="W5" s="677"/>
      <c r="X5" s="677"/>
      <c r="Y5" s="702"/>
      <c r="Z5" s="715">
        <v>39.5</v>
      </c>
      <c r="AA5" s="715"/>
      <c r="AB5" s="715"/>
      <c r="AC5" s="715"/>
      <c r="AD5" s="716">
        <v>77989986</v>
      </c>
      <c r="AE5" s="716"/>
      <c r="AF5" s="716"/>
      <c r="AG5" s="716"/>
      <c r="AH5" s="716"/>
      <c r="AI5" s="716"/>
      <c r="AJ5" s="716"/>
      <c r="AK5" s="716"/>
      <c r="AL5" s="703">
        <v>68.8</v>
      </c>
      <c r="AM5" s="685"/>
      <c r="AN5" s="685"/>
      <c r="AO5" s="704"/>
      <c r="AP5" s="679" t="s">
        <v>216</v>
      </c>
      <c r="AQ5" s="680"/>
      <c r="AR5" s="680"/>
      <c r="AS5" s="680"/>
      <c r="AT5" s="680"/>
      <c r="AU5" s="680"/>
      <c r="AV5" s="680"/>
      <c r="AW5" s="680"/>
      <c r="AX5" s="680"/>
      <c r="AY5" s="680"/>
      <c r="AZ5" s="680"/>
      <c r="BA5" s="680"/>
      <c r="BB5" s="680"/>
      <c r="BC5" s="680"/>
      <c r="BD5" s="680"/>
      <c r="BE5" s="680"/>
      <c r="BF5" s="681"/>
      <c r="BG5" s="621">
        <v>75167130</v>
      </c>
      <c r="BH5" s="622"/>
      <c r="BI5" s="622"/>
      <c r="BJ5" s="622"/>
      <c r="BK5" s="622"/>
      <c r="BL5" s="622"/>
      <c r="BM5" s="622"/>
      <c r="BN5" s="623"/>
      <c r="BO5" s="659">
        <v>87.5</v>
      </c>
      <c r="BP5" s="659"/>
      <c r="BQ5" s="659"/>
      <c r="BR5" s="659"/>
      <c r="BS5" s="660">
        <v>1927472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1293398</v>
      </c>
      <c r="S6" s="622"/>
      <c r="T6" s="622"/>
      <c r="U6" s="622"/>
      <c r="V6" s="622"/>
      <c r="W6" s="622"/>
      <c r="X6" s="622"/>
      <c r="Y6" s="623"/>
      <c r="Z6" s="659">
        <v>0.6</v>
      </c>
      <c r="AA6" s="659"/>
      <c r="AB6" s="659"/>
      <c r="AC6" s="659"/>
      <c r="AD6" s="660">
        <v>1293398</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75167130</v>
      </c>
      <c r="BH6" s="622"/>
      <c r="BI6" s="622"/>
      <c r="BJ6" s="622"/>
      <c r="BK6" s="622"/>
      <c r="BL6" s="622"/>
      <c r="BM6" s="622"/>
      <c r="BN6" s="623"/>
      <c r="BO6" s="659">
        <v>87.5</v>
      </c>
      <c r="BP6" s="659"/>
      <c r="BQ6" s="659"/>
      <c r="BR6" s="659"/>
      <c r="BS6" s="660">
        <v>1927472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883297</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883075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37764</v>
      </c>
      <c r="S7" s="622"/>
      <c r="T7" s="622"/>
      <c r="U7" s="622"/>
      <c r="V7" s="622"/>
      <c r="W7" s="622"/>
      <c r="X7" s="622"/>
      <c r="Y7" s="623"/>
      <c r="Z7" s="659">
        <v>0</v>
      </c>
      <c r="AA7" s="659"/>
      <c r="AB7" s="659"/>
      <c r="AC7" s="659"/>
      <c r="AD7" s="660">
        <v>37764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36880971</v>
      </c>
      <c r="BH7" s="622"/>
      <c r="BI7" s="622"/>
      <c r="BJ7" s="622"/>
      <c r="BK7" s="622"/>
      <c r="BL7" s="622"/>
      <c r="BM7" s="622"/>
      <c r="BN7" s="623"/>
      <c r="BO7" s="659">
        <v>42.9</v>
      </c>
      <c r="BP7" s="659"/>
      <c r="BQ7" s="659"/>
      <c r="BR7" s="659"/>
      <c r="BS7" s="660">
        <v>1927472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18242491</v>
      </c>
      <c r="CS7" s="622"/>
      <c r="CT7" s="622"/>
      <c r="CU7" s="622"/>
      <c r="CV7" s="622"/>
      <c r="CW7" s="622"/>
      <c r="CX7" s="622"/>
      <c r="CY7" s="623"/>
      <c r="CZ7" s="659">
        <v>8.6999999999999993</v>
      </c>
      <c r="DA7" s="659"/>
      <c r="DB7" s="659"/>
      <c r="DC7" s="659"/>
      <c r="DD7" s="627">
        <v>752741</v>
      </c>
      <c r="DE7" s="622"/>
      <c r="DF7" s="622"/>
      <c r="DG7" s="622"/>
      <c r="DH7" s="622"/>
      <c r="DI7" s="622"/>
      <c r="DJ7" s="622"/>
      <c r="DK7" s="622"/>
      <c r="DL7" s="622"/>
      <c r="DM7" s="622"/>
      <c r="DN7" s="622"/>
      <c r="DO7" s="622"/>
      <c r="DP7" s="623"/>
      <c r="DQ7" s="627">
        <v>13904653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528666</v>
      </c>
      <c r="S8" s="622"/>
      <c r="T8" s="622"/>
      <c r="U8" s="622"/>
      <c r="V8" s="622"/>
      <c r="W8" s="622"/>
      <c r="X8" s="622"/>
      <c r="Y8" s="623"/>
      <c r="Z8" s="659">
        <v>0.2</v>
      </c>
      <c r="AA8" s="659"/>
      <c r="AB8" s="659"/>
      <c r="AC8" s="659"/>
      <c r="AD8" s="660">
        <v>528666</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731529</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84398523</v>
      </c>
      <c r="CS8" s="622"/>
      <c r="CT8" s="622"/>
      <c r="CU8" s="622"/>
      <c r="CV8" s="622"/>
      <c r="CW8" s="622"/>
      <c r="CX8" s="622"/>
      <c r="CY8" s="623"/>
      <c r="CZ8" s="659">
        <v>40.4</v>
      </c>
      <c r="DA8" s="659"/>
      <c r="DB8" s="659"/>
      <c r="DC8" s="659"/>
      <c r="DD8" s="627">
        <v>2310963</v>
      </c>
      <c r="DE8" s="622"/>
      <c r="DF8" s="622"/>
      <c r="DG8" s="622"/>
      <c r="DH8" s="622"/>
      <c r="DI8" s="622"/>
      <c r="DJ8" s="622"/>
      <c r="DK8" s="622"/>
      <c r="DL8" s="622"/>
      <c r="DM8" s="622"/>
      <c r="DN8" s="622"/>
      <c r="DO8" s="622"/>
      <c r="DP8" s="623"/>
      <c r="DQ8" s="627">
        <v>41828767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803812</v>
      </c>
      <c r="S9" s="622"/>
      <c r="T9" s="622"/>
      <c r="U9" s="622"/>
      <c r="V9" s="622"/>
      <c r="W9" s="622"/>
      <c r="X9" s="622"/>
      <c r="Y9" s="623"/>
      <c r="Z9" s="659">
        <v>0.4</v>
      </c>
      <c r="AA9" s="659"/>
      <c r="AB9" s="659"/>
      <c r="AC9" s="659"/>
      <c r="AD9" s="660">
        <v>803812</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27373566</v>
      </c>
      <c r="BH9" s="622"/>
      <c r="BI9" s="622"/>
      <c r="BJ9" s="622"/>
      <c r="BK9" s="622"/>
      <c r="BL9" s="622"/>
      <c r="BM9" s="622"/>
      <c r="BN9" s="623"/>
      <c r="BO9" s="659">
        <v>31.9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16411380</v>
      </c>
      <c r="CS9" s="622"/>
      <c r="CT9" s="622"/>
      <c r="CU9" s="622"/>
      <c r="CV9" s="622"/>
      <c r="CW9" s="622"/>
      <c r="CX9" s="622"/>
      <c r="CY9" s="623"/>
      <c r="CZ9" s="659">
        <v>7.9</v>
      </c>
      <c r="DA9" s="659"/>
      <c r="DB9" s="659"/>
      <c r="DC9" s="659"/>
      <c r="DD9" s="627">
        <v>1479162</v>
      </c>
      <c r="DE9" s="622"/>
      <c r="DF9" s="622"/>
      <c r="DG9" s="622"/>
      <c r="DH9" s="622"/>
      <c r="DI9" s="622"/>
      <c r="DJ9" s="622"/>
      <c r="DK9" s="622"/>
      <c r="DL9" s="622"/>
      <c r="DM9" s="622"/>
      <c r="DN9" s="622"/>
      <c r="DO9" s="622"/>
      <c r="DP9" s="623"/>
      <c r="DQ9" s="627">
        <v>11706203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2016514</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312229</v>
      </c>
      <c r="CS10" s="622"/>
      <c r="CT10" s="622"/>
      <c r="CU10" s="622"/>
      <c r="CV10" s="622"/>
      <c r="CW10" s="622"/>
      <c r="CX10" s="622"/>
      <c r="CY10" s="623"/>
      <c r="CZ10" s="659">
        <v>0.1</v>
      </c>
      <c r="DA10" s="659"/>
      <c r="DB10" s="659"/>
      <c r="DC10" s="659"/>
      <c r="DD10" s="627">
        <v>6930</v>
      </c>
      <c r="DE10" s="622"/>
      <c r="DF10" s="622"/>
      <c r="DG10" s="622"/>
      <c r="DH10" s="622"/>
      <c r="DI10" s="622"/>
      <c r="DJ10" s="622"/>
      <c r="DK10" s="622"/>
      <c r="DL10" s="622"/>
      <c r="DM10" s="622"/>
      <c r="DN10" s="622"/>
      <c r="DO10" s="622"/>
      <c r="DP10" s="623"/>
      <c r="DQ10" s="627">
        <v>211679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12857568</v>
      </c>
      <c r="S11" s="622"/>
      <c r="T11" s="622"/>
      <c r="U11" s="622"/>
      <c r="V11" s="622"/>
      <c r="W11" s="622"/>
      <c r="X11" s="622"/>
      <c r="Y11" s="623"/>
      <c r="Z11" s="624">
        <v>5.9</v>
      </c>
      <c r="AA11" s="625"/>
      <c r="AB11" s="625"/>
      <c r="AC11" s="626"/>
      <c r="AD11" s="627">
        <v>12857568</v>
      </c>
      <c r="AE11" s="622"/>
      <c r="AF11" s="622"/>
      <c r="AG11" s="622"/>
      <c r="AH11" s="622"/>
      <c r="AI11" s="622"/>
      <c r="AJ11" s="622"/>
      <c r="AK11" s="623"/>
      <c r="AL11" s="624">
        <v>11.3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6759362</v>
      </c>
      <c r="BH11" s="622"/>
      <c r="BI11" s="622"/>
      <c r="BJ11" s="622"/>
      <c r="BK11" s="622"/>
      <c r="BL11" s="622"/>
      <c r="BM11" s="622"/>
      <c r="BN11" s="623"/>
      <c r="BO11" s="659">
        <v>7.9</v>
      </c>
      <c r="BP11" s="659"/>
      <c r="BQ11" s="659"/>
      <c r="BR11" s="659"/>
      <c r="BS11" s="660">
        <v>1927472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3185772</v>
      </c>
      <c r="CS11" s="622"/>
      <c r="CT11" s="622"/>
      <c r="CU11" s="622"/>
      <c r="CV11" s="622"/>
      <c r="CW11" s="622"/>
      <c r="CX11" s="622"/>
      <c r="CY11" s="623"/>
      <c r="CZ11" s="659">
        <v>1.5</v>
      </c>
      <c r="DA11" s="659"/>
      <c r="DB11" s="659"/>
      <c r="DC11" s="659"/>
      <c r="DD11" s="627">
        <v>1423044</v>
      </c>
      <c r="DE11" s="622"/>
      <c r="DF11" s="622"/>
      <c r="DG11" s="622"/>
      <c r="DH11" s="622"/>
      <c r="DI11" s="622"/>
      <c r="DJ11" s="622"/>
      <c r="DK11" s="622"/>
      <c r="DL11" s="622"/>
      <c r="DM11" s="622"/>
      <c r="DN11" s="622"/>
      <c r="DO11" s="622"/>
      <c r="DP11" s="623"/>
      <c r="DQ11" s="627">
        <v>1919492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38509</v>
      </c>
      <c r="S12" s="622"/>
      <c r="T12" s="622"/>
      <c r="U12" s="622"/>
      <c r="V12" s="622"/>
      <c r="W12" s="622"/>
      <c r="X12" s="622"/>
      <c r="Y12" s="623"/>
      <c r="Z12" s="659">
        <v>0</v>
      </c>
      <c r="AA12" s="659"/>
      <c r="AB12" s="659"/>
      <c r="AC12" s="659"/>
      <c r="AD12" s="660">
        <v>38509</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33766210</v>
      </c>
      <c r="BH12" s="622"/>
      <c r="BI12" s="622"/>
      <c r="BJ12" s="622"/>
      <c r="BK12" s="622"/>
      <c r="BL12" s="622"/>
      <c r="BM12" s="622"/>
      <c r="BN12" s="623"/>
      <c r="BO12" s="659">
        <v>39.299999999999997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4482740</v>
      </c>
      <c r="CS12" s="622"/>
      <c r="CT12" s="622"/>
      <c r="CU12" s="622"/>
      <c r="CV12" s="622"/>
      <c r="CW12" s="622"/>
      <c r="CX12" s="622"/>
      <c r="CY12" s="623"/>
      <c r="CZ12" s="659">
        <v>2.1</v>
      </c>
      <c r="DA12" s="659"/>
      <c r="DB12" s="659"/>
      <c r="DC12" s="659"/>
      <c r="DD12" s="627">
        <v>814233</v>
      </c>
      <c r="DE12" s="622"/>
      <c r="DF12" s="622"/>
      <c r="DG12" s="622"/>
      <c r="DH12" s="622"/>
      <c r="DI12" s="622"/>
      <c r="DJ12" s="622"/>
      <c r="DK12" s="622"/>
      <c r="DL12" s="622"/>
      <c r="DM12" s="622"/>
      <c r="DN12" s="622"/>
      <c r="DO12" s="622"/>
      <c r="DP12" s="623"/>
      <c r="DQ12" s="627">
        <v>3280812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33462917</v>
      </c>
      <c r="BH13" s="622"/>
      <c r="BI13" s="622"/>
      <c r="BJ13" s="622"/>
      <c r="BK13" s="622"/>
      <c r="BL13" s="622"/>
      <c r="BM13" s="622"/>
      <c r="BN13" s="623"/>
      <c r="BO13" s="659">
        <v>39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22613640</v>
      </c>
      <c r="CS13" s="622"/>
      <c r="CT13" s="622"/>
      <c r="CU13" s="622"/>
      <c r="CV13" s="622"/>
      <c r="CW13" s="622"/>
      <c r="CX13" s="622"/>
      <c r="CY13" s="623"/>
      <c r="CZ13" s="659">
        <v>10.8</v>
      </c>
      <c r="DA13" s="659"/>
      <c r="DB13" s="659"/>
      <c r="DC13" s="659"/>
      <c r="DD13" s="627">
        <v>9955115</v>
      </c>
      <c r="DE13" s="622"/>
      <c r="DF13" s="622"/>
      <c r="DG13" s="622"/>
      <c r="DH13" s="622"/>
      <c r="DI13" s="622"/>
      <c r="DJ13" s="622"/>
      <c r="DK13" s="622"/>
      <c r="DL13" s="622"/>
      <c r="DM13" s="622"/>
      <c r="DN13" s="622"/>
      <c r="DO13" s="622"/>
      <c r="DP13" s="623"/>
      <c r="DQ13" s="627">
        <v>13731549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1313574</v>
      </c>
      <c r="BH14" s="622"/>
      <c r="BI14" s="622"/>
      <c r="BJ14" s="622"/>
      <c r="BK14" s="622"/>
      <c r="BL14" s="622"/>
      <c r="BM14" s="622"/>
      <c r="BN14" s="623"/>
      <c r="BO14" s="659">
        <v>1.5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5243148</v>
      </c>
      <c r="CS14" s="622"/>
      <c r="CT14" s="622"/>
      <c r="CU14" s="622"/>
      <c r="CV14" s="622"/>
      <c r="CW14" s="622"/>
      <c r="CX14" s="622"/>
      <c r="CY14" s="623"/>
      <c r="CZ14" s="659">
        <v>2.5</v>
      </c>
      <c r="DA14" s="659"/>
      <c r="DB14" s="659"/>
      <c r="DC14" s="659"/>
      <c r="DD14" s="627">
        <v>647352</v>
      </c>
      <c r="DE14" s="622"/>
      <c r="DF14" s="622"/>
      <c r="DG14" s="622"/>
      <c r="DH14" s="622"/>
      <c r="DI14" s="622"/>
      <c r="DJ14" s="622"/>
      <c r="DK14" s="622"/>
      <c r="DL14" s="622"/>
      <c r="DM14" s="622"/>
      <c r="DN14" s="622"/>
      <c r="DO14" s="622"/>
      <c r="DP14" s="623"/>
      <c r="DQ14" s="627">
        <v>4587450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197569</v>
      </c>
      <c r="S15" s="622"/>
      <c r="T15" s="622"/>
      <c r="U15" s="622"/>
      <c r="V15" s="622"/>
      <c r="W15" s="622"/>
      <c r="X15" s="622"/>
      <c r="Y15" s="623"/>
      <c r="Z15" s="659">
        <v>0.1</v>
      </c>
      <c r="AA15" s="659"/>
      <c r="AB15" s="659"/>
      <c r="AC15" s="659"/>
      <c r="AD15" s="660">
        <v>197569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3206375</v>
      </c>
      <c r="BH15" s="622"/>
      <c r="BI15" s="622"/>
      <c r="BJ15" s="622"/>
      <c r="BK15" s="622"/>
      <c r="BL15" s="622"/>
      <c r="BM15" s="622"/>
      <c r="BN15" s="623"/>
      <c r="BO15" s="659">
        <v>3.7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32326930</v>
      </c>
      <c r="CS15" s="622"/>
      <c r="CT15" s="622"/>
      <c r="CU15" s="622"/>
      <c r="CV15" s="622"/>
      <c r="CW15" s="622"/>
      <c r="CX15" s="622"/>
      <c r="CY15" s="623"/>
      <c r="CZ15" s="659">
        <v>15.5</v>
      </c>
      <c r="DA15" s="659"/>
      <c r="DB15" s="659"/>
      <c r="DC15" s="659"/>
      <c r="DD15" s="627">
        <v>8762972</v>
      </c>
      <c r="DE15" s="622"/>
      <c r="DF15" s="622"/>
      <c r="DG15" s="622"/>
      <c r="DH15" s="622"/>
      <c r="DI15" s="622"/>
      <c r="DJ15" s="622"/>
      <c r="DK15" s="622"/>
      <c r="DL15" s="622"/>
      <c r="DM15" s="622"/>
      <c r="DN15" s="622"/>
      <c r="DO15" s="622"/>
      <c r="DP15" s="623"/>
      <c r="DQ15" s="627">
        <v>21359888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1627732</v>
      </c>
      <c r="S16" s="622"/>
      <c r="T16" s="622"/>
      <c r="U16" s="622"/>
      <c r="V16" s="622"/>
      <c r="W16" s="622"/>
      <c r="X16" s="622"/>
      <c r="Y16" s="623"/>
      <c r="Z16" s="659">
        <v>0.7</v>
      </c>
      <c r="AA16" s="659"/>
      <c r="AB16" s="659"/>
      <c r="AC16" s="659"/>
      <c r="AD16" s="660">
        <v>1627732</v>
      </c>
      <c r="AE16" s="660"/>
      <c r="AF16" s="660"/>
      <c r="AG16" s="660"/>
      <c r="AH16" s="660"/>
      <c r="AI16" s="660"/>
      <c r="AJ16" s="660"/>
      <c r="AK16" s="660"/>
      <c r="AL16" s="624">
        <v>1.4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3190668</v>
      </c>
      <c r="CS16" s="622"/>
      <c r="CT16" s="622"/>
      <c r="CU16" s="622"/>
      <c r="CV16" s="622"/>
      <c r="CW16" s="622"/>
      <c r="CX16" s="622"/>
      <c r="CY16" s="623"/>
      <c r="CZ16" s="659">
        <v>1.5</v>
      </c>
      <c r="DA16" s="659"/>
      <c r="DB16" s="659"/>
      <c r="DC16" s="659"/>
      <c r="DD16" s="627" t="s">
        <v>122</v>
      </c>
      <c r="DE16" s="622"/>
      <c r="DF16" s="622"/>
      <c r="DG16" s="622"/>
      <c r="DH16" s="622"/>
      <c r="DI16" s="622"/>
      <c r="DJ16" s="622"/>
      <c r="DK16" s="622"/>
      <c r="DL16" s="622"/>
      <c r="DM16" s="622"/>
      <c r="DN16" s="622"/>
      <c r="DO16" s="622"/>
      <c r="DP16" s="623"/>
      <c r="DQ16" s="627">
        <v>139902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2584385</v>
      </c>
      <c r="S17" s="622"/>
      <c r="T17" s="622"/>
      <c r="U17" s="622"/>
      <c r="V17" s="622"/>
      <c r="W17" s="622"/>
      <c r="X17" s="622"/>
      <c r="Y17" s="623"/>
      <c r="Z17" s="659">
        <v>1.2</v>
      </c>
      <c r="AA17" s="659"/>
      <c r="AB17" s="659"/>
      <c r="AC17" s="659"/>
      <c r="AD17" s="660">
        <v>2584385</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17081875</v>
      </c>
      <c r="CS17" s="622"/>
      <c r="CT17" s="622"/>
      <c r="CU17" s="622"/>
      <c r="CV17" s="622"/>
      <c r="CW17" s="622"/>
      <c r="CX17" s="622"/>
      <c r="CY17" s="623"/>
      <c r="CZ17" s="659">
        <v>8.1999999999999993</v>
      </c>
      <c r="DA17" s="659"/>
      <c r="DB17" s="659"/>
      <c r="DC17" s="659"/>
      <c r="DD17" s="627" t="s">
        <v>122</v>
      </c>
      <c r="DE17" s="622"/>
      <c r="DF17" s="622"/>
      <c r="DG17" s="622"/>
      <c r="DH17" s="622"/>
      <c r="DI17" s="622"/>
      <c r="DJ17" s="622"/>
      <c r="DK17" s="622"/>
      <c r="DL17" s="622"/>
      <c r="DM17" s="622"/>
      <c r="DN17" s="622"/>
      <c r="DO17" s="622"/>
      <c r="DP17" s="623"/>
      <c r="DQ17" s="627">
        <v>16926349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463769</v>
      </c>
      <c r="S18" s="622"/>
      <c r="T18" s="622"/>
      <c r="U18" s="622"/>
      <c r="V18" s="622"/>
      <c r="W18" s="622"/>
      <c r="X18" s="622"/>
      <c r="Y18" s="623"/>
      <c r="Z18" s="659">
        <v>0.2</v>
      </c>
      <c r="AA18" s="659"/>
      <c r="AB18" s="659"/>
      <c r="AC18" s="659"/>
      <c r="AD18" s="660">
        <v>463769</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567778</v>
      </c>
      <c r="CS18" s="622"/>
      <c r="CT18" s="622"/>
      <c r="CU18" s="622"/>
      <c r="CV18" s="622"/>
      <c r="CW18" s="622"/>
      <c r="CX18" s="622"/>
      <c r="CY18" s="623"/>
      <c r="CZ18" s="659">
        <v>0.3</v>
      </c>
      <c r="DA18" s="659"/>
      <c r="DB18" s="659"/>
      <c r="DC18" s="659"/>
      <c r="DD18" s="627" t="s">
        <v>122</v>
      </c>
      <c r="DE18" s="622"/>
      <c r="DF18" s="622"/>
      <c r="DG18" s="622"/>
      <c r="DH18" s="622"/>
      <c r="DI18" s="622"/>
      <c r="DJ18" s="622"/>
      <c r="DK18" s="622"/>
      <c r="DL18" s="622"/>
      <c r="DM18" s="622"/>
      <c r="DN18" s="622"/>
      <c r="DO18" s="622"/>
      <c r="DP18" s="623"/>
      <c r="DQ18" s="627">
        <v>500000</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2035115</v>
      </c>
      <c r="S19" s="622"/>
      <c r="T19" s="622"/>
      <c r="U19" s="622"/>
      <c r="V19" s="622"/>
      <c r="W19" s="622"/>
      <c r="X19" s="622"/>
      <c r="Y19" s="623"/>
      <c r="Z19" s="659">
        <v>0.9</v>
      </c>
      <c r="AA19" s="659"/>
      <c r="AB19" s="659"/>
      <c r="AC19" s="659"/>
      <c r="AD19" s="660">
        <v>2035115</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10709072</v>
      </c>
      <c r="BH19" s="622"/>
      <c r="BI19" s="622"/>
      <c r="BJ19" s="622"/>
      <c r="BK19" s="622"/>
      <c r="BL19" s="622"/>
      <c r="BM19" s="622"/>
      <c r="BN19" s="623"/>
      <c r="BO19" s="659">
        <v>12.5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85501</v>
      </c>
      <c r="S20" s="622"/>
      <c r="T20" s="622"/>
      <c r="U20" s="622"/>
      <c r="V20" s="622"/>
      <c r="W20" s="622"/>
      <c r="X20" s="622"/>
      <c r="Y20" s="623"/>
      <c r="Z20" s="659">
        <v>0</v>
      </c>
      <c r="AA20" s="659"/>
      <c r="AB20" s="659"/>
      <c r="AC20" s="659"/>
      <c r="AD20" s="660">
        <v>85501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9728283</v>
      </c>
      <c r="BH20" s="622"/>
      <c r="BI20" s="622"/>
      <c r="BJ20" s="622"/>
      <c r="BK20" s="622"/>
      <c r="BL20" s="622"/>
      <c r="BM20" s="622"/>
      <c r="BN20" s="623"/>
      <c r="BO20" s="659">
        <v>11.3</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208940471</v>
      </c>
      <c r="CS20" s="622"/>
      <c r="CT20" s="622"/>
      <c r="CU20" s="622"/>
      <c r="CV20" s="622"/>
      <c r="CW20" s="622"/>
      <c r="CX20" s="622"/>
      <c r="CY20" s="623"/>
      <c r="CZ20" s="659">
        <v>100</v>
      </c>
      <c r="DA20" s="659"/>
      <c r="DB20" s="659"/>
      <c r="DC20" s="659"/>
      <c r="DD20" s="627">
        <v>26152512</v>
      </c>
      <c r="DE20" s="622"/>
      <c r="DF20" s="622"/>
      <c r="DG20" s="622"/>
      <c r="DH20" s="622"/>
      <c r="DI20" s="622"/>
      <c r="DJ20" s="622"/>
      <c r="DK20" s="622"/>
      <c r="DL20" s="622"/>
      <c r="DM20" s="622"/>
      <c r="DN20" s="622"/>
      <c r="DO20" s="622"/>
      <c r="DP20" s="623"/>
      <c r="DQ20" s="627">
        <v>130979819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18272171</v>
      </c>
      <c r="S21" s="622"/>
      <c r="T21" s="622"/>
      <c r="U21" s="622"/>
      <c r="V21" s="622"/>
      <c r="W21" s="622"/>
      <c r="X21" s="622"/>
      <c r="Y21" s="623"/>
      <c r="Z21" s="659">
        <v>8.4</v>
      </c>
      <c r="AA21" s="659"/>
      <c r="AB21" s="659"/>
      <c r="AC21" s="659"/>
      <c r="AD21" s="660">
        <v>15218898</v>
      </c>
      <c r="AE21" s="660"/>
      <c r="AF21" s="660"/>
      <c r="AG21" s="660"/>
      <c r="AH21" s="660"/>
      <c r="AI21" s="660"/>
      <c r="AJ21" s="660"/>
      <c r="AK21" s="660"/>
      <c r="AL21" s="624">
        <v>13.4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65090</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15218898</v>
      </c>
      <c r="S22" s="622"/>
      <c r="T22" s="622"/>
      <c r="U22" s="622"/>
      <c r="V22" s="622"/>
      <c r="W22" s="622"/>
      <c r="X22" s="622"/>
      <c r="Y22" s="623"/>
      <c r="Z22" s="659">
        <v>7</v>
      </c>
      <c r="AA22" s="659"/>
      <c r="AB22" s="659"/>
      <c r="AC22" s="659"/>
      <c r="AD22" s="660">
        <v>15218898</v>
      </c>
      <c r="AE22" s="660"/>
      <c r="AF22" s="660"/>
      <c r="AG22" s="660"/>
      <c r="AH22" s="660"/>
      <c r="AI22" s="660"/>
      <c r="AJ22" s="660"/>
      <c r="AK22" s="660"/>
      <c r="AL22" s="624">
        <v>13.4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2757766</v>
      </c>
      <c r="BH22" s="622"/>
      <c r="BI22" s="622"/>
      <c r="BJ22" s="622"/>
      <c r="BK22" s="622"/>
      <c r="BL22" s="622"/>
      <c r="BM22" s="622"/>
      <c r="BN22" s="623"/>
      <c r="BO22" s="659">
        <v>3.2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3053273</v>
      </c>
      <c r="S23" s="622"/>
      <c r="T23" s="622"/>
      <c r="U23" s="622"/>
      <c r="V23" s="622"/>
      <c r="W23" s="622"/>
      <c r="X23" s="622"/>
      <c r="Y23" s="623"/>
      <c r="Z23" s="659">
        <v>1.4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6905427</v>
      </c>
      <c r="BH23" s="622"/>
      <c r="BI23" s="622"/>
      <c r="BJ23" s="622"/>
      <c r="BK23" s="622"/>
      <c r="BL23" s="622"/>
      <c r="BM23" s="622"/>
      <c r="BN23" s="623"/>
      <c r="BO23" s="659">
        <v>8</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102559541</v>
      </c>
      <c r="CS24" s="677"/>
      <c r="CT24" s="677"/>
      <c r="CU24" s="677"/>
      <c r="CV24" s="677"/>
      <c r="CW24" s="677"/>
      <c r="CX24" s="677"/>
      <c r="CY24" s="702"/>
      <c r="CZ24" s="703">
        <v>49.1</v>
      </c>
      <c r="DA24" s="685"/>
      <c r="DB24" s="685"/>
      <c r="DC24" s="705"/>
      <c r="DD24" s="701">
        <v>62054647</v>
      </c>
      <c r="DE24" s="677"/>
      <c r="DF24" s="677"/>
      <c r="DG24" s="677"/>
      <c r="DH24" s="677"/>
      <c r="DI24" s="677"/>
      <c r="DJ24" s="677"/>
      <c r="DK24" s="702"/>
      <c r="DL24" s="701">
        <v>55486804</v>
      </c>
      <c r="DM24" s="677"/>
      <c r="DN24" s="677"/>
      <c r="DO24" s="677"/>
      <c r="DP24" s="677"/>
      <c r="DQ24" s="677"/>
      <c r="DR24" s="677"/>
      <c r="DS24" s="677"/>
      <c r="DT24" s="677"/>
      <c r="DU24" s="677"/>
      <c r="DV24" s="702"/>
      <c r="DW24" s="703">
        <v>48.5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124117776</v>
      </c>
      <c r="S25" s="622"/>
      <c r="T25" s="622"/>
      <c r="U25" s="622"/>
      <c r="V25" s="622"/>
      <c r="W25" s="622"/>
      <c r="X25" s="622"/>
      <c r="Y25" s="623"/>
      <c r="Z25" s="659">
        <v>57.1</v>
      </c>
      <c r="AA25" s="659"/>
      <c r="AB25" s="659"/>
      <c r="AC25" s="659"/>
      <c r="AD25" s="660">
        <v>113178287</v>
      </c>
      <c r="AE25" s="660"/>
      <c r="AF25" s="660"/>
      <c r="AG25" s="660"/>
      <c r="AH25" s="660"/>
      <c r="AI25" s="660"/>
      <c r="AJ25" s="660"/>
      <c r="AK25" s="660"/>
      <c r="AL25" s="624">
        <v>99.9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v>980789</v>
      </c>
      <c r="BH25" s="622"/>
      <c r="BI25" s="622"/>
      <c r="BJ25" s="622"/>
      <c r="BK25" s="622"/>
      <c r="BL25" s="622"/>
      <c r="BM25" s="622"/>
      <c r="BN25" s="623"/>
      <c r="BO25" s="659">
        <v>1.1000000000000001</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25268498</v>
      </c>
      <c r="CS25" s="634"/>
      <c r="CT25" s="634"/>
      <c r="CU25" s="634"/>
      <c r="CV25" s="634"/>
      <c r="CW25" s="634"/>
      <c r="CX25" s="634"/>
      <c r="CY25" s="635"/>
      <c r="CZ25" s="624">
        <v>12.1</v>
      </c>
      <c r="DA25" s="636"/>
      <c r="DB25" s="636"/>
      <c r="DC25" s="637"/>
      <c r="DD25" s="627">
        <v>23376923</v>
      </c>
      <c r="DE25" s="634"/>
      <c r="DF25" s="634"/>
      <c r="DG25" s="634"/>
      <c r="DH25" s="634"/>
      <c r="DI25" s="634"/>
      <c r="DJ25" s="634"/>
      <c r="DK25" s="635"/>
      <c r="DL25" s="627">
        <v>22582416</v>
      </c>
      <c r="DM25" s="634"/>
      <c r="DN25" s="634"/>
      <c r="DO25" s="634"/>
      <c r="DP25" s="634"/>
      <c r="DQ25" s="634"/>
      <c r="DR25" s="634"/>
      <c r="DS25" s="634"/>
      <c r="DT25" s="634"/>
      <c r="DU25" s="634"/>
      <c r="DV25" s="635"/>
      <c r="DW25" s="624">
        <v>19.7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51155</v>
      </c>
      <c r="S26" s="622"/>
      <c r="T26" s="622"/>
      <c r="U26" s="622"/>
      <c r="V26" s="622"/>
      <c r="W26" s="622"/>
      <c r="X26" s="622"/>
      <c r="Y26" s="623"/>
      <c r="Z26" s="659">
        <v>0</v>
      </c>
      <c r="AA26" s="659"/>
      <c r="AB26" s="659"/>
      <c r="AC26" s="659"/>
      <c r="AD26" s="660">
        <v>51155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15801661</v>
      </c>
      <c r="CS26" s="622"/>
      <c r="CT26" s="622"/>
      <c r="CU26" s="622"/>
      <c r="CV26" s="622"/>
      <c r="CW26" s="622"/>
      <c r="CX26" s="622"/>
      <c r="CY26" s="623"/>
      <c r="CZ26" s="624">
        <v>7.6</v>
      </c>
      <c r="DA26" s="636"/>
      <c r="DB26" s="636"/>
      <c r="DC26" s="637"/>
      <c r="DD26" s="627">
        <v>14770911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343888</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85876202</v>
      </c>
      <c r="BH27" s="622"/>
      <c r="BI27" s="622"/>
      <c r="BJ27" s="622"/>
      <c r="BK27" s="622"/>
      <c r="BL27" s="622"/>
      <c r="BM27" s="622"/>
      <c r="BN27" s="623"/>
      <c r="BO27" s="659">
        <v>100</v>
      </c>
      <c r="BP27" s="659"/>
      <c r="BQ27" s="659"/>
      <c r="BR27" s="659"/>
      <c r="BS27" s="660">
        <v>1927472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60209168</v>
      </c>
      <c r="CS27" s="634"/>
      <c r="CT27" s="634"/>
      <c r="CU27" s="634"/>
      <c r="CV27" s="634"/>
      <c r="CW27" s="634"/>
      <c r="CX27" s="634"/>
      <c r="CY27" s="635"/>
      <c r="CZ27" s="624">
        <v>28.8</v>
      </c>
      <c r="DA27" s="636"/>
      <c r="DB27" s="636"/>
      <c r="DC27" s="637"/>
      <c r="DD27" s="627">
        <v>21751375</v>
      </c>
      <c r="DE27" s="634"/>
      <c r="DF27" s="634"/>
      <c r="DG27" s="634"/>
      <c r="DH27" s="634"/>
      <c r="DI27" s="634"/>
      <c r="DJ27" s="634"/>
      <c r="DK27" s="635"/>
      <c r="DL27" s="627">
        <v>15980664</v>
      </c>
      <c r="DM27" s="634"/>
      <c r="DN27" s="634"/>
      <c r="DO27" s="634"/>
      <c r="DP27" s="634"/>
      <c r="DQ27" s="634"/>
      <c r="DR27" s="634"/>
      <c r="DS27" s="634"/>
      <c r="DT27" s="634"/>
      <c r="DU27" s="634"/>
      <c r="DV27" s="635"/>
      <c r="DW27" s="624">
        <v>14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1550540</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17081875</v>
      </c>
      <c r="CS28" s="622"/>
      <c r="CT28" s="622"/>
      <c r="CU28" s="622"/>
      <c r="CV28" s="622"/>
      <c r="CW28" s="622"/>
      <c r="CX28" s="622"/>
      <c r="CY28" s="623"/>
      <c r="CZ28" s="624">
        <v>8.1999999999999993</v>
      </c>
      <c r="DA28" s="636"/>
      <c r="DB28" s="636"/>
      <c r="DC28" s="637"/>
      <c r="DD28" s="627">
        <v>16926349</v>
      </c>
      <c r="DE28" s="622"/>
      <c r="DF28" s="622"/>
      <c r="DG28" s="622"/>
      <c r="DH28" s="622"/>
      <c r="DI28" s="622"/>
      <c r="DJ28" s="622"/>
      <c r="DK28" s="623"/>
      <c r="DL28" s="627">
        <v>16923724</v>
      </c>
      <c r="DM28" s="622"/>
      <c r="DN28" s="622"/>
      <c r="DO28" s="622"/>
      <c r="DP28" s="622"/>
      <c r="DQ28" s="622"/>
      <c r="DR28" s="622"/>
      <c r="DS28" s="622"/>
      <c r="DT28" s="622"/>
      <c r="DU28" s="622"/>
      <c r="DV28" s="623"/>
      <c r="DW28" s="624">
        <v>14.8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1741091</v>
      </c>
      <c r="S29" s="622"/>
      <c r="T29" s="622"/>
      <c r="U29" s="622"/>
      <c r="V29" s="622"/>
      <c r="W29" s="622"/>
      <c r="X29" s="622"/>
      <c r="Y29" s="623"/>
      <c r="Z29" s="659">
        <v>0.8</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17081447</v>
      </c>
      <c r="CS29" s="634"/>
      <c r="CT29" s="634"/>
      <c r="CU29" s="634"/>
      <c r="CV29" s="634"/>
      <c r="CW29" s="634"/>
      <c r="CX29" s="634"/>
      <c r="CY29" s="635"/>
      <c r="CZ29" s="624">
        <v>8.1999999999999993</v>
      </c>
      <c r="DA29" s="636"/>
      <c r="DB29" s="636"/>
      <c r="DC29" s="637"/>
      <c r="DD29" s="627">
        <v>16925921</v>
      </c>
      <c r="DE29" s="634"/>
      <c r="DF29" s="634"/>
      <c r="DG29" s="634"/>
      <c r="DH29" s="634"/>
      <c r="DI29" s="634"/>
      <c r="DJ29" s="634"/>
      <c r="DK29" s="635"/>
      <c r="DL29" s="627">
        <v>16923296</v>
      </c>
      <c r="DM29" s="634"/>
      <c r="DN29" s="634"/>
      <c r="DO29" s="634"/>
      <c r="DP29" s="634"/>
      <c r="DQ29" s="634"/>
      <c r="DR29" s="634"/>
      <c r="DS29" s="634"/>
      <c r="DT29" s="634"/>
      <c r="DU29" s="634"/>
      <c r="DV29" s="635"/>
      <c r="DW29" s="624">
        <v>14.8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44213150</v>
      </c>
      <c r="S30" s="622"/>
      <c r="T30" s="622"/>
      <c r="U30" s="622"/>
      <c r="V30" s="622"/>
      <c r="W30" s="622"/>
      <c r="X30" s="622"/>
      <c r="Y30" s="623"/>
      <c r="Z30" s="659">
        <v>20.3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16235301</v>
      </c>
      <c r="CS30" s="622"/>
      <c r="CT30" s="622"/>
      <c r="CU30" s="622"/>
      <c r="CV30" s="622"/>
      <c r="CW30" s="622"/>
      <c r="CX30" s="622"/>
      <c r="CY30" s="623"/>
      <c r="CZ30" s="624">
        <v>7.8</v>
      </c>
      <c r="DA30" s="636"/>
      <c r="DB30" s="636"/>
      <c r="DC30" s="637"/>
      <c r="DD30" s="627">
        <v>16084503</v>
      </c>
      <c r="DE30" s="622"/>
      <c r="DF30" s="622"/>
      <c r="DG30" s="622"/>
      <c r="DH30" s="622"/>
      <c r="DI30" s="622"/>
      <c r="DJ30" s="622"/>
      <c r="DK30" s="623"/>
      <c r="DL30" s="627">
        <v>16081909</v>
      </c>
      <c r="DM30" s="622"/>
      <c r="DN30" s="622"/>
      <c r="DO30" s="622"/>
      <c r="DP30" s="622"/>
      <c r="DQ30" s="622"/>
      <c r="DR30" s="622"/>
      <c r="DS30" s="622"/>
      <c r="DT30" s="622"/>
      <c r="DU30" s="622"/>
      <c r="DV30" s="623"/>
      <c r="DW30" s="624">
        <v>14</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13821</v>
      </c>
      <c r="S31" s="622"/>
      <c r="T31" s="622"/>
      <c r="U31" s="622"/>
      <c r="V31" s="622"/>
      <c r="W31" s="622"/>
      <c r="X31" s="622"/>
      <c r="Y31" s="623"/>
      <c r="Z31" s="659">
        <v>0</v>
      </c>
      <c r="AA31" s="659"/>
      <c r="AB31" s="659"/>
      <c r="AC31" s="659"/>
      <c r="AD31" s="660">
        <v>13821</v>
      </c>
      <c r="AE31" s="660"/>
      <c r="AF31" s="660"/>
      <c r="AG31" s="660"/>
      <c r="AH31" s="660"/>
      <c r="AI31" s="660"/>
      <c r="AJ31" s="660"/>
      <c r="AK31" s="660"/>
      <c r="AL31" s="624">
        <v>0</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98.4</v>
      </c>
      <c r="BN31" s="684"/>
      <c r="BO31" s="684"/>
      <c r="BP31" s="684"/>
      <c r="BQ31" s="686"/>
      <c r="BR31" s="683">
        <v>99.1</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846146</v>
      </c>
      <c r="CS31" s="634"/>
      <c r="CT31" s="634"/>
      <c r="CU31" s="634"/>
      <c r="CV31" s="634"/>
      <c r="CW31" s="634"/>
      <c r="CX31" s="634"/>
      <c r="CY31" s="635"/>
      <c r="CZ31" s="624">
        <v>0.4</v>
      </c>
      <c r="DA31" s="636"/>
      <c r="DB31" s="636"/>
      <c r="DC31" s="637"/>
      <c r="DD31" s="627">
        <v>841418</v>
      </c>
      <c r="DE31" s="634"/>
      <c r="DF31" s="634"/>
      <c r="DG31" s="634"/>
      <c r="DH31" s="634"/>
      <c r="DI31" s="634"/>
      <c r="DJ31" s="634"/>
      <c r="DK31" s="635"/>
      <c r="DL31" s="627">
        <v>841387</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15881780</v>
      </c>
      <c r="S32" s="622"/>
      <c r="T32" s="622"/>
      <c r="U32" s="622"/>
      <c r="V32" s="622"/>
      <c r="W32" s="622"/>
      <c r="X32" s="622"/>
      <c r="Y32" s="623"/>
      <c r="Z32" s="659">
        <v>7.3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99.5</v>
      </c>
      <c r="BH32" s="634"/>
      <c r="BI32" s="634"/>
      <c r="BJ32" s="634"/>
      <c r="BK32" s="634"/>
      <c r="BL32" s="634"/>
      <c r="BM32" s="625">
        <v>98.3</v>
      </c>
      <c r="BN32" s="634"/>
      <c r="BO32" s="634"/>
      <c r="BP32" s="634"/>
      <c r="BQ32" s="657"/>
      <c r="BR32" s="687">
        <v>99.1</v>
      </c>
      <c r="BS32" s="634"/>
      <c r="BT32" s="634"/>
      <c r="BU32" s="634"/>
      <c r="BV32" s="634"/>
      <c r="BW32" s="634"/>
      <c r="BX32" s="625">
        <v>97.7</v>
      </c>
      <c r="BY32" s="634"/>
      <c r="BZ32" s="634"/>
      <c r="CA32" s="634"/>
      <c r="CB32" s="657"/>
      <c r="CD32" s="644"/>
      <c r="CE32" s="645"/>
      <c r="CF32" s="618" t="s">
        <v>304</v>
      </c>
      <c r="CG32" s="619"/>
      <c r="CH32" s="619"/>
      <c r="CI32" s="619"/>
      <c r="CJ32" s="619"/>
      <c r="CK32" s="619"/>
      <c r="CL32" s="619"/>
      <c r="CM32" s="619"/>
      <c r="CN32" s="619"/>
      <c r="CO32" s="619"/>
      <c r="CP32" s="619"/>
      <c r="CQ32" s="620"/>
      <c r="CR32" s="621">
        <v>428</v>
      </c>
      <c r="CS32" s="622"/>
      <c r="CT32" s="622"/>
      <c r="CU32" s="622"/>
      <c r="CV32" s="622"/>
      <c r="CW32" s="622"/>
      <c r="CX32" s="622"/>
      <c r="CY32" s="623"/>
      <c r="CZ32" s="624">
        <v>0</v>
      </c>
      <c r="DA32" s="636"/>
      <c r="DB32" s="636"/>
      <c r="DC32" s="637"/>
      <c r="DD32" s="627">
        <v>428</v>
      </c>
      <c r="DE32" s="622"/>
      <c r="DF32" s="622"/>
      <c r="DG32" s="622"/>
      <c r="DH32" s="622"/>
      <c r="DI32" s="622"/>
      <c r="DJ32" s="622"/>
      <c r="DK32" s="623"/>
      <c r="DL32" s="627">
        <v>428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1488391</v>
      </c>
      <c r="S33" s="622"/>
      <c r="T33" s="622"/>
      <c r="U33" s="622"/>
      <c r="V33" s="622"/>
      <c r="W33" s="622"/>
      <c r="X33" s="622"/>
      <c r="Y33" s="623"/>
      <c r="Z33" s="659">
        <v>0.7</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99.5</v>
      </c>
      <c r="BH33" s="606"/>
      <c r="BI33" s="606"/>
      <c r="BJ33" s="606"/>
      <c r="BK33" s="606"/>
      <c r="BL33" s="606"/>
      <c r="BM33" s="652">
        <v>98.5</v>
      </c>
      <c r="BN33" s="606"/>
      <c r="BO33" s="606"/>
      <c r="BP33" s="606"/>
      <c r="BQ33" s="669"/>
      <c r="BR33" s="682">
        <v>99</v>
      </c>
      <c r="BS33" s="606"/>
      <c r="BT33" s="606"/>
      <c r="BU33" s="606"/>
      <c r="BV33" s="606"/>
      <c r="BW33" s="606"/>
      <c r="BX33" s="652">
        <v>97.6</v>
      </c>
      <c r="BY33" s="606"/>
      <c r="BZ33" s="606"/>
      <c r="CA33" s="606"/>
      <c r="CB33" s="669"/>
      <c r="CD33" s="618" t="s">
        <v>307</v>
      </c>
      <c r="CE33" s="619"/>
      <c r="CF33" s="619"/>
      <c r="CG33" s="619"/>
      <c r="CH33" s="619"/>
      <c r="CI33" s="619"/>
      <c r="CJ33" s="619"/>
      <c r="CK33" s="619"/>
      <c r="CL33" s="619"/>
      <c r="CM33" s="619"/>
      <c r="CN33" s="619"/>
      <c r="CO33" s="619"/>
      <c r="CP33" s="619"/>
      <c r="CQ33" s="620"/>
      <c r="CR33" s="621">
        <v>77037750</v>
      </c>
      <c r="CS33" s="634"/>
      <c r="CT33" s="634"/>
      <c r="CU33" s="634"/>
      <c r="CV33" s="634"/>
      <c r="CW33" s="634"/>
      <c r="CX33" s="634"/>
      <c r="CY33" s="635"/>
      <c r="CZ33" s="624">
        <v>36.9</v>
      </c>
      <c r="DA33" s="636"/>
      <c r="DB33" s="636"/>
      <c r="DC33" s="637"/>
      <c r="DD33" s="627">
        <v>60293888</v>
      </c>
      <c r="DE33" s="634"/>
      <c r="DF33" s="634"/>
      <c r="DG33" s="634"/>
      <c r="DH33" s="634"/>
      <c r="DI33" s="634"/>
      <c r="DJ33" s="634"/>
      <c r="DK33" s="635"/>
      <c r="DL33" s="627">
        <v>45716128</v>
      </c>
      <c r="DM33" s="634"/>
      <c r="DN33" s="634"/>
      <c r="DO33" s="634"/>
      <c r="DP33" s="634"/>
      <c r="DQ33" s="634"/>
      <c r="DR33" s="634"/>
      <c r="DS33" s="634"/>
      <c r="DT33" s="634"/>
      <c r="DU33" s="634"/>
      <c r="DV33" s="635"/>
      <c r="DW33" s="624">
        <v>39.9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1792530</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32926744</v>
      </c>
      <c r="CS34" s="622"/>
      <c r="CT34" s="622"/>
      <c r="CU34" s="622"/>
      <c r="CV34" s="622"/>
      <c r="CW34" s="622"/>
      <c r="CX34" s="622"/>
      <c r="CY34" s="623"/>
      <c r="CZ34" s="624">
        <v>15.8</v>
      </c>
      <c r="DA34" s="636"/>
      <c r="DB34" s="636"/>
      <c r="DC34" s="637"/>
      <c r="DD34" s="627">
        <v>24414829</v>
      </c>
      <c r="DE34" s="622"/>
      <c r="DF34" s="622"/>
      <c r="DG34" s="622"/>
      <c r="DH34" s="622"/>
      <c r="DI34" s="622"/>
      <c r="DJ34" s="622"/>
      <c r="DK34" s="623"/>
      <c r="DL34" s="627">
        <v>20145523</v>
      </c>
      <c r="DM34" s="622"/>
      <c r="DN34" s="622"/>
      <c r="DO34" s="622"/>
      <c r="DP34" s="622"/>
      <c r="DQ34" s="622"/>
      <c r="DR34" s="622"/>
      <c r="DS34" s="622"/>
      <c r="DT34" s="622"/>
      <c r="DU34" s="622"/>
      <c r="DV34" s="623"/>
      <c r="DW34" s="624">
        <v>17.600000000000001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548433</v>
      </c>
      <c r="S35" s="622"/>
      <c r="T35" s="622"/>
      <c r="U35" s="622"/>
      <c r="V35" s="622"/>
      <c r="W35" s="622"/>
      <c r="X35" s="622"/>
      <c r="Y35" s="623"/>
      <c r="Z35" s="659">
        <v>0.3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2438460</v>
      </c>
      <c r="CS35" s="634"/>
      <c r="CT35" s="634"/>
      <c r="CU35" s="634"/>
      <c r="CV35" s="634"/>
      <c r="CW35" s="634"/>
      <c r="CX35" s="634"/>
      <c r="CY35" s="635"/>
      <c r="CZ35" s="624">
        <v>1.2</v>
      </c>
      <c r="DA35" s="636"/>
      <c r="DB35" s="636"/>
      <c r="DC35" s="637"/>
      <c r="DD35" s="627">
        <v>1645979</v>
      </c>
      <c r="DE35" s="634"/>
      <c r="DF35" s="634"/>
      <c r="DG35" s="634"/>
      <c r="DH35" s="634"/>
      <c r="DI35" s="634"/>
      <c r="DJ35" s="634"/>
      <c r="DK35" s="635"/>
      <c r="DL35" s="627">
        <v>771287</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7745214</v>
      </c>
      <c r="S36" s="622"/>
      <c r="T36" s="622"/>
      <c r="U36" s="622"/>
      <c r="V36" s="622"/>
      <c r="W36" s="622"/>
      <c r="X36" s="622"/>
      <c r="Y36" s="623"/>
      <c r="Z36" s="659">
        <v>3.6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24383925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286748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18015034</v>
      </c>
      <c r="CS36" s="622"/>
      <c r="CT36" s="622"/>
      <c r="CU36" s="622"/>
      <c r="CV36" s="622"/>
      <c r="CW36" s="622"/>
      <c r="CX36" s="622"/>
      <c r="CY36" s="623"/>
      <c r="CZ36" s="624">
        <v>8.6</v>
      </c>
      <c r="DA36" s="636"/>
      <c r="DB36" s="636"/>
      <c r="DC36" s="637"/>
      <c r="DD36" s="627">
        <v>14965292</v>
      </c>
      <c r="DE36" s="622"/>
      <c r="DF36" s="622"/>
      <c r="DG36" s="622"/>
      <c r="DH36" s="622"/>
      <c r="DI36" s="622"/>
      <c r="DJ36" s="622"/>
      <c r="DK36" s="623"/>
      <c r="DL36" s="627">
        <v>10621541</v>
      </c>
      <c r="DM36" s="622"/>
      <c r="DN36" s="622"/>
      <c r="DO36" s="622"/>
      <c r="DP36" s="622"/>
      <c r="DQ36" s="622"/>
      <c r="DR36" s="622"/>
      <c r="DS36" s="622"/>
      <c r="DT36" s="622"/>
      <c r="DU36" s="622"/>
      <c r="DV36" s="623"/>
      <c r="DW36" s="624">
        <v>9.3000000000000007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5747447</v>
      </c>
      <c r="S37" s="622"/>
      <c r="T37" s="622"/>
      <c r="U37" s="622"/>
      <c r="V37" s="622"/>
      <c r="W37" s="622"/>
      <c r="X37" s="622"/>
      <c r="Y37" s="623"/>
      <c r="Z37" s="659">
        <v>2.6</v>
      </c>
      <c r="AA37" s="659"/>
      <c r="AB37" s="659"/>
      <c r="AC37" s="659"/>
      <c r="AD37" s="660">
        <v>101283</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6462830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-189680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28255</v>
      </c>
      <c r="CS37" s="634"/>
      <c r="CT37" s="634"/>
      <c r="CU37" s="634"/>
      <c r="CV37" s="634"/>
      <c r="CW37" s="634"/>
      <c r="CX37" s="634"/>
      <c r="CY37" s="635"/>
      <c r="CZ37" s="624">
        <v>0</v>
      </c>
      <c r="DA37" s="636"/>
      <c r="DB37" s="636"/>
      <c r="DC37" s="637"/>
      <c r="DD37" s="627">
        <v>28255</v>
      </c>
      <c r="DE37" s="634"/>
      <c r="DF37" s="634"/>
      <c r="DG37" s="634"/>
      <c r="DH37" s="634"/>
      <c r="DI37" s="634"/>
      <c r="DJ37" s="634"/>
      <c r="DK37" s="635"/>
      <c r="DL37" s="627">
        <v>12925</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12194400</v>
      </c>
      <c r="S38" s="622"/>
      <c r="T38" s="622"/>
      <c r="U38" s="622"/>
      <c r="V38" s="622"/>
      <c r="W38" s="622"/>
      <c r="X38" s="622"/>
      <c r="Y38" s="623"/>
      <c r="Z38" s="659">
        <v>5.6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817402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50872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16377035</v>
      </c>
      <c r="CS38" s="622"/>
      <c r="CT38" s="622"/>
      <c r="CU38" s="622"/>
      <c r="CV38" s="622"/>
      <c r="CW38" s="622"/>
      <c r="CX38" s="622"/>
      <c r="CY38" s="623"/>
      <c r="CZ38" s="624">
        <v>7.8</v>
      </c>
      <c r="DA38" s="636"/>
      <c r="DB38" s="636"/>
      <c r="DC38" s="637"/>
      <c r="DD38" s="627">
        <v>13544182</v>
      </c>
      <c r="DE38" s="622"/>
      <c r="DF38" s="622"/>
      <c r="DG38" s="622"/>
      <c r="DH38" s="622"/>
      <c r="DI38" s="622"/>
      <c r="DJ38" s="622"/>
      <c r="DK38" s="623"/>
      <c r="DL38" s="627">
        <v>13145881</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380609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71475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5649001</v>
      </c>
      <c r="CS39" s="634"/>
      <c r="CT39" s="634"/>
      <c r="CU39" s="634"/>
      <c r="CV39" s="634"/>
      <c r="CW39" s="634"/>
      <c r="CX39" s="634"/>
      <c r="CY39" s="635"/>
      <c r="CZ39" s="624">
        <v>2.7</v>
      </c>
      <c r="DA39" s="636"/>
      <c r="DB39" s="636"/>
      <c r="DC39" s="637"/>
      <c r="DD39" s="627">
        <v>4331936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1148800</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320502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1631476</v>
      </c>
      <c r="CS40" s="622"/>
      <c r="CT40" s="622"/>
      <c r="CU40" s="622"/>
      <c r="CV40" s="622"/>
      <c r="CW40" s="622"/>
      <c r="CX40" s="622"/>
      <c r="CY40" s="623"/>
      <c r="CZ40" s="624">
        <v>0.8</v>
      </c>
      <c r="DA40" s="636"/>
      <c r="DB40" s="636"/>
      <c r="DC40" s="637"/>
      <c r="DD40" s="627">
        <v>1391670</v>
      </c>
      <c r="DE40" s="622"/>
      <c r="DF40" s="622"/>
      <c r="DG40" s="622"/>
      <c r="DH40" s="622"/>
      <c r="DI40" s="622"/>
      <c r="DJ40" s="622"/>
      <c r="DK40" s="623"/>
      <c r="DL40" s="627">
        <v>1031896</v>
      </c>
      <c r="DM40" s="622"/>
      <c r="DN40" s="622"/>
      <c r="DO40" s="622"/>
      <c r="DP40" s="622"/>
      <c r="DQ40" s="622"/>
      <c r="DR40" s="622"/>
      <c r="DS40" s="622"/>
      <c r="DT40" s="622"/>
      <c r="DU40" s="622"/>
      <c r="DV40" s="623"/>
      <c r="DW40" s="624">
        <v>0.9</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217429616</v>
      </c>
      <c r="S41" s="646"/>
      <c r="T41" s="646"/>
      <c r="U41" s="646"/>
      <c r="V41" s="646"/>
      <c r="W41" s="646"/>
      <c r="X41" s="646"/>
      <c r="Y41" s="649"/>
      <c r="Z41" s="650">
        <v>100</v>
      </c>
      <c r="AA41" s="650"/>
      <c r="AB41" s="650"/>
      <c r="AC41" s="650"/>
      <c r="AD41" s="651">
        <v>113344546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3038813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13363769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29343180</v>
      </c>
      <c r="CS42" s="634"/>
      <c r="CT42" s="634"/>
      <c r="CU42" s="634"/>
      <c r="CV42" s="634"/>
      <c r="CW42" s="634"/>
      <c r="CX42" s="634"/>
      <c r="CY42" s="635"/>
      <c r="CZ42" s="624">
        <v>14</v>
      </c>
      <c r="DA42" s="636"/>
      <c r="DB42" s="636"/>
      <c r="DC42" s="637"/>
      <c r="DD42" s="627">
        <v>8631284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547706</v>
      </c>
      <c r="CS43" s="634"/>
      <c r="CT43" s="634"/>
      <c r="CU43" s="634"/>
      <c r="CV43" s="634"/>
      <c r="CW43" s="634"/>
      <c r="CX43" s="634"/>
      <c r="CY43" s="635"/>
      <c r="CZ43" s="624">
        <v>0.3</v>
      </c>
      <c r="DA43" s="636"/>
      <c r="DB43" s="636"/>
      <c r="DC43" s="637"/>
      <c r="DD43" s="627">
        <v>547706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26152512</v>
      </c>
      <c r="CS44" s="622"/>
      <c r="CT44" s="622"/>
      <c r="CU44" s="622"/>
      <c r="CV44" s="622"/>
      <c r="CW44" s="622"/>
      <c r="CX44" s="622"/>
      <c r="CY44" s="623"/>
      <c r="CZ44" s="624">
        <v>12.5</v>
      </c>
      <c r="DA44" s="625"/>
      <c r="DB44" s="625"/>
      <c r="DC44" s="626"/>
      <c r="DD44" s="627">
        <v>8491382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10970481</v>
      </c>
      <c r="CS45" s="634"/>
      <c r="CT45" s="634"/>
      <c r="CU45" s="634"/>
      <c r="CV45" s="634"/>
      <c r="CW45" s="634"/>
      <c r="CX45" s="634"/>
      <c r="CY45" s="635"/>
      <c r="CZ45" s="624">
        <v>5.3</v>
      </c>
      <c r="DA45" s="636"/>
      <c r="DB45" s="636"/>
      <c r="DC45" s="637"/>
      <c r="DD45" s="627">
        <v>1113188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13313574</v>
      </c>
      <c r="CS46" s="622"/>
      <c r="CT46" s="622"/>
      <c r="CU46" s="622"/>
      <c r="CV46" s="622"/>
      <c r="CW46" s="622"/>
      <c r="CX46" s="622"/>
      <c r="CY46" s="623"/>
      <c r="CZ46" s="624">
        <v>6.4</v>
      </c>
      <c r="DA46" s="625"/>
      <c r="DB46" s="625"/>
      <c r="DC46" s="626"/>
      <c r="DD46" s="627">
        <v>7157884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3190668</v>
      </c>
      <c r="CS47" s="634"/>
      <c r="CT47" s="634"/>
      <c r="CU47" s="634"/>
      <c r="CV47" s="634"/>
      <c r="CW47" s="634"/>
      <c r="CX47" s="634"/>
      <c r="CY47" s="635"/>
      <c r="CZ47" s="624">
        <v>1.5</v>
      </c>
      <c r="DA47" s="636"/>
      <c r="DB47" s="636"/>
      <c r="DC47" s="637"/>
      <c r="DD47" s="627">
        <v>139902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208940471</v>
      </c>
      <c r="CS49" s="606"/>
      <c r="CT49" s="606"/>
      <c r="CU49" s="606"/>
      <c r="CV49" s="606"/>
      <c r="CW49" s="606"/>
      <c r="CX49" s="606"/>
      <c r="CY49" s="607"/>
      <c r="CZ49" s="608">
        <v>100</v>
      </c>
      <c r="DA49" s="609"/>
      <c r="DB49" s="609"/>
      <c r="DC49" s="610"/>
      <c r="DD49" s="611">
        <v>130979819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cQ6JxNqslo0M/kEvammKUBtvnNQN4OQ4nhUgWyJ9fkNQaufM9s702DnPhkLjKHq/zRd1YemrqstgEoBjU56cA==" saltValue="FoCvg+xxAG2BDYqJJnGU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218624</v>
      </c>
      <c r="R7" s="1103"/>
      <c r="S7" s="1103"/>
      <c r="T7" s="1103"/>
      <c r="U7" s="1103"/>
      <c r="V7" s="1103">
        <v>210147</v>
      </c>
      <c r="W7" s="1103"/>
      <c r="X7" s="1103"/>
      <c r="Y7" s="1103"/>
      <c r="Z7" s="1103"/>
      <c r="AA7" s="1103">
        <v>8477</v>
      </c>
      <c r="AB7" s="1103"/>
      <c r="AC7" s="1103"/>
      <c r="AD7" s="1103"/>
      <c r="AE7" s="1104"/>
      <c r="AF7" s="1105">
        <v>5082</v>
      </c>
      <c r="AG7" s="1106"/>
      <c r="AH7" s="1106"/>
      <c r="AI7" s="1106"/>
      <c r="AJ7" s="1107"/>
      <c r="AK7" s="1108">
        <v>1348</v>
      </c>
      <c r="AL7" s="1109"/>
      <c r="AM7" s="1109"/>
      <c r="AN7" s="1109"/>
      <c r="AO7" s="1109"/>
      <c r="AP7" s="1109">
        <v>206976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1</v>
      </c>
      <c r="CI7" s="1097"/>
      <c r="CJ7" s="1097"/>
      <c r="CK7" s="1097"/>
      <c r="CL7" s="1098"/>
      <c r="CM7" s="1096">
        <v>101</v>
      </c>
      <c r="CN7" s="1097"/>
      <c r="CO7" s="1097"/>
      <c r="CP7" s="1097"/>
      <c r="CQ7" s="1098"/>
      <c r="CR7" s="1096">
        <v>23</v>
      </c>
      <c r="CS7" s="1097"/>
      <c r="CT7" s="1097"/>
      <c r="CU7" s="1097"/>
      <c r="CV7" s="1098"/>
      <c r="CW7" s="1096">
        <v>5</v>
      </c>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182</v>
      </c>
      <c r="R8" s="1039"/>
      <c r="S8" s="1039"/>
      <c r="T8" s="1039"/>
      <c r="U8" s="1039"/>
      <c r="V8" s="1039">
        <v>182</v>
      </c>
      <c r="W8" s="1039"/>
      <c r="X8" s="1039"/>
      <c r="Y8" s="1039"/>
      <c r="Z8" s="1039"/>
      <c r="AA8" s="1039" t="s">
        <v>556</v>
      </c>
      <c r="AB8" s="1039"/>
      <c r="AC8" s="1039"/>
      <c r="AD8" s="1039"/>
      <c r="AE8" s="1040"/>
      <c r="AF8" s="1035" t="s">
        <v>122</v>
      </c>
      <c r="AG8" s="1036"/>
      <c r="AH8" s="1036"/>
      <c r="AI8" s="1036"/>
      <c r="AJ8" s="1037"/>
      <c r="AK8" s="1080">
        <v>4</v>
      </c>
      <c r="AL8" s="1081"/>
      <c r="AM8" s="1081"/>
      <c r="AN8" s="1081"/>
      <c r="AO8" s="1081"/>
      <c r="AP8" s="1081">
        <v>896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-34</v>
      </c>
      <c r="CI8" s="990"/>
      <c r="CJ8" s="990"/>
      <c r="CK8" s="990"/>
      <c r="CL8" s="991"/>
      <c r="CM8" s="989">
        <v>828</v>
      </c>
      <c r="CN8" s="990"/>
      <c r="CO8" s="990"/>
      <c r="CP8" s="990"/>
      <c r="CQ8" s="991"/>
      <c r="CR8" s="989">
        <v>10</v>
      </c>
      <c r="CS8" s="990"/>
      <c r="CT8" s="990"/>
      <c r="CU8" s="990"/>
      <c r="CV8" s="991"/>
      <c r="CW8" s="989">
        <v>147</v>
      </c>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45</v>
      </c>
      <c r="R9" s="1039"/>
      <c r="S9" s="1039"/>
      <c r="T9" s="1039"/>
      <c r="U9" s="1039"/>
      <c r="V9" s="1039">
        <v>33</v>
      </c>
      <c r="W9" s="1039"/>
      <c r="X9" s="1039"/>
      <c r="Y9" s="1039"/>
      <c r="Z9" s="1039"/>
      <c r="AA9" s="1039">
        <v>12</v>
      </c>
      <c r="AB9" s="1039"/>
      <c r="AC9" s="1039"/>
      <c r="AD9" s="1039"/>
      <c r="AE9" s="1040"/>
      <c r="AF9" s="1035">
        <v>12</v>
      </c>
      <c r="AG9" s="1036"/>
      <c r="AH9" s="1036"/>
      <c r="AI9" s="1036"/>
      <c r="AJ9" s="1037"/>
      <c r="AK9" s="1080" t="s">
        <v>556</v>
      </c>
      <c r="AL9" s="1081"/>
      <c r="AM9" s="1081"/>
      <c r="AN9" s="1081"/>
      <c r="AO9" s="1081"/>
      <c r="AP9" s="1081">
        <v>102</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560</v>
      </c>
      <c r="BT9" s="993"/>
      <c r="BU9" s="993"/>
      <c r="BV9" s="993"/>
      <c r="BW9" s="993"/>
      <c r="BX9" s="993"/>
      <c r="BY9" s="993"/>
      <c r="BZ9" s="993"/>
      <c r="CA9" s="993"/>
      <c r="CB9" s="993"/>
      <c r="CC9" s="993"/>
      <c r="CD9" s="993"/>
      <c r="CE9" s="993"/>
      <c r="CF9" s="993"/>
      <c r="CG9" s="1014"/>
      <c r="CH9" s="989">
        <v>-1</v>
      </c>
      <c r="CI9" s="990"/>
      <c r="CJ9" s="990"/>
      <c r="CK9" s="990"/>
      <c r="CL9" s="991"/>
      <c r="CM9" s="989">
        <v>181</v>
      </c>
      <c r="CN9" s="990"/>
      <c r="CO9" s="990"/>
      <c r="CP9" s="990"/>
      <c r="CQ9" s="991"/>
      <c r="CR9" s="989">
        <v>70</v>
      </c>
      <c r="CS9" s="990"/>
      <c r="CT9" s="990"/>
      <c r="CU9" s="990"/>
      <c r="CV9" s="991"/>
      <c r="CW9" s="989" t="s">
        <v>580</v>
      </c>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561</v>
      </c>
      <c r="BT10" s="993"/>
      <c r="BU10" s="993"/>
      <c r="BV10" s="993"/>
      <c r="BW10" s="993"/>
      <c r="BX10" s="993"/>
      <c r="BY10" s="993"/>
      <c r="BZ10" s="993"/>
      <c r="CA10" s="993"/>
      <c r="CB10" s="993"/>
      <c r="CC10" s="993"/>
      <c r="CD10" s="993"/>
      <c r="CE10" s="993"/>
      <c r="CF10" s="993"/>
      <c r="CG10" s="1014"/>
      <c r="CH10" s="989">
        <v>36</v>
      </c>
      <c r="CI10" s="990"/>
      <c r="CJ10" s="990"/>
      <c r="CK10" s="990"/>
      <c r="CL10" s="991"/>
      <c r="CM10" s="989">
        <v>268</v>
      </c>
      <c r="CN10" s="990"/>
      <c r="CO10" s="990"/>
      <c r="CP10" s="990"/>
      <c r="CQ10" s="991"/>
      <c r="CR10" s="989">
        <v>40</v>
      </c>
      <c r="CS10" s="990"/>
      <c r="CT10" s="990"/>
      <c r="CU10" s="990"/>
      <c r="CV10" s="991"/>
      <c r="CW10" s="989">
        <v>189</v>
      </c>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562</v>
      </c>
      <c r="BT11" s="993"/>
      <c r="BU11" s="993"/>
      <c r="BV11" s="993"/>
      <c r="BW11" s="993"/>
      <c r="BX11" s="993"/>
      <c r="BY11" s="993"/>
      <c r="BZ11" s="993"/>
      <c r="CA11" s="993"/>
      <c r="CB11" s="993"/>
      <c r="CC11" s="993"/>
      <c r="CD11" s="993"/>
      <c r="CE11" s="993"/>
      <c r="CF11" s="993"/>
      <c r="CG11" s="1014"/>
      <c r="CH11" s="989">
        <v>-26</v>
      </c>
      <c r="CI11" s="990"/>
      <c r="CJ11" s="990"/>
      <c r="CK11" s="990"/>
      <c r="CL11" s="991"/>
      <c r="CM11" s="989">
        <v>91</v>
      </c>
      <c r="CN11" s="990"/>
      <c r="CO11" s="990"/>
      <c r="CP11" s="990"/>
      <c r="CQ11" s="991"/>
      <c r="CR11" s="989">
        <v>20</v>
      </c>
      <c r="CS11" s="990"/>
      <c r="CT11" s="990"/>
      <c r="CU11" s="990"/>
      <c r="CV11" s="991"/>
      <c r="CW11" s="989">
        <v>139</v>
      </c>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563</v>
      </c>
      <c r="BT12" s="993"/>
      <c r="BU12" s="993"/>
      <c r="BV12" s="993"/>
      <c r="BW12" s="993"/>
      <c r="BX12" s="993"/>
      <c r="BY12" s="993"/>
      <c r="BZ12" s="993"/>
      <c r="CA12" s="993"/>
      <c r="CB12" s="993"/>
      <c r="CC12" s="993"/>
      <c r="CD12" s="993"/>
      <c r="CE12" s="993"/>
      <c r="CF12" s="993"/>
      <c r="CG12" s="1014"/>
      <c r="CH12" s="989">
        <v>-3</v>
      </c>
      <c r="CI12" s="990"/>
      <c r="CJ12" s="990"/>
      <c r="CK12" s="990"/>
      <c r="CL12" s="991"/>
      <c r="CM12" s="989">
        <v>86</v>
      </c>
      <c r="CN12" s="990"/>
      <c r="CO12" s="990"/>
      <c r="CP12" s="990"/>
      <c r="CQ12" s="991"/>
      <c r="CR12" s="989">
        <v>20</v>
      </c>
      <c r="CS12" s="990"/>
      <c r="CT12" s="990"/>
      <c r="CU12" s="990"/>
      <c r="CV12" s="991"/>
      <c r="CW12" s="989">
        <v>47</v>
      </c>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564</v>
      </c>
      <c r="BT13" s="993"/>
      <c r="BU13" s="993"/>
      <c r="BV13" s="993"/>
      <c r="BW13" s="993"/>
      <c r="BX13" s="993"/>
      <c r="BY13" s="993"/>
      <c r="BZ13" s="993"/>
      <c r="CA13" s="993"/>
      <c r="CB13" s="993"/>
      <c r="CC13" s="993"/>
      <c r="CD13" s="993"/>
      <c r="CE13" s="993"/>
      <c r="CF13" s="993"/>
      <c r="CG13" s="1014"/>
      <c r="CH13" s="989" t="s">
        <v>580</v>
      </c>
      <c r="CI13" s="990"/>
      <c r="CJ13" s="990"/>
      <c r="CK13" s="990"/>
      <c r="CL13" s="991"/>
      <c r="CM13" s="989">
        <v>18</v>
      </c>
      <c r="CN13" s="990"/>
      <c r="CO13" s="990"/>
      <c r="CP13" s="990"/>
      <c r="CQ13" s="991"/>
      <c r="CR13" s="989">
        <v>10</v>
      </c>
      <c r="CS13" s="990"/>
      <c r="CT13" s="990"/>
      <c r="CU13" s="990"/>
      <c r="CV13" s="991"/>
      <c r="CW13" s="989" t="s">
        <v>580</v>
      </c>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565</v>
      </c>
      <c r="BT14" s="993"/>
      <c r="BU14" s="993"/>
      <c r="BV14" s="993"/>
      <c r="BW14" s="993"/>
      <c r="BX14" s="993"/>
      <c r="BY14" s="993"/>
      <c r="BZ14" s="993"/>
      <c r="CA14" s="993"/>
      <c r="CB14" s="993"/>
      <c r="CC14" s="993"/>
      <c r="CD14" s="993"/>
      <c r="CE14" s="993"/>
      <c r="CF14" s="993"/>
      <c r="CG14" s="1014"/>
      <c r="CH14" s="989">
        <v>-18</v>
      </c>
      <c r="CI14" s="990"/>
      <c r="CJ14" s="990"/>
      <c r="CK14" s="990"/>
      <c r="CL14" s="991"/>
      <c r="CM14" s="989">
        <v>18992</v>
      </c>
      <c r="CN14" s="990"/>
      <c r="CO14" s="990"/>
      <c r="CP14" s="990"/>
      <c r="CQ14" s="991"/>
      <c r="CR14" s="989">
        <v>16133</v>
      </c>
      <c r="CS14" s="990"/>
      <c r="CT14" s="990"/>
      <c r="CU14" s="990"/>
      <c r="CV14" s="991"/>
      <c r="CW14" s="989">
        <v>1156</v>
      </c>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566</v>
      </c>
      <c r="BT15" s="993"/>
      <c r="BU15" s="993"/>
      <c r="BV15" s="993"/>
      <c r="BW15" s="993"/>
      <c r="BX15" s="993"/>
      <c r="BY15" s="993"/>
      <c r="BZ15" s="993"/>
      <c r="CA15" s="993"/>
      <c r="CB15" s="993"/>
      <c r="CC15" s="993"/>
      <c r="CD15" s="993"/>
      <c r="CE15" s="993"/>
      <c r="CF15" s="993"/>
      <c r="CG15" s="1014"/>
      <c r="CH15" s="989" t="s">
        <v>580</v>
      </c>
      <c r="CI15" s="990"/>
      <c r="CJ15" s="990"/>
      <c r="CK15" s="990"/>
      <c r="CL15" s="991"/>
      <c r="CM15" s="989">
        <v>27</v>
      </c>
      <c r="CN15" s="990"/>
      <c r="CO15" s="990"/>
      <c r="CP15" s="990"/>
      <c r="CQ15" s="991"/>
      <c r="CR15" s="989">
        <v>213</v>
      </c>
      <c r="CS15" s="990"/>
      <c r="CT15" s="990"/>
      <c r="CU15" s="990"/>
      <c r="CV15" s="991"/>
      <c r="CW15" s="989" t="s">
        <v>580</v>
      </c>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t="s">
        <v>567</v>
      </c>
      <c r="BT16" s="993"/>
      <c r="BU16" s="993"/>
      <c r="BV16" s="993"/>
      <c r="BW16" s="993"/>
      <c r="BX16" s="993"/>
      <c r="BY16" s="993"/>
      <c r="BZ16" s="993"/>
      <c r="CA16" s="993"/>
      <c r="CB16" s="993"/>
      <c r="CC16" s="993"/>
      <c r="CD16" s="993"/>
      <c r="CE16" s="993"/>
      <c r="CF16" s="993"/>
      <c r="CG16" s="1014"/>
      <c r="CH16" s="989">
        <v>1</v>
      </c>
      <c r="CI16" s="990"/>
      <c r="CJ16" s="990"/>
      <c r="CK16" s="990"/>
      <c r="CL16" s="991"/>
      <c r="CM16" s="989">
        <v>24</v>
      </c>
      <c r="CN16" s="990"/>
      <c r="CO16" s="990"/>
      <c r="CP16" s="990"/>
      <c r="CQ16" s="991"/>
      <c r="CR16" s="989">
        <v>5</v>
      </c>
      <c r="CS16" s="990"/>
      <c r="CT16" s="990"/>
      <c r="CU16" s="990"/>
      <c r="CV16" s="991"/>
      <c r="CW16" s="989">
        <v>24</v>
      </c>
      <c r="CX16" s="990"/>
      <c r="CY16" s="990"/>
      <c r="CZ16" s="990"/>
      <c r="DA16" s="991"/>
      <c r="DB16" s="989">
        <v>2</v>
      </c>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t="s">
        <v>568</v>
      </c>
      <c r="BT17" s="993"/>
      <c r="BU17" s="993"/>
      <c r="BV17" s="993"/>
      <c r="BW17" s="993"/>
      <c r="BX17" s="993"/>
      <c r="BY17" s="993"/>
      <c r="BZ17" s="993"/>
      <c r="CA17" s="993"/>
      <c r="CB17" s="993"/>
      <c r="CC17" s="993"/>
      <c r="CD17" s="993"/>
      <c r="CE17" s="993"/>
      <c r="CF17" s="993"/>
      <c r="CG17" s="1014"/>
      <c r="CH17" s="989">
        <v>-1</v>
      </c>
      <c r="CI17" s="990"/>
      <c r="CJ17" s="990"/>
      <c r="CK17" s="990"/>
      <c r="CL17" s="991"/>
      <c r="CM17" s="989">
        <v>11</v>
      </c>
      <c r="CN17" s="990"/>
      <c r="CO17" s="990"/>
      <c r="CP17" s="990"/>
      <c r="CQ17" s="991"/>
      <c r="CR17" s="989">
        <v>5</v>
      </c>
      <c r="CS17" s="990"/>
      <c r="CT17" s="990"/>
      <c r="CU17" s="990"/>
      <c r="CV17" s="991"/>
      <c r="CW17" s="989">
        <v>22</v>
      </c>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t="s">
        <v>569</v>
      </c>
      <c r="BT18" s="993"/>
      <c r="BU18" s="993"/>
      <c r="BV18" s="993"/>
      <c r="BW18" s="993"/>
      <c r="BX18" s="993"/>
      <c r="BY18" s="993"/>
      <c r="BZ18" s="993"/>
      <c r="CA18" s="993"/>
      <c r="CB18" s="993"/>
      <c r="CC18" s="993"/>
      <c r="CD18" s="993"/>
      <c r="CE18" s="993"/>
      <c r="CF18" s="993"/>
      <c r="CG18" s="1014"/>
      <c r="CH18" s="989">
        <v>-7</v>
      </c>
      <c r="CI18" s="990"/>
      <c r="CJ18" s="990"/>
      <c r="CK18" s="990"/>
      <c r="CL18" s="991"/>
      <c r="CM18" s="989">
        <v>190</v>
      </c>
      <c r="CN18" s="990"/>
      <c r="CO18" s="990"/>
      <c r="CP18" s="990"/>
      <c r="CQ18" s="991"/>
      <c r="CR18" s="989">
        <v>30</v>
      </c>
      <c r="CS18" s="990"/>
      <c r="CT18" s="990"/>
      <c r="CU18" s="990"/>
      <c r="CV18" s="991"/>
      <c r="CW18" s="989">
        <v>15</v>
      </c>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t="s">
        <v>570</v>
      </c>
      <c r="BT19" s="993"/>
      <c r="BU19" s="993"/>
      <c r="BV19" s="993"/>
      <c r="BW19" s="993"/>
      <c r="BX19" s="993"/>
      <c r="BY19" s="993"/>
      <c r="BZ19" s="993"/>
      <c r="CA19" s="993"/>
      <c r="CB19" s="993"/>
      <c r="CC19" s="993"/>
      <c r="CD19" s="993"/>
      <c r="CE19" s="993"/>
      <c r="CF19" s="993"/>
      <c r="CG19" s="1014"/>
      <c r="CH19" s="989">
        <v>-1</v>
      </c>
      <c r="CI19" s="990"/>
      <c r="CJ19" s="990"/>
      <c r="CK19" s="990"/>
      <c r="CL19" s="991"/>
      <c r="CM19" s="989">
        <v>-111</v>
      </c>
      <c r="CN19" s="990"/>
      <c r="CO19" s="990"/>
      <c r="CP19" s="990"/>
      <c r="CQ19" s="991"/>
      <c r="CR19" s="989">
        <v>15</v>
      </c>
      <c r="CS19" s="990"/>
      <c r="CT19" s="990"/>
      <c r="CU19" s="990"/>
      <c r="CV19" s="991"/>
      <c r="CW19" s="989">
        <v>65</v>
      </c>
      <c r="CX19" s="990"/>
      <c r="CY19" s="990"/>
      <c r="CZ19" s="990"/>
      <c r="DA19" s="991"/>
      <c r="DB19" s="989">
        <v>14</v>
      </c>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t="s">
        <v>571</v>
      </c>
      <c r="BT20" s="993"/>
      <c r="BU20" s="993"/>
      <c r="BV20" s="993"/>
      <c r="BW20" s="993"/>
      <c r="BX20" s="993"/>
      <c r="BY20" s="993"/>
      <c r="BZ20" s="993"/>
      <c r="CA20" s="993"/>
      <c r="CB20" s="993"/>
      <c r="CC20" s="993"/>
      <c r="CD20" s="993"/>
      <c r="CE20" s="993"/>
      <c r="CF20" s="993"/>
      <c r="CG20" s="1014"/>
      <c r="CH20" s="989" t="s">
        <v>580</v>
      </c>
      <c r="CI20" s="990"/>
      <c r="CJ20" s="990"/>
      <c r="CK20" s="990"/>
      <c r="CL20" s="991"/>
      <c r="CM20" s="989">
        <v>18</v>
      </c>
      <c r="CN20" s="990"/>
      <c r="CO20" s="990"/>
      <c r="CP20" s="990"/>
      <c r="CQ20" s="991"/>
      <c r="CR20" s="989">
        <v>10</v>
      </c>
      <c r="CS20" s="990"/>
      <c r="CT20" s="990"/>
      <c r="CU20" s="990"/>
      <c r="CV20" s="991"/>
      <c r="CW20" s="989">
        <v>28</v>
      </c>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t="s">
        <v>572</v>
      </c>
      <c r="BT21" s="993"/>
      <c r="BU21" s="993"/>
      <c r="BV21" s="993"/>
      <c r="BW21" s="993"/>
      <c r="BX21" s="993"/>
      <c r="BY21" s="993"/>
      <c r="BZ21" s="993"/>
      <c r="CA21" s="993"/>
      <c r="CB21" s="993"/>
      <c r="CC21" s="993"/>
      <c r="CD21" s="993"/>
      <c r="CE21" s="993"/>
      <c r="CF21" s="993"/>
      <c r="CG21" s="1014"/>
      <c r="CH21" s="989">
        <v>-20</v>
      </c>
      <c r="CI21" s="990"/>
      <c r="CJ21" s="990"/>
      <c r="CK21" s="990"/>
      <c r="CL21" s="991"/>
      <c r="CM21" s="989">
        <v>408</v>
      </c>
      <c r="CN21" s="990"/>
      <c r="CO21" s="990"/>
      <c r="CP21" s="990"/>
      <c r="CQ21" s="991"/>
      <c r="CR21" s="989">
        <v>10</v>
      </c>
      <c r="CS21" s="990"/>
      <c r="CT21" s="990"/>
      <c r="CU21" s="990"/>
      <c r="CV21" s="991"/>
      <c r="CW21" s="989">
        <v>120</v>
      </c>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t="s">
        <v>573</v>
      </c>
      <c r="BT22" s="993"/>
      <c r="BU22" s="993"/>
      <c r="BV22" s="993"/>
      <c r="BW22" s="993"/>
      <c r="BX22" s="993"/>
      <c r="BY22" s="993"/>
      <c r="BZ22" s="993"/>
      <c r="CA22" s="993"/>
      <c r="CB22" s="993"/>
      <c r="CC22" s="993"/>
      <c r="CD22" s="993"/>
      <c r="CE22" s="993"/>
      <c r="CF22" s="993"/>
      <c r="CG22" s="1014"/>
      <c r="CH22" s="989">
        <v>13</v>
      </c>
      <c r="CI22" s="990"/>
      <c r="CJ22" s="990"/>
      <c r="CK22" s="990"/>
      <c r="CL22" s="991"/>
      <c r="CM22" s="989">
        <v>420</v>
      </c>
      <c r="CN22" s="990"/>
      <c r="CO22" s="990"/>
      <c r="CP22" s="990"/>
      <c r="CQ22" s="991"/>
      <c r="CR22" s="989">
        <v>35</v>
      </c>
      <c r="CS22" s="990"/>
      <c r="CT22" s="990"/>
      <c r="CU22" s="990"/>
      <c r="CV22" s="991"/>
      <c r="CW22" s="989">
        <v>27</v>
      </c>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218851</v>
      </c>
      <c r="R23" s="1061"/>
      <c r="S23" s="1061"/>
      <c r="T23" s="1061"/>
      <c r="U23" s="1061"/>
      <c r="V23" s="1061">
        <v>210362</v>
      </c>
      <c r="W23" s="1061"/>
      <c r="X23" s="1061"/>
      <c r="Y23" s="1061"/>
      <c r="Z23" s="1061"/>
      <c r="AA23" s="1061">
        <v>8489</v>
      </c>
      <c r="AB23" s="1061"/>
      <c r="AC23" s="1061"/>
      <c r="AD23" s="1061"/>
      <c r="AE23" s="1068"/>
      <c r="AF23" s="1069">
        <v>5094</v>
      </c>
      <c r="AG23" s="1061"/>
      <c r="AH23" s="1061"/>
      <c r="AI23" s="1061"/>
      <c r="AJ23" s="1070"/>
      <c r="AK23" s="1071"/>
      <c r="AL23" s="1072"/>
      <c r="AM23" s="1072"/>
      <c r="AN23" s="1072"/>
      <c r="AO23" s="1072"/>
      <c r="AP23" s="1061">
        <v>3207974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t="s">
        <v>574</v>
      </c>
      <c r="BT23" s="993"/>
      <c r="BU23" s="993"/>
      <c r="BV23" s="993"/>
      <c r="BW23" s="993"/>
      <c r="BX23" s="993"/>
      <c r="BY23" s="993"/>
      <c r="BZ23" s="993"/>
      <c r="CA23" s="993"/>
      <c r="CB23" s="993"/>
      <c r="CC23" s="993"/>
      <c r="CD23" s="993"/>
      <c r="CE23" s="993"/>
      <c r="CF23" s="993"/>
      <c r="CG23" s="1014"/>
      <c r="CH23" s="989" t="s">
        <v>580</v>
      </c>
      <c r="CI23" s="990"/>
      <c r="CJ23" s="990"/>
      <c r="CK23" s="990"/>
      <c r="CL23" s="991"/>
      <c r="CM23" s="989">
        <v>1908</v>
      </c>
      <c r="CN23" s="990"/>
      <c r="CO23" s="990"/>
      <c r="CP23" s="990"/>
      <c r="CQ23" s="991"/>
      <c r="CR23" s="989">
        <v>5</v>
      </c>
      <c r="CS23" s="990"/>
      <c r="CT23" s="990"/>
      <c r="CU23" s="990"/>
      <c r="CV23" s="991"/>
      <c r="CW23" s="989">
        <v>2</v>
      </c>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t="s">
        <v>575</v>
      </c>
      <c r="BT24" s="993"/>
      <c r="BU24" s="993"/>
      <c r="BV24" s="993"/>
      <c r="BW24" s="993"/>
      <c r="BX24" s="993"/>
      <c r="BY24" s="993"/>
      <c r="BZ24" s="993"/>
      <c r="CA24" s="993"/>
      <c r="CB24" s="993"/>
      <c r="CC24" s="993"/>
      <c r="CD24" s="993"/>
      <c r="CE24" s="993"/>
      <c r="CF24" s="993"/>
      <c r="CG24" s="1014"/>
      <c r="CH24" s="989" t="s">
        <v>580</v>
      </c>
      <c r="CI24" s="990"/>
      <c r="CJ24" s="990"/>
      <c r="CK24" s="990"/>
      <c r="CL24" s="991"/>
      <c r="CM24" s="989">
        <v>188</v>
      </c>
      <c r="CN24" s="990"/>
      <c r="CO24" s="990"/>
      <c r="CP24" s="990"/>
      <c r="CQ24" s="991"/>
      <c r="CR24" s="989">
        <v>30</v>
      </c>
      <c r="CS24" s="990"/>
      <c r="CT24" s="990"/>
      <c r="CU24" s="990"/>
      <c r="CV24" s="991"/>
      <c r="CW24" s="989">
        <v>35</v>
      </c>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t="s">
        <v>576</v>
      </c>
      <c r="BT25" s="993"/>
      <c r="BU25" s="993"/>
      <c r="BV25" s="993"/>
      <c r="BW25" s="993"/>
      <c r="BX25" s="993"/>
      <c r="BY25" s="993"/>
      <c r="BZ25" s="993"/>
      <c r="CA25" s="993"/>
      <c r="CB25" s="993"/>
      <c r="CC25" s="993"/>
      <c r="CD25" s="993"/>
      <c r="CE25" s="993"/>
      <c r="CF25" s="993"/>
      <c r="CG25" s="1014"/>
      <c r="CH25" s="989">
        <v>-14</v>
      </c>
      <c r="CI25" s="990"/>
      <c r="CJ25" s="990"/>
      <c r="CK25" s="990"/>
      <c r="CL25" s="991"/>
      <c r="CM25" s="989">
        <v>100</v>
      </c>
      <c r="CN25" s="990"/>
      <c r="CO25" s="990"/>
      <c r="CP25" s="990"/>
      <c r="CQ25" s="991"/>
      <c r="CR25" s="989">
        <v>10</v>
      </c>
      <c r="CS25" s="990"/>
      <c r="CT25" s="990"/>
      <c r="CU25" s="990"/>
      <c r="CV25" s="991"/>
      <c r="CW25" s="989" t="s">
        <v>580</v>
      </c>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5025</v>
      </c>
      <c r="R28" s="1051"/>
      <c r="S28" s="1051"/>
      <c r="T28" s="1051"/>
      <c r="U28" s="1051"/>
      <c r="V28" s="1051">
        <v>4882</v>
      </c>
      <c r="W28" s="1051"/>
      <c r="X28" s="1051"/>
      <c r="Y28" s="1051"/>
      <c r="Z28" s="1051"/>
      <c r="AA28" s="1051">
        <v>143</v>
      </c>
      <c r="AB28" s="1051"/>
      <c r="AC28" s="1051"/>
      <c r="AD28" s="1051"/>
      <c r="AE28" s="1052"/>
      <c r="AF28" s="1053">
        <v>143</v>
      </c>
      <c r="AG28" s="1051"/>
      <c r="AH28" s="1051"/>
      <c r="AI28" s="1051"/>
      <c r="AJ28" s="1054"/>
      <c r="AK28" s="1042" t="s">
        <v>556</v>
      </c>
      <c r="AL28" s="1043"/>
      <c r="AM28" s="1043"/>
      <c r="AN28" s="1043"/>
      <c r="AO28" s="1043"/>
      <c r="AP28" s="1043" t="s">
        <v>557</v>
      </c>
      <c r="AQ28" s="1043"/>
      <c r="AR28" s="1043"/>
      <c r="AS28" s="1043"/>
      <c r="AT28" s="1043"/>
      <c r="AU28" s="1043" t="s">
        <v>557</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189</v>
      </c>
      <c r="R29" s="1039"/>
      <c r="S29" s="1039"/>
      <c r="T29" s="1039"/>
      <c r="U29" s="1039"/>
      <c r="V29" s="1039">
        <v>189</v>
      </c>
      <c r="W29" s="1039"/>
      <c r="X29" s="1039"/>
      <c r="Y29" s="1039"/>
      <c r="Z29" s="1039"/>
      <c r="AA29" s="1039" t="s">
        <v>557</v>
      </c>
      <c r="AB29" s="1039"/>
      <c r="AC29" s="1039"/>
      <c r="AD29" s="1039"/>
      <c r="AE29" s="1040"/>
      <c r="AF29" s="1035" t="s">
        <v>122</v>
      </c>
      <c r="AG29" s="1036"/>
      <c r="AH29" s="1036"/>
      <c r="AI29" s="1036"/>
      <c r="AJ29" s="1037"/>
      <c r="AK29" s="980">
        <v>4</v>
      </c>
      <c r="AL29" s="971"/>
      <c r="AM29" s="971"/>
      <c r="AN29" s="971"/>
      <c r="AO29" s="971"/>
      <c r="AP29" s="971">
        <v>79</v>
      </c>
      <c r="AQ29" s="971"/>
      <c r="AR29" s="971"/>
      <c r="AS29" s="971"/>
      <c r="AT29" s="971"/>
      <c r="AU29" s="971">
        <v>2</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41162</v>
      </c>
      <c r="R30" s="1039"/>
      <c r="S30" s="1039"/>
      <c r="T30" s="1039"/>
      <c r="U30" s="1039"/>
      <c r="V30" s="1039">
        <v>40875</v>
      </c>
      <c r="W30" s="1039"/>
      <c r="X30" s="1039"/>
      <c r="Y30" s="1039"/>
      <c r="Z30" s="1039"/>
      <c r="AA30" s="1039">
        <v>287</v>
      </c>
      <c r="AB30" s="1039"/>
      <c r="AC30" s="1039"/>
      <c r="AD30" s="1039"/>
      <c r="AE30" s="1040"/>
      <c r="AF30" s="1035">
        <v>287</v>
      </c>
      <c r="AG30" s="1036"/>
      <c r="AH30" s="1036"/>
      <c r="AI30" s="1036"/>
      <c r="AJ30" s="1037"/>
      <c r="AK30" s="980">
        <v>3738</v>
      </c>
      <c r="AL30" s="971"/>
      <c r="AM30" s="971"/>
      <c r="AN30" s="971"/>
      <c r="AO30" s="971"/>
      <c r="AP30" s="971" t="s">
        <v>557</v>
      </c>
      <c r="AQ30" s="971"/>
      <c r="AR30" s="971"/>
      <c r="AS30" s="971"/>
      <c r="AT30" s="971"/>
      <c r="AU30" s="971" t="s">
        <v>557</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8199</v>
      </c>
      <c r="R31" s="1039"/>
      <c r="S31" s="1039"/>
      <c r="T31" s="1039"/>
      <c r="U31" s="1039"/>
      <c r="V31" s="1039">
        <v>8165</v>
      </c>
      <c r="W31" s="1039"/>
      <c r="X31" s="1039"/>
      <c r="Y31" s="1039"/>
      <c r="Z31" s="1039"/>
      <c r="AA31" s="1039">
        <v>34</v>
      </c>
      <c r="AB31" s="1039"/>
      <c r="AC31" s="1039"/>
      <c r="AD31" s="1039"/>
      <c r="AE31" s="1040"/>
      <c r="AF31" s="1035">
        <v>34</v>
      </c>
      <c r="AG31" s="1036"/>
      <c r="AH31" s="1036"/>
      <c r="AI31" s="1036"/>
      <c r="AJ31" s="1037"/>
      <c r="AK31" s="980">
        <v>1652</v>
      </c>
      <c r="AL31" s="971"/>
      <c r="AM31" s="971"/>
      <c r="AN31" s="971"/>
      <c r="AO31" s="971"/>
      <c r="AP31" s="971" t="s">
        <v>557</v>
      </c>
      <c r="AQ31" s="971"/>
      <c r="AR31" s="971"/>
      <c r="AS31" s="971"/>
      <c r="AT31" s="971"/>
      <c r="AU31" s="971" t="s">
        <v>557</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41987</v>
      </c>
      <c r="R32" s="1039"/>
      <c r="S32" s="1039"/>
      <c r="T32" s="1039"/>
      <c r="U32" s="1039"/>
      <c r="V32" s="1039">
        <v>41382</v>
      </c>
      <c r="W32" s="1039"/>
      <c r="X32" s="1039"/>
      <c r="Y32" s="1039"/>
      <c r="Z32" s="1039"/>
      <c r="AA32" s="1039">
        <v>605</v>
      </c>
      <c r="AB32" s="1039"/>
      <c r="AC32" s="1039"/>
      <c r="AD32" s="1039"/>
      <c r="AE32" s="1040"/>
      <c r="AF32" s="1035">
        <v>605</v>
      </c>
      <c r="AG32" s="1036"/>
      <c r="AH32" s="1036"/>
      <c r="AI32" s="1036"/>
      <c r="AJ32" s="1037"/>
      <c r="AK32" s="980">
        <v>6108</v>
      </c>
      <c r="AL32" s="971"/>
      <c r="AM32" s="971"/>
      <c r="AN32" s="971"/>
      <c r="AO32" s="971"/>
      <c r="AP32" s="971" t="s">
        <v>557</v>
      </c>
      <c r="AQ32" s="971"/>
      <c r="AR32" s="971"/>
      <c r="AS32" s="971"/>
      <c r="AT32" s="971"/>
      <c r="AU32" s="971" t="s">
        <v>557</v>
      </c>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8749</v>
      </c>
      <c r="R33" s="1039"/>
      <c r="S33" s="1039"/>
      <c r="T33" s="1039"/>
      <c r="U33" s="1039"/>
      <c r="V33" s="1039">
        <v>8414</v>
      </c>
      <c r="W33" s="1039"/>
      <c r="X33" s="1039"/>
      <c r="Y33" s="1039"/>
      <c r="Z33" s="1039"/>
      <c r="AA33" s="1039">
        <v>335</v>
      </c>
      <c r="AB33" s="1039"/>
      <c r="AC33" s="1039"/>
      <c r="AD33" s="1039"/>
      <c r="AE33" s="1040"/>
      <c r="AF33" s="1035">
        <v>6463</v>
      </c>
      <c r="AG33" s="1036"/>
      <c r="AH33" s="1036"/>
      <c r="AI33" s="1036"/>
      <c r="AJ33" s="1037"/>
      <c r="AK33" s="980">
        <v>381</v>
      </c>
      <c r="AL33" s="971"/>
      <c r="AM33" s="971"/>
      <c r="AN33" s="971"/>
      <c r="AO33" s="971"/>
      <c r="AP33" s="971">
        <v>12374</v>
      </c>
      <c r="AQ33" s="971"/>
      <c r="AR33" s="971"/>
      <c r="AS33" s="971"/>
      <c r="AT33" s="971"/>
      <c r="AU33" s="971">
        <v>3539</v>
      </c>
      <c r="AV33" s="971"/>
      <c r="AW33" s="971"/>
      <c r="AX33" s="971"/>
      <c r="AY33" s="971"/>
      <c r="AZ33" s="1041"/>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16548</v>
      </c>
      <c r="R34" s="1039"/>
      <c r="S34" s="1039"/>
      <c r="T34" s="1039"/>
      <c r="U34" s="1039"/>
      <c r="V34" s="1039">
        <v>15864</v>
      </c>
      <c r="W34" s="1039"/>
      <c r="X34" s="1039"/>
      <c r="Y34" s="1039"/>
      <c r="Z34" s="1039"/>
      <c r="AA34" s="1039">
        <v>684</v>
      </c>
      <c r="AB34" s="1039"/>
      <c r="AC34" s="1039"/>
      <c r="AD34" s="1039"/>
      <c r="AE34" s="1040"/>
      <c r="AF34" s="1035">
        <v>2718</v>
      </c>
      <c r="AG34" s="1036"/>
      <c r="AH34" s="1036"/>
      <c r="AI34" s="1036"/>
      <c r="AJ34" s="1037"/>
      <c r="AK34" s="980">
        <v>6463</v>
      </c>
      <c r="AL34" s="971"/>
      <c r="AM34" s="971"/>
      <c r="AN34" s="971"/>
      <c r="AO34" s="971"/>
      <c r="AP34" s="971">
        <v>103641</v>
      </c>
      <c r="AQ34" s="971"/>
      <c r="AR34" s="971"/>
      <c r="AS34" s="971"/>
      <c r="AT34" s="971"/>
      <c r="AU34" s="971">
        <v>56692</v>
      </c>
      <c r="AV34" s="971"/>
      <c r="AW34" s="971"/>
      <c r="AX34" s="971"/>
      <c r="AY34" s="971"/>
      <c r="AZ34" s="1041"/>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398</v>
      </c>
      <c r="C35" s="1031"/>
      <c r="D35" s="1031"/>
      <c r="E35" s="1031"/>
      <c r="F35" s="1031"/>
      <c r="G35" s="1031"/>
      <c r="H35" s="1031"/>
      <c r="I35" s="1031"/>
      <c r="J35" s="1031"/>
      <c r="K35" s="1031"/>
      <c r="L35" s="1031"/>
      <c r="M35" s="1031"/>
      <c r="N35" s="1031"/>
      <c r="O35" s="1031"/>
      <c r="P35" s="1032"/>
      <c r="Q35" s="1038">
        <v>46</v>
      </c>
      <c r="R35" s="1039"/>
      <c r="S35" s="1039"/>
      <c r="T35" s="1039"/>
      <c r="U35" s="1039"/>
      <c r="V35" s="1039">
        <v>46</v>
      </c>
      <c r="W35" s="1039"/>
      <c r="X35" s="1039"/>
      <c r="Y35" s="1039"/>
      <c r="Z35" s="1039"/>
      <c r="AA35" s="1039" t="s">
        <v>557</v>
      </c>
      <c r="AB35" s="1039"/>
      <c r="AC35" s="1039"/>
      <c r="AD35" s="1039"/>
      <c r="AE35" s="1040"/>
      <c r="AF35" s="1035">
        <v>188</v>
      </c>
      <c r="AG35" s="1036"/>
      <c r="AH35" s="1036"/>
      <c r="AI35" s="1036"/>
      <c r="AJ35" s="1037"/>
      <c r="AK35" s="980">
        <v>26</v>
      </c>
      <c r="AL35" s="971"/>
      <c r="AM35" s="971"/>
      <c r="AN35" s="971"/>
      <c r="AO35" s="971"/>
      <c r="AP35" s="971">
        <v>5</v>
      </c>
      <c r="AQ35" s="971"/>
      <c r="AR35" s="971"/>
      <c r="AS35" s="971"/>
      <c r="AT35" s="971"/>
      <c r="AU35" s="971">
        <v>5</v>
      </c>
      <c r="AV35" s="971"/>
      <c r="AW35" s="971"/>
      <c r="AX35" s="971"/>
      <c r="AY35" s="971"/>
      <c r="AZ35" s="1041"/>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399</v>
      </c>
      <c r="C36" s="1031"/>
      <c r="D36" s="1031"/>
      <c r="E36" s="1031"/>
      <c r="F36" s="1031"/>
      <c r="G36" s="1031"/>
      <c r="H36" s="1031"/>
      <c r="I36" s="1031"/>
      <c r="J36" s="1031"/>
      <c r="K36" s="1031"/>
      <c r="L36" s="1031"/>
      <c r="M36" s="1031"/>
      <c r="N36" s="1031"/>
      <c r="O36" s="1031"/>
      <c r="P36" s="1032"/>
      <c r="Q36" s="1038">
        <v>865</v>
      </c>
      <c r="R36" s="1039"/>
      <c r="S36" s="1039"/>
      <c r="T36" s="1039"/>
      <c r="U36" s="1039"/>
      <c r="V36" s="1039">
        <v>835</v>
      </c>
      <c r="W36" s="1039"/>
      <c r="X36" s="1039"/>
      <c r="Y36" s="1039"/>
      <c r="Z36" s="1039"/>
      <c r="AA36" s="1039">
        <v>30</v>
      </c>
      <c r="AB36" s="1039"/>
      <c r="AC36" s="1039"/>
      <c r="AD36" s="1039"/>
      <c r="AE36" s="1040"/>
      <c r="AF36" s="1035">
        <v>1714</v>
      </c>
      <c r="AG36" s="1036"/>
      <c r="AH36" s="1036"/>
      <c r="AI36" s="1036"/>
      <c r="AJ36" s="1037"/>
      <c r="AK36" s="980">
        <v>304</v>
      </c>
      <c r="AL36" s="971"/>
      <c r="AM36" s="971"/>
      <c r="AN36" s="971"/>
      <c r="AO36" s="971"/>
      <c r="AP36" s="971">
        <v>554</v>
      </c>
      <c r="AQ36" s="971"/>
      <c r="AR36" s="971"/>
      <c r="AS36" s="971"/>
      <c r="AT36" s="971"/>
      <c r="AU36" s="971">
        <v>280</v>
      </c>
      <c r="AV36" s="971"/>
      <c r="AW36" s="971"/>
      <c r="AX36" s="971"/>
      <c r="AY36" s="971"/>
      <c r="AZ36" s="1041"/>
      <c r="BA36" s="1041"/>
      <c r="BB36" s="1041"/>
      <c r="BC36" s="1041"/>
      <c r="BD36" s="1041"/>
      <c r="BE36" s="972" t="s">
        <v>396</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400</v>
      </c>
      <c r="C37" s="1031"/>
      <c r="D37" s="1031"/>
      <c r="E37" s="1031"/>
      <c r="F37" s="1031"/>
      <c r="G37" s="1031"/>
      <c r="H37" s="1031"/>
      <c r="I37" s="1031"/>
      <c r="J37" s="1031"/>
      <c r="K37" s="1031"/>
      <c r="L37" s="1031"/>
      <c r="M37" s="1031"/>
      <c r="N37" s="1031"/>
      <c r="O37" s="1031"/>
      <c r="P37" s="1032"/>
      <c r="Q37" s="1038">
        <v>40</v>
      </c>
      <c r="R37" s="1039"/>
      <c r="S37" s="1039"/>
      <c r="T37" s="1039"/>
      <c r="U37" s="1039"/>
      <c r="V37" s="1039">
        <v>41</v>
      </c>
      <c r="W37" s="1039"/>
      <c r="X37" s="1039"/>
      <c r="Y37" s="1039"/>
      <c r="Z37" s="1039"/>
      <c r="AA37" s="1039">
        <v>-1</v>
      </c>
      <c r="AB37" s="1039"/>
      <c r="AC37" s="1039"/>
      <c r="AD37" s="1039"/>
      <c r="AE37" s="1040"/>
      <c r="AF37" s="1035">
        <v>333</v>
      </c>
      <c r="AG37" s="1036"/>
      <c r="AH37" s="1036"/>
      <c r="AI37" s="1036"/>
      <c r="AJ37" s="1037"/>
      <c r="AK37" s="980">
        <v>16</v>
      </c>
      <c r="AL37" s="971"/>
      <c r="AM37" s="971"/>
      <c r="AN37" s="971"/>
      <c r="AO37" s="971"/>
      <c r="AP37" s="971" t="s">
        <v>557</v>
      </c>
      <c r="AQ37" s="971"/>
      <c r="AR37" s="971"/>
      <c r="AS37" s="971"/>
      <c r="AT37" s="971"/>
      <c r="AU37" s="971" t="s">
        <v>557</v>
      </c>
      <c r="AV37" s="971"/>
      <c r="AW37" s="971"/>
      <c r="AX37" s="971"/>
      <c r="AY37" s="971"/>
      <c r="AZ37" s="1041"/>
      <c r="BA37" s="1041"/>
      <c r="BB37" s="1041"/>
      <c r="BC37" s="1041"/>
      <c r="BD37" s="1041"/>
      <c r="BE37" s="972" t="s">
        <v>396</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t="s">
        <v>401</v>
      </c>
      <c r="C38" s="1031"/>
      <c r="D38" s="1031"/>
      <c r="E38" s="1031"/>
      <c r="F38" s="1031"/>
      <c r="G38" s="1031"/>
      <c r="H38" s="1031"/>
      <c r="I38" s="1031"/>
      <c r="J38" s="1031"/>
      <c r="K38" s="1031"/>
      <c r="L38" s="1031"/>
      <c r="M38" s="1031"/>
      <c r="N38" s="1031"/>
      <c r="O38" s="1031"/>
      <c r="P38" s="1032"/>
      <c r="Q38" s="1038">
        <v>5664</v>
      </c>
      <c r="R38" s="1039"/>
      <c r="S38" s="1039"/>
      <c r="T38" s="1039"/>
      <c r="U38" s="1039"/>
      <c r="V38" s="1039">
        <v>6063</v>
      </c>
      <c r="W38" s="1039"/>
      <c r="X38" s="1039"/>
      <c r="Y38" s="1039"/>
      <c r="Z38" s="1039"/>
      <c r="AA38" s="1039">
        <v>-399</v>
      </c>
      <c r="AB38" s="1039"/>
      <c r="AC38" s="1039"/>
      <c r="AD38" s="1039"/>
      <c r="AE38" s="1040"/>
      <c r="AF38" s="1035">
        <v>2895</v>
      </c>
      <c r="AG38" s="1036"/>
      <c r="AH38" s="1036"/>
      <c r="AI38" s="1036"/>
      <c r="AJ38" s="1037"/>
      <c r="AK38" s="980">
        <v>817</v>
      </c>
      <c r="AL38" s="971"/>
      <c r="AM38" s="971"/>
      <c r="AN38" s="971"/>
      <c r="AO38" s="971"/>
      <c r="AP38" s="971">
        <v>2443</v>
      </c>
      <c r="AQ38" s="971"/>
      <c r="AR38" s="971"/>
      <c r="AS38" s="971"/>
      <c r="AT38" s="971"/>
      <c r="AU38" s="971">
        <v>1463</v>
      </c>
      <c r="AV38" s="971"/>
      <c r="AW38" s="971"/>
      <c r="AX38" s="971"/>
      <c r="AY38" s="971"/>
      <c r="AZ38" s="1041"/>
      <c r="BA38" s="1041"/>
      <c r="BB38" s="1041"/>
      <c r="BC38" s="1041"/>
      <c r="BD38" s="1041"/>
      <c r="BE38" s="972" t="s">
        <v>396</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t="s">
        <v>402</v>
      </c>
      <c r="C39" s="1031"/>
      <c r="D39" s="1031"/>
      <c r="E39" s="1031"/>
      <c r="F39" s="1031"/>
      <c r="G39" s="1031"/>
      <c r="H39" s="1031"/>
      <c r="I39" s="1031"/>
      <c r="J39" s="1031"/>
      <c r="K39" s="1031"/>
      <c r="L39" s="1031"/>
      <c r="M39" s="1031"/>
      <c r="N39" s="1031"/>
      <c r="O39" s="1031"/>
      <c r="P39" s="1032"/>
      <c r="Q39" s="1038">
        <v>81</v>
      </c>
      <c r="R39" s="1039"/>
      <c r="S39" s="1039"/>
      <c r="T39" s="1039"/>
      <c r="U39" s="1039"/>
      <c r="V39" s="1039">
        <v>81</v>
      </c>
      <c r="W39" s="1039"/>
      <c r="X39" s="1039"/>
      <c r="Y39" s="1039"/>
      <c r="Z39" s="1039"/>
      <c r="AA39" s="1039" t="s">
        <v>557</v>
      </c>
      <c r="AB39" s="1039"/>
      <c r="AC39" s="1039"/>
      <c r="AD39" s="1039"/>
      <c r="AE39" s="1040"/>
      <c r="AF39" s="1035">
        <v>197</v>
      </c>
      <c r="AG39" s="1036"/>
      <c r="AH39" s="1036"/>
      <c r="AI39" s="1036"/>
      <c r="AJ39" s="1037"/>
      <c r="AK39" s="980">
        <v>42</v>
      </c>
      <c r="AL39" s="971"/>
      <c r="AM39" s="971"/>
      <c r="AN39" s="971"/>
      <c r="AO39" s="971"/>
      <c r="AP39" s="971">
        <v>1</v>
      </c>
      <c r="AQ39" s="971"/>
      <c r="AR39" s="971"/>
      <c r="AS39" s="971"/>
      <c r="AT39" s="971"/>
      <c r="AU39" s="971">
        <v>1</v>
      </c>
      <c r="AV39" s="971"/>
      <c r="AW39" s="971"/>
      <c r="AX39" s="971"/>
      <c r="AY39" s="971"/>
      <c r="AZ39" s="1041"/>
      <c r="BA39" s="1041"/>
      <c r="BB39" s="1041"/>
      <c r="BC39" s="1041"/>
      <c r="BD39" s="1041"/>
      <c r="BE39" s="972" t="s">
        <v>403</v>
      </c>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t="s">
        <v>404</v>
      </c>
      <c r="C40" s="1031"/>
      <c r="D40" s="1031"/>
      <c r="E40" s="1031"/>
      <c r="F40" s="1031"/>
      <c r="G40" s="1031"/>
      <c r="H40" s="1031"/>
      <c r="I40" s="1031"/>
      <c r="J40" s="1031"/>
      <c r="K40" s="1031"/>
      <c r="L40" s="1031"/>
      <c r="M40" s="1031"/>
      <c r="N40" s="1031"/>
      <c r="O40" s="1031"/>
      <c r="P40" s="1032"/>
      <c r="Q40" s="1038">
        <v>235</v>
      </c>
      <c r="R40" s="1039"/>
      <c r="S40" s="1039"/>
      <c r="T40" s="1039"/>
      <c r="U40" s="1039"/>
      <c r="V40" s="1039">
        <v>216</v>
      </c>
      <c r="W40" s="1039"/>
      <c r="X40" s="1039"/>
      <c r="Y40" s="1039"/>
      <c r="Z40" s="1039"/>
      <c r="AA40" s="1039">
        <v>19</v>
      </c>
      <c r="AB40" s="1039"/>
      <c r="AC40" s="1039"/>
      <c r="AD40" s="1039"/>
      <c r="AE40" s="1040"/>
      <c r="AF40" s="1035">
        <v>46</v>
      </c>
      <c r="AG40" s="1036"/>
      <c r="AH40" s="1036"/>
      <c r="AI40" s="1036"/>
      <c r="AJ40" s="1037"/>
      <c r="AK40" s="980" t="s">
        <v>556</v>
      </c>
      <c r="AL40" s="971"/>
      <c r="AM40" s="971"/>
      <c r="AN40" s="971"/>
      <c r="AO40" s="971"/>
      <c r="AP40" s="971" t="s">
        <v>557</v>
      </c>
      <c r="AQ40" s="971"/>
      <c r="AR40" s="971"/>
      <c r="AS40" s="971"/>
      <c r="AT40" s="971"/>
      <c r="AU40" s="971" t="s">
        <v>557</v>
      </c>
      <c r="AV40" s="971"/>
      <c r="AW40" s="971"/>
      <c r="AX40" s="971"/>
      <c r="AY40" s="971"/>
      <c r="AZ40" s="1041"/>
      <c r="BA40" s="1041"/>
      <c r="BB40" s="1041"/>
      <c r="BC40" s="1041"/>
      <c r="BD40" s="1041"/>
      <c r="BE40" s="972" t="s">
        <v>403</v>
      </c>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15624</v>
      </c>
      <c r="AG63" s="959"/>
      <c r="AH63" s="959"/>
      <c r="AI63" s="959"/>
      <c r="AJ63" s="1022"/>
      <c r="AK63" s="1023"/>
      <c r="AL63" s="963"/>
      <c r="AM63" s="963"/>
      <c r="AN63" s="963"/>
      <c r="AO63" s="963"/>
      <c r="AP63" s="959">
        <v>119097</v>
      </c>
      <c r="AQ63" s="959"/>
      <c r="AR63" s="959"/>
      <c r="AS63" s="959"/>
      <c r="AT63" s="959"/>
      <c r="AU63" s="959">
        <v>61982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408</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577</v>
      </c>
      <c r="C68" s="986"/>
      <c r="D68" s="986"/>
      <c r="E68" s="986"/>
      <c r="F68" s="986"/>
      <c r="G68" s="986"/>
      <c r="H68" s="986"/>
      <c r="I68" s="986"/>
      <c r="J68" s="986"/>
      <c r="K68" s="986"/>
      <c r="L68" s="986"/>
      <c r="M68" s="986"/>
      <c r="N68" s="986"/>
      <c r="O68" s="986"/>
      <c r="P68" s="987"/>
      <c r="Q68" s="988">
        <v>880</v>
      </c>
      <c r="R68" s="982"/>
      <c r="S68" s="982"/>
      <c r="T68" s="982"/>
      <c r="U68" s="982"/>
      <c r="V68" s="982">
        <v>857</v>
      </c>
      <c r="W68" s="982"/>
      <c r="X68" s="982"/>
      <c r="Y68" s="982"/>
      <c r="Z68" s="982"/>
      <c r="AA68" s="982">
        <v>23</v>
      </c>
      <c r="AB68" s="982"/>
      <c r="AC68" s="982"/>
      <c r="AD68" s="982"/>
      <c r="AE68" s="982"/>
      <c r="AF68" s="982">
        <v>23</v>
      </c>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578</v>
      </c>
      <c r="C69" s="975"/>
      <c r="D69" s="975"/>
      <c r="E69" s="975"/>
      <c r="F69" s="975"/>
      <c r="G69" s="975"/>
      <c r="H69" s="975"/>
      <c r="I69" s="975"/>
      <c r="J69" s="975"/>
      <c r="K69" s="975"/>
      <c r="L69" s="975"/>
      <c r="M69" s="975"/>
      <c r="N69" s="975"/>
      <c r="O69" s="975"/>
      <c r="P69" s="976"/>
      <c r="Q69" s="977">
        <v>184908</v>
      </c>
      <c r="R69" s="971"/>
      <c r="S69" s="971"/>
      <c r="T69" s="971"/>
      <c r="U69" s="971"/>
      <c r="V69" s="971">
        <v>182658</v>
      </c>
      <c r="W69" s="971"/>
      <c r="X69" s="971"/>
      <c r="Y69" s="971"/>
      <c r="Z69" s="971"/>
      <c r="AA69" s="971">
        <v>2250</v>
      </c>
      <c r="AB69" s="971"/>
      <c r="AC69" s="971"/>
      <c r="AD69" s="971"/>
      <c r="AE69" s="971"/>
      <c r="AF69" s="971">
        <v>2250</v>
      </c>
      <c r="AG69" s="971"/>
      <c r="AH69" s="971"/>
      <c r="AI69" s="971"/>
      <c r="AJ69" s="971"/>
      <c r="AK69" s="971">
        <v>669</v>
      </c>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579</v>
      </c>
      <c r="C70" s="975"/>
      <c r="D70" s="975"/>
      <c r="E70" s="975"/>
      <c r="F70" s="975"/>
      <c r="G70" s="975"/>
      <c r="H70" s="975"/>
      <c r="I70" s="975"/>
      <c r="J70" s="975"/>
      <c r="K70" s="975"/>
      <c r="L70" s="975"/>
      <c r="M70" s="975"/>
      <c r="N70" s="975"/>
      <c r="O70" s="975"/>
      <c r="P70" s="976"/>
      <c r="Q70" s="977">
        <v>7</v>
      </c>
      <c r="R70" s="971"/>
      <c r="S70" s="971"/>
      <c r="T70" s="971"/>
      <c r="U70" s="971"/>
      <c r="V70" s="971">
        <v>6</v>
      </c>
      <c r="W70" s="971"/>
      <c r="X70" s="971"/>
      <c r="Y70" s="971"/>
      <c r="Z70" s="971"/>
      <c r="AA70" s="971">
        <v>1</v>
      </c>
      <c r="AB70" s="971"/>
      <c r="AC70" s="971"/>
      <c r="AD70" s="971"/>
      <c r="AE70" s="971"/>
      <c r="AF70" s="971">
        <v>1</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410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2274</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411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16694</v>
      </c>
      <c r="CS102" s="953"/>
      <c r="CT102" s="953"/>
      <c r="CU102" s="953"/>
      <c r="CV102" s="954"/>
      <c r="CW102" s="952">
        <v>2021</v>
      </c>
      <c r="CX102" s="953"/>
      <c r="CY102" s="953"/>
      <c r="CZ102" s="953"/>
      <c r="DA102" s="954"/>
      <c r="DB102" s="952">
        <v>16</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419</v>
      </c>
      <c r="AB109" s="896"/>
      <c r="AC109" s="896"/>
      <c r="AD109" s="896"/>
      <c r="AE109" s="897"/>
      <c r="AF109" s="898" t="s">
        <v>420</v>
      </c>
      <c r="AG109" s="896"/>
      <c r="AH109" s="896"/>
      <c r="AI109" s="896"/>
      <c r="AJ109" s="897"/>
      <c r="AK109" s="898" t="s">
        <v>294</v>
      </c>
      <c r="AL109" s="896"/>
      <c r="AM109" s="896"/>
      <c r="AN109" s="896"/>
      <c r="AO109" s="897"/>
      <c r="AP109" s="898" t="s">
        <v>421</v>
      </c>
      <c r="AQ109" s="896"/>
      <c r="AR109" s="896"/>
      <c r="AS109" s="896"/>
      <c r="AT109" s="929"/>
      <c r="AU109" s="895" t="s">
        <v>418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419</v>
      </c>
      <c r="BR109" s="896"/>
      <c r="BS109" s="896"/>
      <c r="BT109" s="896"/>
      <c r="BU109" s="897"/>
      <c r="BV109" s="898" t="s">
        <v>420</v>
      </c>
      <c r="BW109" s="896"/>
      <c r="BX109" s="896"/>
      <c r="BY109" s="896"/>
      <c r="BZ109" s="897"/>
      <c r="CA109" s="898" t="s">
        <v>294</v>
      </c>
      <c r="CB109" s="896"/>
      <c r="CC109" s="896"/>
      <c r="CD109" s="896"/>
      <c r="CE109" s="897"/>
      <c r="CF109" s="936" t="s">
        <v>421</v>
      </c>
      <c r="CG109" s="936"/>
      <c r="CH109" s="936"/>
      <c r="CI109" s="936"/>
      <c r="CJ109" s="936"/>
      <c r="CK109" s="898" t="s">
        <v>422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419</v>
      </c>
      <c r="DH109" s="896"/>
      <c r="DI109" s="896"/>
      <c r="DJ109" s="896"/>
      <c r="DK109" s="897"/>
      <c r="DL109" s="898" t="s">
        <v>420</v>
      </c>
      <c r="DM109" s="896"/>
      <c r="DN109" s="896"/>
      <c r="DO109" s="896"/>
      <c r="DP109" s="897"/>
      <c r="DQ109" s="898" t="s">
        <v>294</v>
      </c>
      <c r="DR109" s="896"/>
      <c r="DS109" s="896"/>
      <c r="DT109" s="896"/>
      <c r="DU109" s="897"/>
      <c r="DV109" s="898" t="s">
        <v>421</v>
      </c>
      <c r="DW109" s="896"/>
      <c r="DX109" s="896"/>
      <c r="DY109" s="896"/>
      <c r="DZ109" s="929"/>
    </row>
    <row r="110" spans="1:131" s="218" customFormat="1" ht="26.25" customHeight="1" x14ac:dyDescent="0.15">
      <c r="A110" s="807" t="s">
        <v>423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18726294</v>
      </c>
      <c r="AB110" s="889"/>
      <c r="AC110" s="889"/>
      <c r="AD110" s="889"/>
      <c r="AE110" s="890"/>
      <c r="AF110" s="891">
        <v>18432846</v>
      </c>
      <c r="AG110" s="889"/>
      <c r="AH110" s="889"/>
      <c r="AI110" s="889"/>
      <c r="AJ110" s="890"/>
      <c r="AK110" s="891">
        <v>17079510</v>
      </c>
      <c r="AL110" s="889"/>
      <c r="AM110" s="889"/>
      <c r="AN110" s="889"/>
      <c r="AO110" s="890"/>
      <c r="AP110" s="892">
        <v>18.2</v>
      </c>
      <c r="AQ110" s="893"/>
      <c r="AR110" s="893"/>
      <c r="AS110" s="893"/>
      <c r="AT110" s="894"/>
      <c r="AU110" s="930" t="s">
        <v>69</v>
      </c>
      <c r="AV110" s="931"/>
      <c r="AW110" s="931"/>
      <c r="AX110" s="931"/>
      <c r="AY110" s="931"/>
      <c r="AZ110" s="860" t="s">
        <v>424</v>
      </c>
      <c r="BA110" s="808"/>
      <c r="BB110" s="808"/>
      <c r="BC110" s="808"/>
      <c r="BD110" s="808"/>
      <c r="BE110" s="808"/>
      <c r="BF110" s="808"/>
      <c r="BG110" s="808"/>
      <c r="BH110" s="808"/>
      <c r="BI110" s="808"/>
      <c r="BJ110" s="808"/>
      <c r="BK110" s="808"/>
      <c r="BL110" s="808"/>
      <c r="BM110" s="808"/>
      <c r="BN110" s="808"/>
      <c r="BO110" s="808"/>
      <c r="BP110" s="809"/>
      <c r="BQ110" s="861">
        <v>216939991</v>
      </c>
      <c r="BR110" s="842"/>
      <c r="BS110" s="842"/>
      <c r="BT110" s="842"/>
      <c r="BU110" s="842"/>
      <c r="BV110" s="842">
        <v>212044188</v>
      </c>
      <c r="BW110" s="842"/>
      <c r="BX110" s="842"/>
      <c r="BY110" s="842"/>
      <c r="BZ110" s="842"/>
      <c r="CA110" s="842">
        <v>207973510</v>
      </c>
      <c r="CB110" s="842"/>
      <c r="CC110" s="842"/>
      <c r="CD110" s="842"/>
      <c r="CE110" s="842"/>
      <c r="CF110" s="866">
        <v>221.9</v>
      </c>
      <c r="CG110" s="867"/>
      <c r="CH110" s="867"/>
      <c r="CI110" s="867"/>
      <c r="CJ110" s="867"/>
      <c r="CK110" s="926" t="s">
        <v>425</v>
      </c>
      <c r="CL110" s="819"/>
      <c r="CM110" s="860" t="s">
        <v>426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v>3890000</v>
      </c>
      <c r="DR110" s="842"/>
      <c r="DS110" s="842"/>
      <c r="DT110" s="842"/>
      <c r="DU110" s="842"/>
      <c r="DV110" s="843">
        <v>4.2</v>
      </c>
      <c r="DW110" s="843"/>
      <c r="DX110" s="843"/>
      <c r="DY110" s="843"/>
      <c r="DZ110" s="844"/>
    </row>
    <row r="111" spans="1:131" s="218" customFormat="1" ht="26.25" customHeight="1" x14ac:dyDescent="0.15">
      <c r="A111" s="774" t="s">
        <v>427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428</v>
      </c>
      <c r="BA111" s="752"/>
      <c r="BB111" s="752"/>
      <c r="BC111" s="752"/>
      <c r="BD111" s="752"/>
      <c r="BE111" s="752"/>
      <c r="BF111" s="752"/>
      <c r="BG111" s="752"/>
      <c r="BH111" s="752"/>
      <c r="BI111" s="752"/>
      <c r="BJ111" s="752"/>
      <c r="BK111" s="752"/>
      <c r="BL111" s="752"/>
      <c r="BM111" s="752"/>
      <c r="BN111" s="752"/>
      <c r="BO111" s="752"/>
      <c r="BP111" s="753"/>
      <c r="BQ111" s="816">
        <v>3088299</v>
      </c>
      <c r="BR111" s="817"/>
      <c r="BS111" s="817"/>
      <c r="BT111" s="817"/>
      <c r="BU111" s="817"/>
      <c r="BV111" s="817">
        <v>2847739</v>
      </c>
      <c r="BW111" s="817"/>
      <c r="BX111" s="817"/>
      <c r="BY111" s="817"/>
      <c r="BZ111" s="817"/>
      <c r="CA111" s="817">
        <v>6378179</v>
      </c>
      <c r="CB111" s="817"/>
      <c r="CC111" s="817"/>
      <c r="CD111" s="817"/>
      <c r="CE111" s="817"/>
      <c r="CF111" s="875">
        <v>6.8</v>
      </c>
      <c r="CG111" s="876"/>
      <c r="CH111" s="876"/>
      <c r="CI111" s="876"/>
      <c r="CJ111" s="876"/>
      <c r="CK111" s="927"/>
      <c r="CL111" s="821"/>
      <c r="CM111" s="815" t="s">
        <v>429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430</v>
      </c>
      <c r="B112" s="913"/>
      <c r="C112" s="752" t="s">
        <v>431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432</v>
      </c>
      <c r="BA112" s="752"/>
      <c r="BB112" s="752"/>
      <c r="BC112" s="752"/>
      <c r="BD112" s="752"/>
      <c r="BE112" s="752"/>
      <c r="BF112" s="752"/>
      <c r="BG112" s="752"/>
      <c r="BH112" s="752"/>
      <c r="BI112" s="752"/>
      <c r="BJ112" s="752"/>
      <c r="BK112" s="752"/>
      <c r="BL112" s="752"/>
      <c r="BM112" s="752"/>
      <c r="BN112" s="752"/>
      <c r="BO112" s="752"/>
      <c r="BP112" s="753"/>
      <c r="BQ112" s="816">
        <v>63123640</v>
      </c>
      <c r="BR112" s="817"/>
      <c r="BS112" s="817"/>
      <c r="BT112" s="817"/>
      <c r="BU112" s="817"/>
      <c r="BV112" s="817">
        <v>62086398</v>
      </c>
      <c r="BW112" s="817"/>
      <c r="BX112" s="817"/>
      <c r="BY112" s="817"/>
      <c r="BZ112" s="817"/>
      <c r="CA112" s="817">
        <v>61980807</v>
      </c>
      <c r="CB112" s="817"/>
      <c r="CC112" s="817"/>
      <c r="CD112" s="817"/>
      <c r="CE112" s="817"/>
      <c r="CF112" s="875">
        <v>66.099999999999994</v>
      </c>
      <c r="CG112" s="876"/>
      <c r="CH112" s="876"/>
      <c r="CI112" s="876"/>
      <c r="CJ112" s="876"/>
      <c r="CK112" s="927"/>
      <c r="CL112" s="821"/>
      <c r="CM112" s="815" t="s">
        <v>433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6303657</v>
      </c>
      <c r="AB113" s="919"/>
      <c r="AC113" s="919"/>
      <c r="AD113" s="919"/>
      <c r="AE113" s="920"/>
      <c r="AF113" s="921">
        <v>5546131</v>
      </c>
      <c r="AG113" s="919"/>
      <c r="AH113" s="919"/>
      <c r="AI113" s="919"/>
      <c r="AJ113" s="920"/>
      <c r="AK113" s="921">
        <v>5571015</v>
      </c>
      <c r="AL113" s="919"/>
      <c r="AM113" s="919"/>
      <c r="AN113" s="919"/>
      <c r="AO113" s="920"/>
      <c r="AP113" s="922">
        <v>5.9</v>
      </c>
      <c r="AQ113" s="923"/>
      <c r="AR113" s="923"/>
      <c r="AS113" s="923"/>
      <c r="AT113" s="924"/>
      <c r="AU113" s="932"/>
      <c r="AV113" s="933"/>
      <c r="AW113" s="933"/>
      <c r="AX113" s="933"/>
      <c r="AY113" s="933"/>
      <c r="AZ113" s="815" t="s">
        <v>435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438</v>
      </c>
      <c r="BA114" s="752"/>
      <c r="BB114" s="752"/>
      <c r="BC114" s="752"/>
      <c r="BD114" s="752"/>
      <c r="BE114" s="752"/>
      <c r="BF114" s="752"/>
      <c r="BG114" s="752"/>
      <c r="BH114" s="752"/>
      <c r="BI114" s="752"/>
      <c r="BJ114" s="752"/>
      <c r="BK114" s="752"/>
      <c r="BL114" s="752"/>
      <c r="BM114" s="752"/>
      <c r="BN114" s="752"/>
      <c r="BO114" s="752"/>
      <c r="BP114" s="753"/>
      <c r="BQ114" s="816">
        <v>16686319</v>
      </c>
      <c r="BR114" s="817"/>
      <c r="BS114" s="817"/>
      <c r="BT114" s="817"/>
      <c r="BU114" s="817"/>
      <c r="BV114" s="817">
        <v>17033525</v>
      </c>
      <c r="BW114" s="817"/>
      <c r="BX114" s="817"/>
      <c r="BY114" s="817"/>
      <c r="BZ114" s="817"/>
      <c r="CA114" s="817">
        <v>17321445</v>
      </c>
      <c r="CB114" s="817"/>
      <c r="CC114" s="817"/>
      <c r="CD114" s="817"/>
      <c r="CE114" s="817"/>
      <c r="CF114" s="875">
        <v>18.5</v>
      </c>
      <c r="CG114" s="876"/>
      <c r="CH114" s="876"/>
      <c r="CI114" s="876"/>
      <c r="CJ114" s="876"/>
      <c r="CK114" s="927"/>
      <c r="CL114" s="821"/>
      <c r="CM114" s="815" t="s">
        <v>439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440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193060</v>
      </c>
      <c r="AB115" s="919"/>
      <c r="AC115" s="919"/>
      <c r="AD115" s="919"/>
      <c r="AE115" s="920"/>
      <c r="AF115" s="921">
        <v>193060</v>
      </c>
      <c r="AG115" s="919"/>
      <c r="AH115" s="919"/>
      <c r="AI115" s="919"/>
      <c r="AJ115" s="920"/>
      <c r="AK115" s="921">
        <v>312060</v>
      </c>
      <c r="AL115" s="919"/>
      <c r="AM115" s="919"/>
      <c r="AN115" s="919"/>
      <c r="AO115" s="920"/>
      <c r="AP115" s="922">
        <v>0.3</v>
      </c>
      <c r="AQ115" s="923"/>
      <c r="AR115" s="923"/>
      <c r="AS115" s="923"/>
      <c r="AT115" s="924"/>
      <c r="AU115" s="932"/>
      <c r="AV115" s="933"/>
      <c r="AW115" s="933"/>
      <c r="AX115" s="933"/>
      <c r="AY115" s="933"/>
      <c r="AZ115" s="815" t="s">
        <v>441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443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446</v>
      </c>
      <c r="Z117" s="897"/>
      <c r="AA117" s="902">
        <v>25223011</v>
      </c>
      <c r="AB117" s="903"/>
      <c r="AC117" s="903"/>
      <c r="AD117" s="903"/>
      <c r="AE117" s="904"/>
      <c r="AF117" s="905">
        <v>24172037</v>
      </c>
      <c r="AG117" s="903"/>
      <c r="AH117" s="903"/>
      <c r="AI117" s="903"/>
      <c r="AJ117" s="904"/>
      <c r="AK117" s="905">
        <v>22962585</v>
      </c>
      <c r="AL117" s="903"/>
      <c r="AM117" s="903"/>
      <c r="AN117" s="903"/>
      <c r="AO117" s="904"/>
      <c r="AP117" s="906"/>
      <c r="AQ117" s="907"/>
      <c r="AR117" s="907"/>
      <c r="AS117" s="907"/>
      <c r="AT117" s="908"/>
      <c r="AU117" s="932"/>
      <c r="AV117" s="933"/>
      <c r="AW117" s="933"/>
      <c r="AX117" s="933"/>
      <c r="AY117" s="933"/>
      <c r="AZ117" s="863" t="s">
        <v>447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422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419</v>
      </c>
      <c r="AB118" s="896"/>
      <c r="AC118" s="896"/>
      <c r="AD118" s="896"/>
      <c r="AE118" s="897"/>
      <c r="AF118" s="898" t="s">
        <v>420</v>
      </c>
      <c r="AG118" s="896"/>
      <c r="AH118" s="896"/>
      <c r="AI118" s="896"/>
      <c r="AJ118" s="897"/>
      <c r="AK118" s="898" t="s">
        <v>294</v>
      </c>
      <c r="AL118" s="896"/>
      <c r="AM118" s="896"/>
      <c r="AN118" s="896"/>
      <c r="AO118" s="897"/>
      <c r="AP118" s="899" t="s">
        <v>421</v>
      </c>
      <c r="AQ118" s="900"/>
      <c r="AR118" s="900"/>
      <c r="AS118" s="900"/>
      <c r="AT118" s="901"/>
      <c r="AU118" s="932"/>
      <c r="AV118" s="933"/>
      <c r="AW118" s="933"/>
      <c r="AX118" s="933"/>
      <c r="AY118" s="933"/>
      <c r="AZ118" s="838" t="s">
        <v>449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450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425</v>
      </c>
      <c r="B119" s="819"/>
      <c r="C119" s="860" t="s">
        <v>426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451</v>
      </c>
      <c r="BP119" s="878"/>
      <c r="BQ119" s="879">
        <v>299838249</v>
      </c>
      <c r="BR119" s="845"/>
      <c r="BS119" s="845"/>
      <c r="BT119" s="845"/>
      <c r="BU119" s="845"/>
      <c r="BV119" s="845">
        <v>294011850</v>
      </c>
      <c r="BW119" s="845"/>
      <c r="BX119" s="845"/>
      <c r="BY119" s="845"/>
      <c r="BZ119" s="845"/>
      <c r="CA119" s="845">
        <v>293653941</v>
      </c>
      <c r="CB119" s="845"/>
      <c r="CC119" s="845"/>
      <c r="CD119" s="845"/>
      <c r="CE119" s="845"/>
      <c r="CF119" s="748"/>
      <c r="CG119" s="749"/>
      <c r="CH119" s="749"/>
      <c r="CI119" s="749"/>
      <c r="CJ119" s="834"/>
      <c r="CK119" s="928"/>
      <c r="CL119" s="823"/>
      <c r="CM119" s="838" t="s">
        <v>452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3088299</v>
      </c>
      <c r="DH119" s="764"/>
      <c r="DI119" s="764"/>
      <c r="DJ119" s="764"/>
      <c r="DK119" s="765"/>
      <c r="DL119" s="766">
        <v>2847739</v>
      </c>
      <c r="DM119" s="764"/>
      <c r="DN119" s="764"/>
      <c r="DO119" s="764"/>
      <c r="DP119" s="765"/>
      <c r="DQ119" s="766">
        <v>2488179</v>
      </c>
      <c r="DR119" s="764"/>
      <c r="DS119" s="764"/>
      <c r="DT119" s="764"/>
      <c r="DU119" s="765"/>
      <c r="DV119" s="848">
        <v>2.7</v>
      </c>
      <c r="DW119" s="849"/>
      <c r="DX119" s="849"/>
      <c r="DY119" s="849"/>
      <c r="DZ119" s="850"/>
    </row>
    <row r="120" spans="1:130" s="218" customFormat="1" ht="26.25" customHeight="1" x14ac:dyDescent="0.15">
      <c r="A120" s="820"/>
      <c r="B120" s="821"/>
      <c r="C120" s="815" t="s">
        <v>429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453</v>
      </c>
      <c r="AV120" s="881"/>
      <c r="AW120" s="881"/>
      <c r="AX120" s="881"/>
      <c r="AY120" s="882"/>
      <c r="AZ120" s="860" t="s">
        <v>454</v>
      </c>
      <c r="BA120" s="808"/>
      <c r="BB120" s="808"/>
      <c r="BC120" s="808"/>
      <c r="BD120" s="808"/>
      <c r="BE120" s="808"/>
      <c r="BF120" s="808"/>
      <c r="BG120" s="808"/>
      <c r="BH120" s="808"/>
      <c r="BI120" s="808"/>
      <c r="BJ120" s="808"/>
      <c r="BK120" s="808"/>
      <c r="BL120" s="808"/>
      <c r="BM120" s="808"/>
      <c r="BN120" s="808"/>
      <c r="BO120" s="808"/>
      <c r="BP120" s="809"/>
      <c r="BQ120" s="861">
        <v>40313757</v>
      </c>
      <c r="BR120" s="842"/>
      <c r="BS120" s="842"/>
      <c r="BT120" s="842"/>
      <c r="BU120" s="842"/>
      <c r="BV120" s="842">
        <v>41883605</v>
      </c>
      <c r="BW120" s="842"/>
      <c r="BX120" s="842"/>
      <c r="BY120" s="842"/>
      <c r="BZ120" s="842"/>
      <c r="CA120" s="842">
        <v>47437979</v>
      </c>
      <c r="CB120" s="842"/>
      <c r="CC120" s="842"/>
      <c r="CD120" s="842"/>
      <c r="CE120" s="842"/>
      <c r="CF120" s="866">
        <v>50.6</v>
      </c>
      <c r="CG120" s="867"/>
      <c r="CH120" s="867"/>
      <c r="CI120" s="867"/>
      <c r="CJ120" s="867"/>
      <c r="CK120" s="868" t="s">
        <v>455</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58360118</v>
      </c>
      <c r="DH120" s="842"/>
      <c r="DI120" s="842"/>
      <c r="DJ120" s="842"/>
      <c r="DK120" s="842"/>
      <c r="DL120" s="842">
        <v>57294631</v>
      </c>
      <c r="DM120" s="842"/>
      <c r="DN120" s="842"/>
      <c r="DO120" s="842"/>
      <c r="DP120" s="842"/>
      <c r="DQ120" s="842">
        <v>56691570</v>
      </c>
      <c r="DR120" s="842"/>
      <c r="DS120" s="842"/>
      <c r="DT120" s="842"/>
      <c r="DU120" s="842"/>
      <c r="DV120" s="843">
        <v>60.5</v>
      </c>
      <c r="DW120" s="843"/>
      <c r="DX120" s="843"/>
      <c r="DY120" s="843"/>
      <c r="DZ120" s="844"/>
    </row>
    <row r="121" spans="1:130" s="218" customFormat="1" ht="26.25" customHeight="1" x14ac:dyDescent="0.15">
      <c r="A121" s="820"/>
      <c r="B121" s="821"/>
      <c r="C121" s="863" t="s">
        <v>456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457</v>
      </c>
      <c r="BA121" s="752"/>
      <c r="BB121" s="752"/>
      <c r="BC121" s="752"/>
      <c r="BD121" s="752"/>
      <c r="BE121" s="752"/>
      <c r="BF121" s="752"/>
      <c r="BG121" s="752"/>
      <c r="BH121" s="752"/>
      <c r="BI121" s="752"/>
      <c r="BJ121" s="752"/>
      <c r="BK121" s="752"/>
      <c r="BL121" s="752"/>
      <c r="BM121" s="752"/>
      <c r="BN121" s="752"/>
      <c r="BO121" s="752"/>
      <c r="BP121" s="753"/>
      <c r="BQ121" s="816">
        <v>57566811</v>
      </c>
      <c r="BR121" s="817"/>
      <c r="BS121" s="817"/>
      <c r="BT121" s="817"/>
      <c r="BU121" s="817"/>
      <c r="BV121" s="817">
        <v>59389313</v>
      </c>
      <c r="BW121" s="817"/>
      <c r="BX121" s="817"/>
      <c r="BY121" s="817"/>
      <c r="BZ121" s="817"/>
      <c r="CA121" s="817">
        <v>60680890</v>
      </c>
      <c r="CB121" s="817"/>
      <c r="CC121" s="817"/>
      <c r="CD121" s="817"/>
      <c r="CE121" s="817"/>
      <c r="CF121" s="875">
        <v>64.8</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3279697</v>
      </c>
      <c r="DH121" s="817"/>
      <c r="DI121" s="817"/>
      <c r="DJ121" s="817"/>
      <c r="DK121" s="817"/>
      <c r="DL121" s="817">
        <v>3488350</v>
      </c>
      <c r="DM121" s="817"/>
      <c r="DN121" s="817"/>
      <c r="DO121" s="817"/>
      <c r="DP121" s="817"/>
      <c r="DQ121" s="817">
        <v>3538878</v>
      </c>
      <c r="DR121" s="817"/>
      <c r="DS121" s="817"/>
      <c r="DT121" s="817"/>
      <c r="DU121" s="817"/>
      <c r="DV121" s="794">
        <v>3.8</v>
      </c>
      <c r="DW121" s="794"/>
      <c r="DX121" s="794"/>
      <c r="DY121" s="794"/>
      <c r="DZ121" s="795"/>
    </row>
    <row r="122" spans="1:130" s="218" customFormat="1" ht="26.25" customHeight="1" x14ac:dyDescent="0.15">
      <c r="A122" s="820"/>
      <c r="B122" s="821"/>
      <c r="C122" s="815" t="s">
        <v>439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458</v>
      </c>
      <c r="BA122" s="839"/>
      <c r="BB122" s="839"/>
      <c r="BC122" s="839"/>
      <c r="BD122" s="839"/>
      <c r="BE122" s="839"/>
      <c r="BF122" s="839"/>
      <c r="BG122" s="839"/>
      <c r="BH122" s="839"/>
      <c r="BI122" s="839"/>
      <c r="BJ122" s="839"/>
      <c r="BK122" s="839"/>
      <c r="BL122" s="839"/>
      <c r="BM122" s="839"/>
      <c r="BN122" s="839"/>
      <c r="BO122" s="839"/>
      <c r="BP122" s="840"/>
      <c r="BQ122" s="879">
        <v>180902686</v>
      </c>
      <c r="BR122" s="845"/>
      <c r="BS122" s="845"/>
      <c r="BT122" s="845"/>
      <c r="BU122" s="845"/>
      <c r="BV122" s="845">
        <v>174287447</v>
      </c>
      <c r="BW122" s="845"/>
      <c r="BX122" s="845"/>
      <c r="BY122" s="845"/>
      <c r="BZ122" s="845"/>
      <c r="CA122" s="845">
        <v>166086866</v>
      </c>
      <c r="CB122" s="845"/>
      <c r="CC122" s="845"/>
      <c r="CD122" s="845"/>
      <c r="CE122" s="845"/>
      <c r="CF122" s="846">
        <v>177.2</v>
      </c>
      <c r="CG122" s="847"/>
      <c r="CH122" s="847"/>
      <c r="CI122" s="847"/>
      <c r="CJ122" s="847"/>
      <c r="CK122" s="869"/>
      <c r="CL122" s="855"/>
      <c r="CM122" s="855"/>
      <c r="CN122" s="855"/>
      <c r="CO122" s="856"/>
      <c r="CP122" s="835" t="s">
        <v>401</v>
      </c>
      <c r="CQ122" s="836"/>
      <c r="CR122" s="836"/>
      <c r="CS122" s="836"/>
      <c r="CT122" s="836"/>
      <c r="CU122" s="836"/>
      <c r="CV122" s="836"/>
      <c r="CW122" s="836"/>
      <c r="CX122" s="836"/>
      <c r="CY122" s="836"/>
      <c r="CZ122" s="836"/>
      <c r="DA122" s="836"/>
      <c r="DB122" s="836"/>
      <c r="DC122" s="836"/>
      <c r="DD122" s="836"/>
      <c r="DE122" s="836"/>
      <c r="DF122" s="837"/>
      <c r="DG122" s="816">
        <v>1104888</v>
      </c>
      <c r="DH122" s="817"/>
      <c r="DI122" s="817"/>
      <c r="DJ122" s="817"/>
      <c r="DK122" s="817"/>
      <c r="DL122" s="817">
        <v>980567</v>
      </c>
      <c r="DM122" s="817"/>
      <c r="DN122" s="817"/>
      <c r="DO122" s="817"/>
      <c r="DP122" s="817"/>
      <c r="DQ122" s="817">
        <v>1463323</v>
      </c>
      <c r="DR122" s="817"/>
      <c r="DS122" s="817"/>
      <c r="DT122" s="817"/>
      <c r="DU122" s="817"/>
      <c r="DV122" s="794">
        <v>1.6</v>
      </c>
      <c r="DW122" s="794"/>
      <c r="DX122" s="794"/>
      <c r="DY122" s="794"/>
      <c r="DZ122" s="795"/>
    </row>
    <row r="123" spans="1:130" s="218" customFormat="1" ht="26.25" customHeight="1" x14ac:dyDescent="0.15">
      <c r="A123" s="820"/>
      <c r="B123" s="821"/>
      <c r="C123" s="815" t="s">
        <v>445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459</v>
      </c>
      <c r="BP123" s="878"/>
      <c r="BQ123" s="832">
        <v>278783254</v>
      </c>
      <c r="BR123" s="833"/>
      <c r="BS123" s="833"/>
      <c r="BT123" s="833"/>
      <c r="BU123" s="833"/>
      <c r="BV123" s="833">
        <v>275560365</v>
      </c>
      <c r="BW123" s="833"/>
      <c r="BX123" s="833"/>
      <c r="BY123" s="833"/>
      <c r="BZ123" s="833"/>
      <c r="CA123" s="833">
        <v>274205735</v>
      </c>
      <c r="CB123" s="833"/>
      <c r="CC123" s="833"/>
      <c r="CD123" s="833"/>
      <c r="CE123" s="833"/>
      <c r="CF123" s="748"/>
      <c r="CG123" s="749"/>
      <c r="CH123" s="749"/>
      <c r="CI123" s="749"/>
      <c r="CJ123" s="834"/>
      <c r="CK123" s="869"/>
      <c r="CL123" s="855"/>
      <c r="CM123" s="855"/>
      <c r="CN123" s="855"/>
      <c r="CO123" s="856"/>
      <c r="CP123" s="835" t="s">
        <v>399</v>
      </c>
      <c r="CQ123" s="836"/>
      <c r="CR123" s="836"/>
      <c r="CS123" s="836"/>
      <c r="CT123" s="836"/>
      <c r="CU123" s="836"/>
      <c r="CV123" s="836"/>
      <c r="CW123" s="836"/>
      <c r="CX123" s="836"/>
      <c r="CY123" s="836"/>
      <c r="CZ123" s="836"/>
      <c r="DA123" s="836"/>
      <c r="DB123" s="836"/>
      <c r="DC123" s="836"/>
      <c r="DD123" s="836"/>
      <c r="DE123" s="836"/>
      <c r="DF123" s="837"/>
      <c r="DG123" s="779">
        <v>350027</v>
      </c>
      <c r="DH123" s="780"/>
      <c r="DI123" s="780"/>
      <c r="DJ123" s="780"/>
      <c r="DK123" s="781"/>
      <c r="DL123" s="782">
        <v>306300</v>
      </c>
      <c r="DM123" s="780"/>
      <c r="DN123" s="780"/>
      <c r="DO123" s="780"/>
      <c r="DP123" s="781"/>
      <c r="DQ123" s="782">
        <v>279919</v>
      </c>
      <c r="DR123" s="780"/>
      <c r="DS123" s="780"/>
      <c r="DT123" s="780"/>
      <c r="DU123" s="781"/>
      <c r="DV123" s="824">
        <v>0.3</v>
      </c>
      <c r="DW123" s="825"/>
      <c r="DX123" s="825"/>
      <c r="DY123" s="825"/>
      <c r="DZ123" s="826"/>
    </row>
    <row r="124" spans="1:130" s="218" customFormat="1" ht="26.25" customHeight="1" thickBot="1" x14ac:dyDescent="0.2">
      <c r="A124" s="820"/>
      <c r="B124" s="821"/>
      <c r="C124" s="815" t="s">
        <v>448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460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23.6</v>
      </c>
      <c r="BR124" s="831"/>
      <c r="BS124" s="831"/>
      <c r="BT124" s="831"/>
      <c r="BU124" s="831"/>
      <c r="BV124" s="831">
        <v>20.2</v>
      </c>
      <c r="BW124" s="831"/>
      <c r="BX124" s="831"/>
      <c r="BY124" s="831"/>
      <c r="BZ124" s="831"/>
      <c r="CA124" s="831">
        <v>20.7</v>
      </c>
      <c r="CB124" s="831"/>
      <c r="CC124" s="831"/>
      <c r="CD124" s="831"/>
      <c r="CE124" s="831"/>
      <c r="CF124" s="726"/>
      <c r="CG124" s="727"/>
      <c r="CH124" s="727"/>
      <c r="CI124" s="727"/>
      <c r="CJ124" s="862"/>
      <c r="CK124" s="870"/>
      <c r="CL124" s="870"/>
      <c r="CM124" s="870"/>
      <c r="CN124" s="870"/>
      <c r="CO124" s="871"/>
      <c r="CP124" s="835" t="s">
        <v>461</v>
      </c>
      <c r="CQ124" s="836"/>
      <c r="CR124" s="836"/>
      <c r="CS124" s="836"/>
      <c r="CT124" s="836"/>
      <c r="CU124" s="836"/>
      <c r="CV124" s="836"/>
      <c r="CW124" s="836"/>
      <c r="CX124" s="836"/>
      <c r="CY124" s="836"/>
      <c r="CZ124" s="836"/>
      <c r="DA124" s="836"/>
      <c r="DB124" s="836"/>
      <c r="DC124" s="836"/>
      <c r="DD124" s="836"/>
      <c r="DE124" s="836"/>
      <c r="DF124" s="837"/>
      <c r="DG124" s="763">
        <v>28910</v>
      </c>
      <c r="DH124" s="764"/>
      <c r="DI124" s="764"/>
      <c r="DJ124" s="764"/>
      <c r="DK124" s="765"/>
      <c r="DL124" s="766">
        <v>16550</v>
      </c>
      <c r="DM124" s="764"/>
      <c r="DN124" s="764"/>
      <c r="DO124" s="764"/>
      <c r="DP124" s="765"/>
      <c r="DQ124" s="766">
        <v>7117</v>
      </c>
      <c r="DR124" s="764"/>
      <c r="DS124" s="764"/>
      <c r="DT124" s="764"/>
      <c r="DU124" s="765"/>
      <c r="DV124" s="848">
        <v>0</v>
      </c>
      <c r="DW124" s="849"/>
      <c r="DX124" s="849"/>
      <c r="DY124" s="849"/>
      <c r="DZ124" s="850"/>
    </row>
    <row r="125" spans="1:130" s="218" customFormat="1" ht="26.25" customHeight="1" x14ac:dyDescent="0.15">
      <c r="A125" s="820"/>
      <c r="B125" s="821"/>
      <c r="C125" s="815" t="s">
        <v>450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v>193060</v>
      </c>
      <c r="AB125" s="780"/>
      <c r="AC125" s="780"/>
      <c r="AD125" s="780"/>
      <c r="AE125" s="781"/>
      <c r="AF125" s="782">
        <v>193060</v>
      </c>
      <c r="AG125" s="780"/>
      <c r="AH125" s="780"/>
      <c r="AI125" s="780"/>
      <c r="AJ125" s="781"/>
      <c r="AK125" s="782">
        <v>312060</v>
      </c>
      <c r="AL125" s="780"/>
      <c r="AM125" s="780"/>
      <c r="AN125" s="780"/>
      <c r="AO125" s="781"/>
      <c r="AP125" s="824">
        <v>0.3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462</v>
      </c>
      <c r="CL125" s="852"/>
      <c r="CM125" s="852"/>
      <c r="CN125" s="852"/>
      <c r="CO125" s="853"/>
      <c r="CP125" s="860" t="s">
        <v>463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452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466</v>
      </c>
      <c r="AY127" s="812"/>
      <c r="AZ127" s="812"/>
      <c r="BA127" s="812"/>
      <c r="BB127" s="812"/>
      <c r="BC127" s="812"/>
      <c r="BD127" s="812"/>
      <c r="BE127" s="813"/>
      <c r="BF127" s="811" t="s">
        <v>467</v>
      </c>
      <c r="BG127" s="812"/>
      <c r="BH127" s="812"/>
      <c r="BI127" s="812"/>
      <c r="BJ127" s="812"/>
      <c r="BK127" s="812"/>
      <c r="BL127" s="813"/>
      <c r="BM127" s="811" t="s">
        <v>468</v>
      </c>
      <c r="BN127" s="812"/>
      <c r="BO127" s="812"/>
      <c r="BP127" s="812"/>
      <c r="BQ127" s="812"/>
      <c r="BR127" s="812"/>
      <c r="BS127" s="813"/>
      <c r="BT127" s="811" t="s">
        <v>469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470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471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472</v>
      </c>
      <c r="X128" s="798"/>
      <c r="Y128" s="798"/>
      <c r="Z128" s="799"/>
      <c r="AA128" s="800">
        <v>5770154</v>
      </c>
      <c r="AB128" s="801"/>
      <c r="AC128" s="801"/>
      <c r="AD128" s="801"/>
      <c r="AE128" s="802"/>
      <c r="AF128" s="803">
        <v>5533689</v>
      </c>
      <c r="AG128" s="801"/>
      <c r="AH128" s="801"/>
      <c r="AI128" s="801"/>
      <c r="AJ128" s="802"/>
      <c r="AK128" s="803">
        <v>5957787</v>
      </c>
      <c r="AL128" s="801"/>
      <c r="AM128" s="801"/>
      <c r="AN128" s="801"/>
      <c r="AO128" s="802"/>
      <c r="AP128" s="804"/>
      <c r="AQ128" s="805"/>
      <c r="AR128" s="805"/>
      <c r="AS128" s="805"/>
      <c r="AT128" s="806"/>
      <c r="AU128" s="220"/>
      <c r="AV128" s="220"/>
      <c r="AW128" s="220"/>
      <c r="AX128" s="807" t="s">
        <v>473</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475</v>
      </c>
      <c r="X129" s="777"/>
      <c r="Y129" s="777"/>
      <c r="Z129" s="778"/>
      <c r="AA129" s="779">
        <v>104780838</v>
      </c>
      <c r="AB129" s="780"/>
      <c r="AC129" s="780"/>
      <c r="AD129" s="780"/>
      <c r="AE129" s="781"/>
      <c r="AF129" s="782">
        <v>106112588</v>
      </c>
      <c r="AG129" s="780"/>
      <c r="AH129" s="780"/>
      <c r="AI129" s="780"/>
      <c r="AJ129" s="781"/>
      <c r="AK129" s="782">
        <v>108543575</v>
      </c>
      <c r="AL129" s="780"/>
      <c r="AM129" s="780"/>
      <c r="AN129" s="780"/>
      <c r="AO129" s="781"/>
      <c r="AP129" s="783"/>
      <c r="AQ129" s="784"/>
      <c r="AR129" s="784"/>
      <c r="AS129" s="784"/>
      <c r="AT129" s="785"/>
      <c r="AU129" s="221"/>
      <c r="AV129" s="221"/>
      <c r="AW129" s="221"/>
      <c r="AX129" s="751" t="s">
        <v>476</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478</v>
      </c>
      <c r="X130" s="777"/>
      <c r="Y130" s="777"/>
      <c r="Z130" s="778"/>
      <c r="AA130" s="779">
        <v>15705495</v>
      </c>
      <c r="AB130" s="780"/>
      <c r="AC130" s="780"/>
      <c r="AD130" s="780"/>
      <c r="AE130" s="781"/>
      <c r="AF130" s="782">
        <v>15025483</v>
      </c>
      <c r="AG130" s="780"/>
      <c r="AH130" s="780"/>
      <c r="AI130" s="780"/>
      <c r="AJ130" s="781"/>
      <c r="AK130" s="782">
        <v>14839018</v>
      </c>
      <c r="AL130" s="780"/>
      <c r="AM130" s="780"/>
      <c r="AN130" s="780"/>
      <c r="AO130" s="781"/>
      <c r="AP130" s="783"/>
      <c r="AQ130" s="784"/>
      <c r="AR130" s="784"/>
      <c r="AS130" s="784"/>
      <c r="AT130" s="785"/>
      <c r="AU130" s="221"/>
      <c r="AV130" s="221"/>
      <c r="AW130" s="221"/>
      <c r="AX130" s="751" t="s">
        <v>479</v>
      </c>
      <c r="AY130" s="752"/>
      <c r="AZ130" s="752"/>
      <c r="BA130" s="752"/>
      <c r="BB130" s="752"/>
      <c r="BC130" s="752"/>
      <c r="BD130" s="752"/>
      <c r="BE130" s="753"/>
      <c r="BF130" s="754">
        <v>3.4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480</v>
      </c>
      <c r="X131" s="761"/>
      <c r="Y131" s="761"/>
      <c r="Z131" s="762"/>
      <c r="AA131" s="763">
        <v>89075343</v>
      </c>
      <c r="AB131" s="764"/>
      <c r="AC131" s="764"/>
      <c r="AD131" s="764"/>
      <c r="AE131" s="765"/>
      <c r="AF131" s="766">
        <v>91087105</v>
      </c>
      <c r="AG131" s="764"/>
      <c r="AH131" s="764"/>
      <c r="AI131" s="764"/>
      <c r="AJ131" s="765"/>
      <c r="AK131" s="766">
        <v>93704557</v>
      </c>
      <c r="AL131" s="764"/>
      <c r="AM131" s="764"/>
      <c r="AN131" s="764"/>
      <c r="AO131" s="765"/>
      <c r="AP131" s="767"/>
      <c r="AQ131" s="768"/>
      <c r="AR131" s="768"/>
      <c r="AS131" s="768"/>
      <c r="AT131" s="769"/>
      <c r="AU131" s="221"/>
      <c r="AV131" s="221"/>
      <c r="AW131" s="221"/>
      <c r="AX131" s="729" t="s">
        <v>481</v>
      </c>
      <c r="AY131" s="730"/>
      <c r="AZ131" s="730"/>
      <c r="BA131" s="730"/>
      <c r="BB131" s="730"/>
      <c r="BC131" s="730"/>
      <c r="BD131" s="730"/>
      <c r="BE131" s="731"/>
      <c r="BF131" s="732">
        <v>20.7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482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483</v>
      </c>
      <c r="W132" s="742"/>
      <c r="X132" s="742"/>
      <c r="Y132" s="742"/>
      <c r="Z132" s="743"/>
      <c r="AA132" s="744">
        <v>4.2069574200000002</v>
      </c>
      <c r="AB132" s="745"/>
      <c r="AC132" s="745"/>
      <c r="AD132" s="745"/>
      <c r="AE132" s="746"/>
      <c r="AF132" s="747">
        <v>3.9663844560000001</v>
      </c>
      <c r="AG132" s="745"/>
      <c r="AH132" s="745"/>
      <c r="AI132" s="745"/>
      <c r="AJ132" s="746"/>
      <c r="AK132" s="747">
        <v>2.3112851710000002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484</v>
      </c>
      <c r="W133" s="721"/>
      <c r="X133" s="721"/>
      <c r="Y133" s="721"/>
      <c r="Z133" s="722"/>
      <c r="AA133" s="723">
        <v>4.3</v>
      </c>
      <c r="AB133" s="724"/>
      <c r="AC133" s="724"/>
      <c r="AD133" s="724"/>
      <c r="AE133" s="725"/>
      <c r="AF133" s="723">
        <v>4</v>
      </c>
      <c r="AG133" s="724"/>
      <c r="AH133" s="724"/>
      <c r="AI133" s="724"/>
      <c r="AJ133" s="725"/>
      <c r="AK133" s="723">
        <v>3.4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BERBcBE1tPjnB5x6j/4rYko+xEMOKp7+lu3HmiMJS1C/Jw9MuDPsIZ4L6UjqbOPL6J/l1t0T1PuaTDpUgLVqg==" saltValue="WT9PhTp/SMTdqN+7r6n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NKKEWQmxaWWALCY/1O/Ezf+TFS9wyAmPKoB80vPsY9fZ0KhvJ3Tc2pYjDmc8O7zP59hWV02+UWMlj8NqpSE0g==" saltValue="I+EFDyTTDaA0fjFZJNyb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U81M0bc5fJbgckUdrs/r9XnlQbMLzUxYI4CDndIxUl3IpX19feOPKx6fxfIuqTG/WRXAj3Rf9cKVXPMtiHaww==" saltValue="wJHKbZ05zZtgvVYgk1EXEQ=="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488</v>
      </c>
      <c r="AP7" s="260"/>
      <c r="AQ7" s="261" t="s">
        <v>489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490</v>
      </c>
      <c r="AQ8" s="267" t="s">
        <v>491</v>
      </c>
      <c r="AR8" s="268" t="s">
        <v>492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493</v>
      </c>
      <c r="AL9" s="1131"/>
      <c r="AM9" s="1131"/>
      <c r="AN9" s="1132"/>
      <c r="AO9" s="269">
        <v>25268498</v>
      </c>
      <c r="AP9" s="269">
        <v>57024</v>
      </c>
      <c r="AQ9" s="270">
        <v>69190</v>
      </c>
      <c r="AR9" s="271">
        <v>-17.600000000000001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494</v>
      </c>
      <c r="AL10" s="1131"/>
      <c r="AM10" s="1131"/>
      <c r="AN10" s="1132"/>
      <c r="AO10" s="272">
        <v>2045</v>
      </c>
      <c r="AP10" s="272">
        <v>5</v>
      </c>
      <c r="AQ10" s="273">
        <v>1817</v>
      </c>
      <c r="AR10" s="274">
        <v>-99.7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495</v>
      </c>
      <c r="AL11" s="1131"/>
      <c r="AM11" s="1131"/>
      <c r="AN11" s="1132"/>
      <c r="AO11" s="272">
        <v>287235</v>
      </c>
      <c r="AP11" s="272">
        <v>648</v>
      </c>
      <c r="AQ11" s="273">
        <v>711</v>
      </c>
      <c r="AR11" s="274">
        <v>-8.9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496</v>
      </c>
      <c r="AL12" s="1131"/>
      <c r="AM12" s="1131"/>
      <c r="AN12" s="1132"/>
      <c r="AO12" s="272" t="s">
        <v>497</v>
      </c>
      <c r="AP12" s="272" t="s">
        <v>497</v>
      </c>
      <c r="AQ12" s="273">
        <v>19</v>
      </c>
      <c r="AR12" s="274" t="s">
        <v>497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498</v>
      </c>
      <c r="AL13" s="1131"/>
      <c r="AM13" s="1131"/>
      <c r="AN13" s="1132"/>
      <c r="AO13" s="272">
        <v>559306</v>
      </c>
      <c r="AP13" s="272">
        <v>1262</v>
      </c>
      <c r="AQ13" s="273">
        <v>2094</v>
      </c>
      <c r="AR13" s="274">
        <v>-39.700000000000003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499</v>
      </c>
      <c r="AL14" s="1131"/>
      <c r="AM14" s="1131"/>
      <c r="AN14" s="1132"/>
      <c r="AO14" s="272">
        <v>547706</v>
      </c>
      <c r="AP14" s="272">
        <v>1236</v>
      </c>
      <c r="AQ14" s="273">
        <v>1351</v>
      </c>
      <c r="AR14" s="274">
        <v>-8.5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500</v>
      </c>
      <c r="AL15" s="1134"/>
      <c r="AM15" s="1134"/>
      <c r="AN15" s="1135"/>
      <c r="AO15" s="272">
        <v>-1622524</v>
      </c>
      <c r="AP15" s="272">
        <v>-3662</v>
      </c>
      <c r="AQ15" s="273">
        <v>-3935</v>
      </c>
      <c r="AR15" s="274">
        <v>-6.9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25042266</v>
      </c>
      <c r="AP16" s="272">
        <v>56513</v>
      </c>
      <c r="AQ16" s="273">
        <v>71247</v>
      </c>
      <c r="AR16" s="274">
        <v>-20.7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502</v>
      </c>
      <c r="AP20" s="281" t="s">
        <v>503</v>
      </c>
      <c r="AQ20" s="282" t="s">
        <v>504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505</v>
      </c>
      <c r="AL21" s="1137"/>
      <c r="AM21" s="1137"/>
      <c r="AN21" s="1138"/>
      <c r="AO21" s="285">
        <v>5.89</v>
      </c>
      <c r="AP21" s="286">
        <v>6.59</v>
      </c>
      <c r="AQ21" s="287">
        <v>-0.7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506</v>
      </c>
      <c r="AL22" s="1137"/>
      <c r="AM22" s="1137"/>
      <c r="AN22" s="1138"/>
      <c r="AO22" s="290">
        <v>99.2</v>
      </c>
      <c r="AP22" s="291">
        <v>99.2</v>
      </c>
      <c r="AQ22" s="292">
        <v>0</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488</v>
      </c>
      <c r="AP30" s="260"/>
      <c r="AQ30" s="261" t="s">
        <v>489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490</v>
      </c>
      <c r="AQ31" s="267" t="s">
        <v>491</v>
      </c>
      <c r="AR31" s="268" t="s">
        <v>492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510</v>
      </c>
      <c r="AL32" s="1121"/>
      <c r="AM32" s="1121"/>
      <c r="AN32" s="1122"/>
      <c r="AO32" s="300">
        <v>17079510</v>
      </c>
      <c r="AP32" s="300">
        <v>38543</v>
      </c>
      <c r="AQ32" s="301">
        <v>37151</v>
      </c>
      <c r="AR32" s="302">
        <v>3.7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511</v>
      </c>
      <c r="AL33" s="1121"/>
      <c r="AM33" s="1121"/>
      <c r="AN33" s="1122"/>
      <c r="AO33" s="300" t="s">
        <v>497</v>
      </c>
      <c r="AP33" s="300" t="s">
        <v>497</v>
      </c>
      <c r="AQ33" s="301">
        <v>1</v>
      </c>
      <c r="AR33" s="302" t="s">
        <v>497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512</v>
      </c>
      <c r="AL34" s="1121"/>
      <c r="AM34" s="1121"/>
      <c r="AN34" s="1122"/>
      <c r="AO34" s="300" t="s">
        <v>497</v>
      </c>
      <c r="AP34" s="300" t="s">
        <v>497</v>
      </c>
      <c r="AQ34" s="301">
        <v>48</v>
      </c>
      <c r="AR34" s="302" t="s">
        <v>497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513</v>
      </c>
      <c r="AL35" s="1121"/>
      <c r="AM35" s="1121"/>
      <c r="AN35" s="1122"/>
      <c r="AO35" s="300">
        <v>5571015</v>
      </c>
      <c r="AP35" s="300">
        <v>12572</v>
      </c>
      <c r="AQ35" s="301">
        <v>8181</v>
      </c>
      <c r="AR35" s="302">
        <v>53.7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514</v>
      </c>
      <c r="AL36" s="1121"/>
      <c r="AM36" s="1121"/>
      <c r="AN36" s="1122"/>
      <c r="AO36" s="300" t="s">
        <v>497</v>
      </c>
      <c r="AP36" s="300" t="s">
        <v>497</v>
      </c>
      <c r="AQ36" s="301">
        <v>473</v>
      </c>
      <c r="AR36" s="302" t="s">
        <v>497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515</v>
      </c>
      <c r="AL37" s="1121"/>
      <c r="AM37" s="1121"/>
      <c r="AN37" s="1122"/>
      <c r="AO37" s="300">
        <v>312060</v>
      </c>
      <c r="AP37" s="300">
        <v>704</v>
      </c>
      <c r="AQ37" s="301">
        <v>499</v>
      </c>
      <c r="AR37" s="302">
        <v>41.1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516</v>
      </c>
      <c r="AL38" s="1124"/>
      <c r="AM38" s="1124"/>
      <c r="AN38" s="1125"/>
      <c r="AO38" s="303" t="s">
        <v>497</v>
      </c>
      <c r="AP38" s="303" t="s">
        <v>497</v>
      </c>
      <c r="AQ38" s="304">
        <v>1</v>
      </c>
      <c r="AR38" s="292" t="s">
        <v>497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517</v>
      </c>
      <c r="AL39" s="1124"/>
      <c r="AM39" s="1124"/>
      <c r="AN39" s="1125"/>
      <c r="AO39" s="300">
        <v>-5957787</v>
      </c>
      <c r="AP39" s="300">
        <v>-13445</v>
      </c>
      <c r="AQ39" s="301">
        <v>-8269</v>
      </c>
      <c r="AR39" s="302">
        <v>62.6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518</v>
      </c>
      <c r="AL40" s="1121"/>
      <c r="AM40" s="1121"/>
      <c r="AN40" s="1122"/>
      <c r="AO40" s="300">
        <v>-14839018</v>
      </c>
      <c r="AP40" s="300">
        <v>-33487</v>
      </c>
      <c r="AQ40" s="301">
        <v>-27482</v>
      </c>
      <c r="AR40" s="302">
        <v>21.9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2165780</v>
      </c>
      <c r="AP41" s="300">
        <v>4888</v>
      </c>
      <c r="AQ41" s="301">
        <v>10602</v>
      </c>
      <c r="AR41" s="302">
        <v>-53.9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488</v>
      </c>
      <c r="AN49" s="1115" t="s">
        <v>521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522</v>
      </c>
      <c r="AO50" s="317" t="s">
        <v>523</v>
      </c>
      <c r="AP50" s="318" t="s">
        <v>524</v>
      </c>
      <c r="AQ50" s="319" t="s">
        <v>525</v>
      </c>
      <c r="AR50" s="320" t="s">
        <v>526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527</v>
      </c>
      <c r="AL51" s="313"/>
      <c r="AM51" s="321">
        <v>25738365</v>
      </c>
      <c r="AN51" s="322">
        <v>57067</v>
      </c>
      <c r="AO51" s="323">
        <v>-17.2</v>
      </c>
      <c r="AP51" s="324">
        <v>52191</v>
      </c>
      <c r="AQ51" s="325">
        <v>0.7</v>
      </c>
      <c r="AR51" s="326">
        <v>-17.899999999999999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528</v>
      </c>
      <c r="AM52" s="329">
        <v>10016866</v>
      </c>
      <c r="AN52" s="330">
        <v>22209</v>
      </c>
      <c r="AO52" s="331">
        <v>-35.9</v>
      </c>
      <c r="AP52" s="332">
        <v>26807</v>
      </c>
      <c r="AQ52" s="333">
        <v>1.8</v>
      </c>
      <c r="AR52" s="334">
        <v>-37.700000000000003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529</v>
      </c>
      <c r="AL53" s="313"/>
      <c r="AM53" s="321">
        <v>34617058</v>
      </c>
      <c r="AN53" s="322">
        <v>77149</v>
      </c>
      <c r="AO53" s="323">
        <v>35.200000000000003</v>
      </c>
      <c r="AP53" s="324">
        <v>48105</v>
      </c>
      <c r="AQ53" s="325">
        <v>-7.8</v>
      </c>
      <c r="AR53" s="326">
        <v>43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528</v>
      </c>
      <c r="AM54" s="329">
        <v>11386766</v>
      </c>
      <c r="AN54" s="330">
        <v>25377</v>
      </c>
      <c r="AO54" s="331">
        <v>14.3</v>
      </c>
      <c r="AP54" s="332">
        <v>24072</v>
      </c>
      <c r="AQ54" s="333">
        <v>-10.199999999999999</v>
      </c>
      <c r="AR54" s="334">
        <v>24.5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530</v>
      </c>
      <c r="AL55" s="313"/>
      <c r="AM55" s="321">
        <v>35951354</v>
      </c>
      <c r="AN55" s="322">
        <v>80396</v>
      </c>
      <c r="AO55" s="323">
        <v>4.2</v>
      </c>
      <c r="AP55" s="324">
        <v>47446</v>
      </c>
      <c r="AQ55" s="325">
        <v>-1.4</v>
      </c>
      <c r="AR55" s="326">
        <v>5.6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528</v>
      </c>
      <c r="AM56" s="329">
        <v>16046242</v>
      </c>
      <c r="AN56" s="330">
        <v>35883</v>
      </c>
      <c r="AO56" s="331">
        <v>41.4</v>
      </c>
      <c r="AP56" s="332">
        <v>24371</v>
      </c>
      <c r="AQ56" s="333">
        <v>1.2</v>
      </c>
      <c r="AR56" s="334">
        <v>40.200000000000003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531</v>
      </c>
      <c r="AL57" s="313"/>
      <c r="AM57" s="321">
        <v>29480845</v>
      </c>
      <c r="AN57" s="322">
        <v>66250</v>
      </c>
      <c r="AO57" s="323">
        <v>-17.600000000000001</v>
      </c>
      <c r="AP57" s="324">
        <v>48387</v>
      </c>
      <c r="AQ57" s="325">
        <v>2</v>
      </c>
      <c r="AR57" s="326">
        <v>-19.600000000000001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528</v>
      </c>
      <c r="AM58" s="329">
        <v>12748865</v>
      </c>
      <c r="AN58" s="330">
        <v>28649</v>
      </c>
      <c r="AO58" s="331">
        <v>-20.2</v>
      </c>
      <c r="AP58" s="332">
        <v>25592</v>
      </c>
      <c r="AQ58" s="333">
        <v>5</v>
      </c>
      <c r="AR58" s="334">
        <v>-25.2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532</v>
      </c>
      <c r="AL59" s="313"/>
      <c r="AM59" s="321">
        <v>26152512</v>
      </c>
      <c r="AN59" s="322">
        <v>59019</v>
      </c>
      <c r="AO59" s="323">
        <v>-10.9</v>
      </c>
      <c r="AP59" s="324">
        <v>49684</v>
      </c>
      <c r="AQ59" s="325">
        <v>2.7</v>
      </c>
      <c r="AR59" s="326">
        <v>-13.6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528</v>
      </c>
      <c r="AM60" s="329">
        <v>13313574</v>
      </c>
      <c r="AN60" s="330">
        <v>30045</v>
      </c>
      <c r="AO60" s="331">
        <v>4.9000000000000004</v>
      </c>
      <c r="AP60" s="332">
        <v>28303</v>
      </c>
      <c r="AQ60" s="333">
        <v>10.6</v>
      </c>
      <c r="AR60" s="334">
        <v>-5.7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533</v>
      </c>
      <c r="AL61" s="335"/>
      <c r="AM61" s="336">
        <v>30388027</v>
      </c>
      <c r="AN61" s="337">
        <v>67976</v>
      </c>
      <c r="AO61" s="338">
        <v>-1.3</v>
      </c>
      <c r="AP61" s="339">
        <v>49163</v>
      </c>
      <c r="AQ61" s="340">
        <v>-0.8</v>
      </c>
      <c r="AR61" s="326">
        <v>-0.5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528</v>
      </c>
      <c r="AM62" s="329">
        <v>12702463</v>
      </c>
      <c r="AN62" s="330">
        <v>28433</v>
      </c>
      <c r="AO62" s="331">
        <v>0.9</v>
      </c>
      <c r="AP62" s="332">
        <v>25829</v>
      </c>
      <c r="AQ62" s="333">
        <v>1.7</v>
      </c>
      <c r="AR62" s="334">
        <v>-0.8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tu+FBWTZDoNReEHfLqF20eeLPWxC8qhXwXZp1BHy2lcgsBb8BfNAk9KLm590tGCoTrspx6sfZFLGA/WeTLxkg==" saltValue="k4Km9OdfH621AAMhUez0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485</v>
      </c>
    </row>
    <row r="121" spans="125:125" ht="13.5" hidden="1" customHeight="1" x14ac:dyDescent="0.15">
      <c r="DU121" s="247"/>
    </row>
  </sheetData>
  <sheetProtection algorithmName="SHA-512" hashValue="hkYI5M7xMCB8z+Nfii91YYW9Z6c5ZCJ+nju3auioT+co85vWXDMA65YyiSzVrauxooRbAK+lAlx3O0lA3AeEOw==" saltValue="atl2/F5lMzREti6lXuaO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485</v>
      </c>
    </row>
  </sheetData>
  <sheetProtection algorithmName="SHA-512" hashValue="Vdb+27h+ZoixwVMJQmXNojlotEpyCN9oGIov01tT7lqtXppVQQLRek019vud+Ad+7MFfE9gxh+1cMgoz6T4Isg==" saltValue="8VcQdQeZtg27oxoqbEu9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1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39" t="s">
        <v>3</v>
      </c>
      <c r="D47" s="1139"/>
      <c r="E47" s="1140"/>
      <c r="F47" s="11">
        <v>2.4</v>
      </c>
      <c r="G47" s="12">
        <v>2.25</v>
      </c>
      <c r="H47" s="12">
        <v>6.54</v>
      </c>
      <c r="I47" s="12">
        <v>6</v>
      </c>
      <c r="J47" s="13">
        <v>6.8</v>
      </c>
    </row>
    <row r="48" spans="2:10" ht="57.75" customHeight="1" x14ac:dyDescent="0.15">
      <c r="B48" s="14"/>
      <c r="C48" s="1141" t="s">
        <v>4</v>
      </c>
      <c r="D48" s="1141"/>
      <c r="E48" s="1142"/>
      <c r="F48" s="15">
        <v>3.36</v>
      </c>
      <c r="G48" s="16">
        <v>4.3</v>
      </c>
      <c r="H48" s="16">
        <v>4.13</v>
      </c>
      <c r="I48" s="16">
        <v>3.98</v>
      </c>
      <c r="J48" s="17">
        <v>4.6900000000000004</v>
      </c>
    </row>
    <row r="49" spans="2:10" ht="57.75" customHeight="1" thickBot="1" x14ac:dyDescent="0.2">
      <c r="B49" s="18"/>
      <c r="C49" s="1143" t="s">
        <v>5</v>
      </c>
      <c r="D49" s="1143"/>
      <c r="E49" s="1144"/>
      <c r="F49" s="19">
        <v>3.04</v>
      </c>
      <c r="G49" s="20">
        <v>2.12</v>
      </c>
      <c r="H49" s="20">
        <v>5.48</v>
      </c>
      <c r="I49" s="20" t="s">
        <v>540</v>
      </c>
      <c r="J49" s="21">
        <v>1.75</v>
      </c>
    </row>
    <row r="50" spans="2:10" x14ac:dyDescent="0.15"/>
  </sheetData>
  <sheetProtection algorithmName="SHA-512" hashValue="o//CSio+SFCGIpgigTPcPQo3ZbmSXnInbcaFz/86Y6E8g4dt7tq88ixdh5dtfrD2X+a2bZ2+g2Tii8yYE3ZpAQ==" saltValue="pH5Xr58pKNLs8X3aEe9u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cp:lastPrinted>2026-03-11T07:25:27Z</cp:lastPrinted>
  <dcterms:created xsi:type="dcterms:W3CDTF">2026-02-23T06:17:14Z</dcterms:created>
  <dcterms:modified xsi:type="dcterms:W3CDTF">2026-03-16T04:08:26Z</dcterms:modified>
  <cp:category/>
</cp:coreProperties>
</file>