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  <sheet name="予備" sheetId="2" r:id="rId2"/>
  </sheets>
  <definedNames>
    <definedName name="_xlnm.Print_Area" localSheetId="0">'Sheet1'!$B$3:$P$59</definedName>
  </definedNames>
  <calcPr fullCalcOnLoad="1"/>
</workbook>
</file>

<file path=xl/sharedStrings.xml><?xml version="1.0" encoding="utf-8"?>
<sst xmlns="http://schemas.openxmlformats.org/spreadsheetml/2006/main" count="84" uniqueCount="67">
  <si>
    <t>市町村名</t>
  </si>
  <si>
    <t>選挙当日の有権者数　Ａ</t>
  </si>
  <si>
    <t>投票者数　Ｂ</t>
  </si>
  <si>
    <t>棄権者数　Ａ－Ｂ</t>
  </si>
  <si>
    <t>投票率　Ｂ／Ａ</t>
  </si>
  <si>
    <t>男</t>
  </si>
  <si>
    <t>女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</si>
  <si>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</si>
  <si>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</si>
  <si>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</si>
  <si>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</si>
  <si>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</si>
  <si>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</si>
  <si>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</si>
  <si>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</si>
  <si>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</si>
  <si>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（市計）</t>
  </si>
  <si>
    <t>山中町(江沼郡計)</t>
  </si>
  <si>
    <t>根上町</t>
  </si>
  <si>
    <t>寺井町</t>
  </si>
  <si>
    <t>辰口町</t>
  </si>
  <si>
    <t>川北町</t>
  </si>
  <si>
    <t>（能美郡計）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</si>
  <si>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</si>
  <si>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</si>
  <si>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</si>
  <si>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</si>
  <si>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</si>
  <si>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</si>
  <si>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</si>
  <si>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</si>
  <si>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（石川郡計）</t>
  </si>
  <si>
    <t>津幡町</t>
  </si>
  <si>
    <t>高松町</t>
  </si>
  <si>
    <t>七塚町</t>
  </si>
  <si>
    <t>宇ノ気町</t>
  </si>
  <si>
    <t>内灘町</t>
  </si>
  <si>
    <t>（河北郡計）</t>
  </si>
  <si>
    <t>富来町</t>
  </si>
  <si>
    <t>志雄町</t>
  </si>
  <si>
    <t>志賀町</t>
  </si>
  <si>
    <t>押水町</t>
  </si>
  <si>
    <t>（羽咋郡計）</t>
  </si>
  <si>
    <t>田鶴浜町</t>
  </si>
  <si>
    <t>鳥屋町</t>
  </si>
  <si>
    <t>中島町</t>
  </si>
  <si>
    <t>鹿島町</t>
  </si>
  <si>
    <t>能登島町</t>
  </si>
  <si>
    <t>鹿西町</t>
  </si>
  <si>
    <t>（鹿島郡計）</t>
  </si>
  <si>
    <t>穴水町</t>
  </si>
  <si>
    <t>門前町</t>
  </si>
  <si>
    <t>能都町</t>
  </si>
  <si>
    <t>柳田村</t>
  </si>
  <si>
    <t>（鳳至郡計）</t>
  </si>
  <si>
    <t>内浦町(珠洲郡計)</t>
  </si>
  <si>
    <t>（郡計）</t>
  </si>
  <si>
    <t>県計</t>
  </si>
  <si>
    <t>平成１４年３月１７日執行石川県知事選挙投票結果調</t>
  </si>
  <si>
    <t>(様式５の１)</t>
  </si>
  <si>
    <t>平成１４年３月１７日執行石川県知事選挙投票結果中間速報表</t>
  </si>
  <si>
    <t>（○印は、今回発表分）</t>
  </si>
  <si>
    <t>(様式４)</t>
  </si>
  <si>
    <t>番</t>
  </si>
  <si>
    <t>号</t>
  </si>
  <si>
    <t>＊</t>
  </si>
  <si>
    <r>
      <t>　県選管速報時刻　</t>
    </r>
    <r>
      <rPr>
        <sz val="11"/>
        <rFont val="ＭＳ 明朝"/>
        <family val="1"/>
      </rPr>
      <t xml:space="preserve"> 21</t>
    </r>
    <r>
      <rPr>
        <sz val="11"/>
        <rFont val="ＭＳ 明朝"/>
        <family val="1"/>
      </rPr>
      <t xml:space="preserve"> 時</t>
    </r>
    <r>
      <rPr>
        <sz val="11"/>
        <rFont val="ＭＳ 明朝"/>
        <family val="1"/>
      </rPr>
      <t>25</t>
    </r>
    <r>
      <rPr>
        <sz val="11"/>
        <rFont val="ＭＳ 明朝"/>
        <family val="1"/>
      </rPr>
      <t>分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</si>
</sst>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distributed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0" fontId="0" fillId="0" borderId="18" xfId="0" applyFont="1" applyBorder="1" applyAlignment="1" quotePrefix="1">
      <alignment horizontal="distributed"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7" fontId="0" fillId="0" borderId="24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distributed"/>
    </xf>
    <xf numFmtId="177" fontId="0" fillId="0" borderId="27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distributed"/>
    </xf>
    <xf numFmtId="177" fontId="0" fillId="0" borderId="31" xfId="0" applyNumberFormat="1" applyFont="1" applyBorder="1" applyAlignment="1">
      <alignment/>
    </xf>
    <xf numFmtId="177" fontId="0" fillId="0" borderId="32" xfId="0" applyNumberFormat="1" applyFont="1" applyBorder="1" applyAlignment="1">
      <alignment/>
    </xf>
    <xf numFmtId="177" fontId="0" fillId="0" borderId="33" xfId="0" applyNumberFormat="1" applyFont="1" applyBorder="1" applyAlignment="1">
      <alignment/>
    </xf>
    <xf numFmtId="0" fontId="0" fillId="0" borderId="34" xfId="0" applyFont="1" applyBorder="1" applyAlignment="1" quotePrefix="1">
      <alignment horizontal="distributed"/>
    </xf>
    <xf numFmtId="176" fontId="0" fillId="0" borderId="35" xfId="0" applyNumberFormat="1" applyFont="1" applyBorder="1" applyAlignment="1">
      <alignment/>
    </xf>
    <xf numFmtId="176" fontId="0" fillId="0" borderId="36" xfId="0" applyNumberFormat="1" applyFont="1" applyBorder="1" applyAlignment="1">
      <alignment/>
    </xf>
    <xf numFmtId="176" fontId="0" fillId="0" borderId="37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176" fontId="0" fillId="0" borderId="39" xfId="0" applyNumberFormat="1" applyFont="1" applyBorder="1" applyAlignment="1">
      <alignment/>
    </xf>
    <xf numFmtId="177" fontId="0" fillId="0" borderId="40" xfId="0" applyNumberFormat="1" applyFont="1" applyBorder="1" applyAlignment="1">
      <alignment/>
    </xf>
    <xf numFmtId="177" fontId="0" fillId="0" borderId="36" xfId="0" applyNumberFormat="1" applyFont="1" applyBorder="1" applyAlignment="1">
      <alignment/>
    </xf>
    <xf numFmtId="177" fontId="0" fillId="0" borderId="41" xfId="0" applyNumberFormat="1" applyFont="1" applyBorder="1" applyAlignment="1">
      <alignment/>
    </xf>
    <xf numFmtId="0" fontId="0" fillId="0" borderId="34" xfId="0" applyFont="1" applyBorder="1" applyAlignment="1">
      <alignment horizontal="distributed"/>
    </xf>
    <xf numFmtId="0" fontId="0" fillId="0" borderId="42" xfId="0" applyFont="1" applyBorder="1" applyAlignment="1">
      <alignment horizontal="distributed"/>
    </xf>
    <xf numFmtId="177" fontId="0" fillId="0" borderId="8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0" fontId="0" fillId="0" borderId="18" xfId="0" applyFont="1" applyBorder="1" applyAlignment="1">
      <alignment horizontal="distributed"/>
    </xf>
    <xf numFmtId="0" fontId="0" fillId="0" borderId="43" xfId="0" applyFont="1" applyBorder="1" applyAlignment="1">
      <alignment horizontal="distributed"/>
    </xf>
    <xf numFmtId="176" fontId="0" fillId="0" borderId="44" xfId="0" applyNumberFormat="1" applyFont="1" applyBorder="1" applyAlignment="1">
      <alignment/>
    </xf>
    <xf numFmtId="176" fontId="0" fillId="0" borderId="45" xfId="0" applyNumberFormat="1" applyFont="1" applyBorder="1" applyAlignment="1">
      <alignment/>
    </xf>
    <xf numFmtId="176" fontId="0" fillId="0" borderId="46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177" fontId="0" fillId="0" borderId="50" xfId="0" applyNumberFormat="1" applyFont="1" applyBorder="1" applyAlignment="1">
      <alignment/>
    </xf>
    <xf numFmtId="176" fontId="0" fillId="0" borderId="51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52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53" xfId="0" applyNumberFormat="1" applyFont="1" applyBorder="1" applyAlignment="1" applyProtection="1">
      <alignment/>
      <protection locked="0"/>
    </xf>
    <xf numFmtId="176" fontId="0" fillId="0" borderId="54" xfId="0" applyNumberFormat="1" applyFont="1" applyBorder="1" applyAlignment="1" applyProtection="1">
      <alignment/>
      <protection locked="0"/>
    </xf>
    <xf numFmtId="176" fontId="0" fillId="0" borderId="55" xfId="0" applyNumberFormat="1" applyFont="1" applyBorder="1" applyAlignment="1" applyProtection="1">
      <alignment/>
      <protection locked="0"/>
    </xf>
    <xf numFmtId="176" fontId="0" fillId="0" borderId="28" xfId="0" applyNumberFormat="1" applyFont="1" applyBorder="1" applyAlignment="1" applyProtection="1">
      <alignment/>
      <protection locked="0"/>
    </xf>
    <xf numFmtId="176" fontId="0" fillId="0" borderId="56" xfId="0" applyNumberFormat="1" applyFont="1" applyBorder="1" applyAlignment="1" applyProtection="1">
      <alignment/>
      <protection locked="0"/>
    </xf>
    <xf numFmtId="176" fontId="0" fillId="0" borderId="32" xfId="0" applyNumberFormat="1" applyFont="1" applyBorder="1" applyAlignment="1" applyProtection="1">
      <alignment/>
      <protection locked="0"/>
    </xf>
    <xf numFmtId="176" fontId="0" fillId="0" borderId="57" xfId="0" applyNumberFormat="1" applyFont="1" applyBorder="1" applyAlignment="1" applyProtection="1">
      <alignment/>
      <protection locked="0"/>
    </xf>
    <xf numFmtId="176" fontId="0" fillId="0" borderId="58" xfId="0" applyNumberFormat="1" applyFont="1" applyBorder="1" applyAlignment="1" applyProtection="1">
      <alignment/>
      <protection locked="0"/>
    </xf>
    <xf numFmtId="176" fontId="0" fillId="0" borderId="3" xfId="0" applyNumberFormat="1" applyFont="1" applyBorder="1" applyAlignment="1" applyProtection="1">
      <alignment/>
      <protection locked="0"/>
    </xf>
    <xf numFmtId="176" fontId="0" fillId="0" borderId="4" xfId="0" applyNumberFormat="1" applyFont="1" applyBorder="1" applyAlignment="1" applyProtection="1">
      <alignment/>
      <protection locked="0"/>
    </xf>
    <xf numFmtId="176" fontId="0" fillId="0" borderId="6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176" fontId="0" fillId="0" borderId="59" xfId="0" applyNumberFormat="1" applyFont="1" applyBorder="1" applyAlignment="1" applyProtection="1">
      <alignment/>
      <protection locked="0"/>
    </xf>
    <xf numFmtId="176" fontId="0" fillId="0" borderId="60" xfId="0" applyNumberFormat="1" applyFont="1" applyBorder="1" applyAlignment="1" applyProtection="1">
      <alignment/>
      <protection locked="0"/>
    </xf>
    <xf numFmtId="176" fontId="0" fillId="0" borderId="61" xfId="0" applyNumberFormat="1" applyFont="1" applyBorder="1" applyAlignment="1" applyProtection="1">
      <alignment/>
      <protection locked="0"/>
    </xf>
    <xf numFmtId="176" fontId="0" fillId="0" borderId="62" xfId="0" applyNumberFormat="1" applyFont="1" applyBorder="1" applyAlignment="1" applyProtection="1">
      <alignment/>
      <protection locked="0"/>
    </xf>
    <xf numFmtId="176" fontId="0" fillId="0" borderId="7" xfId="0" applyNumberFormat="1" applyFont="1" applyBorder="1" applyAlignment="1" applyProtection="1">
      <alignment/>
      <protection locked="0"/>
    </xf>
    <xf numFmtId="176" fontId="0" fillId="0" borderId="63" xfId="0" applyNumberFormat="1" applyFont="1" applyBorder="1" applyAlignment="1" applyProtection="1">
      <alignment/>
      <protection locked="0"/>
    </xf>
    <xf numFmtId="176" fontId="0" fillId="0" borderId="64" xfId="0" applyNumberFormat="1" applyFont="1" applyBorder="1" applyAlignment="1" applyProtection="1">
      <alignment/>
      <protection locked="0"/>
    </xf>
    <xf numFmtId="176" fontId="0" fillId="0" borderId="65" xfId="0" applyNumberFormat="1" applyFont="1" applyBorder="1" applyAlignment="1" applyProtection="1">
      <alignment/>
      <protection locked="0"/>
    </xf>
    <xf numFmtId="176" fontId="0" fillId="0" borderId="66" xfId="0" applyNumberFormat="1" applyFont="1" applyBorder="1" applyAlignment="1" applyProtection="1">
      <alignment/>
      <protection locked="0"/>
    </xf>
    <xf numFmtId="176" fontId="0" fillId="0" borderId="5" xfId="0" applyNumberFormat="1" applyFont="1" applyBorder="1" applyAlignment="1" applyProtection="1">
      <alignment/>
      <protection locked="0"/>
    </xf>
    <xf numFmtId="176" fontId="0" fillId="0" borderId="67" xfId="0" applyNumberFormat="1" applyFont="1" applyBorder="1" applyAlignment="1" applyProtection="1">
      <alignment/>
      <protection locked="0"/>
    </xf>
    <xf numFmtId="176" fontId="0" fillId="0" borderId="68" xfId="0" applyNumberFormat="1" applyFont="1" applyBorder="1" applyAlignment="1" applyProtection="1">
      <alignment/>
      <protection locked="0"/>
    </xf>
    <xf numFmtId="176" fontId="0" fillId="0" borderId="69" xfId="0" applyNumberFormat="1" applyFont="1" applyBorder="1" applyAlignment="1" applyProtection="1">
      <alignment/>
      <protection locked="0"/>
    </xf>
    <xf numFmtId="176" fontId="0" fillId="0" borderId="70" xfId="0" applyNumberFormat="1" applyFont="1" applyBorder="1" applyAlignment="1" applyProtection="1">
      <alignment/>
      <protection locked="0"/>
    </xf>
    <xf numFmtId="176" fontId="0" fillId="0" borderId="71" xfId="0" applyNumberFormat="1" applyFont="1" applyBorder="1" applyAlignment="1" applyProtection="1">
      <alignment/>
      <protection locked="0"/>
    </xf>
    <xf numFmtId="177" fontId="0" fillId="0" borderId="72" xfId="0" applyNumberFormat="1" applyFont="1" applyBorder="1" applyAlignment="1">
      <alignment/>
    </xf>
    <xf numFmtId="177" fontId="0" fillId="0" borderId="68" xfId="0" applyNumberFormat="1" applyFont="1" applyBorder="1" applyAlignment="1">
      <alignment/>
    </xf>
    <xf numFmtId="177" fontId="0" fillId="0" borderId="73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74" xfId="0" applyNumberFormat="1" applyFont="1" applyBorder="1" applyAlignment="1" applyProtection="1">
      <alignment/>
      <protection locked="0"/>
    </xf>
    <xf numFmtId="176" fontId="0" fillId="0" borderId="75" xfId="0" applyNumberFormat="1" applyFont="1" applyBorder="1" applyAlignment="1" applyProtection="1">
      <alignment/>
      <protection locked="0"/>
    </xf>
    <xf numFmtId="176" fontId="0" fillId="0" borderId="76" xfId="0" applyNumberFormat="1" applyFont="1" applyBorder="1" applyAlignment="1" applyProtection="1">
      <alignment/>
      <protection locked="0"/>
    </xf>
    <xf numFmtId="176" fontId="0" fillId="0" borderId="77" xfId="0" applyNumberFormat="1" applyFont="1" applyBorder="1" applyAlignment="1" applyProtection="1">
      <alignment/>
      <protection locked="0"/>
    </xf>
    <xf numFmtId="177" fontId="0" fillId="0" borderId="78" xfId="0" applyNumberFormat="1" applyFont="1" applyBorder="1" applyAlignment="1">
      <alignment/>
    </xf>
    <xf numFmtId="177" fontId="0" fillId="0" borderId="74" xfId="0" applyNumberFormat="1" applyFont="1" applyBorder="1" applyAlignment="1">
      <alignment/>
    </xf>
    <xf numFmtId="177" fontId="0" fillId="0" borderId="79" xfId="0" applyNumberFormat="1" applyFont="1" applyBorder="1" applyAlignment="1">
      <alignment/>
    </xf>
    <xf numFmtId="176" fontId="0" fillId="0" borderId="35" xfId="0" applyNumberFormat="1" applyFont="1" applyBorder="1" applyAlignment="1" applyProtection="1">
      <alignment/>
      <protection locked="0"/>
    </xf>
    <xf numFmtId="176" fontId="0" fillId="0" borderId="36" xfId="0" applyNumberFormat="1" applyFont="1" applyBorder="1" applyAlignment="1" applyProtection="1">
      <alignment/>
      <protection locked="0"/>
    </xf>
    <xf numFmtId="176" fontId="0" fillId="0" borderId="37" xfId="0" applyNumberFormat="1" applyFont="1" applyBorder="1" applyAlignment="1" applyProtection="1">
      <alignment/>
      <protection locked="0"/>
    </xf>
    <xf numFmtId="176" fontId="0" fillId="0" borderId="38" xfId="0" applyNumberFormat="1" applyFont="1" applyBorder="1" applyAlignment="1" applyProtection="1">
      <alignment/>
      <protection locked="0"/>
    </xf>
    <xf numFmtId="176" fontId="0" fillId="0" borderId="39" xfId="0" applyNumberFormat="1" applyFont="1" applyBorder="1" applyAlignment="1" applyProtection="1">
      <alignment/>
      <protection locked="0"/>
    </xf>
    <xf numFmtId="177" fontId="0" fillId="0" borderId="40" xfId="0" applyNumberFormat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distributed"/>
      <protection locked="0"/>
    </xf>
    <xf numFmtId="0" fontId="0" fillId="2" borderId="34" xfId="0" applyFont="1" applyFill="1" applyBorder="1" applyAlignment="1" applyProtection="1">
      <alignment horizontal="distributed"/>
      <protection locked="0"/>
    </xf>
    <xf numFmtId="0" fontId="0" fillId="2" borderId="2" xfId="0" applyFont="1" applyFill="1" applyBorder="1" applyAlignment="1" applyProtection="1">
      <alignment horizontal="distributed"/>
      <protection locked="0"/>
    </xf>
    <xf numFmtId="0" fontId="0" fillId="2" borderId="26" xfId="0" applyFont="1" applyFill="1" applyBorder="1" applyAlignment="1" applyProtection="1">
      <alignment horizontal="distributed"/>
      <protection locked="0"/>
    </xf>
    <xf numFmtId="0" fontId="0" fillId="2" borderId="30" xfId="0" applyFont="1" applyFill="1" applyBorder="1" applyAlignment="1" applyProtection="1">
      <alignment horizontal="distributed"/>
      <protection locked="0"/>
    </xf>
    <xf numFmtId="0" fontId="0" fillId="2" borderId="10" xfId="0" applyFont="1" applyFill="1" applyBorder="1" applyAlignment="1" applyProtection="1">
      <alignment horizontal="distributed"/>
      <protection locked="0"/>
    </xf>
    <xf numFmtId="0" fontId="0" fillId="2" borderId="14" xfId="0" applyFont="1" applyFill="1" applyBorder="1" applyAlignment="1" applyProtection="1">
      <alignment horizontal="distributed"/>
      <protection locked="0"/>
    </xf>
    <xf numFmtId="0" fontId="0" fillId="2" borderId="42" xfId="0" applyFont="1" applyFill="1" applyBorder="1" applyAlignment="1" applyProtection="1">
      <alignment horizontal="distributed"/>
      <protection locked="0"/>
    </xf>
    <xf numFmtId="0" fontId="0" fillId="0" borderId="8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0000"/>
        </patternFill>
      </fill>
      <border/>
    </dxf>
    <dxf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P60"/>
  <sheetViews>
    <sheetView tabSelected="1" workbookViewId="0" topLeftCell="B1">
      <selection activeCell="C3" sqref="C3"/>
    </sheetView>
  </sheetViews>
  <sheetFormatPr defaultColWidth="8.796875" defaultRowHeight="14.25" outlineLevelCol="1"/>
  <cols>
    <col min="1" max="1" width="5.59765625" style="0" hidden="1" customWidth="1"/>
    <col min="2" max="2" width="2.8984375" style="0" customWidth="1"/>
    <col min="3" max="3" width="17.09765625" style="0" customWidth="1" collapsed="1"/>
    <col min="4" max="4" width="3.09765625" style="0" hidden="1" customWidth="1" outlineLevel="1"/>
    <col min="5" max="13" width="8.69921875" style="0" customWidth="1"/>
    <col min="14" max="16" width="7.59765625" style="0" customWidth="1"/>
  </cols>
  <sheetData>
    <row r="1" ht="13.5">
      <c r="A1" s="78">
        <v>2</v>
      </c>
    </row>
    <row r="3" spans="3:16" ht="13.5">
      <c r="C3" s="1" t="str">
        <f>IF(A1=1,'予備'!B2,'予備'!B4)</f>
        <v>(様式５の１)</v>
      </c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19.5" customHeight="1">
      <c r="C4" s="1"/>
      <c r="D4" s="1"/>
      <c r="E4" s="2"/>
      <c r="F4" s="2"/>
      <c r="G4" s="2"/>
      <c r="H4" s="2"/>
      <c r="I4" s="2"/>
      <c r="J4" s="2"/>
      <c r="K4" s="2"/>
      <c r="L4" s="113">
        <v>4</v>
      </c>
      <c r="M4" s="114" t="s">
        <v>66</v>
      </c>
      <c r="N4" s="111"/>
      <c r="O4" s="111"/>
      <c r="P4" s="112"/>
    </row>
    <row r="5" spans="3:16" ht="13.5" customHeight="1"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3:16" ht="18.75">
      <c r="C6" s="2"/>
      <c r="D6" s="2"/>
      <c r="E6" s="2"/>
      <c r="F6" s="76" t="str">
        <f>IF(A1=1,'予備'!B6,'予備'!B8)</f>
        <v>平成１４年３月１７日執行石川県知事選挙投票結果調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3:16" ht="14.25" thickBo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>IF(A1=1,'予備'!B10,"")</f>
      </c>
      <c r="O7" s="2"/>
      <c r="P7" s="2"/>
    </row>
    <row r="8" spans="3:16" ht="19.5" customHeight="1">
      <c r="C8" s="3" t="s">
        <v>0</v>
      </c>
      <c r="D8" s="3" t="s">
        <v>63</v>
      </c>
      <c r="E8" s="123" t="s">
        <v>1</v>
      </c>
      <c r="F8" s="124"/>
      <c r="G8" s="125"/>
      <c r="H8" s="123" t="s">
        <v>2</v>
      </c>
      <c r="I8" s="124"/>
      <c r="J8" s="125"/>
      <c r="K8" s="123" t="s">
        <v>3</v>
      </c>
      <c r="L8" s="124"/>
      <c r="M8" s="125"/>
      <c r="N8" s="124" t="s">
        <v>4</v>
      </c>
      <c r="O8" s="124"/>
      <c r="P8" s="125"/>
    </row>
    <row r="9" spans="3:16" ht="19.5" customHeight="1" thickBot="1">
      <c r="C9" s="4"/>
      <c r="D9" s="4" t="s">
        <v>64</v>
      </c>
      <c r="E9" s="5" t="s">
        <v>5</v>
      </c>
      <c r="F9" s="6" t="s">
        <v>6</v>
      </c>
      <c r="G9" s="7" t="s">
        <v>7</v>
      </c>
      <c r="H9" s="8" t="s">
        <v>5</v>
      </c>
      <c r="I9" s="6" t="s">
        <v>6</v>
      </c>
      <c r="J9" s="9" t="s">
        <v>7</v>
      </c>
      <c r="K9" s="8" t="s">
        <v>5</v>
      </c>
      <c r="L9" s="6" t="s">
        <v>6</v>
      </c>
      <c r="M9" s="9" t="s">
        <v>7</v>
      </c>
      <c r="N9" s="10" t="s">
        <v>5</v>
      </c>
      <c r="O9" s="6" t="s">
        <v>6</v>
      </c>
      <c r="P9" s="11" t="s">
        <v>7</v>
      </c>
    </row>
    <row r="10" spans="1:16" ht="19.5" customHeight="1">
      <c r="A10">
        <v>1</v>
      </c>
      <c r="B10" s="78"/>
      <c r="C10" s="3" t="s">
        <v>8</v>
      </c>
      <c r="D10" s="115">
        <v>1</v>
      </c>
      <c r="E10" s="89">
        <v>166347</v>
      </c>
      <c r="F10" s="90">
        <v>182334</v>
      </c>
      <c r="G10" s="91">
        <v>348681</v>
      </c>
      <c r="H10" s="92">
        <v>54351</v>
      </c>
      <c r="I10" s="90">
        <v>60943</v>
      </c>
      <c r="J10" s="93">
        <v>115294</v>
      </c>
      <c r="K10" s="92">
        <v>111996</v>
      </c>
      <c r="L10" s="90">
        <v>121391</v>
      </c>
      <c r="M10" s="93">
        <v>233387</v>
      </c>
      <c r="N10" s="94">
        <f>ROUND(H10/E10*100,2)</f>
        <v>32.67</v>
      </c>
      <c r="O10" s="95">
        <f aca="true" t="shared" si="0" ref="O10:O59">ROUND(I10/F10*100,2)</f>
        <v>33.42</v>
      </c>
      <c r="P10" s="96">
        <f aca="true" t="shared" si="1" ref="P10:P59">ROUND(J10/G10*100,2)</f>
        <v>33.07</v>
      </c>
    </row>
    <row r="11" spans="1:16" ht="19.5" customHeight="1">
      <c r="A11">
        <v>2</v>
      </c>
      <c r="B11" s="78"/>
      <c r="C11" s="46" t="s">
        <v>9</v>
      </c>
      <c r="D11" s="116">
        <v>2</v>
      </c>
      <c r="E11" s="105">
        <v>17683</v>
      </c>
      <c r="F11" s="106">
        <v>20220</v>
      </c>
      <c r="G11" s="107">
        <v>37903</v>
      </c>
      <c r="H11" s="108">
        <v>7287</v>
      </c>
      <c r="I11" s="106">
        <v>8290</v>
      </c>
      <c r="J11" s="109">
        <v>15577</v>
      </c>
      <c r="K11" s="108">
        <v>10396</v>
      </c>
      <c r="L11" s="106">
        <v>11930</v>
      </c>
      <c r="M11" s="109">
        <v>22326</v>
      </c>
      <c r="N11" s="43">
        <f aca="true" t="shared" si="2" ref="N11:N59">ROUND(H11/E11*100,2)</f>
        <v>41.21</v>
      </c>
      <c r="O11" s="44">
        <f t="shared" si="0"/>
        <v>41</v>
      </c>
      <c r="P11" s="45">
        <f t="shared" si="1"/>
        <v>41.1</v>
      </c>
    </row>
    <row r="12" spans="1:16" ht="19.5" customHeight="1">
      <c r="A12">
        <v>3</v>
      </c>
      <c r="B12" s="78"/>
      <c r="C12" s="46" t="s">
        <v>10</v>
      </c>
      <c r="D12" s="116">
        <v>3</v>
      </c>
      <c r="E12" s="105">
        <v>41012</v>
      </c>
      <c r="F12" s="106">
        <v>44836</v>
      </c>
      <c r="G12" s="107">
        <v>85848</v>
      </c>
      <c r="H12" s="108">
        <v>16995</v>
      </c>
      <c r="I12" s="106">
        <v>18828</v>
      </c>
      <c r="J12" s="109">
        <v>35823</v>
      </c>
      <c r="K12" s="108">
        <v>24017</v>
      </c>
      <c r="L12" s="106">
        <v>26008</v>
      </c>
      <c r="M12" s="109">
        <v>50025</v>
      </c>
      <c r="N12" s="43">
        <f t="shared" si="2"/>
        <v>41.44</v>
      </c>
      <c r="O12" s="44">
        <f t="shared" si="0"/>
        <v>41.99</v>
      </c>
      <c r="P12" s="45">
        <f t="shared" si="1"/>
        <v>41.73</v>
      </c>
    </row>
    <row r="13" spans="1:16" ht="19.5" customHeight="1">
      <c r="A13">
        <v>4</v>
      </c>
      <c r="B13" s="78"/>
      <c r="C13" s="46" t="s">
        <v>11</v>
      </c>
      <c r="D13" s="116">
        <v>4</v>
      </c>
      <c r="E13" s="105">
        <v>10591</v>
      </c>
      <c r="F13" s="106">
        <v>11883</v>
      </c>
      <c r="G13" s="107">
        <v>22474</v>
      </c>
      <c r="H13" s="108">
        <v>5786</v>
      </c>
      <c r="I13" s="106">
        <v>6431</v>
      </c>
      <c r="J13" s="109">
        <v>12217</v>
      </c>
      <c r="K13" s="108">
        <v>4805</v>
      </c>
      <c r="L13" s="106">
        <v>5452</v>
      </c>
      <c r="M13" s="109">
        <v>10257</v>
      </c>
      <c r="N13" s="43">
        <f t="shared" si="2"/>
        <v>54.63</v>
      </c>
      <c r="O13" s="44">
        <f t="shared" si="0"/>
        <v>54.12</v>
      </c>
      <c r="P13" s="45">
        <f t="shared" si="1"/>
        <v>54.36</v>
      </c>
    </row>
    <row r="14" spans="1:16" ht="19.5" customHeight="1">
      <c r="A14">
        <v>5</v>
      </c>
      <c r="B14" s="78"/>
      <c r="C14" s="46" t="s">
        <v>12</v>
      </c>
      <c r="D14" s="116">
        <v>5</v>
      </c>
      <c r="E14" s="105">
        <v>8075</v>
      </c>
      <c r="F14" s="106">
        <v>9463</v>
      </c>
      <c r="G14" s="107">
        <v>17538</v>
      </c>
      <c r="H14" s="108">
        <v>5182</v>
      </c>
      <c r="I14" s="106">
        <v>6517</v>
      </c>
      <c r="J14" s="109">
        <v>11699</v>
      </c>
      <c r="K14" s="108">
        <v>2893</v>
      </c>
      <c r="L14" s="106">
        <v>2946</v>
      </c>
      <c r="M14" s="109">
        <v>5839</v>
      </c>
      <c r="N14" s="43">
        <f t="shared" si="2"/>
        <v>64.17</v>
      </c>
      <c r="O14" s="44">
        <f t="shared" si="0"/>
        <v>68.87</v>
      </c>
      <c r="P14" s="45">
        <f t="shared" si="1"/>
        <v>66.71</v>
      </c>
    </row>
    <row r="15" spans="1:16" ht="19.5" customHeight="1">
      <c r="A15">
        <v>6</v>
      </c>
      <c r="B15" s="78"/>
      <c r="C15" s="46" t="s">
        <v>13</v>
      </c>
      <c r="D15" s="116">
        <v>6</v>
      </c>
      <c r="E15" s="105">
        <v>25217</v>
      </c>
      <c r="F15" s="106">
        <v>29348</v>
      </c>
      <c r="G15" s="107">
        <v>54565</v>
      </c>
      <c r="H15" s="108">
        <v>9779</v>
      </c>
      <c r="I15" s="106">
        <v>11361</v>
      </c>
      <c r="J15" s="109">
        <v>21140</v>
      </c>
      <c r="K15" s="108">
        <v>15438</v>
      </c>
      <c r="L15" s="106">
        <v>17987</v>
      </c>
      <c r="M15" s="109">
        <v>33425</v>
      </c>
      <c r="N15" s="43">
        <f t="shared" si="2"/>
        <v>38.78</v>
      </c>
      <c r="O15" s="44">
        <f t="shared" si="0"/>
        <v>38.71</v>
      </c>
      <c r="P15" s="45">
        <f t="shared" si="1"/>
        <v>38.74</v>
      </c>
    </row>
    <row r="16" spans="1:16" ht="19.5" customHeight="1">
      <c r="A16">
        <v>7</v>
      </c>
      <c r="B16" s="78"/>
      <c r="C16" s="46" t="s">
        <v>14</v>
      </c>
      <c r="D16" s="116">
        <v>7</v>
      </c>
      <c r="E16" s="105">
        <v>9945</v>
      </c>
      <c r="F16" s="106">
        <v>11248</v>
      </c>
      <c r="G16" s="107">
        <v>21193</v>
      </c>
      <c r="H16" s="108">
        <v>4378</v>
      </c>
      <c r="I16" s="106">
        <v>5091</v>
      </c>
      <c r="J16" s="109">
        <v>9469</v>
      </c>
      <c r="K16" s="108">
        <v>5567</v>
      </c>
      <c r="L16" s="106">
        <v>6157</v>
      </c>
      <c r="M16" s="109">
        <v>11724</v>
      </c>
      <c r="N16" s="43">
        <f t="shared" si="2"/>
        <v>44.02</v>
      </c>
      <c r="O16" s="44">
        <f t="shared" si="0"/>
        <v>45.26</v>
      </c>
      <c r="P16" s="45">
        <f t="shared" si="1"/>
        <v>44.68</v>
      </c>
    </row>
    <row r="17" spans="1:16" ht="19.5" customHeight="1" thickBot="1">
      <c r="A17">
        <v>8</v>
      </c>
      <c r="B17" s="78"/>
      <c r="C17" s="4" t="s">
        <v>15</v>
      </c>
      <c r="D17" s="117">
        <v>8</v>
      </c>
      <c r="E17" s="97">
        <v>24979</v>
      </c>
      <c r="F17" s="98">
        <v>26697</v>
      </c>
      <c r="G17" s="99">
        <v>51676</v>
      </c>
      <c r="H17" s="100">
        <v>9916</v>
      </c>
      <c r="I17" s="98">
        <v>10795</v>
      </c>
      <c r="J17" s="101">
        <v>20711</v>
      </c>
      <c r="K17" s="100">
        <v>15063</v>
      </c>
      <c r="L17" s="98">
        <v>15902</v>
      </c>
      <c r="M17" s="101">
        <v>30965</v>
      </c>
      <c r="N17" s="102">
        <f t="shared" si="2"/>
        <v>39.7</v>
      </c>
      <c r="O17" s="103">
        <f t="shared" si="0"/>
        <v>40.44</v>
      </c>
      <c r="P17" s="104">
        <f t="shared" si="1"/>
        <v>40.08</v>
      </c>
    </row>
    <row r="18" spans="3:16" ht="19.5" customHeight="1" thickBot="1">
      <c r="C18" s="20" t="s">
        <v>16</v>
      </c>
      <c r="D18" s="51" t="s">
        <v>65</v>
      </c>
      <c r="E18" s="21">
        <f>SUM(E10:E17)</f>
        <v>303849</v>
      </c>
      <c r="F18" s="22">
        <f>SUM(F10:F17)</f>
        <v>336029</v>
      </c>
      <c r="G18" s="23">
        <f>SUM(E18:F18)</f>
        <v>639878</v>
      </c>
      <c r="H18" s="24">
        <f>SUM(H10:H17)</f>
        <v>113674</v>
      </c>
      <c r="I18" s="22">
        <f>SUM(I10:I17)</f>
        <v>128256</v>
      </c>
      <c r="J18" s="25">
        <f>SUM(H18:I18)</f>
        <v>241930</v>
      </c>
      <c r="K18" s="24">
        <f>SUM(K10:K17)</f>
        <v>190175</v>
      </c>
      <c r="L18" s="22">
        <f>SUM(L10:L17)</f>
        <v>207773</v>
      </c>
      <c r="M18" s="25">
        <f>SUM(K18:L18)</f>
        <v>397948</v>
      </c>
      <c r="N18" s="26">
        <f t="shared" si="2"/>
        <v>37.41</v>
      </c>
      <c r="O18" s="27">
        <f t="shared" si="0"/>
        <v>38.17</v>
      </c>
      <c r="P18" s="28">
        <f t="shared" si="1"/>
        <v>37.81</v>
      </c>
    </row>
    <row r="19" spans="1:16" ht="19.5" customHeight="1">
      <c r="A19">
        <v>9</v>
      </c>
      <c r="B19" s="78"/>
      <c r="C19" s="29" t="s">
        <v>17</v>
      </c>
      <c r="D19" s="118">
        <v>9</v>
      </c>
      <c r="E19" s="67">
        <v>3681</v>
      </c>
      <c r="F19" s="68">
        <v>4496</v>
      </c>
      <c r="G19" s="86">
        <v>8177</v>
      </c>
      <c r="H19" s="71">
        <v>1980</v>
      </c>
      <c r="I19" s="68">
        <v>2513</v>
      </c>
      <c r="J19" s="81">
        <v>4493</v>
      </c>
      <c r="K19" s="71">
        <v>1701</v>
      </c>
      <c r="L19" s="68">
        <v>1983</v>
      </c>
      <c r="M19" s="81">
        <v>3684</v>
      </c>
      <c r="N19" s="30">
        <f t="shared" si="2"/>
        <v>53.79</v>
      </c>
      <c r="O19" s="31">
        <f t="shared" si="0"/>
        <v>55.89</v>
      </c>
      <c r="P19" s="32">
        <f t="shared" si="1"/>
        <v>54.95</v>
      </c>
    </row>
    <row r="20" spans="1:16" ht="19.5" customHeight="1">
      <c r="A20">
        <v>10</v>
      </c>
      <c r="B20" s="78"/>
      <c r="C20" s="33" t="s">
        <v>18</v>
      </c>
      <c r="D20" s="119">
        <v>10</v>
      </c>
      <c r="E20" s="69">
        <v>5998</v>
      </c>
      <c r="F20" s="70">
        <v>6530</v>
      </c>
      <c r="G20" s="87">
        <v>12528</v>
      </c>
      <c r="H20" s="72">
        <v>3856</v>
      </c>
      <c r="I20" s="70">
        <v>4475</v>
      </c>
      <c r="J20" s="82">
        <v>8331</v>
      </c>
      <c r="K20" s="72">
        <v>2142</v>
      </c>
      <c r="L20" s="70">
        <v>2055</v>
      </c>
      <c r="M20" s="82">
        <v>4197</v>
      </c>
      <c r="N20" s="34">
        <f t="shared" si="2"/>
        <v>64.29</v>
      </c>
      <c r="O20" s="35">
        <f t="shared" si="0"/>
        <v>68.53</v>
      </c>
      <c r="P20" s="36">
        <f t="shared" si="1"/>
        <v>66.5</v>
      </c>
    </row>
    <row r="21" spans="1:16" ht="19.5" customHeight="1">
      <c r="A21">
        <v>11</v>
      </c>
      <c r="B21" s="78"/>
      <c r="C21" s="12" t="s">
        <v>19</v>
      </c>
      <c r="D21" s="120">
        <v>11</v>
      </c>
      <c r="E21" s="61">
        <v>5961</v>
      </c>
      <c r="F21" s="62">
        <v>6411</v>
      </c>
      <c r="G21" s="84">
        <v>12372</v>
      </c>
      <c r="H21" s="65">
        <v>3481</v>
      </c>
      <c r="I21" s="62">
        <v>3970</v>
      </c>
      <c r="J21" s="79">
        <v>7451</v>
      </c>
      <c r="K21" s="65">
        <v>2480</v>
      </c>
      <c r="L21" s="62">
        <v>2441</v>
      </c>
      <c r="M21" s="79">
        <v>4921</v>
      </c>
      <c r="N21" s="13">
        <f t="shared" si="2"/>
        <v>58.4</v>
      </c>
      <c r="O21" s="14">
        <f t="shared" si="0"/>
        <v>61.92</v>
      </c>
      <c r="P21" s="15">
        <f t="shared" si="1"/>
        <v>60.22</v>
      </c>
    </row>
    <row r="22" spans="1:16" ht="19.5" customHeight="1">
      <c r="A22">
        <v>12</v>
      </c>
      <c r="B22" s="78"/>
      <c r="C22" s="12" t="s">
        <v>20</v>
      </c>
      <c r="D22" s="120">
        <v>12</v>
      </c>
      <c r="E22" s="61">
        <v>5533</v>
      </c>
      <c r="F22" s="62">
        <v>5464</v>
      </c>
      <c r="G22" s="84">
        <v>10997</v>
      </c>
      <c r="H22" s="65">
        <v>3351</v>
      </c>
      <c r="I22" s="62">
        <v>3697</v>
      </c>
      <c r="J22" s="79">
        <v>7048</v>
      </c>
      <c r="K22" s="65">
        <v>2182</v>
      </c>
      <c r="L22" s="62">
        <v>1767</v>
      </c>
      <c r="M22" s="79">
        <v>3949</v>
      </c>
      <c r="N22" s="13">
        <f t="shared" si="2"/>
        <v>60.56</v>
      </c>
      <c r="O22" s="14">
        <f t="shared" si="0"/>
        <v>67.66</v>
      </c>
      <c r="P22" s="15">
        <f t="shared" si="1"/>
        <v>64.09</v>
      </c>
    </row>
    <row r="23" spans="1:16" ht="19.5" customHeight="1">
      <c r="A23">
        <v>13</v>
      </c>
      <c r="B23" s="78"/>
      <c r="C23" s="16" t="s">
        <v>21</v>
      </c>
      <c r="D23" s="121">
        <v>13</v>
      </c>
      <c r="E23" s="63">
        <v>1835</v>
      </c>
      <c r="F23" s="64">
        <v>2016</v>
      </c>
      <c r="G23" s="85">
        <v>3851</v>
      </c>
      <c r="H23" s="66">
        <v>1582</v>
      </c>
      <c r="I23" s="64">
        <v>1808</v>
      </c>
      <c r="J23" s="80">
        <v>3390</v>
      </c>
      <c r="K23" s="66">
        <v>253</v>
      </c>
      <c r="L23" s="64">
        <v>208</v>
      </c>
      <c r="M23" s="80">
        <v>461</v>
      </c>
      <c r="N23" s="17">
        <f t="shared" si="2"/>
        <v>86.21</v>
      </c>
      <c r="O23" s="18">
        <f t="shared" si="0"/>
        <v>89.68</v>
      </c>
      <c r="P23" s="19">
        <f t="shared" si="1"/>
        <v>88.03</v>
      </c>
    </row>
    <row r="24" spans="3:16" ht="19.5" customHeight="1">
      <c r="C24" s="37" t="s">
        <v>22</v>
      </c>
      <c r="D24" s="46" t="s">
        <v>65</v>
      </c>
      <c r="E24" s="38">
        <f>SUM(E20:E23)</f>
        <v>19327</v>
      </c>
      <c r="F24" s="39">
        <f>SUM(F20:F23)</f>
        <v>20421</v>
      </c>
      <c r="G24" s="40">
        <f>SUM(E24:F24)</f>
        <v>39748</v>
      </c>
      <c r="H24" s="41">
        <f>SUM(H20:H23)</f>
        <v>12270</v>
      </c>
      <c r="I24" s="39">
        <f>SUM(I20:I23)</f>
        <v>13950</v>
      </c>
      <c r="J24" s="42">
        <f>SUM(H24:I24)</f>
        <v>26220</v>
      </c>
      <c r="K24" s="41">
        <f>E24-H24</f>
        <v>7057</v>
      </c>
      <c r="L24" s="39">
        <f>F24-I24</f>
        <v>6471</v>
      </c>
      <c r="M24" s="42">
        <f>SUM(K24:L24)</f>
        <v>13528</v>
      </c>
      <c r="N24" s="110">
        <f>ROUND(H24/E24*100,2)</f>
        <v>63.49</v>
      </c>
      <c r="O24" s="44">
        <f t="shared" si="0"/>
        <v>68.31</v>
      </c>
      <c r="P24" s="45">
        <f t="shared" si="1"/>
        <v>65.97</v>
      </c>
    </row>
    <row r="25" spans="1:16" ht="19.5" customHeight="1">
      <c r="A25">
        <v>14</v>
      </c>
      <c r="B25" s="78"/>
      <c r="C25" s="33" t="s">
        <v>23</v>
      </c>
      <c r="D25" s="119">
        <v>14</v>
      </c>
      <c r="E25" s="69">
        <v>4871</v>
      </c>
      <c r="F25" s="70">
        <v>5381</v>
      </c>
      <c r="G25" s="87">
        <v>10252</v>
      </c>
      <c r="H25" s="72">
        <v>2944</v>
      </c>
      <c r="I25" s="70">
        <v>3463</v>
      </c>
      <c r="J25" s="82">
        <v>6407</v>
      </c>
      <c r="K25" s="72">
        <v>1927</v>
      </c>
      <c r="L25" s="70">
        <v>1918</v>
      </c>
      <c r="M25" s="82">
        <v>3845</v>
      </c>
      <c r="N25" s="34">
        <f t="shared" si="2"/>
        <v>60.44</v>
      </c>
      <c r="O25" s="35">
        <f t="shared" si="0"/>
        <v>64.36</v>
      </c>
      <c r="P25" s="36">
        <f t="shared" si="1"/>
        <v>62.5</v>
      </c>
    </row>
    <row r="26" spans="1:16" ht="19.5" customHeight="1">
      <c r="A26">
        <v>15</v>
      </c>
      <c r="B26" s="78"/>
      <c r="C26" s="12" t="s">
        <v>24</v>
      </c>
      <c r="D26" s="120">
        <v>15</v>
      </c>
      <c r="E26" s="61">
        <v>8318</v>
      </c>
      <c r="F26" s="62">
        <v>8826</v>
      </c>
      <c r="G26" s="84">
        <v>17144</v>
      </c>
      <c r="H26" s="65">
        <v>4184</v>
      </c>
      <c r="I26" s="62">
        <v>4703</v>
      </c>
      <c r="J26" s="79">
        <v>8887</v>
      </c>
      <c r="K26" s="65">
        <v>4134</v>
      </c>
      <c r="L26" s="62">
        <v>4123</v>
      </c>
      <c r="M26" s="79">
        <v>8257</v>
      </c>
      <c r="N26" s="13">
        <f t="shared" si="2"/>
        <v>50.3</v>
      </c>
      <c r="O26" s="14">
        <f t="shared" si="0"/>
        <v>53.29</v>
      </c>
      <c r="P26" s="15">
        <f t="shared" si="1"/>
        <v>51.84</v>
      </c>
    </row>
    <row r="27" spans="1:16" ht="19.5" customHeight="1">
      <c r="A27">
        <v>16</v>
      </c>
      <c r="B27" s="78"/>
      <c r="C27" s="12" t="s">
        <v>25</v>
      </c>
      <c r="D27" s="120">
        <v>16</v>
      </c>
      <c r="E27" s="61">
        <v>16147</v>
      </c>
      <c r="F27" s="62">
        <v>16105</v>
      </c>
      <c r="G27" s="84">
        <v>32252</v>
      </c>
      <c r="H27" s="65">
        <v>5212</v>
      </c>
      <c r="I27" s="62">
        <v>5701</v>
      </c>
      <c r="J27" s="79">
        <v>10913</v>
      </c>
      <c r="K27" s="65">
        <v>10935</v>
      </c>
      <c r="L27" s="62">
        <v>10404</v>
      </c>
      <c r="M27" s="79">
        <v>21339</v>
      </c>
      <c r="N27" s="13">
        <f t="shared" si="2"/>
        <v>32.28</v>
      </c>
      <c r="O27" s="14">
        <f t="shared" si="0"/>
        <v>35.4</v>
      </c>
      <c r="P27" s="15">
        <f t="shared" si="1"/>
        <v>33.84</v>
      </c>
    </row>
    <row r="28" spans="1:16" ht="19.5" customHeight="1">
      <c r="A28">
        <v>17</v>
      </c>
      <c r="B28" s="78"/>
      <c r="C28" s="12" t="s">
        <v>26</v>
      </c>
      <c r="D28" s="120">
        <v>17</v>
      </c>
      <c r="E28" s="61">
        <v>452</v>
      </c>
      <c r="F28" s="62">
        <v>509</v>
      </c>
      <c r="G28" s="84">
        <v>961</v>
      </c>
      <c r="H28" s="65">
        <v>354</v>
      </c>
      <c r="I28" s="62">
        <v>422</v>
      </c>
      <c r="J28" s="79">
        <v>776</v>
      </c>
      <c r="K28" s="65">
        <v>98</v>
      </c>
      <c r="L28" s="62">
        <v>87</v>
      </c>
      <c r="M28" s="79">
        <v>185</v>
      </c>
      <c r="N28" s="13">
        <f t="shared" si="2"/>
        <v>78.32</v>
      </c>
      <c r="O28" s="14">
        <f t="shared" si="0"/>
        <v>82.91</v>
      </c>
      <c r="P28" s="15">
        <f t="shared" si="1"/>
        <v>80.75</v>
      </c>
    </row>
    <row r="29" spans="1:16" ht="19.5" customHeight="1">
      <c r="A29">
        <v>18</v>
      </c>
      <c r="B29" s="78"/>
      <c r="C29" s="12" t="s">
        <v>27</v>
      </c>
      <c r="D29" s="120">
        <v>18</v>
      </c>
      <c r="E29" s="61">
        <v>532</v>
      </c>
      <c r="F29" s="62">
        <v>659</v>
      </c>
      <c r="G29" s="84">
        <v>1191</v>
      </c>
      <c r="H29" s="65">
        <v>424</v>
      </c>
      <c r="I29" s="62">
        <v>526</v>
      </c>
      <c r="J29" s="79">
        <v>950</v>
      </c>
      <c r="K29" s="65">
        <v>108</v>
      </c>
      <c r="L29" s="62">
        <v>133</v>
      </c>
      <c r="M29" s="79">
        <v>241</v>
      </c>
      <c r="N29" s="13">
        <f t="shared" si="2"/>
        <v>79.7</v>
      </c>
      <c r="O29" s="14">
        <f t="shared" si="0"/>
        <v>79.82</v>
      </c>
      <c r="P29" s="15">
        <f t="shared" si="1"/>
        <v>79.76</v>
      </c>
    </row>
    <row r="30" spans="1:16" ht="19.5" customHeight="1">
      <c r="A30">
        <v>19</v>
      </c>
      <c r="B30" s="78"/>
      <c r="C30" s="12" t="s">
        <v>28</v>
      </c>
      <c r="D30" s="120">
        <v>19</v>
      </c>
      <c r="E30" s="61">
        <v>1192</v>
      </c>
      <c r="F30" s="62">
        <v>1382</v>
      </c>
      <c r="G30" s="84">
        <v>2574</v>
      </c>
      <c r="H30" s="65">
        <v>941</v>
      </c>
      <c r="I30" s="62">
        <v>1120</v>
      </c>
      <c r="J30" s="79">
        <v>2061</v>
      </c>
      <c r="K30" s="65">
        <v>251</v>
      </c>
      <c r="L30" s="62">
        <v>262</v>
      </c>
      <c r="M30" s="79">
        <v>513</v>
      </c>
      <c r="N30" s="13">
        <f t="shared" si="2"/>
        <v>78.94</v>
      </c>
      <c r="O30" s="14">
        <f t="shared" si="0"/>
        <v>81.04</v>
      </c>
      <c r="P30" s="15">
        <f t="shared" si="1"/>
        <v>80.07</v>
      </c>
    </row>
    <row r="31" spans="1:16" ht="19.5" customHeight="1">
      <c r="A31">
        <v>20</v>
      </c>
      <c r="B31" s="78"/>
      <c r="C31" s="12" t="s">
        <v>29</v>
      </c>
      <c r="D31" s="120">
        <v>20</v>
      </c>
      <c r="E31" s="61">
        <v>295</v>
      </c>
      <c r="F31" s="62">
        <v>347</v>
      </c>
      <c r="G31" s="84">
        <v>642</v>
      </c>
      <c r="H31" s="65">
        <v>262</v>
      </c>
      <c r="I31" s="62">
        <v>304</v>
      </c>
      <c r="J31" s="79">
        <v>566</v>
      </c>
      <c r="K31" s="65">
        <v>33</v>
      </c>
      <c r="L31" s="62">
        <v>43</v>
      </c>
      <c r="M31" s="79">
        <v>76</v>
      </c>
      <c r="N31" s="13">
        <f t="shared" si="2"/>
        <v>88.81</v>
      </c>
      <c r="O31" s="14">
        <f t="shared" si="0"/>
        <v>87.61</v>
      </c>
      <c r="P31" s="15">
        <f t="shared" si="1"/>
        <v>88.16</v>
      </c>
    </row>
    <row r="32" spans="1:16" ht="19.5" customHeight="1">
      <c r="A32">
        <v>21</v>
      </c>
      <c r="B32" s="78"/>
      <c r="C32" s="16" t="s">
        <v>30</v>
      </c>
      <c r="D32" s="121">
        <v>21</v>
      </c>
      <c r="E32" s="63">
        <v>486</v>
      </c>
      <c r="F32" s="64">
        <v>496</v>
      </c>
      <c r="G32" s="85">
        <v>982</v>
      </c>
      <c r="H32" s="66">
        <v>440</v>
      </c>
      <c r="I32" s="64">
        <v>452</v>
      </c>
      <c r="J32" s="80">
        <v>892</v>
      </c>
      <c r="K32" s="66">
        <v>46</v>
      </c>
      <c r="L32" s="64">
        <v>44</v>
      </c>
      <c r="M32" s="80">
        <v>90</v>
      </c>
      <c r="N32" s="17">
        <f t="shared" si="2"/>
        <v>90.53</v>
      </c>
      <c r="O32" s="18">
        <f t="shared" si="0"/>
        <v>91.13</v>
      </c>
      <c r="P32" s="19">
        <f t="shared" si="1"/>
        <v>90.84</v>
      </c>
    </row>
    <row r="33" spans="3:16" ht="19.5" customHeight="1">
      <c r="C33" s="37" t="s">
        <v>31</v>
      </c>
      <c r="D33" s="46" t="s">
        <v>65</v>
      </c>
      <c r="E33" s="38">
        <f>SUM(E25:E32)</f>
        <v>32293</v>
      </c>
      <c r="F33" s="39">
        <f>SUM(F25:F32)</f>
        <v>33705</v>
      </c>
      <c r="G33" s="40">
        <f>SUM(E33:F33)</f>
        <v>65998</v>
      </c>
      <c r="H33" s="41">
        <f>SUM(H25:H32)</f>
        <v>14761</v>
      </c>
      <c r="I33" s="39">
        <f>SUM(I25:I32)</f>
        <v>16691</v>
      </c>
      <c r="J33" s="42">
        <f>SUM(H33:I33)</f>
        <v>31452</v>
      </c>
      <c r="K33" s="41">
        <f>E33-H33</f>
        <v>17532</v>
      </c>
      <c r="L33" s="39">
        <f>F33-I33</f>
        <v>17014</v>
      </c>
      <c r="M33" s="42">
        <f>SUM(K33:L33)</f>
        <v>34546</v>
      </c>
      <c r="N33" s="43">
        <f>ROUND(H33/E33*100,2)</f>
        <v>45.71</v>
      </c>
      <c r="O33" s="44">
        <f t="shared" si="0"/>
        <v>49.52</v>
      </c>
      <c r="P33" s="45">
        <f t="shared" si="1"/>
        <v>47.66</v>
      </c>
    </row>
    <row r="34" spans="1:16" ht="19.5" customHeight="1">
      <c r="A34">
        <v>22</v>
      </c>
      <c r="B34" s="78"/>
      <c r="C34" s="33" t="s">
        <v>32</v>
      </c>
      <c r="D34" s="119">
        <v>22</v>
      </c>
      <c r="E34" s="69">
        <v>12715</v>
      </c>
      <c r="F34" s="70">
        <v>13645</v>
      </c>
      <c r="G34" s="87">
        <v>26360</v>
      </c>
      <c r="H34" s="72">
        <v>5615</v>
      </c>
      <c r="I34" s="70">
        <v>6174</v>
      </c>
      <c r="J34" s="82">
        <v>11789</v>
      </c>
      <c r="K34" s="72">
        <v>7100</v>
      </c>
      <c r="L34" s="70">
        <v>7471</v>
      </c>
      <c r="M34" s="82">
        <v>14571</v>
      </c>
      <c r="N34" s="34">
        <f t="shared" si="2"/>
        <v>44.16</v>
      </c>
      <c r="O34" s="35">
        <f t="shared" si="0"/>
        <v>45.25</v>
      </c>
      <c r="P34" s="36">
        <f t="shared" si="1"/>
        <v>44.72</v>
      </c>
    </row>
    <row r="35" spans="1:16" ht="19.5" customHeight="1">
      <c r="A35">
        <v>23</v>
      </c>
      <c r="B35" s="78"/>
      <c r="C35" s="12" t="s">
        <v>33</v>
      </c>
      <c r="D35" s="120">
        <v>23</v>
      </c>
      <c r="E35" s="61">
        <v>4102</v>
      </c>
      <c r="F35" s="62">
        <v>4691</v>
      </c>
      <c r="G35" s="84">
        <v>8793</v>
      </c>
      <c r="H35" s="65">
        <v>2151</v>
      </c>
      <c r="I35" s="62">
        <v>2650</v>
      </c>
      <c r="J35" s="79">
        <v>4801</v>
      </c>
      <c r="K35" s="65">
        <v>1951</v>
      </c>
      <c r="L35" s="62">
        <v>2041</v>
      </c>
      <c r="M35" s="79">
        <v>3992</v>
      </c>
      <c r="N35" s="13">
        <f t="shared" si="2"/>
        <v>52.44</v>
      </c>
      <c r="O35" s="14">
        <f t="shared" si="0"/>
        <v>56.49</v>
      </c>
      <c r="P35" s="15">
        <f t="shared" si="1"/>
        <v>54.6</v>
      </c>
    </row>
    <row r="36" spans="1:16" ht="19.5" customHeight="1">
      <c r="A36">
        <v>24</v>
      </c>
      <c r="B36" s="78"/>
      <c r="C36" s="12" t="s">
        <v>34</v>
      </c>
      <c r="D36" s="120">
        <v>24</v>
      </c>
      <c r="E36" s="61">
        <v>4381</v>
      </c>
      <c r="F36" s="62">
        <v>4817</v>
      </c>
      <c r="G36" s="84">
        <v>9198</v>
      </c>
      <c r="H36" s="65">
        <v>2265</v>
      </c>
      <c r="I36" s="62">
        <v>2635</v>
      </c>
      <c r="J36" s="79">
        <v>4900</v>
      </c>
      <c r="K36" s="65">
        <v>2116</v>
      </c>
      <c r="L36" s="62">
        <v>2182</v>
      </c>
      <c r="M36" s="79">
        <v>4298</v>
      </c>
      <c r="N36" s="13">
        <f t="shared" si="2"/>
        <v>51.7</v>
      </c>
      <c r="O36" s="14">
        <f t="shared" si="0"/>
        <v>54.7</v>
      </c>
      <c r="P36" s="15">
        <f t="shared" si="1"/>
        <v>53.27</v>
      </c>
    </row>
    <row r="37" spans="1:16" ht="19.5" customHeight="1">
      <c r="A37">
        <v>25</v>
      </c>
      <c r="B37" s="78"/>
      <c r="C37" s="12" t="s">
        <v>35</v>
      </c>
      <c r="D37" s="120">
        <v>25</v>
      </c>
      <c r="E37" s="61">
        <v>4719</v>
      </c>
      <c r="F37" s="62">
        <v>5089</v>
      </c>
      <c r="G37" s="84">
        <v>9808</v>
      </c>
      <c r="H37" s="65">
        <v>2488</v>
      </c>
      <c r="I37" s="62">
        <v>2860</v>
      </c>
      <c r="J37" s="79">
        <v>5348</v>
      </c>
      <c r="K37" s="65">
        <v>2231</v>
      </c>
      <c r="L37" s="62">
        <v>2229</v>
      </c>
      <c r="M37" s="79">
        <v>4460</v>
      </c>
      <c r="N37" s="13">
        <f t="shared" si="2"/>
        <v>52.72</v>
      </c>
      <c r="O37" s="14">
        <f t="shared" si="0"/>
        <v>56.2</v>
      </c>
      <c r="P37" s="15">
        <f t="shared" si="1"/>
        <v>54.53</v>
      </c>
    </row>
    <row r="38" spans="1:16" ht="19.5" customHeight="1">
      <c r="A38">
        <v>26</v>
      </c>
      <c r="B38" s="78"/>
      <c r="C38" s="16" t="s">
        <v>36</v>
      </c>
      <c r="D38" s="121">
        <v>26</v>
      </c>
      <c r="E38" s="63">
        <v>9707</v>
      </c>
      <c r="F38" s="64">
        <v>10539</v>
      </c>
      <c r="G38" s="85">
        <v>20246</v>
      </c>
      <c r="H38" s="66">
        <v>3794</v>
      </c>
      <c r="I38" s="64">
        <v>4340</v>
      </c>
      <c r="J38" s="80">
        <v>8134</v>
      </c>
      <c r="K38" s="66">
        <v>5913</v>
      </c>
      <c r="L38" s="64">
        <v>6199</v>
      </c>
      <c r="M38" s="80">
        <v>12112</v>
      </c>
      <c r="N38" s="17">
        <f t="shared" si="2"/>
        <v>39.09</v>
      </c>
      <c r="O38" s="18">
        <f t="shared" si="0"/>
        <v>41.18</v>
      </c>
      <c r="P38" s="19">
        <f t="shared" si="1"/>
        <v>40.18</v>
      </c>
    </row>
    <row r="39" spans="3:16" ht="19.5" customHeight="1">
      <c r="C39" s="37" t="s">
        <v>37</v>
      </c>
      <c r="D39" s="46" t="s">
        <v>65</v>
      </c>
      <c r="E39" s="38">
        <f>SUM(E34:E38)</f>
        <v>35624</v>
      </c>
      <c r="F39" s="39">
        <f>SUM(F34:F38)</f>
        <v>38781</v>
      </c>
      <c r="G39" s="40">
        <f>SUM(E39:F39)</f>
        <v>74405</v>
      </c>
      <c r="H39" s="41">
        <f>SUM(H34:H38)</f>
        <v>16313</v>
      </c>
      <c r="I39" s="39">
        <f>SUM(I34:I38)</f>
        <v>18659</v>
      </c>
      <c r="J39" s="42">
        <f>SUM(H39:I39)</f>
        <v>34972</v>
      </c>
      <c r="K39" s="41">
        <f>E39-H39</f>
        <v>19311</v>
      </c>
      <c r="L39" s="39">
        <f>F39-I39</f>
        <v>20122</v>
      </c>
      <c r="M39" s="42">
        <f>SUM(K39:L39)</f>
        <v>39433</v>
      </c>
      <c r="N39" s="43">
        <f t="shared" si="2"/>
        <v>45.79</v>
      </c>
      <c r="O39" s="44">
        <f t="shared" si="0"/>
        <v>48.11</v>
      </c>
      <c r="P39" s="45">
        <f t="shared" si="1"/>
        <v>47</v>
      </c>
    </row>
    <row r="40" spans="1:16" ht="19.5" customHeight="1">
      <c r="A40">
        <v>27</v>
      </c>
      <c r="B40" s="78"/>
      <c r="C40" s="33" t="s">
        <v>38</v>
      </c>
      <c r="D40" s="119">
        <v>27</v>
      </c>
      <c r="E40" s="69">
        <v>4100</v>
      </c>
      <c r="F40" s="70">
        <v>4732</v>
      </c>
      <c r="G40" s="87">
        <v>8832</v>
      </c>
      <c r="H40" s="72">
        <v>2365</v>
      </c>
      <c r="I40" s="70">
        <v>2845</v>
      </c>
      <c r="J40" s="82">
        <v>5210</v>
      </c>
      <c r="K40" s="72">
        <v>1735</v>
      </c>
      <c r="L40" s="70">
        <v>1887</v>
      </c>
      <c r="M40" s="82">
        <v>3622</v>
      </c>
      <c r="N40" s="34">
        <f t="shared" si="2"/>
        <v>57.68</v>
      </c>
      <c r="O40" s="35">
        <f t="shared" si="0"/>
        <v>60.12</v>
      </c>
      <c r="P40" s="36">
        <f t="shared" si="1"/>
        <v>58.99</v>
      </c>
    </row>
    <row r="41" spans="1:16" ht="19.5" customHeight="1">
      <c r="A41">
        <v>28</v>
      </c>
      <c r="B41" s="78"/>
      <c r="C41" s="12" t="s">
        <v>39</v>
      </c>
      <c r="D41" s="120">
        <v>28</v>
      </c>
      <c r="E41" s="61">
        <v>2784</v>
      </c>
      <c r="F41" s="62">
        <v>3176</v>
      </c>
      <c r="G41" s="84">
        <v>5960</v>
      </c>
      <c r="H41" s="65">
        <v>1386</v>
      </c>
      <c r="I41" s="62">
        <v>1665</v>
      </c>
      <c r="J41" s="79">
        <v>3051</v>
      </c>
      <c r="K41" s="65">
        <v>1398</v>
      </c>
      <c r="L41" s="62">
        <v>1511</v>
      </c>
      <c r="M41" s="79">
        <v>2909</v>
      </c>
      <c r="N41" s="13">
        <f t="shared" si="2"/>
        <v>49.78</v>
      </c>
      <c r="O41" s="14">
        <f t="shared" si="0"/>
        <v>52.42</v>
      </c>
      <c r="P41" s="15">
        <f t="shared" si="1"/>
        <v>51.19</v>
      </c>
    </row>
    <row r="42" spans="1:16" ht="19.5" customHeight="1">
      <c r="A42">
        <v>29</v>
      </c>
      <c r="B42" s="78"/>
      <c r="C42" s="12" t="s">
        <v>40</v>
      </c>
      <c r="D42" s="120">
        <v>29</v>
      </c>
      <c r="E42" s="61">
        <v>6154</v>
      </c>
      <c r="F42" s="62">
        <v>6753</v>
      </c>
      <c r="G42" s="84">
        <v>12907</v>
      </c>
      <c r="H42" s="65">
        <v>3201</v>
      </c>
      <c r="I42" s="62">
        <v>3639</v>
      </c>
      <c r="J42" s="79">
        <v>6840</v>
      </c>
      <c r="K42" s="65">
        <v>2953</v>
      </c>
      <c r="L42" s="62">
        <v>3114</v>
      </c>
      <c r="M42" s="79">
        <v>6067</v>
      </c>
      <c r="N42" s="13">
        <f t="shared" si="2"/>
        <v>52.01</v>
      </c>
      <c r="O42" s="14">
        <f t="shared" si="0"/>
        <v>53.89</v>
      </c>
      <c r="P42" s="15">
        <f t="shared" si="1"/>
        <v>52.99</v>
      </c>
    </row>
    <row r="43" spans="1:16" ht="19.5" customHeight="1">
      <c r="A43">
        <v>30</v>
      </c>
      <c r="B43" s="78"/>
      <c r="C43" s="16" t="s">
        <v>41</v>
      </c>
      <c r="D43" s="121">
        <v>30</v>
      </c>
      <c r="E43" s="63">
        <v>3377</v>
      </c>
      <c r="F43" s="64">
        <v>3818</v>
      </c>
      <c r="G43" s="85">
        <v>7195</v>
      </c>
      <c r="H43" s="66">
        <v>1753</v>
      </c>
      <c r="I43" s="64">
        <v>2070</v>
      </c>
      <c r="J43" s="80">
        <v>3823</v>
      </c>
      <c r="K43" s="66">
        <v>1624</v>
      </c>
      <c r="L43" s="64">
        <v>1748</v>
      </c>
      <c r="M43" s="80">
        <v>3372</v>
      </c>
      <c r="N43" s="17">
        <f t="shared" si="2"/>
        <v>51.91</v>
      </c>
      <c r="O43" s="18">
        <f t="shared" si="0"/>
        <v>54.22</v>
      </c>
      <c r="P43" s="19">
        <f t="shared" si="1"/>
        <v>53.13</v>
      </c>
    </row>
    <row r="44" spans="3:16" ht="19.5" customHeight="1">
      <c r="C44" s="46" t="s">
        <v>42</v>
      </c>
      <c r="D44" s="46" t="s">
        <v>65</v>
      </c>
      <c r="E44" s="38">
        <f>SUM(E40:E43)</f>
        <v>16415</v>
      </c>
      <c r="F44" s="39">
        <f>SUM(F40:F43)</f>
        <v>18479</v>
      </c>
      <c r="G44" s="40">
        <f>SUM(E44:F44)</f>
        <v>34894</v>
      </c>
      <c r="H44" s="41">
        <f>SUM(H40:H43)</f>
        <v>8705</v>
      </c>
      <c r="I44" s="39">
        <f>SUM(I40:I43)</f>
        <v>10219</v>
      </c>
      <c r="J44" s="42">
        <f>SUM(H44:I44)</f>
        <v>18924</v>
      </c>
      <c r="K44" s="41">
        <f>E44-H44</f>
        <v>7710</v>
      </c>
      <c r="L44" s="39">
        <f>F44-I44</f>
        <v>8260</v>
      </c>
      <c r="M44" s="42">
        <f>SUM(K44:L44)</f>
        <v>15970</v>
      </c>
      <c r="N44" s="43">
        <f t="shared" si="2"/>
        <v>53.03</v>
      </c>
      <c r="O44" s="44">
        <f t="shared" si="0"/>
        <v>55.3</v>
      </c>
      <c r="P44" s="45">
        <f t="shared" si="1"/>
        <v>54.23</v>
      </c>
    </row>
    <row r="45" spans="1:16" ht="19.5" customHeight="1">
      <c r="A45">
        <v>31</v>
      </c>
      <c r="B45" s="78"/>
      <c r="C45" s="33" t="s">
        <v>43</v>
      </c>
      <c r="D45" s="119">
        <v>31</v>
      </c>
      <c r="E45" s="69">
        <v>2294</v>
      </c>
      <c r="F45" s="70">
        <v>2579</v>
      </c>
      <c r="G45" s="87">
        <v>4873</v>
      </c>
      <c r="H45" s="72">
        <v>1525</v>
      </c>
      <c r="I45" s="70">
        <v>1809</v>
      </c>
      <c r="J45" s="82">
        <v>3334</v>
      </c>
      <c r="K45" s="72">
        <v>769</v>
      </c>
      <c r="L45" s="70">
        <v>770</v>
      </c>
      <c r="M45" s="82">
        <v>1539</v>
      </c>
      <c r="N45" s="34">
        <f t="shared" si="2"/>
        <v>66.48</v>
      </c>
      <c r="O45" s="35">
        <f t="shared" si="0"/>
        <v>70.14</v>
      </c>
      <c r="P45" s="36">
        <f t="shared" si="1"/>
        <v>68.42</v>
      </c>
    </row>
    <row r="46" spans="1:16" ht="19.5" customHeight="1">
      <c r="A46">
        <v>32</v>
      </c>
      <c r="B46" s="78"/>
      <c r="C46" s="12" t="s">
        <v>44</v>
      </c>
      <c r="D46" s="120">
        <v>32</v>
      </c>
      <c r="E46" s="61">
        <v>2251</v>
      </c>
      <c r="F46" s="62">
        <v>2519</v>
      </c>
      <c r="G46" s="84">
        <v>4770</v>
      </c>
      <c r="H46" s="65">
        <v>1284</v>
      </c>
      <c r="I46" s="62">
        <v>1493</v>
      </c>
      <c r="J46" s="79">
        <v>2777</v>
      </c>
      <c r="K46" s="65">
        <v>967</v>
      </c>
      <c r="L46" s="62">
        <v>1026</v>
      </c>
      <c r="M46" s="79">
        <v>1993</v>
      </c>
      <c r="N46" s="13">
        <f t="shared" si="2"/>
        <v>57.04</v>
      </c>
      <c r="O46" s="14">
        <f t="shared" si="0"/>
        <v>59.27</v>
      </c>
      <c r="P46" s="15">
        <f t="shared" si="1"/>
        <v>58.22</v>
      </c>
    </row>
    <row r="47" spans="1:16" ht="19.5" customHeight="1">
      <c r="A47">
        <v>33</v>
      </c>
      <c r="B47" s="78"/>
      <c r="C47" s="12" t="s">
        <v>45</v>
      </c>
      <c r="D47" s="120">
        <v>33</v>
      </c>
      <c r="E47" s="61">
        <v>3035</v>
      </c>
      <c r="F47" s="62">
        <v>3407</v>
      </c>
      <c r="G47" s="84">
        <v>6442</v>
      </c>
      <c r="H47" s="65">
        <v>2040</v>
      </c>
      <c r="I47" s="62">
        <v>2380</v>
      </c>
      <c r="J47" s="79">
        <v>4420</v>
      </c>
      <c r="K47" s="65">
        <v>995</v>
      </c>
      <c r="L47" s="62">
        <v>1027</v>
      </c>
      <c r="M47" s="79">
        <v>2022</v>
      </c>
      <c r="N47" s="13">
        <f t="shared" si="2"/>
        <v>67.22</v>
      </c>
      <c r="O47" s="14">
        <f t="shared" si="0"/>
        <v>69.86</v>
      </c>
      <c r="P47" s="15">
        <f t="shared" si="1"/>
        <v>68.61</v>
      </c>
    </row>
    <row r="48" spans="1:16" ht="19.5" customHeight="1">
      <c r="A48">
        <v>34</v>
      </c>
      <c r="B48" s="78"/>
      <c r="C48" s="12" t="s">
        <v>46</v>
      </c>
      <c r="D48" s="120">
        <v>34</v>
      </c>
      <c r="E48" s="61">
        <v>3528</v>
      </c>
      <c r="F48" s="62">
        <v>3843</v>
      </c>
      <c r="G48" s="84">
        <v>7371</v>
      </c>
      <c r="H48" s="65">
        <v>1877</v>
      </c>
      <c r="I48" s="62">
        <v>2185</v>
      </c>
      <c r="J48" s="79">
        <v>4062</v>
      </c>
      <c r="K48" s="65">
        <v>1651</v>
      </c>
      <c r="L48" s="62">
        <v>1658</v>
      </c>
      <c r="M48" s="79">
        <v>3309</v>
      </c>
      <c r="N48" s="13">
        <f t="shared" si="2"/>
        <v>53.2</v>
      </c>
      <c r="O48" s="14">
        <f t="shared" si="0"/>
        <v>56.86</v>
      </c>
      <c r="P48" s="15">
        <f t="shared" si="1"/>
        <v>55.11</v>
      </c>
    </row>
    <row r="49" spans="1:16" ht="19.5" customHeight="1">
      <c r="A49">
        <v>35</v>
      </c>
      <c r="B49" s="78"/>
      <c r="C49" s="12" t="s">
        <v>47</v>
      </c>
      <c r="D49" s="120">
        <v>35</v>
      </c>
      <c r="E49" s="61">
        <v>1362</v>
      </c>
      <c r="F49" s="62">
        <v>1542</v>
      </c>
      <c r="G49" s="84">
        <v>2904</v>
      </c>
      <c r="H49" s="65">
        <v>1061</v>
      </c>
      <c r="I49" s="62">
        <v>1255</v>
      </c>
      <c r="J49" s="79">
        <v>2316</v>
      </c>
      <c r="K49" s="65">
        <v>301</v>
      </c>
      <c r="L49" s="62">
        <v>287</v>
      </c>
      <c r="M49" s="79">
        <v>588</v>
      </c>
      <c r="N49" s="13">
        <f t="shared" si="2"/>
        <v>77.9</v>
      </c>
      <c r="O49" s="14">
        <f t="shared" si="0"/>
        <v>81.39</v>
      </c>
      <c r="P49" s="15">
        <f t="shared" si="1"/>
        <v>79.75</v>
      </c>
    </row>
    <row r="50" spans="1:16" ht="19.5" customHeight="1">
      <c r="A50">
        <v>36</v>
      </c>
      <c r="B50" s="78"/>
      <c r="C50" s="16" t="s">
        <v>48</v>
      </c>
      <c r="D50" s="121">
        <v>36</v>
      </c>
      <c r="E50" s="63">
        <v>2076</v>
      </c>
      <c r="F50" s="64">
        <v>2317</v>
      </c>
      <c r="G50" s="85">
        <v>4393</v>
      </c>
      <c r="H50" s="66">
        <v>1243</v>
      </c>
      <c r="I50" s="64">
        <v>1395</v>
      </c>
      <c r="J50" s="80">
        <v>2638</v>
      </c>
      <c r="K50" s="66">
        <v>833</v>
      </c>
      <c r="L50" s="64">
        <v>922</v>
      </c>
      <c r="M50" s="80">
        <v>1755</v>
      </c>
      <c r="N50" s="17">
        <f t="shared" si="2"/>
        <v>59.87</v>
      </c>
      <c r="O50" s="18">
        <f t="shared" si="0"/>
        <v>60.21</v>
      </c>
      <c r="P50" s="19">
        <f t="shared" si="1"/>
        <v>60.05</v>
      </c>
    </row>
    <row r="51" spans="3:16" ht="19.5" customHeight="1">
      <c r="C51" s="46" t="s">
        <v>49</v>
      </c>
      <c r="D51" s="46" t="s">
        <v>65</v>
      </c>
      <c r="E51" s="38">
        <f>SUM(E45:E50)</f>
        <v>14546</v>
      </c>
      <c r="F51" s="39">
        <f>SUM(F45:F50)</f>
        <v>16207</v>
      </c>
      <c r="G51" s="40">
        <f>SUM(E51:F51)</f>
        <v>30753</v>
      </c>
      <c r="H51" s="41">
        <f>SUM(H45:H50)</f>
        <v>9030</v>
      </c>
      <c r="I51" s="39">
        <f>SUM(I45:I50)</f>
        <v>10517</v>
      </c>
      <c r="J51" s="42">
        <f>SUM(H51:I51)</f>
        <v>19547</v>
      </c>
      <c r="K51" s="41">
        <f>E51-H51</f>
        <v>5516</v>
      </c>
      <c r="L51" s="39">
        <f>F51-I51</f>
        <v>5690</v>
      </c>
      <c r="M51" s="42">
        <f>SUM(K51:L51)</f>
        <v>11206</v>
      </c>
      <c r="N51" s="43">
        <f t="shared" si="2"/>
        <v>62.08</v>
      </c>
      <c r="O51" s="44">
        <f t="shared" si="0"/>
        <v>64.89</v>
      </c>
      <c r="P51" s="45">
        <f t="shared" si="1"/>
        <v>63.56</v>
      </c>
    </row>
    <row r="52" spans="1:16" ht="19.5" customHeight="1">
      <c r="A52">
        <v>37</v>
      </c>
      <c r="B52" s="78"/>
      <c r="C52" s="33" t="s">
        <v>50</v>
      </c>
      <c r="D52" s="119">
        <v>37</v>
      </c>
      <c r="E52" s="69">
        <v>4527</v>
      </c>
      <c r="F52" s="70">
        <v>5189</v>
      </c>
      <c r="G52" s="87">
        <v>9716</v>
      </c>
      <c r="H52" s="72">
        <v>2891</v>
      </c>
      <c r="I52" s="70">
        <v>3376</v>
      </c>
      <c r="J52" s="82">
        <v>6267</v>
      </c>
      <c r="K52" s="72">
        <v>1636</v>
      </c>
      <c r="L52" s="70">
        <v>1813</v>
      </c>
      <c r="M52" s="82">
        <v>3449</v>
      </c>
      <c r="N52" s="34">
        <f t="shared" si="2"/>
        <v>63.86</v>
      </c>
      <c r="O52" s="35">
        <f t="shared" si="0"/>
        <v>65.06</v>
      </c>
      <c r="P52" s="36">
        <f t="shared" si="1"/>
        <v>64.5</v>
      </c>
    </row>
    <row r="53" spans="1:16" ht="19.5" customHeight="1">
      <c r="A53">
        <v>38</v>
      </c>
      <c r="B53" s="78"/>
      <c r="C53" s="12" t="s">
        <v>51</v>
      </c>
      <c r="D53" s="120">
        <v>38</v>
      </c>
      <c r="E53" s="61">
        <v>3540</v>
      </c>
      <c r="F53" s="62">
        <v>4205</v>
      </c>
      <c r="G53" s="84">
        <v>7745</v>
      </c>
      <c r="H53" s="65">
        <v>2467</v>
      </c>
      <c r="I53" s="62">
        <v>3046</v>
      </c>
      <c r="J53" s="79">
        <v>5513</v>
      </c>
      <c r="K53" s="65">
        <v>1073</v>
      </c>
      <c r="L53" s="62">
        <v>1159</v>
      </c>
      <c r="M53" s="79">
        <v>2232</v>
      </c>
      <c r="N53" s="13">
        <f t="shared" si="2"/>
        <v>69.69</v>
      </c>
      <c r="O53" s="14">
        <f t="shared" si="0"/>
        <v>72.44</v>
      </c>
      <c r="P53" s="15">
        <f t="shared" si="1"/>
        <v>71.18</v>
      </c>
    </row>
    <row r="54" spans="1:16" ht="19.5" customHeight="1">
      <c r="A54">
        <v>39</v>
      </c>
      <c r="B54" s="78"/>
      <c r="C54" s="12" t="s">
        <v>52</v>
      </c>
      <c r="D54" s="120">
        <v>39</v>
      </c>
      <c r="E54" s="61">
        <v>4658</v>
      </c>
      <c r="F54" s="62">
        <v>5375</v>
      </c>
      <c r="G54" s="84">
        <v>10033</v>
      </c>
      <c r="H54" s="65">
        <v>2738</v>
      </c>
      <c r="I54" s="62">
        <v>3484</v>
      </c>
      <c r="J54" s="79">
        <v>6222</v>
      </c>
      <c r="K54" s="65">
        <v>1920</v>
      </c>
      <c r="L54" s="62">
        <v>1891</v>
      </c>
      <c r="M54" s="79">
        <v>3811</v>
      </c>
      <c r="N54" s="13">
        <f t="shared" si="2"/>
        <v>58.78</v>
      </c>
      <c r="O54" s="14">
        <f t="shared" si="0"/>
        <v>64.82</v>
      </c>
      <c r="P54" s="15">
        <f t="shared" si="1"/>
        <v>62.02</v>
      </c>
    </row>
    <row r="55" spans="1:16" ht="19.5" customHeight="1">
      <c r="A55">
        <v>40</v>
      </c>
      <c r="B55" s="78"/>
      <c r="C55" s="16" t="s">
        <v>53</v>
      </c>
      <c r="D55" s="121">
        <v>40</v>
      </c>
      <c r="E55" s="63">
        <v>1767</v>
      </c>
      <c r="F55" s="64">
        <v>2039</v>
      </c>
      <c r="G55" s="85">
        <v>3806</v>
      </c>
      <c r="H55" s="66">
        <v>1267</v>
      </c>
      <c r="I55" s="64">
        <v>1470</v>
      </c>
      <c r="J55" s="80">
        <v>2737</v>
      </c>
      <c r="K55" s="66">
        <v>500</v>
      </c>
      <c r="L55" s="64">
        <v>569</v>
      </c>
      <c r="M55" s="80">
        <v>1069</v>
      </c>
      <c r="N55" s="17">
        <f t="shared" si="2"/>
        <v>71.7</v>
      </c>
      <c r="O55" s="18">
        <f t="shared" si="0"/>
        <v>72.09</v>
      </c>
      <c r="P55" s="19">
        <f t="shared" si="1"/>
        <v>71.91</v>
      </c>
    </row>
    <row r="56" spans="3:16" ht="19.5" customHeight="1">
      <c r="C56" s="46" t="s">
        <v>54</v>
      </c>
      <c r="D56" s="46" t="s">
        <v>65</v>
      </c>
      <c r="E56" s="38">
        <f>SUM(E52:E55)</f>
        <v>14492</v>
      </c>
      <c r="F56" s="39">
        <f>SUM(F52:F55)</f>
        <v>16808</v>
      </c>
      <c r="G56" s="40">
        <f>SUM(E56:F56)</f>
        <v>31300</v>
      </c>
      <c r="H56" s="41">
        <f>SUM(H52:H55)</f>
        <v>9363</v>
      </c>
      <c r="I56" s="39">
        <f>SUM(I52:I55)</f>
        <v>11376</v>
      </c>
      <c r="J56" s="42">
        <f>SUM(H56:I56)</f>
        <v>20739</v>
      </c>
      <c r="K56" s="41">
        <f>E56-H56</f>
        <v>5129</v>
      </c>
      <c r="L56" s="39">
        <f>F56-I56</f>
        <v>5432</v>
      </c>
      <c r="M56" s="42">
        <f>SUM(K56:L56)</f>
        <v>10561</v>
      </c>
      <c r="N56" s="43">
        <f t="shared" si="2"/>
        <v>64.61</v>
      </c>
      <c r="O56" s="44">
        <f t="shared" si="0"/>
        <v>67.68</v>
      </c>
      <c r="P56" s="45">
        <f t="shared" si="1"/>
        <v>66.26</v>
      </c>
    </row>
    <row r="57" spans="1:16" ht="19.5" customHeight="1" thickBot="1">
      <c r="A57">
        <v>41</v>
      </c>
      <c r="B57" s="78"/>
      <c r="C57" s="47" t="s">
        <v>55</v>
      </c>
      <c r="D57" s="122">
        <v>41</v>
      </c>
      <c r="E57" s="73">
        <v>3199</v>
      </c>
      <c r="F57" s="74">
        <v>3595</v>
      </c>
      <c r="G57" s="88">
        <v>6794</v>
      </c>
      <c r="H57" s="75">
        <v>1707</v>
      </c>
      <c r="I57" s="74">
        <v>2217</v>
      </c>
      <c r="J57" s="83">
        <v>3924</v>
      </c>
      <c r="K57" s="75">
        <v>1492</v>
      </c>
      <c r="L57" s="74">
        <v>1378</v>
      </c>
      <c r="M57" s="83">
        <v>2870</v>
      </c>
      <c r="N57" s="48">
        <f t="shared" si="2"/>
        <v>53.36</v>
      </c>
      <c r="O57" s="49">
        <f t="shared" si="0"/>
        <v>61.67</v>
      </c>
      <c r="P57" s="50">
        <f t="shared" si="1"/>
        <v>57.76</v>
      </c>
    </row>
    <row r="58" spans="3:16" ht="19.5" customHeight="1" thickBot="1">
      <c r="C58" s="51" t="s">
        <v>56</v>
      </c>
      <c r="D58" s="51" t="s">
        <v>65</v>
      </c>
      <c r="E58" s="21">
        <f>E19+E24+E33+E39+E44+E51+E56+E57</f>
        <v>139577</v>
      </c>
      <c r="F58" s="22">
        <f>F19+F24+F33+F39+F44+F51+F56+F57</f>
        <v>152492</v>
      </c>
      <c r="G58" s="23">
        <f>SUM(E58:F58)</f>
        <v>292069</v>
      </c>
      <c r="H58" s="24">
        <f>H19+H24+H33+H39+H44+H51+H56+H57</f>
        <v>74129</v>
      </c>
      <c r="I58" s="22">
        <f>I19+I24+I33+I39+I44+I51+I56+I57</f>
        <v>86142</v>
      </c>
      <c r="J58" s="25">
        <f>SUM(H58:I58)</f>
        <v>160271</v>
      </c>
      <c r="K58" s="24">
        <f>E58-H58</f>
        <v>65448</v>
      </c>
      <c r="L58" s="22">
        <f>F58-I58</f>
        <v>66350</v>
      </c>
      <c r="M58" s="25">
        <f>SUM(K58:L58)</f>
        <v>131798</v>
      </c>
      <c r="N58" s="26">
        <f t="shared" si="2"/>
        <v>53.11</v>
      </c>
      <c r="O58" s="27">
        <f t="shared" si="0"/>
        <v>56.49</v>
      </c>
      <c r="P58" s="28">
        <f t="shared" si="1"/>
        <v>54.87</v>
      </c>
    </row>
    <row r="59" spans="3:16" ht="19.5" customHeight="1" thickBot="1">
      <c r="C59" s="52" t="s">
        <v>57</v>
      </c>
      <c r="D59" s="52" t="s">
        <v>65</v>
      </c>
      <c r="E59" s="53">
        <f>E18+E58</f>
        <v>443426</v>
      </c>
      <c r="F59" s="54">
        <f>F18+F58</f>
        <v>488521</v>
      </c>
      <c r="G59" s="55">
        <f>SUM(E59:F59)</f>
        <v>931947</v>
      </c>
      <c r="H59" s="56">
        <f>H18+H58</f>
        <v>187803</v>
      </c>
      <c r="I59" s="54">
        <f>I18+I58</f>
        <v>214398</v>
      </c>
      <c r="J59" s="57">
        <f>SUM(H59:I59)</f>
        <v>402201</v>
      </c>
      <c r="K59" s="56">
        <f>E59-H59</f>
        <v>255623</v>
      </c>
      <c r="L59" s="54">
        <f>F59-I59</f>
        <v>274123</v>
      </c>
      <c r="M59" s="57">
        <f>SUM(K59:L59)</f>
        <v>529746</v>
      </c>
      <c r="N59" s="58">
        <f t="shared" si="2"/>
        <v>42.35</v>
      </c>
      <c r="O59" s="59">
        <f t="shared" si="0"/>
        <v>43.89</v>
      </c>
      <c r="P59" s="60">
        <f t="shared" si="1"/>
        <v>43.16</v>
      </c>
    </row>
    <row r="60" spans="3:16" ht="13.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sheetProtection password="CAC3" sheet="1" objects="1" scenarios="1"/>
  <mergeCells count="4">
    <mergeCell ref="H8:J8"/>
    <mergeCell ref="K8:M8"/>
    <mergeCell ref="N8:P8"/>
    <mergeCell ref="E8:G8"/>
  </mergeCells>
  <conditionalFormatting sqref="K10:M17 K19:M23 K25:M32 K34:M38 K40:M43 K45:M50 K52:M55 K57:M57">
    <cfRule type="cellIs" priority="1" dxfId="0" operator="notEqual" stopIfTrue="1">
      <formula>E10-H10</formula>
    </cfRule>
  </conditionalFormatting>
  <conditionalFormatting sqref="G10:G17 J10:J17 G25:G32 J25:J32 G34:G38 J34:J38 G40:G43 J40:J43 G45:G50 J45:J50 G52:G55 J52:J55 G57 J57 J19:J23">
    <cfRule type="cellIs" priority="2" dxfId="0" operator="notEqual" stopIfTrue="1">
      <formula>E10+F10</formula>
    </cfRule>
  </conditionalFormatting>
  <conditionalFormatting sqref="G19:G23">
    <cfRule type="cellIs" priority="3" dxfId="1" operator="notEqual" stopIfTrue="1">
      <formula>E19+F19</formula>
    </cfRule>
  </conditionalFormatting>
  <conditionalFormatting sqref="H25:I32 H34:I38 H40:I43 H45:I50 H52:I55 H57:I57 I19:I23 H10:I17">
    <cfRule type="cellIs" priority="4" dxfId="0" operator="greaterThan" stopIfTrue="1">
      <formula>E10</formula>
    </cfRule>
  </conditionalFormatting>
  <conditionalFormatting sqref="H19:H23">
    <cfRule type="cellIs" priority="5" dxfId="1" operator="greaterThan" stopIfTrue="1">
      <formula>E19</formula>
    </cfRule>
  </conditionalFormatting>
  <conditionalFormatting sqref="D10:D17 D19:D23 D25:D32 D34:D38 D40:D43 D45:D50 D52:D55 D57">
    <cfRule type="cellIs" priority="6" dxfId="2" operator="equal" stopIfTrue="1">
      <formula>A10</formula>
    </cfRule>
  </conditionalFormatting>
  <printOptions/>
  <pageMargins left="0.93" right="0.75" top="1" bottom="1" header="0.512" footer="0.512"/>
  <pageSetup fitToHeight="1" fitToWidth="1" horizontalDpi="400" verticalDpi="4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"/>
  <sheetViews>
    <sheetView workbookViewId="0" topLeftCell="A1">
      <selection activeCell="B6" sqref="B6"/>
    </sheetView>
  </sheetViews>
  <sheetFormatPr defaultColWidth="8.796875" defaultRowHeight="14.25"/>
  <sheetData>
    <row r="2" ht="13.5">
      <c r="B2" s="77" t="s">
        <v>62</v>
      </c>
    </row>
    <row r="3" ht="13.5">
      <c r="B3" s="77"/>
    </row>
    <row r="4" ht="13.5">
      <c r="B4" s="77" t="s">
        <v>59</v>
      </c>
    </row>
    <row r="6" ht="18.75">
      <c r="B6" s="76" t="s">
        <v>60</v>
      </c>
    </row>
    <row r="8" ht="18.75">
      <c r="B8" s="76" t="s">
        <v>58</v>
      </c>
    </row>
    <row r="10" ht="13.5">
      <c r="B10" s="77" t="s">
        <v>61</v>
      </c>
    </row>
  </sheetData>
  <sheetProtection password="CAC3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石川県地方課</cp:lastModifiedBy>
  <cp:lastPrinted>2002-03-17T11:40:26Z</cp:lastPrinted>
  <dcterms:created xsi:type="dcterms:W3CDTF">2001-12-31T00:27:49Z</dcterms:created>
  <dcterms:modified xsi:type="dcterms:W3CDTF">2002-05-29T23:40:21Z</dcterms:modified>
  <cp:category/>
  <cp:version/>
  <cp:contentType/>
  <cp:contentStatus/>
</cp:coreProperties>
</file>