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7815" windowHeight="8070" tabRatio="592" activeTab="0"/>
  </bookViews>
  <sheets>
    <sheet name="給付費" sheetId="1" r:id="rId1"/>
    <sheet name="諸率" sheetId="2" r:id="rId2"/>
  </sheets>
  <definedNames>
    <definedName name="_xlnm.Print_Area" localSheetId="0">'給付費'!$A$1:$M$29</definedName>
    <definedName name="_xlnm.Print_Area" localSheetId="1">'諸率'!$A$1:$V$35</definedName>
  </definedNames>
  <calcPr fullCalcOnLoad="1"/>
</workbook>
</file>

<file path=xl/sharedStrings.xml><?xml version="1.0" encoding="utf-8"?>
<sst xmlns="http://schemas.openxmlformats.org/spreadsheetml/2006/main" count="99" uniqueCount="51">
  <si>
    <t>歯　　　　　　科</t>
  </si>
  <si>
    <t>施  設  療  養　費</t>
  </si>
  <si>
    <t xml:space="preserve"> 訪問看護療養費</t>
  </si>
  <si>
    <t>合　　　　　　計</t>
  </si>
  <si>
    <t xml:space="preserve"> 計</t>
  </si>
  <si>
    <t>入　　　　　院</t>
  </si>
  <si>
    <t>入　　院　　外</t>
  </si>
  <si>
    <t>件     数</t>
  </si>
  <si>
    <t>件   数</t>
  </si>
  <si>
    <t>件  数</t>
  </si>
  <si>
    <t>件 数</t>
  </si>
  <si>
    <t>小 松 市</t>
  </si>
  <si>
    <t>加 賀 市</t>
  </si>
  <si>
    <t>川 北 町</t>
  </si>
  <si>
    <t>南加賀</t>
  </si>
  <si>
    <t>入院外</t>
  </si>
  <si>
    <t>歯科</t>
  </si>
  <si>
    <t>入 院</t>
  </si>
  <si>
    <t>石川県</t>
  </si>
  <si>
    <t>１日当たり診療費 (円)</t>
  </si>
  <si>
    <t>１人当たり医療費 (円)</t>
  </si>
  <si>
    <t>診療費計</t>
  </si>
  <si>
    <t>総 計</t>
  </si>
  <si>
    <t>医　　　　　　　　　　　　　　　　　　　　科</t>
  </si>
  <si>
    <t>能 美 市</t>
  </si>
  <si>
    <t>市町名</t>
  </si>
  <si>
    <t>市町名</t>
  </si>
  <si>
    <t>資料：石川県後期高齢者医療広域連合</t>
  </si>
  <si>
    <t>（注）一部負担金含む</t>
  </si>
  <si>
    <t>薬剤の支給</t>
  </si>
  <si>
    <t>入院時食事療養費・
入院時生活療養費</t>
  </si>
  <si>
    <t>医 療 費 の 支 給 等</t>
  </si>
  <si>
    <t>受診率（月、100人当たり）</t>
  </si>
  <si>
    <t xml:space="preserve"> 金　　額（千円）</t>
  </si>
  <si>
    <t>１件当たり日数（日）</t>
  </si>
  <si>
    <t>１件当たり診療費 (円)</t>
  </si>
  <si>
    <t>市町名</t>
  </si>
  <si>
    <t>被保険者数</t>
  </si>
  <si>
    <t xml:space="preserve"> 総 人 口</t>
  </si>
  <si>
    <t>総人口に占める
被保険者の割合（％）</t>
  </si>
  <si>
    <t>診療費
計</t>
  </si>
  <si>
    <t>（１）医療費</t>
  </si>
  <si>
    <t>19　後期高齢者医療制度</t>
  </si>
  <si>
    <t>③ 総人口に占める被保険者の割合</t>
  </si>
  <si>
    <t>　① 後期高齢者医療診療費</t>
  </si>
  <si>
    <t>② 後期高齢者医療費諸率</t>
  </si>
  <si>
    <t>　　　被保険者数：年度の平均値</t>
  </si>
  <si>
    <t>平成22年度</t>
  </si>
  <si>
    <t>平成２２年度</t>
  </si>
  <si>
    <t>平成２２年度</t>
  </si>
  <si>
    <t>（注）総人口：平成22年10月1日現在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</si>
</sst>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.0_ "/>
    <numFmt numFmtId="180" formatCode="#,##0_);[Red]\(#,##0\)"/>
    <numFmt numFmtId="181" formatCode="0.0\ "/>
    <numFmt numFmtId="182" formatCode="0.0__"/>
    <numFmt numFmtId="183" formatCode="0.0_);[Red]\(0.0\)"/>
    <numFmt numFmtId="184" formatCode="#,##0.00_ "/>
    <numFmt numFmtId="185" formatCode="_ * #,##0_ ;_ * \-#,##0_ ;_ * &quot;-&quot;_ ;_ @__\ "/>
    <numFmt numFmtId="186" formatCode="0_ "/>
    <numFmt numFmtId="187" formatCode="0.000_ "/>
    <numFmt numFmtId="188" formatCode="0.0000_ "/>
    <numFmt numFmtId="189" formatCode="0.000%"/>
    <numFmt numFmtId="190" formatCode="0.0%"/>
    <numFmt numFmtId="191" formatCode="0.0_);\(0.0\)"/>
    <numFmt numFmtId="192" formatCode="#,##0;\-#,##0;&quot;－&quot;"/>
    <numFmt numFmtId="193" formatCode="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33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176" fontId="5" fillId="0" borderId="22" xfId="0" applyNumberFormat="1" applyFont="1" applyBorder="1" applyAlignment="1">
      <alignment vertical="center"/>
    </xf>
    <xf numFmtId="0" fontId="6" fillId="33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24" xfId="0" applyFont="1" applyBorder="1" applyAlignment="1">
      <alignment/>
    </xf>
    <xf numFmtId="0" fontId="8" fillId="0" borderId="24" xfId="0" applyFont="1" applyBorder="1" applyAlignment="1">
      <alignment/>
    </xf>
    <xf numFmtId="41" fontId="5" fillId="0" borderId="10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8" fontId="6" fillId="33" borderId="25" xfId="0" applyNumberFormat="1" applyFont="1" applyFill="1" applyBorder="1" applyAlignment="1">
      <alignment horizontal="right" wrapText="1"/>
    </xf>
    <xf numFmtId="3" fontId="6" fillId="33" borderId="25" xfId="0" applyNumberFormat="1" applyFont="1" applyFill="1" applyBorder="1" applyAlignment="1">
      <alignment horizontal="right" wrapText="1"/>
    </xf>
    <xf numFmtId="178" fontId="6" fillId="33" borderId="19" xfId="0" applyNumberFormat="1" applyFont="1" applyFill="1" applyBorder="1" applyAlignment="1">
      <alignment horizontal="right" wrapText="1"/>
    </xf>
    <xf numFmtId="3" fontId="6" fillId="33" borderId="19" xfId="0" applyNumberFormat="1" applyFont="1" applyFill="1" applyBorder="1" applyAlignment="1">
      <alignment horizontal="right" wrapText="1"/>
    </xf>
    <xf numFmtId="178" fontId="6" fillId="33" borderId="26" xfId="0" applyNumberFormat="1" applyFont="1" applyFill="1" applyBorder="1" applyAlignment="1">
      <alignment horizontal="right" wrapText="1"/>
    </xf>
    <xf numFmtId="3" fontId="6" fillId="33" borderId="26" xfId="0" applyNumberFormat="1" applyFont="1" applyFill="1" applyBorder="1" applyAlignment="1">
      <alignment horizontal="right" wrapText="1"/>
    </xf>
    <xf numFmtId="178" fontId="6" fillId="33" borderId="20" xfId="0" applyNumberFormat="1" applyFont="1" applyFill="1" applyBorder="1" applyAlignment="1">
      <alignment horizontal="right" wrapText="1"/>
    </xf>
    <xf numFmtId="3" fontId="6" fillId="33" borderId="20" xfId="0" applyNumberFormat="1" applyFont="1" applyFill="1" applyBorder="1" applyAlignment="1">
      <alignment horizontal="right" wrapText="1"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9" fillId="0" borderId="0" xfId="5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192" fontId="9" fillId="0" borderId="0" xfId="50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178" fontId="6" fillId="33" borderId="0" xfId="0" applyNumberFormat="1" applyFont="1" applyFill="1" applyBorder="1" applyAlignment="1">
      <alignment horizontal="right" wrapText="1"/>
    </xf>
    <xf numFmtId="3" fontId="6" fillId="33" borderId="0" xfId="0" applyNumberFormat="1" applyFont="1" applyFill="1" applyBorder="1" applyAlignment="1">
      <alignment horizontal="right" wrapText="1"/>
    </xf>
    <xf numFmtId="3" fontId="6" fillId="33" borderId="0" xfId="0" applyNumberFormat="1" applyFont="1" applyFill="1" applyBorder="1" applyAlignment="1">
      <alignment horizontal="right" vertical="center"/>
    </xf>
    <xf numFmtId="57" fontId="5" fillId="0" borderId="0" xfId="0" applyNumberFormat="1" applyFont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" fontId="6" fillId="33" borderId="25" xfId="0" applyNumberFormat="1" applyFont="1" applyFill="1" applyBorder="1" applyAlignment="1">
      <alignment horizontal="right" wrapText="1"/>
    </xf>
    <xf numFmtId="4" fontId="6" fillId="33" borderId="19" xfId="0" applyNumberFormat="1" applyFont="1" applyFill="1" applyBorder="1" applyAlignment="1">
      <alignment horizontal="right" wrapText="1"/>
    </xf>
    <xf numFmtId="4" fontId="6" fillId="33" borderId="26" xfId="0" applyNumberFormat="1" applyFont="1" applyFill="1" applyBorder="1" applyAlignment="1">
      <alignment horizontal="right" wrapText="1"/>
    </xf>
    <xf numFmtId="4" fontId="6" fillId="33" borderId="20" xfId="0" applyNumberFormat="1" applyFont="1" applyFill="1" applyBorder="1" applyAlignment="1">
      <alignment horizontal="right" wrapText="1"/>
    </xf>
    <xf numFmtId="180" fontId="6" fillId="33" borderId="25" xfId="0" applyNumberFormat="1" applyFont="1" applyFill="1" applyBorder="1" applyAlignment="1">
      <alignment horizontal="right" wrapText="1"/>
    </xf>
    <xf numFmtId="180" fontId="6" fillId="33" borderId="19" xfId="0" applyNumberFormat="1" applyFont="1" applyFill="1" applyBorder="1" applyAlignment="1">
      <alignment horizontal="right" wrapText="1"/>
    </xf>
    <xf numFmtId="180" fontId="6" fillId="33" borderId="26" xfId="0" applyNumberFormat="1" applyFont="1" applyFill="1" applyBorder="1" applyAlignment="1">
      <alignment horizontal="right" wrapText="1"/>
    </xf>
    <xf numFmtId="180" fontId="6" fillId="33" borderId="2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176" fontId="5" fillId="0" borderId="13" xfId="0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>
      <alignment vertical="center"/>
    </xf>
    <xf numFmtId="190" fontId="5" fillId="0" borderId="36" xfId="0" applyNumberFormat="1" applyFont="1" applyBorder="1" applyAlignment="1">
      <alignment vertical="center"/>
    </xf>
    <xf numFmtId="190" fontId="5" fillId="0" borderId="37" xfId="0" applyNumberFormat="1" applyFont="1" applyBorder="1" applyAlignment="1">
      <alignment vertical="center"/>
    </xf>
    <xf numFmtId="190" fontId="5" fillId="0" borderId="38" xfId="0" applyNumberFormat="1" applyFont="1" applyFill="1" applyBorder="1" applyAlignment="1">
      <alignment vertical="center"/>
    </xf>
    <xf numFmtId="190" fontId="5" fillId="0" borderId="39" xfId="0" applyNumberFormat="1" applyFont="1" applyFill="1" applyBorder="1" applyAlignment="1">
      <alignment vertical="center"/>
    </xf>
    <xf numFmtId="180" fontId="5" fillId="0" borderId="38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>
      <alignment vertical="center"/>
    </xf>
    <xf numFmtId="180" fontId="5" fillId="0" borderId="34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90" fontId="5" fillId="0" borderId="40" xfId="0" applyNumberFormat="1" applyFont="1" applyFill="1" applyBorder="1" applyAlignment="1">
      <alignment vertical="center"/>
    </xf>
    <xf numFmtId="190" fontId="5" fillId="0" borderId="41" xfId="0" applyNumberFormat="1" applyFont="1" applyFill="1" applyBorder="1" applyAlignment="1">
      <alignment vertical="center"/>
    </xf>
    <xf numFmtId="190" fontId="5" fillId="0" borderId="33" xfId="0" applyNumberFormat="1" applyFont="1" applyFill="1" applyBorder="1" applyAlignment="1">
      <alignment vertical="center"/>
    </xf>
    <xf numFmtId="190" fontId="5" fillId="0" borderId="34" xfId="0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10" fillId="0" borderId="0" xfId="5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SheetLayoutView="100" zoomScalePageLayoutView="0" workbookViewId="0" topLeftCell="A14">
      <selection activeCell="A1" sqref="A1"/>
    </sheetView>
  </sheetViews>
  <sheetFormatPr defaultColWidth="9.00390625" defaultRowHeight="13.5"/>
  <cols>
    <col min="1" max="1" width="9.00390625" style="2" customWidth="1"/>
    <col min="2" max="2" width="11.625" style="2" customWidth="1"/>
    <col min="3" max="3" width="17.25390625" style="2" customWidth="1"/>
    <col min="4" max="4" width="9.50390625" style="2" customWidth="1"/>
    <col min="5" max="5" width="16.50390625" style="2" customWidth="1"/>
    <col min="6" max="6" width="11.50390625" style="2" customWidth="1"/>
    <col min="7" max="7" width="16.375" style="2" customWidth="1"/>
    <col min="8" max="8" width="11.125" style="2" customWidth="1"/>
    <col min="9" max="9" width="17.50390625" style="2" customWidth="1"/>
    <col min="10" max="10" width="13.00390625" style="2" customWidth="1"/>
    <col min="11" max="11" width="16.375" style="2" customWidth="1"/>
    <col min="12" max="12" width="9.375" style="2" customWidth="1"/>
    <col min="13" max="13" width="17.75390625" style="2" customWidth="1"/>
    <col min="14" max="14" width="9.375" style="2" bestFit="1" customWidth="1"/>
    <col min="15" max="15" width="11.375" style="2" customWidth="1"/>
    <col min="16" max="16" width="9.25390625" style="2" bestFit="1" customWidth="1"/>
    <col min="17" max="17" width="12.125" style="2" customWidth="1"/>
    <col min="18" max="18" width="10.00390625" style="2" bestFit="1" customWidth="1"/>
    <col min="19" max="19" width="13.75390625" style="2" customWidth="1"/>
    <col min="20" max="20" width="11.125" style="2" bestFit="1" customWidth="1"/>
    <col min="21" max="21" width="16.25390625" style="2" customWidth="1"/>
    <col min="22" max="22" width="13.75390625" style="2" customWidth="1"/>
    <col min="23" max="23" width="18.50390625" style="2" customWidth="1"/>
    <col min="24" max="16384" width="9.00390625" style="2" customWidth="1"/>
  </cols>
  <sheetData>
    <row r="1" spans="1:13" ht="30" customHeight="1">
      <c r="A1" s="86" t="s">
        <v>42</v>
      </c>
      <c r="M1" s="70" t="s">
        <v>27</v>
      </c>
    </row>
    <row r="2" spans="1:13" ht="21.75" customHeight="1">
      <c r="A2" s="1"/>
      <c r="M2" s="72"/>
    </row>
    <row r="3" spans="1:13" ht="21.75" customHeight="1">
      <c r="A3" s="1" t="s">
        <v>41</v>
      </c>
      <c r="M3" s="72"/>
    </row>
    <row r="4" spans="1:13" ht="21.75" customHeight="1">
      <c r="A4" s="1"/>
      <c r="M4" s="72"/>
    </row>
    <row r="5" spans="1:13" ht="21.75" customHeight="1">
      <c r="A5" s="83" t="s">
        <v>44</v>
      </c>
      <c r="M5" s="72"/>
    </row>
    <row r="6" ht="21.75" customHeight="1">
      <c r="M6" s="3"/>
    </row>
    <row r="7" spans="1:13" s="24" customFormat="1" ht="21.75" customHeight="1">
      <c r="A7" s="23" t="s">
        <v>47</v>
      </c>
      <c r="B7" s="21"/>
      <c r="M7" s="22"/>
    </row>
    <row r="8" spans="1:13" ht="21.75" customHeight="1">
      <c r="A8" s="88" t="s">
        <v>25</v>
      </c>
      <c r="B8" s="97" t="s">
        <v>23</v>
      </c>
      <c r="C8" s="99"/>
      <c r="D8" s="99"/>
      <c r="E8" s="99"/>
      <c r="F8" s="99"/>
      <c r="G8" s="98"/>
      <c r="H8" s="92" t="s">
        <v>0</v>
      </c>
      <c r="I8" s="93"/>
      <c r="J8" s="92" t="s">
        <v>29</v>
      </c>
      <c r="K8" s="93"/>
      <c r="L8" s="96" t="s">
        <v>30</v>
      </c>
      <c r="M8" s="93"/>
    </row>
    <row r="9" spans="1:13" ht="21.75" customHeight="1">
      <c r="A9" s="89"/>
      <c r="B9" s="97" t="s">
        <v>4</v>
      </c>
      <c r="C9" s="98"/>
      <c r="D9" s="97" t="s">
        <v>5</v>
      </c>
      <c r="E9" s="98"/>
      <c r="F9" s="97" t="s">
        <v>6</v>
      </c>
      <c r="G9" s="98"/>
      <c r="H9" s="94"/>
      <c r="I9" s="95"/>
      <c r="J9" s="94"/>
      <c r="K9" s="95"/>
      <c r="L9" s="94"/>
      <c r="M9" s="95"/>
    </row>
    <row r="10" spans="1:13" ht="21.75" customHeight="1">
      <c r="A10" s="90"/>
      <c r="B10" s="6" t="s">
        <v>7</v>
      </c>
      <c r="C10" s="6" t="s">
        <v>33</v>
      </c>
      <c r="D10" s="6" t="s">
        <v>8</v>
      </c>
      <c r="E10" s="6" t="s">
        <v>33</v>
      </c>
      <c r="F10" s="6" t="s">
        <v>7</v>
      </c>
      <c r="G10" s="6" t="s">
        <v>33</v>
      </c>
      <c r="H10" s="5" t="s">
        <v>7</v>
      </c>
      <c r="I10" s="6" t="s">
        <v>33</v>
      </c>
      <c r="J10" s="6" t="s">
        <v>9</v>
      </c>
      <c r="K10" s="6" t="s">
        <v>33</v>
      </c>
      <c r="L10" s="6" t="s">
        <v>9</v>
      </c>
      <c r="M10" s="6" t="s">
        <v>33</v>
      </c>
    </row>
    <row r="11" spans="1:13" ht="21.75" customHeight="1">
      <c r="A11" s="4" t="s">
        <v>11</v>
      </c>
      <c r="B11" s="44">
        <f aca="true" t="shared" si="0" ref="B11:C16">D11+F11</f>
        <v>194511</v>
      </c>
      <c r="C11" s="44">
        <f t="shared" si="0"/>
        <v>8818962</v>
      </c>
      <c r="D11" s="44">
        <v>12844</v>
      </c>
      <c r="E11" s="44">
        <v>5920872</v>
      </c>
      <c r="F11" s="44">
        <v>181667</v>
      </c>
      <c r="G11" s="44">
        <v>2898090</v>
      </c>
      <c r="H11" s="44">
        <v>15984</v>
      </c>
      <c r="I11" s="44">
        <v>278954</v>
      </c>
      <c r="J11" s="87">
        <v>111090</v>
      </c>
      <c r="K11" s="44">
        <v>2008712</v>
      </c>
      <c r="L11" s="44">
        <v>12040</v>
      </c>
      <c r="M11" s="44">
        <v>421651</v>
      </c>
    </row>
    <row r="12" spans="1:13" ht="21.75" customHeight="1">
      <c r="A12" s="8" t="s">
        <v>12</v>
      </c>
      <c r="B12" s="9">
        <f t="shared" si="0"/>
        <v>153183</v>
      </c>
      <c r="C12" s="9">
        <f t="shared" si="0"/>
        <v>8279892</v>
      </c>
      <c r="D12" s="9">
        <v>12506</v>
      </c>
      <c r="E12" s="9">
        <v>5743373</v>
      </c>
      <c r="F12" s="9">
        <v>140677</v>
      </c>
      <c r="G12" s="9">
        <v>2536519</v>
      </c>
      <c r="H12" s="9">
        <v>12030</v>
      </c>
      <c r="I12" s="9">
        <v>197168</v>
      </c>
      <c r="J12" s="9">
        <v>79623</v>
      </c>
      <c r="K12" s="9">
        <v>1514659</v>
      </c>
      <c r="L12" s="9">
        <v>11946</v>
      </c>
      <c r="M12" s="9">
        <v>468959</v>
      </c>
    </row>
    <row r="13" spans="1:13" ht="21.75" customHeight="1">
      <c r="A13" s="31" t="s">
        <v>24</v>
      </c>
      <c r="B13" s="9">
        <f t="shared" si="0"/>
        <v>77335</v>
      </c>
      <c r="C13" s="9">
        <f t="shared" si="0"/>
        <v>3978024</v>
      </c>
      <c r="D13" s="9">
        <v>5494</v>
      </c>
      <c r="E13" s="9">
        <v>2783092</v>
      </c>
      <c r="F13" s="9">
        <v>71841</v>
      </c>
      <c r="G13" s="9">
        <v>1194932</v>
      </c>
      <c r="H13" s="9">
        <v>6107</v>
      </c>
      <c r="I13" s="9">
        <v>111225</v>
      </c>
      <c r="J13" s="9">
        <v>38835</v>
      </c>
      <c r="K13" s="9">
        <v>658759</v>
      </c>
      <c r="L13" s="9">
        <v>5224</v>
      </c>
      <c r="M13" s="9">
        <v>192362</v>
      </c>
    </row>
    <row r="14" spans="1:13" ht="21.75" customHeight="1">
      <c r="A14" s="10" t="s">
        <v>13</v>
      </c>
      <c r="B14" s="11">
        <f t="shared" si="0"/>
        <v>8774</v>
      </c>
      <c r="C14" s="11">
        <f t="shared" si="0"/>
        <v>424225</v>
      </c>
      <c r="D14" s="11">
        <v>619</v>
      </c>
      <c r="E14" s="11">
        <v>308248</v>
      </c>
      <c r="F14" s="11">
        <v>8155</v>
      </c>
      <c r="G14" s="11">
        <v>115977</v>
      </c>
      <c r="H14" s="11">
        <v>615</v>
      </c>
      <c r="I14" s="11">
        <v>10034</v>
      </c>
      <c r="J14" s="11">
        <v>5413</v>
      </c>
      <c r="K14" s="11">
        <v>103348</v>
      </c>
      <c r="L14" s="11">
        <v>563</v>
      </c>
      <c r="M14" s="11">
        <v>20691</v>
      </c>
    </row>
    <row r="15" spans="1:13" ht="21.75" customHeight="1">
      <c r="A15" s="5" t="s">
        <v>14</v>
      </c>
      <c r="B15" s="12">
        <f t="shared" si="0"/>
        <v>433803</v>
      </c>
      <c r="C15" s="12">
        <f t="shared" si="0"/>
        <v>21501103</v>
      </c>
      <c r="D15" s="12">
        <f aca="true" t="shared" si="1" ref="D15:M15">SUM(D11:D14)</f>
        <v>31463</v>
      </c>
      <c r="E15" s="12">
        <f t="shared" si="1"/>
        <v>14755585</v>
      </c>
      <c r="F15" s="12">
        <f t="shared" si="1"/>
        <v>402340</v>
      </c>
      <c r="G15" s="12">
        <f t="shared" si="1"/>
        <v>6745518</v>
      </c>
      <c r="H15" s="12">
        <f t="shared" si="1"/>
        <v>34736</v>
      </c>
      <c r="I15" s="12">
        <f t="shared" si="1"/>
        <v>597381</v>
      </c>
      <c r="J15" s="12">
        <f t="shared" si="1"/>
        <v>234961</v>
      </c>
      <c r="K15" s="12">
        <f t="shared" si="1"/>
        <v>4285478</v>
      </c>
      <c r="L15" s="12">
        <f t="shared" si="1"/>
        <v>29773</v>
      </c>
      <c r="M15" s="12">
        <f t="shared" si="1"/>
        <v>1103663</v>
      </c>
    </row>
    <row r="16" spans="1:13" ht="21.75" customHeight="1">
      <c r="A16" s="6" t="s">
        <v>18</v>
      </c>
      <c r="B16" s="13">
        <f t="shared" si="0"/>
        <v>2141855</v>
      </c>
      <c r="C16" s="13">
        <f t="shared" si="0"/>
        <v>110946263</v>
      </c>
      <c r="D16" s="13">
        <v>154442</v>
      </c>
      <c r="E16" s="13">
        <v>74841912</v>
      </c>
      <c r="F16" s="13">
        <v>1987413</v>
      </c>
      <c r="G16" s="13">
        <v>36104351</v>
      </c>
      <c r="H16" s="13">
        <v>159024</v>
      </c>
      <c r="I16" s="13">
        <v>2781447</v>
      </c>
      <c r="J16" s="13">
        <v>982246</v>
      </c>
      <c r="K16" s="13">
        <v>18495777</v>
      </c>
      <c r="L16" s="13">
        <v>146462</v>
      </c>
      <c r="M16" s="13">
        <v>5405024</v>
      </c>
    </row>
    <row r="17" spans="1:13" ht="21.7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ht="21.75" customHeight="1"/>
    <row r="19" spans="1:11" ht="21.75" customHeight="1">
      <c r="A19" s="88" t="s">
        <v>25</v>
      </c>
      <c r="B19" s="92" t="s">
        <v>1</v>
      </c>
      <c r="C19" s="93"/>
      <c r="D19" s="92" t="s">
        <v>2</v>
      </c>
      <c r="E19" s="93"/>
      <c r="F19" s="92" t="s">
        <v>31</v>
      </c>
      <c r="G19" s="93"/>
      <c r="H19" s="92" t="s">
        <v>3</v>
      </c>
      <c r="I19" s="93"/>
      <c r="J19" s="56"/>
      <c r="K19" s="91"/>
    </row>
    <row r="20" spans="1:11" ht="21.75" customHeight="1">
      <c r="A20" s="89"/>
      <c r="B20" s="94"/>
      <c r="C20" s="95"/>
      <c r="D20" s="94"/>
      <c r="E20" s="95"/>
      <c r="F20" s="94"/>
      <c r="G20" s="95"/>
      <c r="H20" s="94"/>
      <c r="I20" s="95"/>
      <c r="J20" s="56"/>
      <c r="K20" s="91"/>
    </row>
    <row r="21" spans="1:11" ht="21.75" customHeight="1">
      <c r="A21" s="90"/>
      <c r="B21" s="6" t="s">
        <v>9</v>
      </c>
      <c r="C21" s="6" t="s">
        <v>33</v>
      </c>
      <c r="D21" s="6" t="s">
        <v>10</v>
      </c>
      <c r="E21" s="6" t="s">
        <v>33</v>
      </c>
      <c r="F21" s="6" t="s">
        <v>9</v>
      </c>
      <c r="G21" s="6" t="s">
        <v>33</v>
      </c>
      <c r="H21" s="6" t="s">
        <v>7</v>
      </c>
      <c r="I21" s="6" t="s">
        <v>33</v>
      </c>
      <c r="J21" s="56"/>
      <c r="K21" s="56"/>
    </row>
    <row r="22" spans="1:11" ht="21.75" customHeight="1">
      <c r="A22" s="7" t="s">
        <v>11</v>
      </c>
      <c r="B22" s="40">
        <v>0</v>
      </c>
      <c r="C22" s="40">
        <v>0</v>
      </c>
      <c r="D22" s="53">
        <v>544</v>
      </c>
      <c r="E22" s="53">
        <v>54468</v>
      </c>
      <c r="F22" s="53">
        <v>9082</v>
      </c>
      <c r="G22" s="53">
        <v>100618</v>
      </c>
      <c r="H22" s="44">
        <f aca="true" t="shared" si="2" ref="H22:I25">B11+H11+J11+L11+D22+F22</f>
        <v>343251</v>
      </c>
      <c r="I22" s="44">
        <f t="shared" si="2"/>
        <v>11683365</v>
      </c>
      <c r="J22" s="57"/>
      <c r="K22" s="57"/>
    </row>
    <row r="23" spans="1:11" ht="21.75" customHeight="1">
      <c r="A23" s="8" t="s">
        <v>12</v>
      </c>
      <c r="B23" s="41">
        <v>0</v>
      </c>
      <c r="C23" s="41">
        <v>0</v>
      </c>
      <c r="D23" s="54">
        <v>133</v>
      </c>
      <c r="E23" s="54">
        <v>10777</v>
      </c>
      <c r="F23" s="54">
        <v>5933</v>
      </c>
      <c r="G23" s="54">
        <v>81461</v>
      </c>
      <c r="H23" s="9">
        <f t="shared" si="2"/>
        <v>262848</v>
      </c>
      <c r="I23" s="9">
        <f t="shared" si="2"/>
        <v>10552916</v>
      </c>
      <c r="J23" s="57"/>
      <c r="K23" s="57"/>
    </row>
    <row r="24" spans="1:11" ht="21.75" customHeight="1">
      <c r="A24" s="8" t="s">
        <v>24</v>
      </c>
      <c r="B24" s="41">
        <v>0</v>
      </c>
      <c r="C24" s="41">
        <v>0</v>
      </c>
      <c r="D24" s="54">
        <v>88</v>
      </c>
      <c r="E24" s="54">
        <v>6264</v>
      </c>
      <c r="F24" s="54">
        <v>3781</v>
      </c>
      <c r="G24" s="54">
        <v>44591</v>
      </c>
      <c r="H24" s="9">
        <f t="shared" si="2"/>
        <v>131370</v>
      </c>
      <c r="I24" s="9">
        <f t="shared" si="2"/>
        <v>4991225</v>
      </c>
      <c r="J24" s="57"/>
      <c r="K24" s="57"/>
    </row>
    <row r="25" spans="1:11" ht="21.75" customHeight="1">
      <c r="A25" s="10" t="s">
        <v>13</v>
      </c>
      <c r="B25" s="42">
        <v>0</v>
      </c>
      <c r="C25" s="42">
        <v>0</v>
      </c>
      <c r="D25" s="55">
        <v>8</v>
      </c>
      <c r="E25" s="55">
        <v>506</v>
      </c>
      <c r="F25" s="55">
        <v>410</v>
      </c>
      <c r="G25" s="55">
        <v>4890</v>
      </c>
      <c r="H25" s="11">
        <f t="shared" si="2"/>
        <v>15783</v>
      </c>
      <c r="I25" s="11">
        <f t="shared" si="2"/>
        <v>563694</v>
      </c>
      <c r="J25" s="57"/>
      <c r="K25" s="57"/>
    </row>
    <row r="26" spans="1:11" ht="21.75" customHeight="1">
      <c r="A26" s="5" t="s">
        <v>14</v>
      </c>
      <c r="B26" s="40">
        <v>0</v>
      </c>
      <c r="C26" s="40">
        <f aca="true" t="shared" si="3" ref="C26:I26">SUM(C22:C25)</f>
        <v>0</v>
      </c>
      <c r="D26" s="40">
        <f t="shared" si="3"/>
        <v>773</v>
      </c>
      <c r="E26" s="40">
        <f t="shared" si="3"/>
        <v>72015</v>
      </c>
      <c r="F26" s="40">
        <f t="shared" si="3"/>
        <v>19206</v>
      </c>
      <c r="G26" s="40">
        <f t="shared" si="3"/>
        <v>231560</v>
      </c>
      <c r="H26" s="12">
        <f>SUM(H22:H25)</f>
        <v>753252</v>
      </c>
      <c r="I26" s="12">
        <f t="shared" si="3"/>
        <v>27791200</v>
      </c>
      <c r="J26" s="57"/>
      <c r="K26" s="57"/>
    </row>
    <row r="27" spans="1:11" ht="21.75" customHeight="1">
      <c r="A27" s="6" t="s">
        <v>18</v>
      </c>
      <c r="B27" s="43">
        <v>0</v>
      </c>
      <c r="C27" s="43">
        <v>0</v>
      </c>
      <c r="D27" s="43">
        <v>3124</v>
      </c>
      <c r="E27" s="13">
        <v>254759</v>
      </c>
      <c r="F27" s="13">
        <v>97369</v>
      </c>
      <c r="G27" s="13">
        <v>1234002</v>
      </c>
      <c r="H27" s="13">
        <f>B16+H16+J16+L16+D27+F27</f>
        <v>3530080</v>
      </c>
      <c r="I27" s="13">
        <f>C16+I16+K16+M16+E27+G27</f>
        <v>139117272</v>
      </c>
      <c r="J27" s="57"/>
      <c r="K27" s="57"/>
    </row>
    <row r="28" spans="1:12" ht="21.75" customHeight="1">
      <c r="A28" s="59" t="s">
        <v>28</v>
      </c>
      <c r="B28" s="35"/>
      <c r="C28" s="35"/>
      <c r="D28" s="35"/>
      <c r="E28" s="35"/>
      <c r="F28" s="35"/>
      <c r="G28" s="35"/>
      <c r="H28" s="33"/>
      <c r="I28" s="58"/>
      <c r="J28" s="33"/>
      <c r="K28" s="33"/>
      <c r="L28" s="34"/>
    </row>
    <row r="29" spans="1:12" ht="21.75" customHeight="1">
      <c r="A29" s="59"/>
      <c r="B29" s="33"/>
      <c r="C29" s="33"/>
      <c r="D29" s="33"/>
      <c r="E29" s="33"/>
      <c r="F29" s="33"/>
      <c r="G29" s="33"/>
      <c r="H29" s="33"/>
      <c r="I29" s="58"/>
      <c r="J29" s="33"/>
      <c r="K29" s="33"/>
      <c r="L29" s="34"/>
    </row>
    <row r="30" spans="1:12" ht="21.75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ht="21.75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</sheetData>
  <sheetProtection/>
  <mergeCells count="14">
    <mergeCell ref="A8:A10"/>
    <mergeCell ref="L8:M9"/>
    <mergeCell ref="B9:C9"/>
    <mergeCell ref="D9:E9"/>
    <mergeCell ref="F9:G9"/>
    <mergeCell ref="B8:G8"/>
    <mergeCell ref="H8:I9"/>
    <mergeCell ref="J8:K9"/>
    <mergeCell ref="A19:A21"/>
    <mergeCell ref="K19:K20"/>
    <mergeCell ref="B19:C20"/>
    <mergeCell ref="D19:E20"/>
    <mergeCell ref="F19:G20"/>
    <mergeCell ref="H19:I20"/>
  </mergeCells>
  <printOptions/>
  <pageMargins left="0.4724409448818898" right="0.2755905511811024" top="0.7874015748031497" bottom="1.1023622047244095" header="0.5118110236220472" footer="0.5118110236220472"/>
  <pageSetup firstPageNumber="80" useFirstPageNumber="1" horizontalDpi="600" verticalDpi="600" orientation="landscape" paperSize="9" scale="78" r:id="rId1"/>
  <headerFooter alignWithMargins="0">
    <oddFooter>&amp;R77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tabSelected="1" zoomScaleSheetLayoutView="40" zoomScalePageLayoutView="0" workbookViewId="0" topLeftCell="A7">
      <selection activeCell="A1" sqref="A1"/>
    </sheetView>
  </sheetViews>
  <sheetFormatPr defaultColWidth="9.00390625" defaultRowHeight="13.5"/>
  <cols>
    <col min="1" max="1" width="9.25390625" style="2" customWidth="1"/>
    <col min="2" max="2" width="7.375" style="2" customWidth="1"/>
    <col min="3" max="3" width="8.375" style="2" customWidth="1"/>
    <col min="4" max="4" width="7.375" style="2" customWidth="1"/>
    <col min="5" max="5" width="8.125" style="2" customWidth="1"/>
    <col min="6" max="6" width="8.50390625" style="2" customWidth="1"/>
    <col min="7" max="7" width="7.50390625" style="2" customWidth="1"/>
    <col min="8" max="8" width="7.75390625" style="2" customWidth="1"/>
    <col min="9" max="9" width="8.25390625" style="2" customWidth="1"/>
    <col min="10" max="17" width="9.625" style="2" customWidth="1"/>
    <col min="18" max="22" width="9.875" style="2" customWidth="1"/>
    <col min="23" max="16384" width="9.00390625" style="2" customWidth="1"/>
  </cols>
  <sheetData>
    <row r="1" spans="1:22" ht="21.75" customHeight="1">
      <c r="A1" s="84" t="s">
        <v>45</v>
      </c>
      <c r="B1" s="39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21.75" customHeight="1">
      <c r="A2" s="65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71" t="s">
        <v>48</v>
      </c>
    </row>
    <row r="3" spans="1:22" ht="21.75" customHeight="1">
      <c r="A3" s="14"/>
      <c r="B3" s="127" t="s">
        <v>32</v>
      </c>
      <c r="C3" s="128"/>
      <c r="D3" s="128"/>
      <c r="E3" s="130"/>
      <c r="F3" s="127" t="s">
        <v>34</v>
      </c>
      <c r="G3" s="128"/>
      <c r="H3" s="128"/>
      <c r="I3" s="129"/>
      <c r="J3" s="127" t="s">
        <v>35</v>
      </c>
      <c r="K3" s="128"/>
      <c r="L3" s="128"/>
      <c r="M3" s="130"/>
      <c r="N3" s="127" t="s">
        <v>19</v>
      </c>
      <c r="O3" s="128"/>
      <c r="P3" s="128"/>
      <c r="Q3" s="130"/>
      <c r="R3" s="127" t="s">
        <v>20</v>
      </c>
      <c r="S3" s="128"/>
      <c r="T3" s="128"/>
      <c r="U3" s="128"/>
      <c r="V3" s="130"/>
    </row>
    <row r="4" spans="1:22" ht="21.75" customHeight="1">
      <c r="A4" s="15" t="s">
        <v>26</v>
      </c>
      <c r="B4" s="114" t="s">
        <v>17</v>
      </c>
      <c r="C4" s="114" t="s">
        <v>15</v>
      </c>
      <c r="D4" s="114" t="s">
        <v>16</v>
      </c>
      <c r="E4" s="138" t="s">
        <v>40</v>
      </c>
      <c r="F4" s="114" t="s">
        <v>17</v>
      </c>
      <c r="G4" s="114" t="s">
        <v>15</v>
      </c>
      <c r="H4" s="114" t="s">
        <v>16</v>
      </c>
      <c r="I4" s="114" t="s">
        <v>40</v>
      </c>
      <c r="J4" s="114" t="s">
        <v>17</v>
      </c>
      <c r="K4" s="114" t="s">
        <v>15</v>
      </c>
      <c r="L4" s="114" t="s">
        <v>16</v>
      </c>
      <c r="M4" s="114" t="s">
        <v>40</v>
      </c>
      <c r="N4" s="114" t="s">
        <v>17</v>
      </c>
      <c r="O4" s="114" t="s">
        <v>15</v>
      </c>
      <c r="P4" s="114" t="s">
        <v>16</v>
      </c>
      <c r="Q4" s="114" t="s">
        <v>40</v>
      </c>
      <c r="R4" s="114" t="s">
        <v>17</v>
      </c>
      <c r="S4" s="114" t="s">
        <v>15</v>
      </c>
      <c r="T4" s="114" t="s">
        <v>16</v>
      </c>
      <c r="U4" s="114" t="s">
        <v>21</v>
      </c>
      <c r="V4" s="114" t="s">
        <v>22</v>
      </c>
    </row>
    <row r="5" spans="1:22" ht="21.75" customHeight="1">
      <c r="A5" s="16"/>
      <c r="B5" s="135"/>
      <c r="C5" s="126"/>
      <c r="D5" s="126"/>
      <c r="E5" s="139"/>
      <c r="F5" s="135"/>
      <c r="G5" s="126"/>
      <c r="H5" s="126"/>
      <c r="I5" s="126"/>
      <c r="J5" s="115"/>
      <c r="K5" s="115"/>
      <c r="L5" s="115"/>
      <c r="M5" s="115"/>
      <c r="N5" s="115"/>
      <c r="O5" s="115"/>
      <c r="P5" s="115"/>
      <c r="Q5" s="115"/>
      <c r="R5" s="135"/>
      <c r="S5" s="126"/>
      <c r="T5" s="126"/>
      <c r="U5" s="126"/>
      <c r="V5" s="126"/>
    </row>
    <row r="6" spans="1:22" ht="21" customHeight="1">
      <c r="A6" s="14" t="s">
        <v>11</v>
      </c>
      <c r="B6" s="45">
        <v>9.1</v>
      </c>
      <c r="C6" s="45">
        <v>128.77</v>
      </c>
      <c r="D6" s="45">
        <v>11.33</v>
      </c>
      <c r="E6" s="45">
        <v>149.21</v>
      </c>
      <c r="F6" s="73">
        <v>2.98</v>
      </c>
      <c r="G6" s="73">
        <v>1.94</v>
      </c>
      <c r="H6" s="73">
        <v>2.4</v>
      </c>
      <c r="I6" s="73">
        <v>2.98</v>
      </c>
      <c r="J6" s="77">
        <f>'給付費'!E11/'給付費'!D11*1000</f>
        <v>460983.49423855497</v>
      </c>
      <c r="K6" s="77">
        <f>'給付費'!G11/'給付費'!F11*1000</f>
        <v>15952.759719706935</v>
      </c>
      <c r="L6" s="77">
        <f>'給付費'!I11/'給付費'!H11*1000</f>
        <v>17452.07707707708</v>
      </c>
      <c r="M6" s="77">
        <v>45225</v>
      </c>
      <c r="N6" s="77">
        <v>25130</v>
      </c>
      <c r="O6" s="77">
        <v>8220</v>
      </c>
      <c r="P6" s="77">
        <v>7261</v>
      </c>
      <c r="Q6" s="77">
        <v>15192</v>
      </c>
      <c r="R6" s="46">
        <v>461666</v>
      </c>
      <c r="S6" s="46">
        <v>225972</v>
      </c>
      <c r="T6" s="46">
        <v>21751</v>
      </c>
      <c r="U6" s="46">
        <v>742266</v>
      </c>
      <c r="V6" s="46">
        <v>911013</v>
      </c>
    </row>
    <row r="7" spans="1:22" ht="21.75" customHeight="1">
      <c r="A7" s="17" t="s">
        <v>12</v>
      </c>
      <c r="B7" s="47">
        <v>11.14</v>
      </c>
      <c r="C7" s="47">
        <v>125.34</v>
      </c>
      <c r="D7" s="47">
        <v>10.72</v>
      </c>
      <c r="E7" s="47">
        <v>147.21</v>
      </c>
      <c r="F7" s="74">
        <v>3.48</v>
      </c>
      <c r="G7" s="74">
        <v>2.1</v>
      </c>
      <c r="H7" s="74">
        <v>2.32</v>
      </c>
      <c r="I7" s="74">
        <v>3.48</v>
      </c>
      <c r="J7" s="78">
        <f>'給付費'!E12/'給付費'!D12*1000</f>
        <v>459249.4002878618</v>
      </c>
      <c r="K7" s="78">
        <f>'給付費'!G12/'給付費'!F12*1000</f>
        <v>18030.80105489881</v>
      </c>
      <c r="L7" s="78">
        <f>'給付費'!I12/'給付費'!H12*1000</f>
        <v>16389.692435577723</v>
      </c>
      <c r="M7" s="78">
        <v>54148</v>
      </c>
      <c r="N7" s="78">
        <v>22867</v>
      </c>
      <c r="O7" s="78">
        <v>8577</v>
      </c>
      <c r="P7" s="78">
        <v>7066</v>
      </c>
      <c r="Q7" s="78">
        <v>15563</v>
      </c>
      <c r="R7" s="48">
        <v>562910</v>
      </c>
      <c r="S7" s="48">
        <v>248605</v>
      </c>
      <c r="T7" s="48">
        <v>19325</v>
      </c>
      <c r="U7" s="48">
        <v>876803</v>
      </c>
      <c r="V7" s="48">
        <v>1034306</v>
      </c>
    </row>
    <row r="8" spans="1:22" ht="21.75" customHeight="1">
      <c r="A8" s="15" t="s">
        <v>24</v>
      </c>
      <c r="B8" s="47">
        <v>9.78</v>
      </c>
      <c r="C8" s="47">
        <v>127.93</v>
      </c>
      <c r="D8" s="47">
        <v>10.88</v>
      </c>
      <c r="E8" s="47">
        <v>148.59</v>
      </c>
      <c r="F8" s="74">
        <v>3.27</v>
      </c>
      <c r="G8" s="74">
        <v>2.11</v>
      </c>
      <c r="H8" s="74">
        <v>2.49</v>
      </c>
      <c r="I8" s="74">
        <v>3.27</v>
      </c>
      <c r="J8" s="78">
        <f>'給付費'!E13/'給付費'!D13*1000</f>
        <v>506569.3483800509</v>
      </c>
      <c r="K8" s="78">
        <f>'給付費'!G13/'給付費'!F13*1000</f>
        <v>16633.00900599936</v>
      </c>
      <c r="L8" s="78">
        <f>'給付費'!I13/'給付費'!H13*1000</f>
        <v>18212.70672998199</v>
      </c>
      <c r="M8" s="78">
        <v>51312</v>
      </c>
      <c r="N8" s="78">
        <v>26171</v>
      </c>
      <c r="O8" s="78">
        <v>7883</v>
      </c>
      <c r="P8" s="78">
        <v>7328</v>
      </c>
      <c r="Q8" s="78">
        <v>15678</v>
      </c>
      <c r="R8" s="48">
        <v>545170</v>
      </c>
      <c r="S8" s="48">
        <v>234071</v>
      </c>
      <c r="T8" s="48">
        <v>21787</v>
      </c>
      <c r="U8" s="48">
        <v>838709</v>
      </c>
      <c r="V8" s="48">
        <v>977792</v>
      </c>
    </row>
    <row r="9" spans="1:22" ht="23.25" customHeight="1">
      <c r="A9" s="36" t="s">
        <v>13</v>
      </c>
      <c r="B9" s="49">
        <v>9.32</v>
      </c>
      <c r="C9" s="49">
        <v>122.74</v>
      </c>
      <c r="D9" s="49">
        <v>9.26</v>
      </c>
      <c r="E9" s="49">
        <v>141.32</v>
      </c>
      <c r="F9" s="75">
        <v>3.13</v>
      </c>
      <c r="G9" s="75">
        <v>1.92</v>
      </c>
      <c r="H9" s="75">
        <v>2.43</v>
      </c>
      <c r="I9" s="75">
        <v>3.13</v>
      </c>
      <c r="J9" s="79">
        <f>'給付費'!E14/'給付費'!D14*1000</f>
        <v>497977.38287560584</v>
      </c>
      <c r="K9" s="79">
        <f>'給付費'!G14/'給付費'!F14*1000</f>
        <v>14221.58185162477</v>
      </c>
      <c r="L9" s="79">
        <f>'給付費'!I14/'給付費'!H14*1000</f>
        <v>16315.447154471545</v>
      </c>
      <c r="M9" s="79">
        <v>48456</v>
      </c>
      <c r="N9" s="79">
        <v>25134</v>
      </c>
      <c r="O9" s="79">
        <v>7423</v>
      </c>
      <c r="P9" s="79">
        <v>6716</v>
      </c>
      <c r="Q9" s="79">
        <v>15483</v>
      </c>
      <c r="R9" s="50">
        <v>510344</v>
      </c>
      <c r="S9" s="50">
        <v>192015</v>
      </c>
      <c r="T9" s="50">
        <v>16613</v>
      </c>
      <c r="U9" s="50">
        <v>753228</v>
      </c>
      <c r="V9" s="50">
        <v>933268</v>
      </c>
    </row>
    <row r="10" spans="1:22" ht="21.75" customHeight="1">
      <c r="A10" s="18" t="s">
        <v>18</v>
      </c>
      <c r="B10" s="51">
        <v>9.85</v>
      </c>
      <c r="C10" s="51">
        <v>126.73</v>
      </c>
      <c r="D10" s="51">
        <v>10.14</v>
      </c>
      <c r="E10" s="51">
        <v>146.72</v>
      </c>
      <c r="F10" s="76">
        <v>3.19</v>
      </c>
      <c r="G10" s="76">
        <v>1.98</v>
      </c>
      <c r="H10" s="76">
        <v>2.44</v>
      </c>
      <c r="I10" s="76">
        <v>3.19</v>
      </c>
      <c r="J10" s="80">
        <v>484596</v>
      </c>
      <c r="K10" s="80">
        <f>'給付費'!G16/'給付費'!F16*1000</f>
        <v>18166.506408079247</v>
      </c>
      <c r="L10" s="80">
        <f>'給付費'!I16/'給付費'!H16*1000</f>
        <v>17490.737247207966</v>
      </c>
      <c r="M10" s="80">
        <v>51777</v>
      </c>
      <c r="N10" s="80">
        <v>24774</v>
      </c>
      <c r="O10" s="80">
        <v>9162</v>
      </c>
      <c r="P10" s="80">
        <v>7168</v>
      </c>
      <c r="Q10" s="80">
        <v>16209</v>
      </c>
      <c r="R10" s="52">
        <v>524952</v>
      </c>
      <c r="S10" s="52">
        <v>253241</v>
      </c>
      <c r="T10" s="52">
        <v>19509</v>
      </c>
      <c r="U10" s="52">
        <v>835615</v>
      </c>
      <c r="V10" s="52">
        <v>975812</v>
      </c>
    </row>
    <row r="11" spans="1:22" ht="21.75" customHeight="1">
      <c r="A11" s="66"/>
      <c r="B11" s="67"/>
      <c r="C11" s="67"/>
      <c r="D11" s="67"/>
      <c r="E11" s="67"/>
      <c r="F11" s="68"/>
      <c r="G11" s="68"/>
      <c r="H11" s="68"/>
      <c r="I11" s="68"/>
      <c r="J11" s="67"/>
      <c r="K11" s="67"/>
      <c r="L11" s="67"/>
      <c r="M11" s="67"/>
      <c r="N11" s="68"/>
      <c r="O11" s="68"/>
      <c r="P11" s="68"/>
      <c r="Q11" s="68"/>
      <c r="R11" s="68"/>
      <c r="S11" s="68"/>
      <c r="T11" s="68"/>
      <c r="U11" s="68"/>
      <c r="V11" s="69"/>
    </row>
    <row r="12" spans="1:22" ht="21.75" customHeight="1">
      <c r="A12" s="66"/>
      <c r="B12" s="67"/>
      <c r="C12" s="67"/>
      <c r="D12" s="67"/>
      <c r="E12" s="67"/>
      <c r="F12" s="68"/>
      <c r="G12" s="68"/>
      <c r="H12" s="68"/>
      <c r="I12" s="68"/>
      <c r="J12" s="67"/>
      <c r="K12" s="67"/>
      <c r="L12" s="67"/>
      <c r="M12" s="67"/>
      <c r="N12" s="68"/>
      <c r="O12" s="68"/>
      <c r="P12" s="68"/>
      <c r="Q12" s="68"/>
      <c r="R12" s="68"/>
      <c r="S12" s="68"/>
      <c r="T12" s="68"/>
      <c r="U12" s="68"/>
      <c r="V12" s="69"/>
    </row>
    <row r="13" spans="2:22" ht="21.7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21.75" customHeight="1">
      <c r="A14" s="85" t="s">
        <v>43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7" ht="17.25" customHeight="1">
      <c r="A15" s="37"/>
      <c r="B15" s="25"/>
      <c r="C15" s="25"/>
      <c r="D15" s="25"/>
      <c r="E15" s="25"/>
      <c r="F15" s="25"/>
      <c r="G15" s="26" t="s">
        <v>49</v>
      </c>
    </row>
    <row r="16" spans="1:11" ht="21.75" customHeight="1">
      <c r="A16" s="136" t="s">
        <v>36</v>
      </c>
      <c r="B16" s="96" t="s">
        <v>38</v>
      </c>
      <c r="C16" s="93"/>
      <c r="D16" s="92" t="s">
        <v>37</v>
      </c>
      <c r="E16" s="93"/>
      <c r="F16" s="96" t="s">
        <v>39</v>
      </c>
      <c r="G16" s="131"/>
      <c r="J16" s="134"/>
      <c r="K16" s="61"/>
    </row>
    <row r="17" spans="1:11" ht="21.75" customHeight="1">
      <c r="A17" s="137"/>
      <c r="B17" s="94"/>
      <c r="C17" s="95"/>
      <c r="D17" s="94"/>
      <c r="E17" s="95"/>
      <c r="F17" s="132"/>
      <c r="G17" s="133"/>
      <c r="J17" s="134"/>
      <c r="K17" s="61"/>
    </row>
    <row r="18" spans="1:11" ht="21.75" customHeight="1">
      <c r="A18" s="27" t="s">
        <v>11</v>
      </c>
      <c r="B18" s="116">
        <v>108114</v>
      </c>
      <c r="C18" s="117"/>
      <c r="D18" s="102">
        <v>12825</v>
      </c>
      <c r="E18" s="103"/>
      <c r="F18" s="104">
        <v>0.119</v>
      </c>
      <c r="G18" s="105"/>
      <c r="H18" s="63"/>
      <c r="I18" s="64"/>
      <c r="J18" s="134"/>
      <c r="K18" s="62"/>
    </row>
    <row r="19" spans="1:11" ht="21.75" customHeight="1">
      <c r="A19" s="28" t="s">
        <v>12</v>
      </c>
      <c r="B19" s="118">
        <v>71957</v>
      </c>
      <c r="C19" s="119"/>
      <c r="D19" s="108">
        <v>10203</v>
      </c>
      <c r="E19" s="109"/>
      <c r="F19" s="106">
        <v>0.142</v>
      </c>
      <c r="G19" s="107"/>
      <c r="H19" s="63"/>
      <c r="I19" s="64"/>
      <c r="J19" s="61"/>
      <c r="K19" s="62"/>
    </row>
    <row r="20" spans="1:11" ht="21.75" customHeight="1">
      <c r="A20" s="28" t="s">
        <v>24</v>
      </c>
      <c r="B20" s="118">
        <v>48600</v>
      </c>
      <c r="C20" s="119"/>
      <c r="D20" s="108">
        <v>5105</v>
      </c>
      <c r="E20" s="109"/>
      <c r="F20" s="106">
        <v>0.105</v>
      </c>
      <c r="G20" s="107"/>
      <c r="H20" s="63"/>
      <c r="I20" s="64"/>
      <c r="J20" s="61"/>
      <c r="K20" s="62"/>
    </row>
    <row r="21" spans="1:11" ht="21.75" customHeight="1">
      <c r="A21" s="29" t="s">
        <v>13</v>
      </c>
      <c r="B21" s="120">
        <v>6114</v>
      </c>
      <c r="C21" s="121"/>
      <c r="D21" s="110">
        <v>604</v>
      </c>
      <c r="E21" s="111"/>
      <c r="F21" s="122">
        <v>0.099</v>
      </c>
      <c r="G21" s="123"/>
      <c r="H21" s="63"/>
      <c r="I21" s="64"/>
      <c r="J21" s="61"/>
      <c r="K21" s="62"/>
    </row>
    <row r="22" spans="1:11" ht="21.75" customHeight="1">
      <c r="A22" s="30" t="s">
        <v>14</v>
      </c>
      <c r="B22" s="100">
        <f>SUM(B18:C21)</f>
        <v>234785</v>
      </c>
      <c r="C22" s="101"/>
      <c r="D22" s="112">
        <f>SUM(D18:E21)</f>
        <v>28737</v>
      </c>
      <c r="E22" s="113"/>
      <c r="F22" s="124">
        <f>D22/B22</f>
        <v>0.12239708669633921</v>
      </c>
      <c r="G22" s="125"/>
      <c r="J22" s="61"/>
      <c r="K22" s="61"/>
    </row>
    <row r="23" spans="1:11" ht="21.75" customHeight="1">
      <c r="A23" s="30" t="s">
        <v>18</v>
      </c>
      <c r="B23" s="100">
        <v>1164447</v>
      </c>
      <c r="C23" s="101"/>
      <c r="D23" s="112">
        <v>142569</v>
      </c>
      <c r="E23" s="113"/>
      <c r="F23" s="124">
        <v>0.122</v>
      </c>
      <c r="G23" s="125"/>
      <c r="I23" s="60"/>
      <c r="J23" s="62"/>
      <c r="K23" s="61"/>
    </row>
    <row r="24" spans="1:11" s="64" customFormat="1" ht="21.75" customHeight="1">
      <c r="A24" s="81" t="s">
        <v>50</v>
      </c>
      <c r="B24" s="81"/>
      <c r="C24" s="81"/>
      <c r="D24" s="81"/>
      <c r="E24" s="81"/>
      <c r="F24" s="81"/>
      <c r="G24" s="81"/>
      <c r="J24" s="82"/>
      <c r="K24" s="82"/>
    </row>
    <row r="25" ht="16.5" customHeight="1">
      <c r="A25" s="19" t="s">
        <v>46</v>
      </c>
    </row>
  </sheetData>
  <sheetProtection/>
  <mergeCells count="49">
    <mergeCell ref="B3:E3"/>
    <mergeCell ref="L4:L5"/>
    <mergeCell ref="N4:N5"/>
    <mergeCell ref="O4:O5"/>
    <mergeCell ref="B4:B5"/>
    <mergeCell ref="A16:A17"/>
    <mergeCell ref="B16:C17"/>
    <mergeCell ref="D16:E17"/>
    <mergeCell ref="E4:E5"/>
    <mergeCell ref="C4:C5"/>
    <mergeCell ref="V4:V5"/>
    <mergeCell ref="U4:U5"/>
    <mergeCell ref="F16:G17"/>
    <mergeCell ref="J16:J18"/>
    <mergeCell ref="I4:I5"/>
    <mergeCell ref="M4:M5"/>
    <mergeCell ref="S4:S5"/>
    <mergeCell ref="T4:T5"/>
    <mergeCell ref="F4:F5"/>
    <mergeCell ref="R4:R5"/>
    <mergeCell ref="F23:G23"/>
    <mergeCell ref="F3:I3"/>
    <mergeCell ref="J3:M3"/>
    <mergeCell ref="N3:Q3"/>
    <mergeCell ref="R3:V3"/>
    <mergeCell ref="G4:G5"/>
    <mergeCell ref="H4:H5"/>
    <mergeCell ref="J4:J5"/>
    <mergeCell ref="K4:K5"/>
    <mergeCell ref="P4:P5"/>
    <mergeCell ref="Q4:Q5"/>
    <mergeCell ref="B18:C18"/>
    <mergeCell ref="B19:C19"/>
    <mergeCell ref="B20:C20"/>
    <mergeCell ref="B21:C21"/>
    <mergeCell ref="B22:C22"/>
    <mergeCell ref="F21:G21"/>
    <mergeCell ref="F22:G22"/>
    <mergeCell ref="D4:D5"/>
    <mergeCell ref="B23:C23"/>
    <mergeCell ref="D18:E18"/>
    <mergeCell ref="F18:G18"/>
    <mergeCell ref="F19:G19"/>
    <mergeCell ref="F20:G20"/>
    <mergeCell ref="D19:E19"/>
    <mergeCell ref="D20:E20"/>
    <mergeCell ref="D21:E21"/>
    <mergeCell ref="D22:E22"/>
    <mergeCell ref="D23:E23"/>
  </mergeCells>
  <printOptions/>
  <pageMargins left="0.4724409448818898" right="0.2755905511811024" top="0.7874015748031497" bottom="1.1023622047244095" header="0.5118110236220472" footer="0.5118110236220472"/>
  <pageSetup firstPageNumber="77" useFirstPageNumber="1" fitToHeight="1" fitToWidth="1" horizontalDpi="600" verticalDpi="600" orientation="landscape" paperSize="9" scale="71" r:id="rId1"/>
  <headerFooter alignWithMargins="0">
    <oddFooter>&amp;R78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tanaka-a</cp:lastModifiedBy>
  <cp:lastPrinted>2012-11-15T04:50:40Z</cp:lastPrinted>
  <dcterms:created xsi:type="dcterms:W3CDTF">2004-02-25T04:54:15Z</dcterms:created>
  <dcterms:modified xsi:type="dcterms:W3CDTF">2012-11-15T04:52:20Z</dcterms:modified>
  <cp:category/>
  <cp:version/>
  <cp:contentType/>
  <cp:contentStatus/>
</cp:coreProperties>
</file>