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drawings/drawing10.xml" ContentType="application/vnd.openxmlformats-officedocument.drawing+xml"/>
  <Override PartName="/xl/comments2.xml" ContentType="application/vnd.openxmlformats-officedocument.spreadsheetml.comments+xml"/>
  <Override PartName="/xl/drawings/drawing11.xml" ContentType="application/vnd.openxmlformats-officedocument.drawing+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mc:AlternateContent xmlns:mc="http://schemas.openxmlformats.org/markup-compatibility/2006">
    <mc:Choice Requires="x15">
      <x15ac:absPath xmlns:x15ac="http://schemas.microsoft.com/office/spreadsheetml/2010/11/ac" url="C:\Users\shinsuke_mochizuk590\AppData\Local\Microsoft\Windows\INetCache\Content.Outlook\A7AEIFL6\"/>
    </mc:Choice>
  </mc:AlternateContent>
  <xr:revisionPtr revIDLastSave="0" documentId="13_ncr:1_{BD1FD39B-725D-4A8E-9A45-5A7527D7BFDF}" xr6:coauthVersionLast="41" xr6:coauthVersionMax="41" xr10:uidLastSave="{00000000-0000-0000-0000-000000000000}"/>
  <bookViews>
    <workbookView xWindow="-120" yWindow="-120" windowWidth="29040" windowHeight="15840" tabRatio="877" xr2:uid="{00000000-000D-0000-FFFF-FFFF00000000}"/>
  </bookViews>
  <sheets>
    <sheet name="表紙 " sheetId="44" r:id="rId1"/>
    <sheet name="１実施主体等の概要（１） " sheetId="45" r:id="rId2"/>
    <sheet name="1事業実施主体等の概要（２）" sheetId="46" r:id="rId3"/>
    <sheet name="２事業の概要等" sheetId="47" r:id="rId4"/>
    <sheet name="３機械施・施設の計画等" sheetId="54" r:id="rId5"/>
    <sheet name="４成果目標" sheetId="53" r:id="rId6"/>
    <sheet name="５配分基準２" sheetId="51" state="hidden" r:id="rId7"/>
    <sheet name="５配分基準" sheetId="57" r:id="rId8"/>
    <sheet name="６費用対効果" sheetId="43" r:id="rId9"/>
    <sheet name="７専門用語説明" sheetId="49" r:id="rId10"/>
    <sheet name="８添付書類" sheetId="50" r:id="rId11"/>
    <sheet name="費用対効果 (記載例)" sheetId="56" r:id="rId12"/>
    <sheet name="費用対効果（概算）" sheetId="58" state="hidden" r:id="rId13"/>
    <sheet name="（別表）還元率一覧表" sheetId="39" state="hidden" r:id="rId14"/>
    <sheet name="別紙様式１－１号" sheetId="35" state="hidden" r:id="rId15"/>
    <sheet name="別紙様式１－１号別添3" sheetId="34" state="hidden" r:id="rId16"/>
    <sheet name="別紙様式１－１号別添１" sheetId="36" state="hidden" r:id="rId17"/>
    <sheet name="費用対効果 (2)" sheetId="41" state="hidden" r:id="rId18"/>
  </sheets>
  <externalReferences>
    <externalReference r:id="rId19"/>
  </externalReferences>
  <definedNames>
    <definedName name="_xlnm.Print_Area" localSheetId="2">'1事業実施主体等の概要（２）'!$A$1:$X$17</definedName>
    <definedName name="_xlnm.Print_Area" localSheetId="1">'１実施主体等の概要（１） '!$A$1:$AQ$47</definedName>
    <definedName name="_xlnm.Print_Area" localSheetId="3">'２事業の概要等'!$A$1:$W$16</definedName>
    <definedName name="_xlnm.Print_Area" localSheetId="4">'３機械施・施設の計画等'!$A$1:$AL$46</definedName>
    <definedName name="_xlnm.Print_Area" localSheetId="5">'４成果目標'!$A$1:$K$15</definedName>
    <definedName name="_xlnm.Print_Area" localSheetId="7">'５配分基準'!$A$1:$G$43</definedName>
    <definedName name="_xlnm.Print_Area" localSheetId="6">'５配分基準２'!$A$2:$AL$46</definedName>
    <definedName name="_xlnm.Print_Area" localSheetId="8">'６費用対効果'!$A$1:$R$52</definedName>
    <definedName name="_xlnm.Print_Area" localSheetId="10">'８添付書類'!$A$1:$C$28</definedName>
    <definedName name="_xlnm.Print_Area" localSheetId="17">'費用対効果 (2)'!$A$1:$R$89</definedName>
    <definedName name="_xlnm.Print_Area" localSheetId="11">'費用対効果 (記載例)'!$A$1:$R$52</definedName>
    <definedName name="_xlnm.Print_Area" localSheetId="12">'費用対効果（概算）'!$A$1:$Q$45</definedName>
    <definedName name="_xlnm.Print_Area" localSheetId="0">'表紙 '!$A$1:$Z$49</definedName>
    <definedName name="_xlnm.Print_Area" localSheetId="14">'別紙様式１－１号'!$A$1:$AP$104</definedName>
    <definedName name="_xlnm.Print_Area" localSheetId="16">'別紙様式１－１号別添１'!$A$1:$AS$164</definedName>
    <definedName name="_xlnm.Print_Area" localSheetId="15">'別紙様式１－１号別添3'!$A$1:$AQ$76</definedName>
    <definedName name="管轄局" localSheetId="16">[1]Sheet1!$B$3:$B$11</definedName>
    <definedName name="管轄局">[1]Sheet1!$B$3:$B$11</definedName>
    <definedName name="政策目的" localSheetId="16">[1]Sheet1!$G$3:$G$5</definedName>
    <definedName name="政策目的">[1]Sheet1!$G$3:$G$5</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40" i="57" l="1"/>
  <c r="L26" i="58" l="1"/>
  <c r="L19" i="58"/>
  <c r="O19" i="58" s="1"/>
  <c r="L21" i="58"/>
  <c r="L20" i="58"/>
  <c r="L18" i="58"/>
  <c r="L17" i="58"/>
  <c r="L16" i="58"/>
  <c r="L15" i="58"/>
  <c r="L14" i="58"/>
  <c r="L13" i="58"/>
  <c r="L12" i="58"/>
  <c r="L11" i="58"/>
  <c r="L10" i="58"/>
  <c r="L9" i="58"/>
  <c r="L8" i="58"/>
  <c r="L7" i="58"/>
  <c r="L6" i="58"/>
  <c r="L5" i="58"/>
  <c r="L4" i="58"/>
  <c r="O4" i="58" s="1"/>
  <c r="D21" i="58"/>
  <c r="D20" i="58"/>
  <c r="G20" i="58" s="1"/>
  <c r="D19" i="58"/>
  <c r="D18" i="58"/>
  <c r="G18" i="58" s="1"/>
  <c r="D17" i="58"/>
  <c r="D16" i="58"/>
  <c r="G16" i="58" s="1"/>
  <c r="D15" i="58"/>
  <c r="D14" i="58"/>
  <c r="G14" i="58" s="1"/>
  <c r="D13" i="58"/>
  <c r="D12" i="58"/>
  <c r="G12" i="58" s="1"/>
  <c r="D11" i="58"/>
  <c r="D10" i="58"/>
  <c r="G10" i="58" s="1"/>
  <c r="D9" i="58"/>
  <c r="D8" i="58"/>
  <c r="G8" i="58" s="1"/>
  <c r="D7" i="58"/>
  <c r="D6" i="58"/>
  <c r="G6" i="58" s="1"/>
  <c r="D5" i="58"/>
  <c r="D4" i="58"/>
  <c r="G4" i="58" s="1"/>
  <c r="D26" i="58"/>
  <c r="O21" i="58"/>
  <c r="G21" i="58"/>
  <c r="O20" i="58"/>
  <c r="G19" i="58"/>
  <c r="O18" i="58"/>
  <c r="O17" i="58"/>
  <c r="G17" i="58"/>
  <c r="O16" i="58"/>
  <c r="O15" i="58"/>
  <c r="G15" i="58"/>
  <c r="O14" i="58"/>
  <c r="O13" i="58"/>
  <c r="G13" i="58"/>
  <c r="O12" i="58"/>
  <c r="O11" i="58"/>
  <c r="G11" i="58"/>
  <c r="O10" i="58"/>
  <c r="O9" i="58"/>
  <c r="G9" i="58"/>
  <c r="O8" i="58"/>
  <c r="O7" i="58"/>
  <c r="G7" i="58"/>
  <c r="O6" i="58"/>
  <c r="O5" i="58"/>
  <c r="G5" i="58"/>
  <c r="L43" i="58"/>
  <c r="O43" i="58" s="1"/>
  <c r="L42" i="58"/>
  <c r="O42" i="58" s="1"/>
  <c r="L40" i="58"/>
  <c r="O40" i="58" s="1"/>
  <c r="L39" i="58"/>
  <c r="O39" i="58" s="1"/>
  <c r="L38" i="58"/>
  <c r="O38" i="58" s="1"/>
  <c r="L37" i="58"/>
  <c r="O37" i="58" s="1"/>
  <c r="L36" i="58"/>
  <c r="O36" i="58" s="1"/>
  <c r="L35" i="58"/>
  <c r="O35" i="58" s="1"/>
  <c r="L34" i="58"/>
  <c r="O34" i="58" s="1"/>
  <c r="L33" i="58"/>
  <c r="O33" i="58" s="1"/>
  <c r="L32" i="58"/>
  <c r="O32" i="58" s="1"/>
  <c r="L31" i="58"/>
  <c r="O31" i="58" s="1"/>
  <c r="L30" i="58"/>
  <c r="O30" i="58" s="1"/>
  <c r="L29" i="58"/>
  <c r="O29" i="58" s="1"/>
  <c r="L28" i="58"/>
  <c r="L27" i="58"/>
  <c r="O27" i="58" s="1"/>
  <c r="O26" i="58"/>
  <c r="D43" i="58"/>
  <c r="D42" i="58"/>
  <c r="D40" i="58"/>
  <c r="D39" i="58"/>
  <c r="D38" i="58"/>
  <c r="G38" i="58" s="1"/>
  <c r="D37" i="58"/>
  <c r="D36" i="58"/>
  <c r="D35" i="58"/>
  <c r="D34" i="58"/>
  <c r="D33" i="58"/>
  <c r="D32" i="58"/>
  <c r="D31" i="58"/>
  <c r="D30" i="58"/>
  <c r="D29" i="58"/>
  <c r="D28" i="58"/>
  <c r="D27" i="58"/>
  <c r="G26" i="58"/>
  <c r="O28" i="58"/>
  <c r="G43" i="58"/>
  <c r="G34" i="58"/>
  <c r="G33" i="58"/>
  <c r="G32" i="58"/>
  <c r="G31" i="58"/>
  <c r="G30" i="58"/>
  <c r="G29" i="58"/>
  <c r="G28" i="58"/>
  <c r="G27" i="58"/>
  <c r="G42" i="58"/>
  <c r="G40" i="58"/>
  <c r="G39" i="58"/>
  <c r="G36" i="58"/>
  <c r="G35" i="58"/>
  <c r="G37" i="58"/>
  <c r="E40" i="57" l="1"/>
  <c r="I14" i="56" l="1"/>
  <c r="K35" i="56"/>
  <c r="I46" i="56" s="1"/>
  <c r="N34" i="56"/>
  <c r="N33" i="56"/>
  <c r="N32" i="56"/>
  <c r="N31" i="56"/>
  <c r="N30" i="56"/>
  <c r="O14" i="56"/>
  <c r="O13" i="56"/>
  <c r="O7" i="56"/>
  <c r="N24" i="56" s="1"/>
  <c r="O35" i="56" l="1"/>
  <c r="O16" i="56"/>
  <c r="N25" i="56" s="1"/>
  <c r="N26" i="56"/>
  <c r="I47" i="56" s="1"/>
  <c r="J36" i="56"/>
  <c r="I48" i="56" s="1"/>
  <c r="I49" i="56" s="1"/>
  <c r="N24" i="43"/>
  <c r="I50" i="56" l="1"/>
  <c r="AP12" i="36" l="1"/>
  <c r="U129" i="36"/>
  <c r="AN141" i="36" l="1"/>
  <c r="AN137" i="36"/>
  <c r="AP137" i="36"/>
  <c r="AP141" i="36"/>
  <c r="AN129" i="36"/>
  <c r="AN133" i="36"/>
  <c r="AP133" i="36"/>
  <c r="AP129" i="36"/>
  <c r="U141" i="36"/>
  <c r="U137" i="36"/>
  <c r="U133" i="36"/>
  <c r="BF177" i="36"/>
  <c r="BD177" i="36"/>
  <c r="BB177" i="36"/>
  <c r="AZ177" i="36"/>
  <c r="BG177" i="36" s="1"/>
  <c r="BF176" i="36"/>
  <c r="BD176" i="36"/>
  <c r="BB176" i="36"/>
  <c r="AZ176" i="36"/>
  <c r="BG176" i="36" s="1"/>
  <c r="BF175" i="36"/>
  <c r="BD175" i="36"/>
  <c r="BB175" i="36"/>
  <c r="AZ175" i="36"/>
  <c r="BG175" i="36" s="1"/>
  <c r="BF174" i="36"/>
  <c r="BD174" i="36"/>
  <c r="BB174" i="36"/>
  <c r="AZ174" i="36"/>
  <c r="BG174" i="36" s="1"/>
  <c r="BF173" i="36"/>
  <c r="BD173" i="36"/>
  <c r="BB173" i="36"/>
  <c r="AZ173" i="36"/>
  <c r="BG173" i="36" s="1"/>
  <c r="BF172" i="36"/>
  <c r="BD172" i="36"/>
  <c r="BB172" i="36"/>
  <c r="AZ172" i="36"/>
  <c r="BG172" i="36" s="1"/>
  <c r="BF171" i="36"/>
  <c r="BD171" i="36"/>
  <c r="BB171" i="36"/>
  <c r="AZ171" i="36"/>
  <c r="BG171" i="36" s="1"/>
  <c r="BF170" i="36"/>
  <c r="BD170" i="36"/>
  <c r="BB170" i="36"/>
  <c r="AZ170" i="36"/>
  <c r="BG170" i="36" s="1"/>
  <c r="BF169" i="36"/>
  <c r="BD169" i="36"/>
  <c r="BB169" i="36"/>
  <c r="AZ169" i="36"/>
  <c r="BG169" i="36" s="1"/>
  <c r="BF168" i="36"/>
  <c r="BD168" i="36"/>
  <c r="BB168" i="36"/>
  <c r="AZ168" i="36"/>
  <c r="BG168" i="36" s="1"/>
  <c r="BF167" i="36"/>
  <c r="BD167" i="36"/>
  <c r="BB167" i="36"/>
  <c r="AZ167" i="36"/>
  <c r="BG167" i="36" s="1"/>
  <c r="BF166" i="36"/>
  <c r="BD166" i="36"/>
  <c r="BB166" i="36"/>
  <c r="AZ166" i="36"/>
  <c r="BG166" i="36" s="1"/>
  <c r="BF165" i="36"/>
  <c r="BD165" i="36"/>
  <c r="BB165" i="36"/>
  <c r="AZ165" i="36"/>
  <c r="BG165" i="36" s="1"/>
  <c r="BF164" i="36"/>
  <c r="BD164" i="36"/>
  <c r="BB164" i="36"/>
  <c r="AZ164" i="36"/>
  <c r="BG164" i="36" s="1"/>
  <c r="BF163" i="36"/>
  <c r="BD163" i="36"/>
  <c r="BB163" i="36"/>
  <c r="AZ163" i="36"/>
  <c r="BG163" i="36" s="1"/>
  <c r="BF162" i="36"/>
  <c r="BD162" i="36"/>
  <c r="BB162" i="36"/>
  <c r="AZ162" i="36"/>
  <c r="BG162" i="36" s="1"/>
  <c r="BF161" i="36"/>
  <c r="BD161" i="36"/>
  <c r="BB161" i="36"/>
  <c r="AZ161" i="36"/>
  <c r="BG161" i="36" s="1"/>
  <c r="BF160" i="36"/>
  <c r="BD160" i="36"/>
  <c r="BB160" i="36"/>
  <c r="AZ160" i="36"/>
  <c r="BG160" i="36" s="1"/>
  <c r="BF159" i="36"/>
  <c r="BD159" i="36"/>
  <c r="BB159" i="36"/>
  <c r="AZ159" i="36"/>
  <c r="BG159" i="36" s="1"/>
  <c r="BF158" i="36"/>
  <c r="BD158" i="36"/>
  <c r="BB158" i="36"/>
  <c r="AZ158" i="36"/>
  <c r="BG158" i="36" s="1"/>
  <c r="BF157" i="36"/>
  <c r="BD157" i="36"/>
  <c r="BB157" i="36"/>
  <c r="AZ157" i="36"/>
  <c r="BG157" i="36" s="1"/>
  <c r="BF156" i="36"/>
  <c r="BD156" i="36"/>
  <c r="BB156" i="36"/>
  <c r="AZ156" i="36"/>
  <c r="BG156" i="36" s="1"/>
  <c r="BF155" i="36"/>
  <c r="BD155" i="36"/>
  <c r="BB155" i="36"/>
  <c r="AZ155" i="36"/>
  <c r="BG155" i="36" s="1"/>
  <c r="BF154" i="36"/>
  <c r="BD154" i="36"/>
  <c r="BB154" i="36"/>
  <c r="AZ154" i="36"/>
  <c r="BG154" i="36" s="1"/>
  <c r="BF153" i="36"/>
  <c r="BD153" i="36"/>
  <c r="BB153" i="36"/>
  <c r="AZ153" i="36"/>
  <c r="BG153" i="36" s="1"/>
  <c r="BF152" i="36"/>
  <c r="BD152" i="36"/>
  <c r="BB152" i="36"/>
  <c r="AZ152" i="36"/>
  <c r="BG152" i="36" s="1"/>
  <c r="BF151" i="36"/>
  <c r="BD151" i="36"/>
  <c r="BB151" i="36"/>
  <c r="AZ151" i="36"/>
  <c r="BG151" i="36" s="1"/>
  <c r="BF150" i="36"/>
  <c r="BD150" i="36"/>
  <c r="BB150" i="36"/>
  <c r="AZ150" i="36"/>
  <c r="BG150" i="36" s="1"/>
  <c r="BF149" i="36"/>
  <c r="BD149" i="36"/>
  <c r="BB149" i="36"/>
  <c r="AZ149" i="36"/>
  <c r="BG149" i="36" s="1"/>
  <c r="BF148" i="36"/>
  <c r="BD148" i="36"/>
  <c r="BB148" i="36"/>
  <c r="AZ148" i="36"/>
  <c r="BG148" i="36" s="1"/>
  <c r="BF147" i="36"/>
  <c r="BD147" i="36"/>
  <c r="BB147" i="36"/>
  <c r="AZ147" i="36"/>
  <c r="BG147" i="36" s="1"/>
  <c r="BF146" i="36"/>
  <c r="BD146" i="36"/>
  <c r="BB146" i="36"/>
  <c r="AZ146" i="36"/>
  <c r="BG146" i="36" s="1"/>
  <c r="BF145" i="36"/>
  <c r="BD145" i="36"/>
  <c r="BB145" i="36"/>
  <c r="AZ145" i="36"/>
  <c r="BG145" i="36" s="1"/>
  <c r="BF144" i="36"/>
  <c r="BD144" i="36"/>
  <c r="BB144" i="36"/>
  <c r="AZ144" i="36"/>
  <c r="BG144" i="36" s="1"/>
  <c r="BF143" i="36"/>
  <c r="BD143" i="36"/>
  <c r="BB143" i="36"/>
  <c r="AZ143" i="36"/>
  <c r="BG143" i="36" s="1"/>
  <c r="BF142" i="36"/>
  <c r="BD142" i="36"/>
  <c r="BB142" i="36"/>
  <c r="AZ142" i="36"/>
  <c r="BG142" i="36" s="1"/>
  <c r="BF141" i="36"/>
  <c r="BD141" i="36"/>
  <c r="BB141" i="36"/>
  <c r="AZ141" i="36"/>
  <c r="BG141" i="36" s="1"/>
  <c r="BF140" i="36"/>
  <c r="BD140" i="36"/>
  <c r="BB140" i="36"/>
  <c r="AZ140" i="36"/>
  <c r="BG140" i="36" s="1"/>
  <c r="BF139" i="36"/>
  <c r="BD139" i="36"/>
  <c r="BB139" i="36"/>
  <c r="AZ139" i="36"/>
  <c r="BG139" i="36" s="1"/>
  <c r="BF138" i="36"/>
  <c r="BD138" i="36"/>
  <c r="BB138" i="36"/>
  <c r="AZ138" i="36"/>
  <c r="BG138" i="36" s="1"/>
  <c r="BF137" i="36"/>
  <c r="BD137" i="36"/>
  <c r="BB137" i="36"/>
  <c r="AZ137" i="36"/>
  <c r="BG137" i="36" s="1"/>
  <c r="BF136" i="36"/>
  <c r="BD136" i="36"/>
  <c r="BB136" i="36"/>
  <c r="AZ136" i="36"/>
  <c r="BG136" i="36" s="1"/>
  <c r="BF135" i="36"/>
  <c r="BD135" i="36"/>
  <c r="BB135" i="36"/>
  <c r="AZ135" i="36"/>
  <c r="BG135" i="36" s="1"/>
  <c r="BF134" i="36"/>
  <c r="BD134" i="36"/>
  <c r="BB134" i="36"/>
  <c r="AZ134" i="36"/>
  <c r="BG134" i="36" s="1"/>
  <c r="BF133" i="36"/>
  <c r="BD133" i="36"/>
  <c r="BB133" i="36"/>
  <c r="AZ133" i="36"/>
  <c r="BG133" i="36" s="1"/>
  <c r="BF132" i="36"/>
  <c r="BD132" i="36"/>
  <c r="BB132" i="36"/>
  <c r="AZ132" i="36"/>
  <c r="BG132" i="36" s="1"/>
  <c r="BF131" i="36"/>
  <c r="BD131" i="36"/>
  <c r="BG131" i="36" s="1"/>
  <c r="AF113" i="36" l="1"/>
  <c r="AN146" i="36" l="1"/>
  <c r="AE160" i="36" s="1"/>
  <c r="AA111" i="36"/>
  <c r="AF98" i="36"/>
  <c r="AF92" i="36"/>
  <c r="AF82" i="36"/>
  <c r="AN82" i="36" s="1"/>
  <c r="AP59" i="36"/>
  <c r="AP58" i="36"/>
  <c r="AP57" i="36"/>
  <c r="AP55" i="36"/>
  <c r="AP54" i="36"/>
  <c r="AP53" i="36"/>
  <c r="AP51" i="36"/>
  <c r="AP50" i="36"/>
  <c r="AP49" i="36"/>
  <c r="AP47" i="36"/>
  <c r="AP46" i="36"/>
  <c r="AP45" i="36"/>
  <c r="AP44" i="36"/>
  <c r="AP43" i="36"/>
  <c r="AP39" i="36"/>
  <c r="AP38" i="36"/>
  <c r="AP37" i="36"/>
  <c r="AP36" i="36"/>
  <c r="AP35" i="36"/>
  <c r="AP32" i="36"/>
  <c r="AP31" i="36"/>
  <c r="AP30" i="36"/>
  <c r="AP29" i="36"/>
  <c r="AP28" i="36"/>
  <c r="AP27" i="36"/>
  <c r="AP20" i="36"/>
  <c r="AP19" i="36"/>
  <c r="AP18" i="36"/>
  <c r="AP17" i="36"/>
  <c r="AP15" i="36"/>
  <c r="AP14" i="36"/>
  <c r="AP13" i="36"/>
  <c r="R56" i="35"/>
  <c r="AG56" i="35" s="1"/>
  <c r="AF49" i="35"/>
  <c r="AB49" i="35"/>
  <c r="X49" i="35"/>
  <c r="T49" i="35"/>
  <c r="P49" i="35"/>
  <c r="L49" i="35"/>
  <c r="AF48" i="35"/>
  <c r="AB48" i="35"/>
  <c r="X48" i="35"/>
  <c r="T48" i="35"/>
  <c r="P48" i="35"/>
  <c r="L48" i="35"/>
  <c r="L46" i="35"/>
  <c r="H46" i="35" s="1"/>
  <c r="L44" i="35"/>
  <c r="H44" i="35" s="1"/>
  <c r="H43" i="35"/>
  <c r="H49" i="35" s="1"/>
  <c r="H42" i="35"/>
  <c r="H48" i="35" s="1"/>
  <c r="AP64" i="36" l="1"/>
  <c r="AO67" i="36" s="1"/>
  <c r="AE154" i="36" s="1"/>
  <c r="AN96" i="36"/>
  <c r="AN105" i="36" s="1"/>
  <c r="AN117" i="36" l="1"/>
  <c r="AE157" i="36" s="1"/>
  <c r="AE163" i="36" s="1"/>
  <c r="N25" i="43"/>
  <c r="N26" i="4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L44" authorId="0" shapeId="0" xr:uid="{00000000-0006-0000-0000-000001000000}">
      <text>
        <r>
          <rPr>
            <b/>
            <sz val="9"/>
            <color indexed="81"/>
            <rFont val="ＭＳ Ｐゴシック"/>
            <family val="3"/>
            <charset val="128"/>
          </rPr>
          <t>備考欄の保証希望融資額を入力すると、自動計算されます。</t>
        </r>
      </text>
    </comment>
    <comment ref="L46" authorId="0" shapeId="0" xr:uid="{00000000-0006-0000-0000-000002000000}">
      <text>
        <r>
          <rPr>
            <b/>
            <sz val="9"/>
            <color indexed="81"/>
            <rFont val="ＭＳ Ｐゴシック"/>
            <family val="3"/>
            <charset val="128"/>
          </rPr>
          <t>備考欄の保証希望融資額を入力すると、自動計算されます。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AD15" authorId="0" shapeId="0" xr:uid="{00000000-0006-0000-0300-000001000000}">
      <text>
        <r>
          <rPr>
            <b/>
            <sz val="9"/>
            <color indexed="81"/>
            <rFont val="ＭＳ Ｐゴシック"/>
            <family val="3"/>
            <charset val="128"/>
          </rPr>
          <t>「作成」又は「見直し」を選択</t>
        </r>
      </text>
    </comment>
    <comment ref="AD17" authorId="0" shapeId="0" xr:uid="{00000000-0006-0000-0300-000002000000}">
      <text>
        <r>
          <rPr>
            <b/>
            <sz val="9"/>
            <color indexed="81"/>
            <rFont val="ＭＳ Ｐゴシック"/>
            <family val="3"/>
            <charset val="128"/>
          </rPr>
          <t>「公表」又は「公表予定」を選択</t>
        </r>
      </text>
    </comment>
    <comment ref="AD31" authorId="0" shapeId="0" xr:uid="{00000000-0006-0000-0300-000003000000}">
      <text>
        <r>
          <rPr>
            <b/>
            <sz val="9"/>
            <color indexed="81"/>
            <rFont val="ＭＳ Ｐゴシック"/>
            <family val="3"/>
            <charset val="128"/>
          </rPr>
          <t>「作成」又は「見直し」を選択</t>
        </r>
      </text>
    </comment>
    <comment ref="AD33" authorId="0" shapeId="0" xr:uid="{00000000-0006-0000-0300-000004000000}">
      <text>
        <r>
          <rPr>
            <b/>
            <sz val="9"/>
            <color indexed="81"/>
            <rFont val="ＭＳ Ｐゴシック"/>
            <family val="3"/>
            <charset val="128"/>
          </rPr>
          <t>「公表」又は「公表予定」を選択</t>
        </r>
      </text>
    </comment>
    <comment ref="AD47" authorId="0" shapeId="0" xr:uid="{00000000-0006-0000-0300-000005000000}">
      <text>
        <r>
          <rPr>
            <b/>
            <sz val="9"/>
            <color indexed="81"/>
            <rFont val="ＭＳ Ｐゴシック"/>
            <family val="3"/>
            <charset val="128"/>
          </rPr>
          <t>「作成」又は「見直し」を選択</t>
        </r>
      </text>
    </comment>
    <comment ref="AD49" authorId="0" shapeId="0" xr:uid="{00000000-0006-0000-0300-000006000000}">
      <text>
        <r>
          <rPr>
            <b/>
            <sz val="9"/>
            <color indexed="81"/>
            <rFont val="ＭＳ Ｐゴシック"/>
            <family val="3"/>
            <charset val="128"/>
          </rPr>
          <t>「公表」又は「公表予定」を選択</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農林水産省</author>
  </authors>
  <commentList>
    <comment ref="B125" authorId="0" shapeId="0" xr:uid="{00000000-0006-0000-0100-000001000000}">
      <text>
        <r>
          <rPr>
            <sz val="9"/>
            <color indexed="81"/>
            <rFont val="ＭＳ Ｐゴシック"/>
            <family val="3"/>
            <charset val="128"/>
          </rPr>
          <t>様式の枠外、125ＡＸ欄を入力して下さい。</t>
        </r>
      </text>
    </comment>
    <comment ref="AX125" authorId="0" shapeId="0" xr:uid="{00000000-0006-0000-0100-000002000000}">
      <text>
        <r>
          <rPr>
            <sz val="9"/>
            <color indexed="81"/>
            <rFont val="ＭＳ Ｐゴシック"/>
            <family val="3"/>
            <charset val="128"/>
          </rPr>
          <t>都道府県名を選択するとポイント等が入力されます。</t>
        </r>
      </text>
    </comment>
  </commentList>
</comments>
</file>

<file path=xl/sharedStrings.xml><?xml version="1.0" encoding="utf-8"?>
<sst xmlns="http://schemas.openxmlformats.org/spreadsheetml/2006/main" count="1203" uniqueCount="730">
  <si>
    <t>その他</t>
    <rPh sb="2" eb="3">
      <t>タ</t>
    </rPh>
    <phoneticPr fontId="4"/>
  </si>
  <si>
    <t>融資</t>
    <rPh sb="0" eb="2">
      <t>ユウシ</t>
    </rPh>
    <phoneticPr fontId="4"/>
  </si>
  <si>
    <t>計</t>
    <rPh sb="0" eb="1">
      <t>ケイ</t>
    </rPh>
    <phoneticPr fontId="4"/>
  </si>
  <si>
    <t>備考</t>
    <rPh sb="0" eb="2">
      <t>ビコウ</t>
    </rPh>
    <phoneticPr fontId="4"/>
  </si>
  <si>
    <t>□</t>
    <phoneticPr fontId="4"/>
  </si>
  <si>
    <t>経営面積の拡大</t>
    <rPh sb="0" eb="2">
      <t>ケイエイ</t>
    </rPh>
    <rPh sb="2" eb="4">
      <t>メンセキ</t>
    </rPh>
    <rPh sb="5" eb="7">
      <t>カクダイ</t>
    </rPh>
    <phoneticPr fontId="4"/>
  </si>
  <si>
    <t>年</t>
    <rPh sb="0" eb="1">
      <t>ネン</t>
    </rPh>
    <phoneticPr fontId="4"/>
  </si>
  <si>
    <t>配分基準項目</t>
    <rPh sb="0" eb="2">
      <t>ハイブン</t>
    </rPh>
    <rPh sb="2" eb="4">
      <t>キジュン</t>
    </rPh>
    <rPh sb="4" eb="6">
      <t>コウモク</t>
    </rPh>
    <phoneticPr fontId="4"/>
  </si>
  <si>
    <t>予算の配分基準ポイント</t>
    <rPh sb="0" eb="2">
      <t>ヨサン</t>
    </rPh>
    <rPh sb="3" eb="5">
      <t>ハイブン</t>
    </rPh>
    <rPh sb="5" eb="7">
      <t>キジュン</t>
    </rPh>
    <phoneticPr fontId="4"/>
  </si>
  <si>
    <t>【記載要領】</t>
    <rPh sb="1" eb="3">
      <t>キサイ</t>
    </rPh>
    <rPh sb="3" eb="5">
      <t>ヨウリョウ</t>
    </rPh>
    <phoneticPr fontId="4"/>
  </si>
  <si>
    <t>新規就農</t>
    <rPh sb="0" eb="2">
      <t>シンキ</t>
    </rPh>
    <rPh sb="2" eb="4">
      <t>シュウノウ</t>
    </rPh>
    <phoneticPr fontId="4"/>
  </si>
  <si>
    <t>農業者の育成</t>
    <rPh sb="0" eb="3">
      <t>ノウギョウシャ</t>
    </rPh>
    <rPh sb="4" eb="6">
      <t>イクセイ</t>
    </rPh>
    <phoneticPr fontId="4"/>
  </si>
  <si>
    <t>地区名</t>
    <rPh sb="0" eb="3">
      <t>チクメイ</t>
    </rPh>
    <phoneticPr fontId="4"/>
  </si>
  <si>
    <t>市町村名</t>
    <rPh sb="0" eb="4">
      <t>シチョウソンメイ</t>
    </rPh>
    <phoneticPr fontId="4"/>
  </si>
  <si>
    <t>Ⅱ　配分基準表該当項目</t>
    <rPh sb="2" eb="4">
      <t>ハイブン</t>
    </rPh>
    <rPh sb="4" eb="6">
      <t>キジュン</t>
    </rPh>
    <rPh sb="6" eb="7">
      <t>ヒョウ</t>
    </rPh>
    <rPh sb="7" eb="9">
      <t>ガイトウ</t>
    </rPh>
    <rPh sb="9" eb="11">
      <t>コウモク</t>
    </rPh>
    <phoneticPr fontId="4"/>
  </si>
  <si>
    <t>女性の取組</t>
    <rPh sb="0" eb="2">
      <t>ジョセイ</t>
    </rPh>
    <rPh sb="3" eb="5">
      <t>トリクミ</t>
    </rPh>
    <phoneticPr fontId="4"/>
  </si>
  <si>
    <t>事業に取り組む助成対象者数
Ｅ</t>
    <rPh sb="0" eb="2">
      <t>ジギョウ</t>
    </rPh>
    <rPh sb="3" eb="4">
      <t>ト</t>
    </rPh>
    <rPh sb="5" eb="6">
      <t>ク</t>
    </rPh>
    <rPh sb="7" eb="9">
      <t>ジョセイ</t>
    </rPh>
    <rPh sb="9" eb="12">
      <t>タイショウシャ</t>
    </rPh>
    <rPh sb="12" eb="13">
      <t>カズ</t>
    </rPh>
    <phoneticPr fontId="4"/>
  </si>
  <si>
    <t>・事業に取り組む助成対象者の経営状況について作成すること。</t>
    <rPh sb="1" eb="3">
      <t>ジギョウ</t>
    </rPh>
    <rPh sb="4" eb="5">
      <t>ト</t>
    </rPh>
    <rPh sb="6" eb="7">
      <t>ク</t>
    </rPh>
    <rPh sb="8" eb="10">
      <t>ジョセイ</t>
    </rPh>
    <rPh sb="10" eb="13">
      <t>タイショウシャ</t>
    </rPh>
    <rPh sb="14" eb="16">
      <t>ケイエイ</t>
    </rPh>
    <rPh sb="16" eb="18">
      <t>ジョウキョウ</t>
    </rPh>
    <rPh sb="22" eb="24">
      <t>サクセイ</t>
    </rPh>
    <phoneticPr fontId="4"/>
  </si>
  <si>
    <t>市町村名：　　　　　　　</t>
    <rPh sb="0" eb="4">
      <t>シチョウソンメイ</t>
    </rPh>
    <phoneticPr fontId="4"/>
  </si>
  <si>
    <t>　（１）助成対象者の配分基準</t>
    <rPh sb="4" eb="6">
      <t>ジョセイ</t>
    </rPh>
    <rPh sb="6" eb="9">
      <t>タイショウシャ</t>
    </rPh>
    <rPh sb="10" eb="12">
      <t>ハイブン</t>
    </rPh>
    <rPh sb="12" eb="14">
      <t>キジュン</t>
    </rPh>
    <phoneticPr fontId="4"/>
  </si>
  <si>
    <t>経営体育成支援事業実施要綱別記１の第１の３の（１）のアの（ア）について実施されている。</t>
    <rPh sb="0" eb="3">
      <t>ケイエイタイ</t>
    </rPh>
    <rPh sb="3" eb="5">
      <t>イクセイ</t>
    </rPh>
    <rPh sb="5" eb="7">
      <t>シエン</t>
    </rPh>
    <rPh sb="7" eb="9">
      <t>ジギョウ</t>
    </rPh>
    <rPh sb="9" eb="11">
      <t>ジッシ</t>
    </rPh>
    <rPh sb="11" eb="13">
      <t>ヨウコウ</t>
    </rPh>
    <rPh sb="13" eb="15">
      <t>ベッキ</t>
    </rPh>
    <rPh sb="17" eb="18">
      <t>ダイ</t>
    </rPh>
    <rPh sb="35" eb="37">
      <t>ジッシ</t>
    </rPh>
    <phoneticPr fontId="4"/>
  </si>
  <si>
    <t>経営体育成支援事業実施要綱別記１の第１の３の（１）のアの（イ）について実施する予定である。</t>
    <rPh sb="0" eb="3">
      <t>ケイエイタイ</t>
    </rPh>
    <rPh sb="39" eb="41">
      <t>ヨテイ</t>
    </rPh>
    <phoneticPr fontId="4"/>
  </si>
  <si>
    <t>別紙様式第１－１号別添３</t>
    <rPh sb="0" eb="2">
      <t>ベッシ</t>
    </rPh>
    <rPh sb="2" eb="4">
      <t>ヨウシキ</t>
    </rPh>
    <rPh sb="4" eb="5">
      <t>ダイ</t>
    </rPh>
    <rPh sb="8" eb="9">
      <t>ゴウ</t>
    </rPh>
    <rPh sb="9" eb="11">
      <t>ベッテン</t>
    </rPh>
    <phoneticPr fontId="4"/>
  </si>
  <si>
    <t>該当の有無</t>
    <rPh sb="0" eb="2">
      <t>ガイトウ</t>
    </rPh>
    <rPh sb="3" eb="5">
      <t>ウム</t>
    </rPh>
    <phoneticPr fontId="4"/>
  </si>
  <si>
    <t>助成対象者数
Ａ</t>
    <rPh sb="0" eb="2">
      <t>ジョセイ</t>
    </rPh>
    <rPh sb="2" eb="5">
      <t>タイショウシャ</t>
    </rPh>
    <rPh sb="5" eb="6">
      <t>スウ</t>
    </rPh>
    <phoneticPr fontId="4"/>
  </si>
  <si>
    <t>□</t>
  </si>
  <si>
    <t>(注）</t>
    <rPh sb="1" eb="2">
      <t>チュウ</t>
    </rPh>
    <phoneticPr fontId="4"/>
  </si>
  <si>
    <t>（注）</t>
    <rPh sb="1" eb="2">
      <t>チュウ</t>
    </rPh>
    <phoneticPr fontId="4"/>
  </si>
  <si>
    <t>担い手への農地集積</t>
    <rPh sb="0" eb="1">
      <t>ニナ</t>
    </rPh>
    <rPh sb="2" eb="3">
      <t>テ</t>
    </rPh>
    <rPh sb="5" eb="7">
      <t>ノウチ</t>
    </rPh>
    <rPh sb="7" eb="9">
      <t>シュウセキ</t>
    </rPh>
    <phoneticPr fontId="4"/>
  </si>
  <si>
    <t>現在の水準</t>
    <rPh sb="0" eb="2">
      <t>ゲンザイ</t>
    </rPh>
    <rPh sb="3" eb="5">
      <t>スイジュン</t>
    </rPh>
    <phoneticPr fontId="4"/>
  </si>
  <si>
    <t>点数
Ｂ</t>
    <rPh sb="0" eb="2">
      <t>テンスウ</t>
    </rPh>
    <phoneticPr fontId="4"/>
  </si>
  <si>
    <t>農地集積割合の増加</t>
    <rPh sb="0" eb="2">
      <t>ノウチ</t>
    </rPh>
    <rPh sb="2" eb="4">
      <t>シュウセキ</t>
    </rPh>
    <rPh sb="4" eb="6">
      <t>ワリアイ</t>
    </rPh>
    <rPh sb="7" eb="9">
      <t>ゾウカ</t>
    </rPh>
    <phoneticPr fontId="4"/>
  </si>
  <si>
    <t>地区内全農地面積</t>
    <rPh sb="0" eb="3">
      <t>チクナイ</t>
    </rPh>
    <rPh sb="3" eb="4">
      <t>ゼン</t>
    </rPh>
    <rPh sb="4" eb="6">
      <t>ノウチ</t>
    </rPh>
    <rPh sb="6" eb="8">
      <t>メンセキ</t>
    </rPh>
    <phoneticPr fontId="4"/>
  </si>
  <si>
    <t>担い手に集積された農地面積</t>
    <rPh sb="0" eb="1">
      <t>ニナ</t>
    </rPh>
    <rPh sb="2" eb="3">
      <t>テ</t>
    </rPh>
    <rPh sb="4" eb="6">
      <t>シュウセキ</t>
    </rPh>
    <rPh sb="9" eb="11">
      <t>ノウチ</t>
    </rPh>
    <rPh sb="11" eb="13">
      <t>メンセキ</t>
    </rPh>
    <phoneticPr fontId="4"/>
  </si>
  <si>
    <t>１経営体
につき１点</t>
    <rPh sb="1" eb="4">
      <t>ケイエイタイ</t>
    </rPh>
    <rPh sb="9" eb="10">
      <t>テン</t>
    </rPh>
    <phoneticPr fontId="4"/>
  </si>
  <si>
    <t>１経営体
につき３点</t>
    <rPh sb="1" eb="4">
      <t>ケイエイタイ</t>
    </rPh>
    <rPh sb="9" eb="10">
      <t>テン</t>
    </rPh>
    <phoneticPr fontId="4"/>
  </si>
  <si>
    <t>１経営体
につき２点</t>
    <rPh sb="1" eb="4">
      <t>ケイエイタイ</t>
    </rPh>
    <rPh sb="9" eb="10">
      <t>テン</t>
    </rPh>
    <phoneticPr fontId="4"/>
  </si>
  <si>
    <t>人・農地プランの適切性等</t>
    <rPh sb="0" eb="1">
      <t>ヒト</t>
    </rPh>
    <rPh sb="2" eb="4">
      <t>ノウチ</t>
    </rPh>
    <rPh sb="8" eb="11">
      <t>テキセツセイ</t>
    </rPh>
    <rPh sb="11" eb="12">
      <t>トウ</t>
    </rPh>
    <phoneticPr fontId="4"/>
  </si>
  <si>
    <t>別紙様式第１－１号別添１</t>
    <rPh sb="0" eb="2">
      <t>ベッシ</t>
    </rPh>
    <rPh sb="2" eb="4">
      <t>ヨウシキ</t>
    </rPh>
    <rPh sb="4" eb="5">
      <t>ダイ</t>
    </rPh>
    <rPh sb="8" eb="9">
      <t>ゴウ</t>
    </rPh>
    <rPh sb="9" eb="11">
      <t>ベッテン</t>
    </rPh>
    <phoneticPr fontId="4"/>
  </si>
  <si>
    <t>点数</t>
    <rPh sb="0" eb="2">
      <t>テンスウ</t>
    </rPh>
    <phoneticPr fontId="4"/>
  </si>
  <si>
    <t>以下に該当する場合はそれぞれ加点する。</t>
    <rPh sb="0" eb="2">
      <t>イカ</t>
    </rPh>
    <phoneticPr fontId="4"/>
  </si>
  <si>
    <t>事業実施要望調査を始める前月末現在における担い手に対する農地集積率（単位：％小数点以下切り捨て）</t>
    <rPh sb="0" eb="2">
      <t>ジギョウ</t>
    </rPh>
    <rPh sb="2" eb="4">
      <t>ジッシ</t>
    </rPh>
    <rPh sb="4" eb="6">
      <t>ヨウボウ</t>
    </rPh>
    <rPh sb="6" eb="8">
      <t>チョウサ</t>
    </rPh>
    <rPh sb="9" eb="10">
      <t>ハジ</t>
    </rPh>
    <rPh sb="12" eb="13">
      <t>マエ</t>
    </rPh>
    <rPh sb="13" eb="15">
      <t>ゲツマツ</t>
    </rPh>
    <rPh sb="15" eb="17">
      <t>ゲンザイ</t>
    </rPh>
    <rPh sb="21" eb="22">
      <t>ニナ</t>
    </rPh>
    <rPh sb="23" eb="24">
      <t>テ</t>
    </rPh>
    <rPh sb="25" eb="26">
      <t>タイ</t>
    </rPh>
    <rPh sb="28" eb="30">
      <t>ノウチ</t>
    </rPh>
    <rPh sb="30" eb="32">
      <t>シュウセキ</t>
    </rPh>
    <rPh sb="32" eb="33">
      <t>リツ</t>
    </rPh>
    <rPh sb="34" eb="36">
      <t>タンイ</t>
    </rPh>
    <rPh sb="38" eb="41">
      <t>ショウスウテン</t>
    </rPh>
    <rPh sb="41" eb="43">
      <t>イカ</t>
    </rPh>
    <rPh sb="43" eb="44">
      <t>キ</t>
    </rPh>
    <rPh sb="45" eb="46">
      <t>ス</t>
    </rPh>
    <phoneticPr fontId="4"/>
  </si>
  <si>
    <t>当該地区の合計配分基準ポイント</t>
    <rPh sb="0" eb="2">
      <t>トウガイ</t>
    </rPh>
    <rPh sb="2" eb="4">
      <t>チク</t>
    </rPh>
    <rPh sb="5" eb="7">
      <t>ゴウケイ</t>
    </rPh>
    <rPh sb="7" eb="9">
      <t>ハイブン</t>
    </rPh>
    <rPh sb="9" eb="11">
      <t>キジュン</t>
    </rPh>
    <phoneticPr fontId="4"/>
  </si>
  <si>
    <t>　　　複数地区で実施する場合には、欄を追加して記載すること。</t>
    <rPh sb="3" eb="5">
      <t>フクスウ</t>
    </rPh>
    <rPh sb="5" eb="7">
      <t>チク</t>
    </rPh>
    <rPh sb="8" eb="10">
      <t>ジッシ</t>
    </rPh>
    <rPh sb="12" eb="14">
      <t>バアイ</t>
    </rPh>
    <rPh sb="17" eb="18">
      <t>ラン</t>
    </rPh>
    <rPh sb="19" eb="21">
      <t>ツイカ</t>
    </rPh>
    <rPh sb="23" eb="25">
      <t>キサイ</t>
    </rPh>
    <phoneticPr fontId="4"/>
  </si>
  <si>
    <t>地区平均ポイント
F=D/E</t>
    <rPh sb="0" eb="2">
      <t>チク</t>
    </rPh>
    <rPh sb="2" eb="4">
      <t>ヘイキン</t>
    </rPh>
    <phoneticPr fontId="4"/>
  </si>
  <si>
    <t>　事業に取り組む助成対象者以外も含めて、事業実施地区内の状況について記載すること。</t>
    <rPh sb="1" eb="3">
      <t>ジギョウ</t>
    </rPh>
    <rPh sb="4" eb="5">
      <t>ト</t>
    </rPh>
    <rPh sb="6" eb="7">
      <t>ク</t>
    </rPh>
    <rPh sb="8" eb="10">
      <t>ジョセイ</t>
    </rPh>
    <rPh sb="10" eb="13">
      <t>タイショウシャ</t>
    </rPh>
    <rPh sb="13" eb="15">
      <t>イガイ</t>
    </rPh>
    <rPh sb="16" eb="17">
      <t>フク</t>
    </rPh>
    <rPh sb="20" eb="22">
      <t>ジギョウ</t>
    </rPh>
    <rPh sb="22" eb="24">
      <t>ジッシ</t>
    </rPh>
    <rPh sb="24" eb="27">
      <t>チクナイ</t>
    </rPh>
    <rPh sb="28" eb="30">
      <t>ジョウキョウ</t>
    </rPh>
    <rPh sb="34" eb="36">
      <t>キサイ</t>
    </rPh>
    <phoneticPr fontId="4"/>
  </si>
  <si>
    <t>ha</t>
  </si>
  <si>
    <t>うち機構分</t>
    <rPh sb="2" eb="4">
      <t>キコウ</t>
    </rPh>
    <rPh sb="4" eb="5">
      <t>ブン</t>
    </rPh>
    <phoneticPr fontId="4"/>
  </si>
  <si>
    <t>地域内の話合い等の状況及び公表の状況等について</t>
    <rPh sb="0" eb="2">
      <t>チイキ</t>
    </rPh>
    <rPh sb="2" eb="3">
      <t>ナイ</t>
    </rPh>
    <rPh sb="4" eb="6">
      <t>ハナシア</t>
    </rPh>
    <rPh sb="7" eb="8">
      <t>トウ</t>
    </rPh>
    <rPh sb="9" eb="11">
      <t>ジョウキョウ</t>
    </rPh>
    <rPh sb="11" eb="12">
      <t>オヨ</t>
    </rPh>
    <rPh sb="13" eb="15">
      <t>コウヒョウ</t>
    </rPh>
    <rPh sb="16" eb="18">
      <t>ジョウキョウ</t>
    </rPh>
    <rPh sb="18" eb="19">
      <t>トウ</t>
    </rPh>
    <phoneticPr fontId="4"/>
  </si>
  <si>
    <t>（２）地区配分基準</t>
    <rPh sb="3" eb="5">
      <t>チク</t>
    </rPh>
    <rPh sb="5" eb="7">
      <t>ハイブン</t>
    </rPh>
    <rPh sb="7" eb="9">
      <t>キジュン</t>
    </rPh>
    <phoneticPr fontId="4"/>
  </si>
  <si>
    <t>（１）で算出した平均ポイント</t>
    <rPh sb="4" eb="6">
      <t>サンシュツ</t>
    </rPh>
    <rPh sb="8" eb="10">
      <t>ヘイキン</t>
    </rPh>
    <phoneticPr fontId="4"/>
  </si>
  <si>
    <t>（２）で算出したポイント</t>
    <rPh sb="4" eb="6">
      <t>サンシュツ</t>
    </rPh>
    <phoneticPr fontId="4"/>
  </si>
  <si>
    <t>事業実施要望地区内における中心経営体等の地域の担い手に対する現状の農地集積率が80％以上である。</t>
    <rPh sb="8" eb="9">
      <t>ナイ</t>
    </rPh>
    <phoneticPr fontId="4"/>
  </si>
  <si>
    <t>事業実施前３年度内に事業実施要望地区内の中心経営体等の地域の担い手への農地集積の取り組みを進め、３年度前より地区の中心経営体等への農地集積率が１割以上増加している。</t>
    <rPh sb="18" eb="19">
      <t>ナイ</t>
    </rPh>
    <phoneticPr fontId="4"/>
  </si>
  <si>
    <t>（１）配分基準</t>
    <rPh sb="3" eb="5">
      <t>ハイブン</t>
    </rPh>
    <rPh sb="5" eb="7">
      <t>キジュン</t>
    </rPh>
    <phoneticPr fontId="4"/>
  </si>
  <si>
    <t>（３）都道府県配分基準</t>
    <rPh sb="3" eb="7">
      <t>トドウフケン</t>
    </rPh>
    <rPh sb="7" eb="9">
      <t>ハイブン</t>
    </rPh>
    <rPh sb="9" eb="11">
      <t>キジュン</t>
    </rPh>
    <phoneticPr fontId="4"/>
  </si>
  <si>
    <t>位</t>
    <rPh sb="0" eb="1">
      <t>イ</t>
    </rPh>
    <phoneticPr fontId="4"/>
  </si>
  <si>
    <t>（３）で算出したポイント</t>
    <rPh sb="4" eb="6">
      <t>サンシュツ</t>
    </rPh>
    <phoneticPr fontId="4"/>
  </si>
  <si>
    <t>上位5位までの都道府県：1.0×1/2点
6位から10位までの都道府県：1.0×1/2×0.75 点
11位から20位までの都道府県：1.0×1/2×0.50 点
21位から30位までの都道府県：1.0×1/2×0.25 点</t>
    <rPh sb="0" eb="2">
      <t>ジョウイ</t>
    </rPh>
    <rPh sb="3" eb="4">
      <t>イ</t>
    </rPh>
    <rPh sb="7" eb="11">
      <t>トドウフケン</t>
    </rPh>
    <rPh sb="19" eb="20">
      <t>テン</t>
    </rPh>
    <phoneticPr fontId="4"/>
  </si>
  <si>
    <t xml:space="preserve"> 農林水産省公表の農地中間管理機構の実績等に関する資料等に基づき記載すること。</t>
    <rPh sb="1" eb="3">
      <t>ノウリン</t>
    </rPh>
    <rPh sb="3" eb="6">
      <t>スイサンショウ</t>
    </rPh>
    <rPh sb="6" eb="8">
      <t>コウヒョウ</t>
    </rPh>
    <rPh sb="9" eb="11">
      <t>ノウチ</t>
    </rPh>
    <rPh sb="11" eb="13">
      <t>チュウカン</t>
    </rPh>
    <rPh sb="13" eb="15">
      <t>カンリ</t>
    </rPh>
    <rPh sb="15" eb="17">
      <t>キコウ</t>
    </rPh>
    <rPh sb="18" eb="20">
      <t>ジッセキ</t>
    </rPh>
    <rPh sb="20" eb="21">
      <t>トウ</t>
    </rPh>
    <rPh sb="22" eb="23">
      <t>カン</t>
    </rPh>
    <rPh sb="25" eb="27">
      <t>シリョウ</t>
    </rPh>
    <rPh sb="27" eb="28">
      <t>トウ</t>
    </rPh>
    <rPh sb="29" eb="30">
      <t>モト</t>
    </rPh>
    <rPh sb="32" eb="34">
      <t>キサイ</t>
    </rPh>
    <phoneticPr fontId="4"/>
  </si>
  <si>
    <t>点　　　　　　　　　　数</t>
    <rPh sb="0" eb="1">
      <t>テン</t>
    </rPh>
    <rPh sb="11" eb="12">
      <t>カズ</t>
    </rPh>
    <phoneticPr fontId="4"/>
  </si>
  <si>
    <t>現　　在　　の　　水　　準</t>
    <rPh sb="0" eb="1">
      <t>ウツツ</t>
    </rPh>
    <rPh sb="3" eb="4">
      <t>ザイ</t>
    </rPh>
    <rPh sb="9" eb="10">
      <t>ミズ</t>
    </rPh>
    <rPh sb="12" eb="13">
      <t>ジュン</t>
    </rPh>
    <phoneticPr fontId="4"/>
  </si>
  <si>
    <t>上位5位までの都道府県：1.5×1/2点
6位から10位までの都道府県：1.5×1/2×0.75 点
11位から20位までの都道府県：1.5×1/2×0.50 点
21位から30位までの都道府県：1.5×1/2×0.25 点
　ただし、中心経営体等の地域の担い手に対する現状の農地集積率が80％以上の都道府県については、0.75点</t>
    <rPh sb="0" eb="2">
      <t>ジョウイ</t>
    </rPh>
    <rPh sb="3" eb="4">
      <t>イ</t>
    </rPh>
    <rPh sb="7" eb="11">
      <t>トドウフケン</t>
    </rPh>
    <rPh sb="19" eb="20">
      <t>テン</t>
    </rPh>
    <rPh sb="22" eb="23">
      <t>イ</t>
    </rPh>
    <rPh sb="123" eb="124">
      <t>タイ</t>
    </rPh>
    <phoneticPr fontId="4"/>
  </si>
  <si>
    <t>加算するポイント</t>
    <rPh sb="0" eb="2">
      <t>カサン</t>
    </rPh>
    <phoneticPr fontId="4"/>
  </si>
  <si>
    <t>ポイント計
D</t>
    <rPh sb="4" eb="5">
      <t>ケイ</t>
    </rPh>
    <phoneticPr fontId="4"/>
  </si>
  <si>
    <t>改　　　　　　　　正　　　　　　　　後</t>
    <rPh sb="0" eb="1">
      <t>アラタ</t>
    </rPh>
    <rPh sb="9" eb="10">
      <t>セイ</t>
    </rPh>
    <rPh sb="18" eb="19">
      <t>ゴ</t>
    </rPh>
    <phoneticPr fontId="4"/>
  </si>
  <si>
    <t>改　　　　　　　　正　　　　　　　　前</t>
    <rPh sb="0" eb="1">
      <t>アラタ</t>
    </rPh>
    <rPh sb="9" eb="10">
      <t>セイ</t>
    </rPh>
    <rPh sb="18" eb="19">
      <t>マエ</t>
    </rPh>
    <phoneticPr fontId="4"/>
  </si>
  <si>
    <t>１経営体
につき５点</t>
    <rPh sb="1" eb="4">
      <t>ケイエイタイ</t>
    </rPh>
    <rPh sb="9" eb="10">
      <t>テン</t>
    </rPh>
    <phoneticPr fontId="4"/>
  </si>
  <si>
    <t>１経営体
につき４点</t>
    <rPh sb="1" eb="4">
      <t>ケイエイタイ</t>
    </rPh>
    <rPh sb="9" eb="10">
      <t>テン</t>
    </rPh>
    <phoneticPr fontId="4"/>
  </si>
  <si>
    <t>農地中間管理機構による農地の集約化状況</t>
    <rPh sb="0" eb="2">
      <t>ノウチ</t>
    </rPh>
    <rPh sb="2" eb="4">
      <t>チュウカン</t>
    </rPh>
    <rPh sb="4" eb="6">
      <t>カンリ</t>
    </rPh>
    <rPh sb="6" eb="8">
      <t>キコウ</t>
    </rPh>
    <rPh sb="11" eb="13">
      <t>ノウチ</t>
    </rPh>
    <rPh sb="14" eb="16">
      <t>シュウヤク</t>
    </rPh>
    <rPh sb="16" eb="17">
      <t>カ</t>
    </rPh>
    <rPh sb="17" eb="19">
      <t>ジョウキョウ</t>
    </rPh>
    <phoneticPr fontId="4"/>
  </si>
  <si>
    <t xml:space="preserve">農地中間管理機構による農地の集積状況
</t>
    <rPh sb="0" eb="2">
      <t>ノウチ</t>
    </rPh>
    <rPh sb="2" eb="3">
      <t>ナカ</t>
    </rPh>
    <rPh sb="3" eb="4">
      <t>アイダ</t>
    </rPh>
    <rPh sb="4" eb="6">
      <t>カンリ</t>
    </rPh>
    <rPh sb="6" eb="8">
      <t>キコウ</t>
    </rPh>
    <rPh sb="11" eb="12">
      <t>ノウ</t>
    </rPh>
    <rPh sb="12" eb="13">
      <t>チ</t>
    </rPh>
    <rPh sb="14" eb="15">
      <t>アツマリ</t>
    </rPh>
    <rPh sb="15" eb="16">
      <t>セキ</t>
    </rPh>
    <rPh sb="16" eb="18">
      <t>ジョウキョウ</t>
    </rPh>
    <phoneticPr fontId="4"/>
  </si>
  <si>
    <t>左記のうち、事業実施前年度から増加した農地集積面積のうち３割以上が農地中間管理機構を活用している場合</t>
    <rPh sb="0" eb="2">
      <t>サキ</t>
    </rPh>
    <rPh sb="6" eb="8">
      <t>ジギョウ</t>
    </rPh>
    <rPh sb="8" eb="10">
      <t>ジッシ</t>
    </rPh>
    <rPh sb="10" eb="13">
      <t>ゼンネンド</t>
    </rPh>
    <rPh sb="15" eb="17">
      <t>ゾウカ</t>
    </rPh>
    <rPh sb="19" eb="21">
      <t>ノウチ</t>
    </rPh>
    <rPh sb="21" eb="23">
      <t>シュウセキ</t>
    </rPh>
    <rPh sb="23" eb="25">
      <t>メンセキ</t>
    </rPh>
    <rPh sb="29" eb="32">
      <t>ワリイジョウ</t>
    </rPh>
    <rPh sb="33" eb="35">
      <t>ノウチ</t>
    </rPh>
    <rPh sb="35" eb="37">
      <t>チュウカン</t>
    </rPh>
    <rPh sb="37" eb="39">
      <t>カンリ</t>
    </rPh>
    <rPh sb="39" eb="41">
      <t>キコウ</t>
    </rPh>
    <rPh sb="42" eb="44">
      <t>カツヨウ</t>
    </rPh>
    <rPh sb="48" eb="50">
      <t>バアイ</t>
    </rPh>
    <phoneticPr fontId="4"/>
  </si>
  <si>
    <t>２　人・農地プランの作成等がされていないが農地中間管理機構から賃借権等の設定等を
　受けた者が営農範囲とする地区における事業</t>
    <rPh sb="2" eb="3">
      <t>ジン</t>
    </rPh>
    <rPh sb="4" eb="6">
      <t>ノウチ</t>
    </rPh>
    <rPh sb="10" eb="13">
      <t>サクセイナド</t>
    </rPh>
    <rPh sb="21" eb="23">
      <t>ノウチ</t>
    </rPh>
    <rPh sb="23" eb="25">
      <t>チュウカン</t>
    </rPh>
    <rPh sb="25" eb="27">
      <t>カンリ</t>
    </rPh>
    <rPh sb="27" eb="29">
      <t>キコウ</t>
    </rPh>
    <rPh sb="31" eb="35">
      <t>チンシャクケンナド</t>
    </rPh>
    <rPh sb="36" eb="39">
      <t>セッテイナド</t>
    </rPh>
    <rPh sb="42" eb="43">
      <t>ウ</t>
    </rPh>
    <rPh sb="45" eb="46">
      <t>モノ</t>
    </rPh>
    <rPh sb="47" eb="49">
      <t>エイノウ</t>
    </rPh>
    <rPh sb="49" eb="51">
      <t>ハンイ</t>
    </rPh>
    <rPh sb="54" eb="56">
      <t>チク</t>
    </rPh>
    <rPh sb="60" eb="62">
      <t>ジギョウ</t>
    </rPh>
    <phoneticPr fontId="4"/>
  </si>
  <si>
    <t>ａ　45歳までに就農した者である場合（法人にあっては、役員の過半が45歳以
　下である場合に限る。）</t>
    <rPh sb="4" eb="5">
      <t>サイ</t>
    </rPh>
    <rPh sb="8" eb="10">
      <t>シュウノウ</t>
    </rPh>
    <rPh sb="12" eb="13">
      <t>モノ</t>
    </rPh>
    <rPh sb="16" eb="18">
      <t>バアイ</t>
    </rPh>
    <rPh sb="19" eb="21">
      <t>ホウジン</t>
    </rPh>
    <rPh sb="27" eb="29">
      <t>ヤクイン</t>
    </rPh>
    <rPh sb="30" eb="32">
      <t>カハン</t>
    </rPh>
    <rPh sb="35" eb="36">
      <t>サイ</t>
    </rPh>
    <rPh sb="36" eb="37">
      <t>イ</t>
    </rPh>
    <rPh sb="43" eb="45">
      <t>バアイ</t>
    </rPh>
    <rPh sb="46" eb="47">
      <t>カギ</t>
    </rPh>
    <phoneticPr fontId="4"/>
  </si>
  <si>
    <t>　３年度前の４月１日現在</t>
    <rPh sb="2" eb="4">
      <t>ネンド</t>
    </rPh>
    <rPh sb="4" eb="5">
      <t>マエ</t>
    </rPh>
    <rPh sb="7" eb="8">
      <t>ガツ</t>
    </rPh>
    <rPh sb="9" eb="10">
      <t>ニチ</t>
    </rPh>
    <rPh sb="10" eb="12">
      <t>ゲンザイ</t>
    </rPh>
    <phoneticPr fontId="4"/>
  </si>
  <si>
    <t>　要望調査の前月末現在</t>
    <rPh sb="1" eb="3">
      <t>ヨウボウ</t>
    </rPh>
    <rPh sb="3" eb="5">
      <t>チョウサ</t>
    </rPh>
    <rPh sb="6" eb="9">
      <t>ゼンゲツマツ</t>
    </rPh>
    <rPh sb="9" eb="11">
      <t>ゲンザイ</t>
    </rPh>
    <phoneticPr fontId="4"/>
  </si>
  <si>
    <t>１　適切な人・農地プランの作成等がされている地区における事業</t>
    <rPh sb="2" eb="4">
      <t>テキセツ</t>
    </rPh>
    <rPh sb="5" eb="6">
      <t>ヒト</t>
    </rPh>
    <rPh sb="7" eb="9">
      <t>ノウチ</t>
    </rPh>
    <rPh sb="13" eb="15">
      <t>サクセイ</t>
    </rPh>
    <rPh sb="15" eb="16">
      <t>トウ</t>
    </rPh>
    <rPh sb="22" eb="24">
      <t>チク</t>
    </rPh>
    <rPh sb="28" eb="30">
      <t>ジギョウ</t>
    </rPh>
    <phoneticPr fontId="4"/>
  </si>
  <si>
    <t>（注）人・農地プランの作成時期等が明らかな場合にチェックを入れること。</t>
    <rPh sb="1" eb="2">
      <t>チュウ</t>
    </rPh>
    <rPh sb="3" eb="4">
      <t>ヒト</t>
    </rPh>
    <rPh sb="5" eb="7">
      <t>ノウチ</t>
    </rPh>
    <rPh sb="11" eb="13">
      <t>サクセイ</t>
    </rPh>
    <rPh sb="13" eb="16">
      <t>ジキトウ</t>
    </rPh>
    <rPh sb="17" eb="18">
      <t>アキ</t>
    </rPh>
    <rPh sb="21" eb="23">
      <t>バアイ</t>
    </rPh>
    <rPh sb="29" eb="30">
      <t>イ</t>
    </rPh>
    <phoneticPr fontId="4"/>
  </si>
  <si>
    <t>事業実施前年度の４月１日現在</t>
    <rPh sb="0" eb="2">
      <t>ジギョウ</t>
    </rPh>
    <rPh sb="2" eb="4">
      <t>ジッシ</t>
    </rPh>
    <rPh sb="4" eb="7">
      <t>ゼンネンド</t>
    </rPh>
    <rPh sb="9" eb="10">
      <t>ガツ</t>
    </rPh>
    <rPh sb="11" eb="12">
      <t>ニチ</t>
    </rPh>
    <rPh sb="12" eb="14">
      <t>ゲンザイ</t>
    </rPh>
    <phoneticPr fontId="4"/>
  </si>
  <si>
    <t>a　就農に向けて必要な技術等を習得できる経営体として都道府県が認めた
　者である場合</t>
    <rPh sb="15" eb="17">
      <t>シュウトク</t>
    </rPh>
    <phoneticPr fontId="4"/>
  </si>
  <si>
    <t>付加価値額の拡大</t>
    <rPh sb="0" eb="2">
      <t>フカ</t>
    </rPh>
    <rPh sb="2" eb="5">
      <t>カチガク</t>
    </rPh>
    <rPh sb="6" eb="8">
      <t>カクダイ</t>
    </rPh>
    <phoneticPr fontId="4"/>
  </si>
  <si>
    <t>ア　現状ポイント</t>
    <rPh sb="2" eb="4">
      <t>ゲンジョウ</t>
    </rPh>
    <phoneticPr fontId="4"/>
  </si>
  <si>
    <t>　　直近年の付加価値額が（ア）又は（イ）のいずれかとなっている。
　　ただし、④の新規就農ポイントの加点を受ける者は除く。</t>
    <rPh sb="2" eb="4">
      <t>チョッキン</t>
    </rPh>
    <rPh sb="4" eb="5">
      <t>ネン</t>
    </rPh>
    <rPh sb="6" eb="8">
      <t>フカ</t>
    </rPh>
    <rPh sb="8" eb="11">
      <t>カチガク</t>
    </rPh>
    <rPh sb="15" eb="16">
      <t>マタ</t>
    </rPh>
    <rPh sb="41" eb="43">
      <t>シンキ</t>
    </rPh>
    <rPh sb="43" eb="45">
      <t>シュウノウ</t>
    </rPh>
    <rPh sb="50" eb="52">
      <t>カテン</t>
    </rPh>
    <rPh sb="53" eb="54">
      <t>ウ</t>
    </rPh>
    <rPh sb="56" eb="57">
      <t>シャ</t>
    </rPh>
    <rPh sb="58" eb="59">
      <t>ノゾ</t>
    </rPh>
    <phoneticPr fontId="4"/>
  </si>
  <si>
    <t>（ア）直近年度の付加価値額</t>
    <rPh sb="3" eb="5">
      <t>チョッキン</t>
    </rPh>
    <rPh sb="5" eb="7">
      <t>ネンド</t>
    </rPh>
    <rPh sb="8" eb="10">
      <t>フカ</t>
    </rPh>
    <rPh sb="10" eb="13">
      <t>カチガク</t>
    </rPh>
    <phoneticPr fontId="4"/>
  </si>
  <si>
    <t>（イ）直近年度の就業者１人当たり付加価値額</t>
    <rPh sb="3" eb="5">
      <t>チョッキン</t>
    </rPh>
    <rPh sb="5" eb="7">
      <t>ネンド</t>
    </rPh>
    <rPh sb="8" eb="11">
      <t>シュウギョウシャ</t>
    </rPh>
    <rPh sb="12" eb="13">
      <t>ヒト</t>
    </rPh>
    <rPh sb="13" eb="14">
      <t>ア</t>
    </rPh>
    <rPh sb="16" eb="18">
      <t>フカ</t>
    </rPh>
    <rPh sb="18" eb="21">
      <t>カチガク</t>
    </rPh>
    <phoneticPr fontId="4"/>
  </si>
  <si>
    <t>（注）臨時雇用は延べ240人・日を１人として算定。
　（小数点第１位まで求める（小数点第２位以下は四捨五入。））</t>
    <rPh sb="1" eb="2">
      <t>チュウ</t>
    </rPh>
    <rPh sb="3" eb="5">
      <t>リンジ</t>
    </rPh>
    <rPh sb="5" eb="7">
      <t>コヨウ</t>
    </rPh>
    <rPh sb="8" eb="9">
      <t>ノ</t>
    </rPh>
    <rPh sb="13" eb="14">
      <t>ヒト</t>
    </rPh>
    <rPh sb="15" eb="16">
      <t>ヒ</t>
    </rPh>
    <rPh sb="18" eb="19">
      <t>ヒト</t>
    </rPh>
    <rPh sb="22" eb="24">
      <t>サンテイ</t>
    </rPh>
    <rPh sb="28" eb="31">
      <t>ショウスウテン</t>
    </rPh>
    <rPh sb="31" eb="32">
      <t>ダイ</t>
    </rPh>
    <rPh sb="33" eb="34">
      <t>イ</t>
    </rPh>
    <rPh sb="36" eb="37">
      <t>モト</t>
    </rPh>
    <rPh sb="40" eb="43">
      <t>ショウスウテン</t>
    </rPh>
    <rPh sb="43" eb="44">
      <t>ダイ</t>
    </rPh>
    <rPh sb="45" eb="46">
      <t>イ</t>
    </rPh>
    <rPh sb="46" eb="48">
      <t>イカ</t>
    </rPh>
    <rPh sb="49" eb="53">
      <t>シシャゴニュウ</t>
    </rPh>
    <phoneticPr fontId="4"/>
  </si>
  <si>
    <t>イ　目標ポイント</t>
    <rPh sb="2" eb="4">
      <t>モクヒョウ</t>
    </rPh>
    <phoneticPr fontId="4"/>
  </si>
  <si>
    <t>（ア）目標年度までの付加価値額又は就業者１人当たりの付加価値額の拡大率</t>
    <rPh sb="3" eb="5">
      <t>モクヒョウ</t>
    </rPh>
    <rPh sb="5" eb="7">
      <t>ネンド</t>
    </rPh>
    <rPh sb="10" eb="12">
      <t>フカ</t>
    </rPh>
    <rPh sb="12" eb="15">
      <t>カチガク</t>
    </rPh>
    <rPh sb="15" eb="16">
      <t>マタ</t>
    </rPh>
    <rPh sb="17" eb="20">
      <t>シュウギョウシャ</t>
    </rPh>
    <rPh sb="21" eb="22">
      <t>ヒト</t>
    </rPh>
    <rPh sb="22" eb="23">
      <t>ア</t>
    </rPh>
    <rPh sb="26" eb="28">
      <t>フカ</t>
    </rPh>
    <rPh sb="28" eb="31">
      <t>カチガク</t>
    </rPh>
    <rPh sb="32" eb="35">
      <t>カクダイリツ</t>
    </rPh>
    <phoneticPr fontId="4"/>
  </si>
  <si>
    <t>１経営体
につき６点</t>
    <rPh sb="1" eb="4">
      <t>ケイエイタイ</t>
    </rPh>
    <rPh sb="9" eb="10">
      <t>テン</t>
    </rPh>
    <phoneticPr fontId="4"/>
  </si>
  <si>
    <t>（イ）目標年度の付加価値額</t>
    <rPh sb="3" eb="5">
      <t>モクヒョウ</t>
    </rPh>
    <rPh sb="5" eb="7">
      <t>ネンド</t>
    </rPh>
    <rPh sb="8" eb="10">
      <t>フカ</t>
    </rPh>
    <rPh sb="10" eb="13">
      <t>カチガク</t>
    </rPh>
    <phoneticPr fontId="4"/>
  </si>
  <si>
    <t>経営管理の高度化</t>
    <rPh sb="0" eb="2">
      <t>ケイエイ</t>
    </rPh>
    <rPh sb="2" eb="4">
      <t>カンリ</t>
    </rPh>
    <rPh sb="5" eb="8">
      <t>コウドカ</t>
    </rPh>
    <phoneticPr fontId="4"/>
  </si>
  <si>
    <t>ア　現在、法人化している又は目標年度までに法人化することとしている。</t>
    <rPh sb="2" eb="4">
      <t>ゲンザイ</t>
    </rPh>
    <rPh sb="5" eb="8">
      <t>ホウジンカ</t>
    </rPh>
    <rPh sb="12" eb="13">
      <t>マタ</t>
    </rPh>
    <rPh sb="14" eb="16">
      <t>モクヒョウ</t>
    </rPh>
    <rPh sb="16" eb="18">
      <t>ネンド</t>
    </rPh>
    <rPh sb="21" eb="24">
      <t>ホウジンカ</t>
    </rPh>
    <phoneticPr fontId="4"/>
  </si>
  <si>
    <t>　事業実施年度に就農する者又は就農後５年度以内の者である。
　ただし、認定就農者である場合に限る。</t>
    <rPh sb="20" eb="21">
      <t>ド</t>
    </rPh>
    <rPh sb="35" eb="37">
      <t>ニンテイ</t>
    </rPh>
    <rPh sb="37" eb="40">
      <t>シュウノウシャ</t>
    </rPh>
    <rPh sb="43" eb="45">
      <t>バアイ</t>
    </rPh>
    <rPh sb="46" eb="47">
      <t>カギ</t>
    </rPh>
    <phoneticPr fontId="4"/>
  </si>
  <si>
    <t>　以下のいずれかの取り組みである。
ア　女性農業者（自らが農業経営を行っている又は部門間で区分経理を行って
　いる場合に当該部門の責任者である者）
イ　代表者が女性であるか、役員若しくは構成員のうち女性が過半を占める法
　人又は任意組織
ウ　法人又は任意組織であって、部門間で区分経理を行っている場合に女性
　が当該部門の責任者であるもの</t>
    <rPh sb="1" eb="3">
      <t>イカ</t>
    </rPh>
    <rPh sb="9" eb="10">
      <t>ト</t>
    </rPh>
    <rPh sb="11" eb="12">
      <t>ク</t>
    </rPh>
    <rPh sb="26" eb="27">
      <t>ミズカ</t>
    </rPh>
    <rPh sb="29" eb="31">
      <t>ノウギョウ</t>
    </rPh>
    <rPh sb="31" eb="33">
      <t>ケイエイ</t>
    </rPh>
    <rPh sb="34" eb="35">
      <t>オコナ</t>
    </rPh>
    <rPh sb="39" eb="40">
      <t>マタ</t>
    </rPh>
    <rPh sb="41" eb="44">
      <t>ブモンカン</t>
    </rPh>
    <rPh sb="45" eb="47">
      <t>クブン</t>
    </rPh>
    <rPh sb="47" eb="49">
      <t>ケイリ</t>
    </rPh>
    <rPh sb="50" eb="51">
      <t>オコナ</t>
    </rPh>
    <rPh sb="57" eb="59">
      <t>バアイ</t>
    </rPh>
    <rPh sb="60" eb="62">
      <t>トウガイ</t>
    </rPh>
    <rPh sb="62" eb="64">
      <t>ブモン</t>
    </rPh>
    <rPh sb="65" eb="68">
      <t>セキニンシャ</t>
    </rPh>
    <rPh sb="71" eb="72">
      <t>モノ</t>
    </rPh>
    <rPh sb="76" eb="79">
      <t>ダイヒョウシャ</t>
    </rPh>
    <rPh sb="80" eb="82">
      <t>ジョセイ</t>
    </rPh>
    <rPh sb="87" eb="89">
      <t>ヤクイン</t>
    </rPh>
    <rPh sb="89" eb="90">
      <t>モ</t>
    </rPh>
    <rPh sb="93" eb="96">
      <t>コウセイイン</t>
    </rPh>
    <rPh sb="99" eb="101">
      <t>ジョセイ</t>
    </rPh>
    <rPh sb="102" eb="104">
      <t>カハン</t>
    </rPh>
    <rPh sb="105" eb="106">
      <t>シ</t>
    </rPh>
    <rPh sb="112" eb="113">
      <t>マタ</t>
    </rPh>
    <rPh sb="114" eb="116">
      <t>ニンイ</t>
    </rPh>
    <rPh sb="116" eb="118">
      <t>ソシキ</t>
    </rPh>
    <rPh sb="121" eb="123">
      <t>ホウジン</t>
    </rPh>
    <rPh sb="123" eb="124">
      <t>マタ</t>
    </rPh>
    <rPh sb="125" eb="127">
      <t>ニンイ</t>
    </rPh>
    <rPh sb="127" eb="129">
      <t>ソシキ</t>
    </rPh>
    <rPh sb="134" eb="137">
      <t>ブモンカン</t>
    </rPh>
    <rPh sb="138" eb="140">
      <t>クブン</t>
    </rPh>
    <rPh sb="140" eb="142">
      <t>ケイリ</t>
    </rPh>
    <rPh sb="143" eb="144">
      <t>オコナ</t>
    </rPh>
    <rPh sb="148" eb="150">
      <t>バアイ</t>
    </rPh>
    <rPh sb="151" eb="153">
      <t>ジョセイ</t>
    </rPh>
    <rPh sb="156" eb="158">
      <t>トウガイ</t>
    </rPh>
    <rPh sb="158" eb="160">
      <t>ブモン</t>
    </rPh>
    <rPh sb="161" eb="164">
      <t>セキニンシャ</t>
    </rPh>
    <phoneticPr fontId="4"/>
  </si>
  <si>
    <t>地域内の関係者で話合い等がなされている。</t>
    <rPh sb="0" eb="2">
      <t>チイキ</t>
    </rPh>
    <rPh sb="2" eb="3">
      <t>ナイ</t>
    </rPh>
    <rPh sb="4" eb="7">
      <t>カンケイシャ</t>
    </rPh>
    <rPh sb="8" eb="10">
      <t>ハナシア</t>
    </rPh>
    <rPh sb="11" eb="12">
      <t>トウ</t>
    </rPh>
    <phoneticPr fontId="4"/>
  </si>
  <si>
    <t>話合い等がなされた年月日</t>
    <rPh sb="0" eb="1">
      <t>ハナシ</t>
    </rPh>
    <rPh sb="1" eb="2">
      <t>ア</t>
    </rPh>
    <rPh sb="3" eb="4">
      <t>トウ</t>
    </rPh>
    <rPh sb="9" eb="12">
      <t>ネンガッピ</t>
    </rPh>
    <phoneticPr fontId="4"/>
  </si>
  <si>
    <t>月</t>
    <rPh sb="0" eb="1">
      <t>ガツ</t>
    </rPh>
    <phoneticPr fontId="4"/>
  </si>
  <si>
    <t>日</t>
    <rPh sb="0" eb="1">
      <t>ニチ</t>
    </rPh>
    <phoneticPr fontId="4"/>
  </si>
  <si>
    <t>話合い等の中で、今後の地域農業のあり方（農地集積・規模拡大、複合化、高付加価値化等）や農地中間管理機構の位置づけについて検討、人・農地プランに反映されている。</t>
    <rPh sb="0" eb="1">
      <t>ハナシ</t>
    </rPh>
    <rPh sb="1" eb="2">
      <t>ア</t>
    </rPh>
    <rPh sb="3" eb="4">
      <t>トウ</t>
    </rPh>
    <rPh sb="5" eb="6">
      <t>ナカ</t>
    </rPh>
    <rPh sb="8" eb="10">
      <t>コンゴ</t>
    </rPh>
    <rPh sb="11" eb="13">
      <t>チイキ</t>
    </rPh>
    <rPh sb="13" eb="15">
      <t>ノウギョウ</t>
    </rPh>
    <rPh sb="18" eb="19">
      <t>カタ</t>
    </rPh>
    <rPh sb="20" eb="22">
      <t>ノウチ</t>
    </rPh>
    <rPh sb="22" eb="24">
      <t>シュウセキ</t>
    </rPh>
    <rPh sb="25" eb="27">
      <t>キボ</t>
    </rPh>
    <rPh sb="27" eb="29">
      <t>カクダイ</t>
    </rPh>
    <rPh sb="30" eb="33">
      <t>フクゴウカ</t>
    </rPh>
    <rPh sb="34" eb="37">
      <t>コウフカ</t>
    </rPh>
    <rPh sb="37" eb="40">
      <t>カチカ</t>
    </rPh>
    <rPh sb="40" eb="41">
      <t>トウ</t>
    </rPh>
    <rPh sb="43" eb="45">
      <t>ノウチ</t>
    </rPh>
    <rPh sb="45" eb="47">
      <t>チュウカン</t>
    </rPh>
    <rPh sb="47" eb="49">
      <t>カンリ</t>
    </rPh>
    <rPh sb="49" eb="51">
      <t>キコウ</t>
    </rPh>
    <rPh sb="52" eb="54">
      <t>イチ</t>
    </rPh>
    <rPh sb="60" eb="62">
      <t>ケントウ</t>
    </rPh>
    <rPh sb="63" eb="64">
      <t>ヒト</t>
    </rPh>
    <rPh sb="65" eb="67">
      <t>ノウチ</t>
    </rPh>
    <rPh sb="71" eb="73">
      <t>ハンエイ</t>
    </rPh>
    <phoneticPr fontId="4"/>
  </si>
  <si>
    <t>人・農地プランが作成又は見直しされている。</t>
    <rPh sb="0" eb="1">
      <t>ヒト</t>
    </rPh>
    <rPh sb="2" eb="4">
      <t>ノウチ</t>
    </rPh>
    <rPh sb="8" eb="10">
      <t>サクセイ</t>
    </rPh>
    <rPh sb="10" eb="11">
      <t>マタ</t>
    </rPh>
    <rPh sb="12" eb="14">
      <t>ミナオ</t>
    </rPh>
    <phoneticPr fontId="4"/>
  </si>
  <si>
    <t>作成</t>
    <rPh sb="0" eb="2">
      <t>サクセイ</t>
    </rPh>
    <phoneticPr fontId="4"/>
  </si>
  <si>
    <t>見直し</t>
    <rPh sb="0" eb="2">
      <t>ミナオ</t>
    </rPh>
    <phoneticPr fontId="4"/>
  </si>
  <si>
    <t>人・農地プランを公表又は公表を予定している。</t>
    <rPh sb="0" eb="1">
      <t>ヒト</t>
    </rPh>
    <rPh sb="2" eb="4">
      <t>ノウチ</t>
    </rPh>
    <rPh sb="8" eb="10">
      <t>コウヒョウ</t>
    </rPh>
    <rPh sb="10" eb="11">
      <t>マタ</t>
    </rPh>
    <rPh sb="12" eb="14">
      <t>コウヒョウ</t>
    </rPh>
    <rPh sb="15" eb="17">
      <t>ヨテイ</t>
    </rPh>
    <phoneticPr fontId="4"/>
  </si>
  <si>
    <t>公表</t>
    <rPh sb="0" eb="2">
      <t>コウヒョウ</t>
    </rPh>
    <phoneticPr fontId="4"/>
  </si>
  <si>
    <t>公表予定</t>
    <rPh sb="0" eb="2">
      <t>コウヒョウ</t>
    </rPh>
    <rPh sb="2" eb="4">
      <t>ヨテイ</t>
    </rPh>
    <phoneticPr fontId="4"/>
  </si>
  <si>
    <t>今後も継続して人・農地プランの内容の向上に向けた話合い等を行うこととしている。</t>
    <rPh sb="0" eb="2">
      <t>コンゴ</t>
    </rPh>
    <rPh sb="3" eb="5">
      <t>ケイゾク</t>
    </rPh>
    <rPh sb="7" eb="8">
      <t>ヒト</t>
    </rPh>
    <rPh sb="9" eb="11">
      <t>ノウチ</t>
    </rPh>
    <rPh sb="15" eb="17">
      <t>ナイヨウ</t>
    </rPh>
    <rPh sb="18" eb="20">
      <t>コウジョウ</t>
    </rPh>
    <rPh sb="21" eb="22">
      <t>ム</t>
    </rPh>
    <rPh sb="24" eb="26">
      <t>ハナシア</t>
    </rPh>
    <rPh sb="27" eb="28">
      <t>トウ</t>
    </rPh>
    <rPh sb="29" eb="30">
      <t>オコナ</t>
    </rPh>
    <phoneticPr fontId="4"/>
  </si>
  <si>
    <t>（今後の地域内の話合い等及び公表の予定について記載）</t>
    <rPh sb="1" eb="3">
      <t>コンゴ</t>
    </rPh>
    <rPh sb="4" eb="6">
      <t>チイキ</t>
    </rPh>
    <rPh sb="6" eb="7">
      <t>ナイ</t>
    </rPh>
    <rPh sb="8" eb="10">
      <t>ハナシア</t>
    </rPh>
    <rPh sb="11" eb="12">
      <t>ナド</t>
    </rPh>
    <rPh sb="12" eb="13">
      <t>オヨ</t>
    </rPh>
    <rPh sb="14" eb="16">
      <t>コウヒョウ</t>
    </rPh>
    <rPh sb="17" eb="19">
      <t>ヨテイ</t>
    </rPh>
    <rPh sb="23" eb="25">
      <t>キサイ</t>
    </rPh>
    <phoneticPr fontId="4"/>
  </si>
  <si>
    <t>（注）１．適切な人・農地プランが作成されているか確認するため、該当する場合に□にチェックを入れること。</t>
    <rPh sb="1" eb="2">
      <t>チュウ</t>
    </rPh>
    <rPh sb="5" eb="7">
      <t>テキセツ</t>
    </rPh>
    <rPh sb="8" eb="9">
      <t>ヒト</t>
    </rPh>
    <rPh sb="10" eb="12">
      <t>ノウチ</t>
    </rPh>
    <rPh sb="16" eb="18">
      <t>サクセイ</t>
    </rPh>
    <rPh sb="24" eb="26">
      <t>カクニン</t>
    </rPh>
    <rPh sb="31" eb="33">
      <t>ガイトウ</t>
    </rPh>
    <rPh sb="35" eb="37">
      <t>バアイ</t>
    </rPh>
    <rPh sb="45" eb="46">
      <t>イ</t>
    </rPh>
    <phoneticPr fontId="4"/>
  </si>
  <si>
    <t>　　　　　チェックがない場合には、適切な人・農地プランが作成されていないため本事業の対象外となりますのでご注意く
　　　　ださい。</t>
    <rPh sb="12" eb="14">
      <t>バアイ</t>
    </rPh>
    <rPh sb="17" eb="19">
      <t>テキセツ</t>
    </rPh>
    <rPh sb="20" eb="21">
      <t>ヒト</t>
    </rPh>
    <rPh sb="22" eb="24">
      <t>ノウチ</t>
    </rPh>
    <rPh sb="28" eb="30">
      <t>サクセイ</t>
    </rPh>
    <rPh sb="38" eb="41">
      <t>ホンジギョウ</t>
    </rPh>
    <rPh sb="42" eb="45">
      <t>タイショウガイ</t>
    </rPh>
    <rPh sb="53" eb="55">
      <t>チュウイ</t>
    </rPh>
    <phoneticPr fontId="4"/>
  </si>
  <si>
    <t>人・農地プランの
作成時期</t>
    <rPh sb="0" eb="1">
      <t>ヒト</t>
    </rPh>
    <rPh sb="2" eb="4">
      <t>ノウチ</t>
    </rPh>
    <rPh sb="9" eb="11">
      <t>サクセイ</t>
    </rPh>
    <rPh sb="11" eb="13">
      <t>ジキ</t>
    </rPh>
    <phoneticPr fontId="4"/>
  </si>
  <si>
    <t>作成スケジュール</t>
    <rPh sb="0" eb="2">
      <t>サクセイ</t>
    </rPh>
    <phoneticPr fontId="4"/>
  </si>
  <si>
    <t>　　④の新規就農ポイントの加点を受ける者にあっては（イ）、
　その他の者は（ア）の取組に該当している。</t>
    <rPh sb="4" eb="6">
      <t>シンキ</t>
    </rPh>
    <rPh sb="6" eb="8">
      <t>シュウノウ</t>
    </rPh>
    <rPh sb="13" eb="15">
      <t>カテン</t>
    </rPh>
    <rPh sb="16" eb="17">
      <t>ウ</t>
    </rPh>
    <rPh sb="19" eb="20">
      <t>シャ</t>
    </rPh>
    <rPh sb="33" eb="34">
      <t>タ</t>
    </rPh>
    <rPh sb="35" eb="36">
      <t>シャ</t>
    </rPh>
    <rPh sb="41" eb="43">
      <t>トリクミ</t>
    </rPh>
    <rPh sb="44" eb="46">
      <t>ガイトウ</t>
    </rPh>
    <phoneticPr fontId="4"/>
  </si>
  <si>
    <t>○○地区</t>
    <rPh sb="2" eb="4">
      <t>チク</t>
    </rPh>
    <phoneticPr fontId="4"/>
  </si>
  <si>
    <t>　２．「人・農地プランが作成又は見直しされている」欄の右の括弧には「作成」又は「見直し」と記載し、「人・農地プランを
　　公表又は公表を予定している」欄の右の括弧には「公表」又は「公表予定」と記載すること。</t>
    <rPh sb="25" eb="26">
      <t>ラン</t>
    </rPh>
    <rPh sb="27" eb="28">
      <t>ミギ</t>
    </rPh>
    <rPh sb="29" eb="31">
      <t>カッコ</t>
    </rPh>
    <rPh sb="34" eb="36">
      <t>サクセイ</t>
    </rPh>
    <rPh sb="37" eb="38">
      <t>マタ</t>
    </rPh>
    <rPh sb="40" eb="42">
      <t>ミナオ</t>
    </rPh>
    <rPh sb="45" eb="47">
      <t>キサイ</t>
    </rPh>
    <rPh sb="75" eb="76">
      <t>ラン</t>
    </rPh>
    <rPh sb="84" eb="86">
      <t>コウヒョウ</t>
    </rPh>
    <rPh sb="90" eb="92">
      <t>コウヒョウ</t>
    </rPh>
    <rPh sb="92" eb="94">
      <t>ヨテイ</t>
    </rPh>
    <phoneticPr fontId="4"/>
  </si>
  <si>
    <t>（単位：経営体）</t>
    <rPh sb="1" eb="3">
      <t>タンイ</t>
    </rPh>
    <rPh sb="4" eb="7">
      <t>ケイエイタイ</t>
    </rPh>
    <phoneticPr fontId="4"/>
  </si>
  <si>
    <t>事業実施前年度から増加した農地集積面積</t>
    <rPh sb="0" eb="2">
      <t>ジギョウ</t>
    </rPh>
    <rPh sb="2" eb="4">
      <t>ジッシ</t>
    </rPh>
    <rPh sb="4" eb="7">
      <t>ゼンネンド</t>
    </rPh>
    <rPh sb="9" eb="11">
      <t>ゾウカ</t>
    </rPh>
    <rPh sb="13" eb="15">
      <t>ノウチ</t>
    </rPh>
    <rPh sb="15" eb="17">
      <t>シュウセキ</t>
    </rPh>
    <rPh sb="17" eb="19">
      <t>メンセキ</t>
    </rPh>
    <phoneticPr fontId="4"/>
  </si>
  <si>
    <t>別紙様式第１－１号</t>
    <rPh sb="0" eb="2">
      <t>ベッシ</t>
    </rPh>
    <rPh sb="2" eb="4">
      <t>ヨウシキ</t>
    </rPh>
    <rPh sb="4" eb="5">
      <t>ダイ</t>
    </rPh>
    <rPh sb="8" eb="9">
      <t>ゴウ</t>
    </rPh>
    <phoneticPr fontId="4"/>
  </si>
  <si>
    <t>適切な人・農地プランの作成等がされている地区</t>
    <rPh sb="0" eb="2">
      <t>テキセツ</t>
    </rPh>
    <rPh sb="3" eb="4">
      <t>ヒト</t>
    </rPh>
    <rPh sb="5" eb="7">
      <t>ノウチ</t>
    </rPh>
    <rPh sb="11" eb="13">
      <t>サクセイ</t>
    </rPh>
    <rPh sb="13" eb="14">
      <t>トウ</t>
    </rPh>
    <rPh sb="20" eb="22">
      <t>チク</t>
    </rPh>
    <phoneticPr fontId="4"/>
  </si>
  <si>
    <t>人・農地プランの作成等がされていないが農地中間管理機構から賃借権等の設定等を受けた者が営農範囲とする地区</t>
    <rPh sb="0" eb="1">
      <t>ヒト</t>
    </rPh>
    <rPh sb="2" eb="4">
      <t>ノウチ</t>
    </rPh>
    <rPh sb="8" eb="11">
      <t>サクセイナド</t>
    </rPh>
    <rPh sb="19" eb="21">
      <t>ノウチ</t>
    </rPh>
    <rPh sb="21" eb="23">
      <t>チュウカン</t>
    </rPh>
    <rPh sb="23" eb="25">
      <t>カンリ</t>
    </rPh>
    <rPh sb="25" eb="27">
      <t>キコウ</t>
    </rPh>
    <rPh sb="29" eb="33">
      <t>チンシャクケンナド</t>
    </rPh>
    <rPh sb="34" eb="37">
      <t>セッテイナド</t>
    </rPh>
    <rPh sb="38" eb="39">
      <t>ウ</t>
    </rPh>
    <rPh sb="41" eb="42">
      <t>モノ</t>
    </rPh>
    <rPh sb="43" eb="45">
      <t>エイノウ</t>
    </rPh>
    <rPh sb="45" eb="47">
      <t>ハンイ</t>
    </rPh>
    <rPh sb="50" eb="52">
      <t>チク</t>
    </rPh>
    <phoneticPr fontId="4"/>
  </si>
  <si>
    <t>都道府県名</t>
    <rPh sb="0" eb="4">
      <t>トドウフケン</t>
    </rPh>
    <rPh sb="4" eb="5">
      <t>メイ</t>
    </rPh>
    <phoneticPr fontId="4"/>
  </si>
  <si>
    <t>市町村名</t>
    <rPh sb="0" eb="3">
      <t>シチョウソン</t>
    </rPh>
    <rPh sb="3" eb="4">
      <t>メイ</t>
    </rPh>
    <phoneticPr fontId="4"/>
  </si>
  <si>
    <t>地区名</t>
    <rPh sb="0" eb="2">
      <t>チク</t>
    </rPh>
    <rPh sb="2" eb="3">
      <t>メイ</t>
    </rPh>
    <phoneticPr fontId="4"/>
  </si>
  <si>
    <t>事業実施年度</t>
    <rPh sb="0" eb="2">
      <t>ジギョウ</t>
    </rPh>
    <rPh sb="2" eb="4">
      <t>ジッシ</t>
    </rPh>
    <rPh sb="4" eb="6">
      <t>ネンド</t>
    </rPh>
    <phoneticPr fontId="4"/>
  </si>
  <si>
    <t>目標年度</t>
    <rPh sb="0" eb="2">
      <t>モクヒョウ</t>
    </rPh>
    <rPh sb="2" eb="4">
      <t>ネンド</t>
    </rPh>
    <phoneticPr fontId="4"/>
  </si>
  <si>
    <t>事業実施主体</t>
    <rPh sb="0" eb="2">
      <t>ジギョウ</t>
    </rPh>
    <rPh sb="2" eb="4">
      <t>ジッシ</t>
    </rPh>
    <rPh sb="4" eb="6">
      <t>シュタイ</t>
    </rPh>
    <phoneticPr fontId="4"/>
  </si>
  <si>
    <t>Ⅰ　事業実施地区の成果目標</t>
    <rPh sb="2" eb="4">
      <t>ジギョウ</t>
    </rPh>
    <rPh sb="4" eb="6">
      <t>ジッシ</t>
    </rPh>
    <rPh sb="6" eb="8">
      <t>チク</t>
    </rPh>
    <rPh sb="9" eb="11">
      <t>セイカ</t>
    </rPh>
    <rPh sb="11" eb="13">
      <t>モクヒョウ</t>
    </rPh>
    <phoneticPr fontId="4"/>
  </si>
  <si>
    <t>成果目標項目</t>
    <rPh sb="0" eb="2">
      <t>セイカ</t>
    </rPh>
    <rPh sb="2" eb="4">
      <t>モクヒョウ</t>
    </rPh>
    <rPh sb="4" eb="6">
      <t>コウモク</t>
    </rPh>
    <phoneticPr fontId="4"/>
  </si>
  <si>
    <t>1年度目</t>
    <rPh sb="1" eb="3">
      <t>ネンド</t>
    </rPh>
    <rPh sb="3" eb="4">
      <t>メ</t>
    </rPh>
    <phoneticPr fontId="4"/>
  </si>
  <si>
    <t>2年度目</t>
    <rPh sb="1" eb="3">
      <t>ネンド</t>
    </rPh>
    <rPh sb="3" eb="4">
      <t>メ</t>
    </rPh>
    <phoneticPr fontId="4"/>
  </si>
  <si>
    <t>3年度目</t>
    <rPh sb="1" eb="3">
      <t>ネンド</t>
    </rPh>
    <rPh sb="3" eb="4">
      <t>メ</t>
    </rPh>
    <phoneticPr fontId="4"/>
  </si>
  <si>
    <t>必須目標</t>
    <rPh sb="0" eb="2">
      <t>ヒッス</t>
    </rPh>
    <rPh sb="2" eb="4">
      <t>モクヒョウ</t>
    </rPh>
    <phoneticPr fontId="4"/>
  </si>
  <si>
    <t>事業関連取組目標</t>
    <rPh sb="0" eb="2">
      <t>ジギョウ</t>
    </rPh>
    <rPh sb="2" eb="4">
      <t>カンレン</t>
    </rPh>
    <rPh sb="4" eb="6">
      <t>トリクミ</t>
    </rPh>
    <rPh sb="6" eb="8">
      <t>モクヒョウ</t>
    </rPh>
    <phoneticPr fontId="4"/>
  </si>
  <si>
    <t>農産物の価値向上</t>
    <rPh sb="0" eb="3">
      <t>ノウサンブツ</t>
    </rPh>
    <rPh sb="4" eb="6">
      <t>カチ</t>
    </rPh>
    <rPh sb="6" eb="8">
      <t>コウジョウ</t>
    </rPh>
    <phoneticPr fontId="4"/>
  </si>
  <si>
    <t>単位面積当たり収量の増加</t>
    <rPh sb="0" eb="2">
      <t>タンイ</t>
    </rPh>
    <rPh sb="2" eb="4">
      <t>メンセキ</t>
    </rPh>
    <rPh sb="4" eb="5">
      <t>ア</t>
    </rPh>
    <rPh sb="7" eb="9">
      <t>シュウリョウ</t>
    </rPh>
    <rPh sb="10" eb="12">
      <t>ゾウカ</t>
    </rPh>
    <phoneticPr fontId="4"/>
  </si>
  <si>
    <t>経営コストの縮減</t>
    <rPh sb="0" eb="2">
      <t>ケイエイ</t>
    </rPh>
    <rPh sb="6" eb="8">
      <t>シュクゲン</t>
    </rPh>
    <phoneticPr fontId="4"/>
  </si>
  <si>
    <t>農業経営の複合化</t>
    <rPh sb="0" eb="2">
      <t>ノウギョウ</t>
    </rPh>
    <rPh sb="2" eb="4">
      <t>ケイエイ</t>
    </rPh>
    <rPh sb="5" eb="8">
      <t>フクゴウカ</t>
    </rPh>
    <phoneticPr fontId="4"/>
  </si>
  <si>
    <t>農業経営の法人化</t>
    <rPh sb="0" eb="2">
      <t>ノウギョウ</t>
    </rPh>
    <rPh sb="2" eb="4">
      <t>ケイエイ</t>
    </rPh>
    <rPh sb="5" eb="8">
      <t>ホウジンカ</t>
    </rPh>
    <phoneticPr fontId="4"/>
  </si>
  <si>
    <t>(注)</t>
    <rPh sb="1" eb="2">
      <t>チュウ</t>
    </rPh>
    <phoneticPr fontId="4"/>
  </si>
  <si>
    <t>Ⅱ　施設整備計画</t>
    <rPh sb="2" eb="4">
      <t>シセツ</t>
    </rPh>
    <rPh sb="4" eb="6">
      <t>セイビ</t>
    </rPh>
    <rPh sb="6" eb="8">
      <t>ケイカク</t>
    </rPh>
    <phoneticPr fontId="4"/>
  </si>
  <si>
    <t>１　融資主体型補助・追加的信用供与補助計画</t>
    <rPh sb="2" eb="4">
      <t>ユウシ</t>
    </rPh>
    <rPh sb="4" eb="6">
      <t>シュタイ</t>
    </rPh>
    <rPh sb="6" eb="7">
      <t>ガタ</t>
    </rPh>
    <rPh sb="7" eb="9">
      <t>ホジョ</t>
    </rPh>
    <rPh sb="10" eb="13">
      <t>ツイカテキ</t>
    </rPh>
    <rPh sb="13" eb="15">
      <t>シンヨウ</t>
    </rPh>
    <rPh sb="15" eb="17">
      <t>キョウヨ</t>
    </rPh>
    <rPh sb="17" eb="19">
      <t>ホジョ</t>
    </rPh>
    <rPh sb="19" eb="21">
      <t>ケイカク</t>
    </rPh>
    <phoneticPr fontId="4"/>
  </si>
  <si>
    <t>（単位：円）</t>
    <rPh sb="1" eb="3">
      <t>タンイ</t>
    </rPh>
    <rPh sb="4" eb="5">
      <t>エン</t>
    </rPh>
    <phoneticPr fontId="4"/>
  </si>
  <si>
    <t>区　　　分</t>
    <rPh sb="0" eb="1">
      <t>ク</t>
    </rPh>
    <rPh sb="4" eb="5">
      <t>ブン</t>
    </rPh>
    <phoneticPr fontId="4"/>
  </si>
  <si>
    <t>事業費</t>
    <rPh sb="0" eb="3">
      <t>ジギョウヒヒ</t>
    </rPh>
    <phoneticPr fontId="4"/>
  </si>
  <si>
    <t>負担区分</t>
    <rPh sb="0" eb="2">
      <t>フタン</t>
    </rPh>
    <rPh sb="2" eb="4">
      <t>クブン</t>
    </rPh>
    <phoneticPr fontId="4"/>
  </si>
  <si>
    <t>備　　考</t>
    <rPh sb="0" eb="1">
      <t>ソナエ</t>
    </rPh>
    <rPh sb="3" eb="4">
      <t>コウ</t>
    </rPh>
    <phoneticPr fontId="4"/>
  </si>
  <si>
    <t>補助金</t>
    <rPh sb="0" eb="3">
      <t>ホジョキン</t>
    </rPh>
    <phoneticPr fontId="4"/>
  </si>
  <si>
    <t>都道
府県費</t>
    <rPh sb="0" eb="2">
      <t>トドウ</t>
    </rPh>
    <rPh sb="3" eb="5">
      <t>フケン</t>
    </rPh>
    <rPh sb="5" eb="6">
      <t>ヒ</t>
    </rPh>
    <phoneticPr fontId="4"/>
  </si>
  <si>
    <t>市町村費</t>
    <rPh sb="0" eb="3">
      <t>シチョウソン</t>
    </rPh>
    <rPh sb="3" eb="4">
      <t>ヒ</t>
    </rPh>
    <phoneticPr fontId="4"/>
  </si>
  <si>
    <t>対象経営体負担経費</t>
    <rPh sb="0" eb="2">
      <t>タイショウ</t>
    </rPh>
    <rPh sb="2" eb="4">
      <t>ケイエイ</t>
    </rPh>
    <rPh sb="4" eb="5">
      <t>タイ</t>
    </rPh>
    <rPh sb="5" eb="7">
      <t>フタン</t>
    </rPh>
    <rPh sb="7" eb="9">
      <t>ケイヒ</t>
    </rPh>
    <phoneticPr fontId="4"/>
  </si>
  <si>
    <t>自己負担</t>
    <rPh sb="0" eb="2">
      <t>ジコ</t>
    </rPh>
    <rPh sb="2" eb="4">
      <t>フタン</t>
    </rPh>
    <phoneticPr fontId="4"/>
  </si>
  <si>
    <t>融資主体型補助事業</t>
    <rPh sb="0" eb="2">
      <t>ユウシ</t>
    </rPh>
    <rPh sb="2" eb="4">
      <t>シュタイ</t>
    </rPh>
    <rPh sb="4" eb="5">
      <t>ガタ</t>
    </rPh>
    <rPh sb="5" eb="7">
      <t>ホジョ</t>
    </rPh>
    <rPh sb="7" eb="9">
      <t>ジギョウ</t>
    </rPh>
    <phoneticPr fontId="4"/>
  </si>
  <si>
    <t>経営体</t>
    <rPh sb="0" eb="3">
      <t>ケイエイタイ</t>
    </rPh>
    <phoneticPr fontId="4"/>
  </si>
  <si>
    <t>うちイノベーション支援</t>
    <rPh sb="9" eb="11">
      <t>シエン</t>
    </rPh>
    <phoneticPr fontId="4"/>
  </si>
  <si>
    <t>追加的信用供与補助事業</t>
    <rPh sb="0" eb="3">
      <t>ツイカテキ</t>
    </rPh>
    <rPh sb="3" eb="5">
      <t>シンヨウ</t>
    </rPh>
    <rPh sb="5" eb="7">
      <t>キョウヨ</t>
    </rPh>
    <rPh sb="7" eb="9">
      <t>ホジョ</t>
    </rPh>
    <rPh sb="9" eb="11">
      <t>ジギョウ</t>
    </rPh>
    <phoneticPr fontId="4"/>
  </si>
  <si>
    <t>保証希望融資額：</t>
    <rPh sb="0" eb="2">
      <t>ホショウ</t>
    </rPh>
    <rPh sb="2" eb="4">
      <t>キボウ</t>
    </rPh>
    <rPh sb="4" eb="7">
      <t>ユウシガク</t>
    </rPh>
    <phoneticPr fontId="4"/>
  </si>
  <si>
    <t>円</t>
    <rPh sb="0" eb="1">
      <t>エン</t>
    </rPh>
    <phoneticPr fontId="4"/>
  </si>
  <si>
    <t>２　附帯事務費</t>
    <rPh sb="2" eb="4">
      <t>フタイ</t>
    </rPh>
    <rPh sb="4" eb="7">
      <t>ジムヒ</t>
    </rPh>
    <phoneticPr fontId="4"/>
  </si>
  <si>
    <t>事業費</t>
    <rPh sb="0" eb="3">
      <t>ジギョウヒ</t>
    </rPh>
    <phoneticPr fontId="4"/>
  </si>
  <si>
    <r>
      <t>適否</t>
    </r>
    <r>
      <rPr>
        <sz val="8"/>
        <rFont val="ＭＳ Ｐ明朝"/>
        <family val="1"/>
        <charset val="128"/>
      </rPr>
      <t xml:space="preserve">
（市町村：Ⅱの１の事業費の0.4％以内）</t>
    </r>
    <rPh sb="0" eb="2">
      <t>テキヒ</t>
    </rPh>
    <rPh sb="1" eb="2">
      <t>イナ</t>
    </rPh>
    <rPh sb="4" eb="7">
      <t>シチョウソン</t>
    </rPh>
    <rPh sb="12" eb="15">
      <t>ジギョウヒ</t>
    </rPh>
    <rPh sb="20" eb="22">
      <t>イナイ</t>
    </rPh>
    <phoneticPr fontId="4"/>
  </si>
  <si>
    <t>市町村附帯事務費</t>
    <rPh sb="0" eb="3">
      <t>シチョウソン</t>
    </rPh>
    <rPh sb="3" eb="5">
      <t>フタイ</t>
    </rPh>
    <rPh sb="5" eb="8">
      <t>ジムヒ</t>
    </rPh>
    <phoneticPr fontId="4"/>
  </si>
  <si>
    <t>［附帯事務費の具体的内容］</t>
    <rPh sb="1" eb="3">
      <t>フタイ</t>
    </rPh>
    <rPh sb="3" eb="6">
      <t>ジムヒ</t>
    </rPh>
    <rPh sb="7" eb="10">
      <t>グタイテキ</t>
    </rPh>
    <rPh sb="10" eb="12">
      <t>ナイヨウ</t>
    </rPh>
    <phoneticPr fontId="4"/>
  </si>
  <si>
    <t>具体的な使途</t>
    <rPh sb="0" eb="3">
      <t>グタイテキ</t>
    </rPh>
    <rPh sb="4" eb="6">
      <t>シト</t>
    </rPh>
    <phoneticPr fontId="4"/>
  </si>
  <si>
    <t>Ⅲ　事業実施主体の概要</t>
    <rPh sb="2" eb="4">
      <t>ジギョウ</t>
    </rPh>
    <rPh sb="4" eb="6">
      <t>ジッシ</t>
    </rPh>
    <rPh sb="6" eb="8">
      <t>シュタイ</t>
    </rPh>
    <rPh sb="9" eb="11">
      <t>ガイヨウ</t>
    </rPh>
    <phoneticPr fontId="4"/>
  </si>
  <si>
    <t>代表者名</t>
    <rPh sb="0" eb="3">
      <t>ダイヒョウシャ</t>
    </rPh>
    <rPh sb="3" eb="4">
      <t>メイ</t>
    </rPh>
    <phoneticPr fontId="4"/>
  </si>
  <si>
    <t>事務局担当部局</t>
    <rPh sb="0" eb="3">
      <t>ジムキョク</t>
    </rPh>
    <rPh sb="3" eb="5">
      <t>タントウ</t>
    </rPh>
    <rPh sb="5" eb="7">
      <t>ブキョク</t>
    </rPh>
    <phoneticPr fontId="4"/>
  </si>
  <si>
    <t>事務責任者</t>
    <rPh sb="0" eb="2">
      <t>ジム</t>
    </rPh>
    <rPh sb="2" eb="5">
      <t>セキニンシャ</t>
    </rPh>
    <phoneticPr fontId="4"/>
  </si>
  <si>
    <t>（役職）</t>
    <rPh sb="1" eb="3">
      <t>ヤクショク</t>
    </rPh>
    <phoneticPr fontId="4"/>
  </si>
  <si>
    <t>（氏名）</t>
    <rPh sb="1" eb="3">
      <t>シメイ</t>
    </rPh>
    <phoneticPr fontId="4"/>
  </si>
  <si>
    <t>電話・ファックス</t>
    <rPh sb="0" eb="2">
      <t>デンワ</t>
    </rPh>
    <phoneticPr fontId="4"/>
  </si>
  <si>
    <t>事務担当者</t>
    <rPh sb="0" eb="2">
      <t>ジム</t>
    </rPh>
    <rPh sb="2" eb="5">
      <t>タントウシャ</t>
    </rPh>
    <phoneticPr fontId="4"/>
  </si>
  <si>
    <t>Ⅳ　市町村域を超える場合の調整</t>
    <rPh sb="2" eb="6">
      <t>シチョウソンイキ</t>
    </rPh>
    <rPh sb="7" eb="8">
      <t>コ</t>
    </rPh>
    <rPh sb="10" eb="12">
      <t>バアイ</t>
    </rPh>
    <rPh sb="13" eb="15">
      <t>チョウセイ</t>
    </rPh>
    <phoneticPr fontId="4"/>
  </si>
  <si>
    <t>事業実施地区が市町村域を超える場合に関係自治体と調整を行っている。</t>
    <rPh sb="0" eb="2">
      <t>ジギョウ</t>
    </rPh>
    <rPh sb="2" eb="4">
      <t>ジッシ</t>
    </rPh>
    <rPh sb="4" eb="6">
      <t>チク</t>
    </rPh>
    <rPh sb="7" eb="11">
      <t>シチョウソンイキ</t>
    </rPh>
    <rPh sb="12" eb="13">
      <t>コ</t>
    </rPh>
    <rPh sb="15" eb="17">
      <t>バアイ</t>
    </rPh>
    <rPh sb="18" eb="20">
      <t>カンケイ</t>
    </rPh>
    <rPh sb="20" eb="23">
      <t>ジチタイ</t>
    </rPh>
    <rPh sb="24" eb="26">
      <t>チョウセイ</t>
    </rPh>
    <rPh sb="27" eb="28">
      <t>オコナ</t>
    </rPh>
    <phoneticPr fontId="4"/>
  </si>
  <si>
    <t>調整内容等について</t>
    <rPh sb="0" eb="2">
      <t>チョウセイ</t>
    </rPh>
    <rPh sb="2" eb="4">
      <t>ナイヨウ</t>
    </rPh>
    <rPh sb="4" eb="5">
      <t>トウ</t>
    </rPh>
    <phoneticPr fontId="4"/>
  </si>
  <si>
    <t>（注）関係自治体と調整した場合に□にチェックを入れること。</t>
    <rPh sb="1" eb="2">
      <t>チュウ</t>
    </rPh>
    <rPh sb="3" eb="5">
      <t>カンケイ</t>
    </rPh>
    <rPh sb="5" eb="8">
      <t>ジチタイ</t>
    </rPh>
    <rPh sb="9" eb="11">
      <t>チョウセイ</t>
    </rPh>
    <rPh sb="13" eb="15">
      <t>バアイ</t>
    </rPh>
    <rPh sb="23" eb="24">
      <t>イ</t>
    </rPh>
    <phoneticPr fontId="4"/>
  </si>
  <si>
    <t>〔添付資料〕</t>
    <rPh sb="1" eb="3">
      <t>テンプ</t>
    </rPh>
    <rPh sb="3" eb="5">
      <t>シリョウ</t>
    </rPh>
    <phoneticPr fontId="4"/>
  </si>
  <si>
    <t>１．別紙様式第１－１号別添１　予算の配分基準ポイント</t>
    <rPh sb="2" eb="4">
      <t>ベッシ</t>
    </rPh>
    <rPh sb="4" eb="6">
      <t>ヨウシキ</t>
    </rPh>
    <rPh sb="6" eb="7">
      <t>ダイ</t>
    </rPh>
    <rPh sb="10" eb="11">
      <t>ゴウ</t>
    </rPh>
    <rPh sb="11" eb="13">
      <t>ベッテン</t>
    </rPh>
    <rPh sb="15" eb="17">
      <t>ヨサン</t>
    </rPh>
    <rPh sb="18" eb="20">
      <t>ハイブン</t>
    </rPh>
    <rPh sb="20" eb="22">
      <t>キジュン</t>
    </rPh>
    <phoneticPr fontId="4"/>
  </si>
  <si>
    <t>２．別紙様式第１－１号別添２　融資主体型補助事業対象経営体調書</t>
    <rPh sb="2" eb="4">
      <t>ベッシ</t>
    </rPh>
    <rPh sb="4" eb="6">
      <t>ヨウシキ</t>
    </rPh>
    <rPh sb="6" eb="7">
      <t>ダイ</t>
    </rPh>
    <rPh sb="10" eb="11">
      <t>ゴウ</t>
    </rPh>
    <rPh sb="11" eb="13">
      <t>ベッテン</t>
    </rPh>
    <rPh sb="15" eb="17">
      <t>ユウシ</t>
    </rPh>
    <rPh sb="17" eb="19">
      <t>シュタイ</t>
    </rPh>
    <rPh sb="19" eb="20">
      <t>ガタ</t>
    </rPh>
    <rPh sb="20" eb="22">
      <t>ホジョ</t>
    </rPh>
    <rPh sb="22" eb="24">
      <t>ジギョウ</t>
    </rPh>
    <rPh sb="24" eb="26">
      <t>タイショウ</t>
    </rPh>
    <rPh sb="26" eb="28">
      <t>ケイエイ</t>
    </rPh>
    <rPh sb="28" eb="29">
      <t>タイ</t>
    </rPh>
    <rPh sb="29" eb="31">
      <t>チョウショ</t>
    </rPh>
    <phoneticPr fontId="4"/>
  </si>
  <si>
    <t>３．別紙様式第１－１号別添３　人・農地プランの適切性等</t>
    <rPh sb="2" eb="4">
      <t>ベッシ</t>
    </rPh>
    <rPh sb="4" eb="6">
      <t>ヨウシキ</t>
    </rPh>
    <rPh sb="6" eb="7">
      <t>ダイ</t>
    </rPh>
    <rPh sb="10" eb="11">
      <t>ゴウ</t>
    </rPh>
    <rPh sb="11" eb="13">
      <t>ベッテン</t>
    </rPh>
    <rPh sb="15" eb="16">
      <t>ヒト</t>
    </rPh>
    <rPh sb="17" eb="19">
      <t>ノウチ</t>
    </rPh>
    <rPh sb="23" eb="26">
      <t>テキセツセイ</t>
    </rPh>
    <rPh sb="26" eb="27">
      <t>トウ</t>
    </rPh>
    <phoneticPr fontId="4"/>
  </si>
  <si>
    <t>４．計画位置図</t>
    <rPh sb="2" eb="4">
      <t>ケイカク</t>
    </rPh>
    <rPh sb="4" eb="6">
      <t>イチ</t>
    </rPh>
    <rPh sb="6" eb="7">
      <t>ズ</t>
    </rPh>
    <phoneticPr fontId="4"/>
  </si>
  <si>
    <t>　計画位置図は、既存の市町村地形図等を用い、次の要領で作成するものとする。</t>
    <rPh sb="1" eb="5">
      <t>ケイカクイチ</t>
    </rPh>
    <rPh sb="5" eb="6">
      <t>ズ</t>
    </rPh>
    <rPh sb="8" eb="10">
      <t>キゾン</t>
    </rPh>
    <rPh sb="11" eb="14">
      <t>シチョウソン</t>
    </rPh>
    <rPh sb="14" eb="17">
      <t>チケイズ</t>
    </rPh>
    <rPh sb="17" eb="18">
      <t>トウ</t>
    </rPh>
    <rPh sb="19" eb="20">
      <t>モチ</t>
    </rPh>
    <rPh sb="22" eb="23">
      <t>ツギ</t>
    </rPh>
    <rPh sb="24" eb="26">
      <t>ヨウリョウ</t>
    </rPh>
    <rPh sb="27" eb="29">
      <t>サクセイ</t>
    </rPh>
    <phoneticPr fontId="4"/>
  </si>
  <si>
    <t>（１）実施地区を黒色の実線で囲む。</t>
    <rPh sb="3" eb="5">
      <t>ジッシ</t>
    </rPh>
    <rPh sb="5" eb="7">
      <t>チク</t>
    </rPh>
    <rPh sb="8" eb="10">
      <t>クロイロ</t>
    </rPh>
    <rPh sb="11" eb="13">
      <t>ジッセン</t>
    </rPh>
    <rPh sb="14" eb="15">
      <t>カコ</t>
    </rPh>
    <phoneticPr fontId="4"/>
  </si>
  <si>
    <t>（２）助成対象者ごとの受益範囲を色分けして図示する。</t>
    <rPh sb="3" eb="5">
      <t>ジョセイ</t>
    </rPh>
    <rPh sb="5" eb="8">
      <t>タイショウシャ</t>
    </rPh>
    <rPh sb="11" eb="13">
      <t>ジュエキ</t>
    </rPh>
    <rPh sb="13" eb="15">
      <t>ハンイ</t>
    </rPh>
    <rPh sb="16" eb="18">
      <t>イロワ</t>
    </rPh>
    <rPh sb="21" eb="23">
      <t>ズシ</t>
    </rPh>
    <phoneticPr fontId="4"/>
  </si>
  <si>
    <t>（３）農地等の改良、造成又は復旧の場合、施行位置を事業ごとの色で囲む。（農道等の線的事業については、該当路線等を図示）</t>
    <rPh sb="3" eb="5">
      <t>ノウチ</t>
    </rPh>
    <rPh sb="5" eb="6">
      <t>トウ</t>
    </rPh>
    <rPh sb="7" eb="9">
      <t>カイリョウ</t>
    </rPh>
    <rPh sb="10" eb="12">
      <t>ゾウセイ</t>
    </rPh>
    <rPh sb="12" eb="13">
      <t>マタ</t>
    </rPh>
    <rPh sb="14" eb="16">
      <t>フッキュウ</t>
    </rPh>
    <rPh sb="17" eb="19">
      <t>バアイ</t>
    </rPh>
    <rPh sb="20" eb="22">
      <t>セコウ</t>
    </rPh>
    <rPh sb="22" eb="24">
      <t>イチ</t>
    </rPh>
    <rPh sb="25" eb="27">
      <t>ジギョウ</t>
    </rPh>
    <rPh sb="30" eb="31">
      <t>イロ</t>
    </rPh>
    <rPh sb="32" eb="33">
      <t>カコ</t>
    </rPh>
    <rPh sb="36" eb="38">
      <t>ノウドウ</t>
    </rPh>
    <rPh sb="38" eb="39">
      <t>トウ</t>
    </rPh>
    <rPh sb="40" eb="41">
      <t>セン</t>
    </rPh>
    <rPh sb="41" eb="42">
      <t>テキ</t>
    </rPh>
    <rPh sb="42" eb="44">
      <t>ジギョウ</t>
    </rPh>
    <rPh sb="50" eb="52">
      <t>ガイトウ</t>
    </rPh>
    <rPh sb="52" eb="54">
      <t>ロセン</t>
    </rPh>
    <rPh sb="54" eb="55">
      <t>トウ</t>
    </rPh>
    <rPh sb="56" eb="58">
      <t>ズシ</t>
    </rPh>
    <phoneticPr fontId="4"/>
  </si>
  <si>
    <t>（４）機械等の施行位置は、設置場所（機械については保管場所）を事業ごとの色で図示する。</t>
    <rPh sb="3" eb="5">
      <t>キカイ</t>
    </rPh>
    <rPh sb="5" eb="6">
      <t>トウ</t>
    </rPh>
    <rPh sb="7" eb="9">
      <t>セコウ</t>
    </rPh>
    <rPh sb="9" eb="11">
      <t>イチ</t>
    </rPh>
    <rPh sb="13" eb="15">
      <t>セッチ</t>
    </rPh>
    <rPh sb="15" eb="17">
      <t>バショ</t>
    </rPh>
    <rPh sb="18" eb="20">
      <t>キカイ</t>
    </rPh>
    <rPh sb="25" eb="27">
      <t>ホカン</t>
    </rPh>
    <rPh sb="27" eb="29">
      <t>バショ</t>
    </rPh>
    <rPh sb="31" eb="33">
      <t>ジギョウ</t>
    </rPh>
    <rPh sb="36" eb="37">
      <t>イロ</t>
    </rPh>
    <rPh sb="38" eb="40">
      <t>ズシ</t>
    </rPh>
    <phoneticPr fontId="4"/>
  </si>
  <si>
    <t>（５）施行位置は、対象経営体、事業内容の異なる個々の事業ごとに図示し、実線を引いて余白に当該事業の対象経営体名、事業内容を表示する。</t>
    <rPh sb="3" eb="5">
      <t>セコウ</t>
    </rPh>
    <rPh sb="5" eb="7">
      <t>イチ</t>
    </rPh>
    <rPh sb="9" eb="11">
      <t>タイショウ</t>
    </rPh>
    <rPh sb="11" eb="14">
      <t>ケイエイタイ</t>
    </rPh>
    <rPh sb="15" eb="17">
      <t>ジギョウ</t>
    </rPh>
    <rPh sb="17" eb="19">
      <t>ナイヨウ</t>
    </rPh>
    <rPh sb="20" eb="21">
      <t>コト</t>
    </rPh>
    <rPh sb="23" eb="25">
      <t>ココ</t>
    </rPh>
    <rPh sb="26" eb="28">
      <t>ジギョウ</t>
    </rPh>
    <rPh sb="31" eb="33">
      <t>ズシ</t>
    </rPh>
    <rPh sb="35" eb="37">
      <t>ジッセン</t>
    </rPh>
    <rPh sb="38" eb="39">
      <t>ヒ</t>
    </rPh>
    <rPh sb="41" eb="43">
      <t>ヨハク</t>
    </rPh>
    <rPh sb="44" eb="46">
      <t>トウガイ</t>
    </rPh>
    <rPh sb="46" eb="48">
      <t>ジギョウ</t>
    </rPh>
    <rPh sb="49" eb="51">
      <t>タイショウ</t>
    </rPh>
    <rPh sb="51" eb="53">
      <t>ケイエイ</t>
    </rPh>
    <rPh sb="53" eb="55">
      <t>タイメイ</t>
    </rPh>
    <rPh sb="56" eb="58">
      <t>ジギョウ</t>
    </rPh>
    <rPh sb="58" eb="60">
      <t>ナイヨウ</t>
    </rPh>
    <rPh sb="61" eb="63">
      <t>ヒョウジ</t>
    </rPh>
    <phoneticPr fontId="4"/>
  </si>
  <si>
    <t>５．対象経営体が法人、特定農業団体、集落営農組織その他任意団体の場合は、当該団体の定款、規約、構成員の状況及びその他経営状況が分かる資
　料。</t>
    <rPh sb="2" eb="4">
      <t>タイショウ</t>
    </rPh>
    <rPh sb="4" eb="7">
      <t>ケイエイタイ</t>
    </rPh>
    <rPh sb="8" eb="10">
      <t>ホウジン</t>
    </rPh>
    <rPh sb="11" eb="13">
      <t>トクテイ</t>
    </rPh>
    <rPh sb="13" eb="15">
      <t>ノウギョウ</t>
    </rPh>
    <rPh sb="15" eb="17">
      <t>ダンタイ</t>
    </rPh>
    <rPh sb="18" eb="20">
      <t>シュウラク</t>
    </rPh>
    <rPh sb="20" eb="22">
      <t>エイノウ</t>
    </rPh>
    <rPh sb="22" eb="24">
      <t>ソシキ</t>
    </rPh>
    <rPh sb="26" eb="27">
      <t>タ</t>
    </rPh>
    <rPh sb="27" eb="29">
      <t>ニンイ</t>
    </rPh>
    <rPh sb="29" eb="31">
      <t>ダンタイ</t>
    </rPh>
    <rPh sb="32" eb="34">
      <t>バアイ</t>
    </rPh>
    <rPh sb="36" eb="38">
      <t>トウガイ</t>
    </rPh>
    <rPh sb="38" eb="40">
      <t>ダンタイ</t>
    </rPh>
    <rPh sb="41" eb="43">
      <t>テイカン</t>
    </rPh>
    <rPh sb="44" eb="46">
      <t>キヤク</t>
    </rPh>
    <rPh sb="47" eb="50">
      <t>コウセイイン</t>
    </rPh>
    <rPh sb="51" eb="53">
      <t>ジョウキョウ</t>
    </rPh>
    <rPh sb="53" eb="54">
      <t>オヨ</t>
    </rPh>
    <rPh sb="57" eb="58">
      <t>タ</t>
    </rPh>
    <rPh sb="58" eb="60">
      <t>ケイエイ</t>
    </rPh>
    <rPh sb="60" eb="62">
      <t>ジョウキョウ</t>
    </rPh>
    <rPh sb="63" eb="64">
      <t>ワ</t>
    </rPh>
    <phoneticPr fontId="4"/>
  </si>
  <si>
    <t>６．事業実施主体が定める本補助金の交付に関する規程又は要綱等</t>
    <rPh sb="2" eb="4">
      <t>ジギョウ</t>
    </rPh>
    <rPh sb="4" eb="6">
      <t>ジッシ</t>
    </rPh>
    <rPh sb="6" eb="8">
      <t>シュタイ</t>
    </rPh>
    <rPh sb="9" eb="10">
      <t>サダ</t>
    </rPh>
    <rPh sb="12" eb="13">
      <t>ホン</t>
    </rPh>
    <rPh sb="13" eb="16">
      <t>ホジョキン</t>
    </rPh>
    <rPh sb="17" eb="19">
      <t>コウフ</t>
    </rPh>
    <rPh sb="20" eb="21">
      <t>カン</t>
    </rPh>
    <rPh sb="23" eb="25">
      <t>キテイ</t>
    </rPh>
    <rPh sb="25" eb="26">
      <t>マタ</t>
    </rPh>
    <rPh sb="27" eb="29">
      <t>ヨウコウ</t>
    </rPh>
    <rPh sb="29" eb="30">
      <t>トウ</t>
    </rPh>
    <phoneticPr fontId="4"/>
  </si>
  <si>
    <t>７．事業実施地区の人・農地プラン</t>
    <rPh sb="2" eb="4">
      <t>ジギョウ</t>
    </rPh>
    <rPh sb="4" eb="6">
      <t>ジッシ</t>
    </rPh>
    <rPh sb="6" eb="8">
      <t>チク</t>
    </rPh>
    <rPh sb="9" eb="10">
      <t>ヒト</t>
    </rPh>
    <rPh sb="11" eb="13">
      <t>ノウチ</t>
    </rPh>
    <phoneticPr fontId="4"/>
  </si>
  <si>
    <t>　　人・農地プランの作成に当たっての地域の話合い等の状況や今後の予定等が分かる資料</t>
    <rPh sb="2" eb="3">
      <t>ヒト</t>
    </rPh>
    <rPh sb="4" eb="6">
      <t>ノウチ</t>
    </rPh>
    <rPh sb="10" eb="12">
      <t>サクセイ</t>
    </rPh>
    <rPh sb="13" eb="14">
      <t>ア</t>
    </rPh>
    <rPh sb="18" eb="20">
      <t>チイキ</t>
    </rPh>
    <rPh sb="21" eb="22">
      <t>ハナ</t>
    </rPh>
    <rPh sb="22" eb="23">
      <t>ア</t>
    </rPh>
    <rPh sb="24" eb="25">
      <t>トウ</t>
    </rPh>
    <rPh sb="26" eb="28">
      <t>ジョウキョウ</t>
    </rPh>
    <rPh sb="29" eb="31">
      <t>コンゴ</t>
    </rPh>
    <rPh sb="32" eb="34">
      <t>ヨテイ</t>
    </rPh>
    <rPh sb="34" eb="35">
      <t>トウ</t>
    </rPh>
    <rPh sb="36" eb="37">
      <t>ワ</t>
    </rPh>
    <rPh sb="39" eb="41">
      <t>シリョウ</t>
    </rPh>
    <phoneticPr fontId="4"/>
  </si>
  <si>
    <t>８．その他都道府県知事が必要と認める資料</t>
    <rPh sb="4" eb="5">
      <t>タ</t>
    </rPh>
    <rPh sb="5" eb="9">
      <t>トドウフケン</t>
    </rPh>
    <rPh sb="9" eb="11">
      <t>チジ</t>
    </rPh>
    <rPh sb="12" eb="14">
      <t>ヒツヨウ</t>
    </rPh>
    <rPh sb="15" eb="16">
      <t>ミト</t>
    </rPh>
    <rPh sb="18" eb="20">
      <t>シリョウ</t>
    </rPh>
    <phoneticPr fontId="4"/>
  </si>
  <si>
    <t>□</t>
    <phoneticPr fontId="4"/>
  </si>
  <si>
    <t>該当する項目の□にチェックを入れる。</t>
    <phoneticPr fontId="4"/>
  </si>
  <si>
    <t>①</t>
    <phoneticPr fontId="4"/>
  </si>
  <si>
    <t>②</t>
    <phoneticPr fontId="4"/>
  </si>
  <si>
    <t>③</t>
    <phoneticPr fontId="4"/>
  </si>
  <si>
    <t>④</t>
    <phoneticPr fontId="4"/>
  </si>
  <si>
    <t>⑤</t>
    <phoneticPr fontId="4"/>
  </si>
  <si>
    <t>⑥</t>
    <phoneticPr fontId="4"/>
  </si>
  <si>
    <t>⑦</t>
    <phoneticPr fontId="4"/>
  </si>
  <si>
    <t>G=A+B+C
+D+E+F</t>
    <phoneticPr fontId="4"/>
  </si>
  <si>
    <t>ａ　基準額（600万円）以上</t>
    <rPh sb="2" eb="5">
      <t>キジュンガク</t>
    </rPh>
    <rPh sb="9" eb="11">
      <t>マンエン</t>
    </rPh>
    <rPh sb="12" eb="14">
      <t>イジョウ</t>
    </rPh>
    <phoneticPr fontId="4"/>
  </si>
  <si>
    <t>ｂ　基準額の50％増し（900万円）以上</t>
    <rPh sb="2" eb="5">
      <t>キジュンガク</t>
    </rPh>
    <rPh sb="9" eb="10">
      <t>マ</t>
    </rPh>
    <rPh sb="15" eb="17">
      <t>マンエン</t>
    </rPh>
    <rPh sb="18" eb="20">
      <t>イジョウ</t>
    </rPh>
    <phoneticPr fontId="4"/>
  </si>
  <si>
    <t>ｃ　基準額の100％増し（1,200万円）以上</t>
    <rPh sb="2" eb="5">
      <t>キジュンガク</t>
    </rPh>
    <rPh sb="10" eb="11">
      <t>マ</t>
    </rPh>
    <rPh sb="18" eb="20">
      <t>マンエン</t>
    </rPh>
    <rPh sb="21" eb="23">
      <t>イジョウ</t>
    </rPh>
    <phoneticPr fontId="4"/>
  </si>
  <si>
    <t>ｄ　基準額の200％増し（1,800万円）以上</t>
    <rPh sb="2" eb="5">
      <t>キジュンガク</t>
    </rPh>
    <rPh sb="10" eb="11">
      <t>マ</t>
    </rPh>
    <rPh sb="18" eb="20">
      <t>マンエン</t>
    </rPh>
    <rPh sb="21" eb="23">
      <t>イジョウ</t>
    </rPh>
    <phoneticPr fontId="4"/>
  </si>
  <si>
    <t>ａ　基準額（250万円）以上</t>
    <rPh sb="2" eb="5">
      <t>キジュンガク</t>
    </rPh>
    <rPh sb="9" eb="11">
      <t>マンエン</t>
    </rPh>
    <rPh sb="12" eb="14">
      <t>イジョウ</t>
    </rPh>
    <phoneticPr fontId="4"/>
  </si>
  <si>
    <t>ｂ　基準額の25％増し（313万円）以上</t>
    <rPh sb="2" eb="5">
      <t>キジュンガク</t>
    </rPh>
    <rPh sb="9" eb="10">
      <t>マ</t>
    </rPh>
    <rPh sb="15" eb="17">
      <t>マンエン</t>
    </rPh>
    <rPh sb="18" eb="20">
      <t>イジョウ</t>
    </rPh>
    <phoneticPr fontId="4"/>
  </si>
  <si>
    <t>ｃ　基準額の50％増し（375万円）以上</t>
    <rPh sb="2" eb="5">
      <t>キジュンガク</t>
    </rPh>
    <rPh sb="9" eb="10">
      <t>マ</t>
    </rPh>
    <rPh sb="15" eb="17">
      <t>マンエン</t>
    </rPh>
    <rPh sb="18" eb="20">
      <t>イジョウ</t>
    </rPh>
    <phoneticPr fontId="4"/>
  </si>
  <si>
    <t>ｄ　基準額の100％増し（500万円）以上</t>
    <rPh sb="2" eb="5">
      <t>キジュンガク</t>
    </rPh>
    <rPh sb="10" eb="11">
      <t>マ</t>
    </rPh>
    <rPh sb="16" eb="18">
      <t>マンエン</t>
    </rPh>
    <rPh sb="19" eb="21">
      <t>イジョウ</t>
    </rPh>
    <phoneticPr fontId="4"/>
  </si>
  <si>
    <t>ａ　３％以上</t>
    <rPh sb="4" eb="6">
      <t>イジョウ</t>
    </rPh>
    <phoneticPr fontId="4"/>
  </si>
  <si>
    <t>ｂ　５％以上</t>
    <rPh sb="4" eb="6">
      <t>イジョウ</t>
    </rPh>
    <phoneticPr fontId="4"/>
  </si>
  <si>
    <t>ｃ　７％以上</t>
    <rPh sb="4" eb="6">
      <t>イジョウ</t>
    </rPh>
    <phoneticPr fontId="4"/>
  </si>
  <si>
    <t>ｄ　９％以上</t>
    <rPh sb="4" eb="6">
      <t>イジョウ</t>
    </rPh>
    <phoneticPr fontId="4"/>
  </si>
  <si>
    <t>ｅ　12％以上</t>
    <rPh sb="5" eb="7">
      <t>イジョウ</t>
    </rPh>
    <phoneticPr fontId="4"/>
  </si>
  <si>
    <t>ｆ　15％以上</t>
    <rPh sb="5" eb="7">
      <t>イジョウ</t>
    </rPh>
    <phoneticPr fontId="4"/>
  </si>
  <si>
    <t>ａ　基準額（目標年度における就農後経過年数×50万円）以上</t>
    <rPh sb="2" eb="5">
      <t>キジュンガク</t>
    </rPh>
    <rPh sb="6" eb="8">
      <t>モクヒョウ</t>
    </rPh>
    <rPh sb="8" eb="10">
      <t>ネンド</t>
    </rPh>
    <rPh sb="14" eb="16">
      <t>シュウノウ</t>
    </rPh>
    <rPh sb="16" eb="17">
      <t>ゴ</t>
    </rPh>
    <rPh sb="17" eb="19">
      <t>ケイカ</t>
    </rPh>
    <rPh sb="19" eb="21">
      <t>ネンスウ</t>
    </rPh>
    <rPh sb="24" eb="26">
      <t>マンエン</t>
    </rPh>
    <rPh sb="27" eb="29">
      <t>イジョウ</t>
    </rPh>
    <phoneticPr fontId="4"/>
  </si>
  <si>
    <t>ｂ　基準額の10％増し以上</t>
    <rPh sb="2" eb="5">
      <t>キジュンガク</t>
    </rPh>
    <rPh sb="9" eb="10">
      <t>マ</t>
    </rPh>
    <rPh sb="11" eb="13">
      <t>イジョウ</t>
    </rPh>
    <phoneticPr fontId="4"/>
  </si>
  <si>
    <t>ｃ　基準額の20％増し以上</t>
    <rPh sb="2" eb="5">
      <t>キジュンガク</t>
    </rPh>
    <rPh sb="9" eb="10">
      <t>マ</t>
    </rPh>
    <rPh sb="11" eb="13">
      <t>イジョウ</t>
    </rPh>
    <phoneticPr fontId="4"/>
  </si>
  <si>
    <t>ｄ　基準額の30％増し以上</t>
    <rPh sb="2" eb="5">
      <t>キジュンガク</t>
    </rPh>
    <rPh sb="9" eb="10">
      <t>マ</t>
    </rPh>
    <rPh sb="11" eb="13">
      <t>イジョウ</t>
    </rPh>
    <phoneticPr fontId="4"/>
  </si>
  <si>
    <t>ｅ　基準額の40％増し以上</t>
    <rPh sb="2" eb="5">
      <t>キジュンガク</t>
    </rPh>
    <rPh sb="9" eb="10">
      <t>マ</t>
    </rPh>
    <rPh sb="11" eb="13">
      <t>イジョウ</t>
    </rPh>
    <phoneticPr fontId="4"/>
  </si>
  <si>
    <t>□</t>
    <phoneticPr fontId="4"/>
  </si>
  <si>
    <t>（</t>
    <phoneticPr fontId="4"/>
  </si>
  <si>
    <t>）</t>
    <phoneticPr fontId="4"/>
  </si>
  <si>
    <t>された年月日</t>
    <phoneticPr fontId="4"/>
  </si>
  <si>
    <t>年月日</t>
    <phoneticPr fontId="4"/>
  </si>
  <si>
    <t>各項目を成果目標として設定した地区内の経営体の数を、年度ごとに記載すること。
なお、１年度目及び２年度目において現状からの改善が行われない経営体は、目標を設定した経営体に該当しないため、
それぞれの年度の経営体数に含めない。</t>
    <rPh sb="0" eb="1">
      <t>カク</t>
    </rPh>
    <rPh sb="1" eb="3">
      <t>コウモク</t>
    </rPh>
    <rPh sb="4" eb="6">
      <t>セイカ</t>
    </rPh>
    <rPh sb="6" eb="8">
      <t>モクヒョウ</t>
    </rPh>
    <rPh sb="11" eb="13">
      <t>セッテイ</t>
    </rPh>
    <rPh sb="15" eb="18">
      <t>チクナイ</t>
    </rPh>
    <rPh sb="23" eb="24">
      <t>スウ</t>
    </rPh>
    <rPh sb="26" eb="28">
      <t>ネンド</t>
    </rPh>
    <rPh sb="31" eb="33">
      <t>キサイ</t>
    </rPh>
    <rPh sb="43" eb="45">
      <t>ネンド</t>
    </rPh>
    <rPh sb="45" eb="46">
      <t>メ</t>
    </rPh>
    <rPh sb="46" eb="47">
      <t>オヨ</t>
    </rPh>
    <rPh sb="49" eb="51">
      <t>ネンド</t>
    </rPh>
    <rPh sb="51" eb="52">
      <t>メ</t>
    </rPh>
    <rPh sb="56" eb="58">
      <t>ゲンジョウ</t>
    </rPh>
    <rPh sb="61" eb="63">
      <t>カイゼン</t>
    </rPh>
    <rPh sb="64" eb="65">
      <t>オコナ</t>
    </rPh>
    <rPh sb="69" eb="72">
      <t>ケイエイタイ</t>
    </rPh>
    <rPh sb="74" eb="76">
      <t>モクヒョウ</t>
    </rPh>
    <rPh sb="77" eb="79">
      <t>セッテイ</t>
    </rPh>
    <rPh sb="81" eb="84">
      <t>ケイエイタイ</t>
    </rPh>
    <rPh sb="85" eb="87">
      <t>ガイトウ</t>
    </rPh>
    <rPh sb="99" eb="101">
      <t>ネンド</t>
    </rPh>
    <rPh sb="107" eb="108">
      <t>フク</t>
    </rPh>
    <phoneticPr fontId="4"/>
  </si>
  <si>
    <t>A</t>
    <phoneticPr fontId="4"/>
  </si>
  <si>
    <t>B</t>
    <phoneticPr fontId="4"/>
  </si>
  <si>
    <t>C</t>
    <phoneticPr fontId="4"/>
  </si>
  <si>
    <t>D</t>
    <phoneticPr fontId="4"/>
  </si>
  <si>
    <t>Ｅ</t>
    <phoneticPr fontId="4"/>
  </si>
  <si>
    <t>Ｆ</t>
    <phoneticPr fontId="4"/>
  </si>
  <si>
    <t>Z=a+b
+c+d</t>
    <phoneticPr fontId="4"/>
  </si>
  <si>
    <t>a</t>
    <phoneticPr fontId="4"/>
  </si>
  <si>
    <t>b</t>
    <phoneticPr fontId="4"/>
  </si>
  <si>
    <t>c</t>
    <phoneticPr fontId="4"/>
  </si>
  <si>
    <t>d</t>
    <phoneticPr fontId="4"/>
  </si>
  <si>
    <t>ＴＥＬ</t>
    <phoneticPr fontId="4"/>
  </si>
  <si>
    <t>ＦＡＸ</t>
    <phoneticPr fontId="4"/>
  </si>
  <si>
    <t>□</t>
    <phoneticPr fontId="4"/>
  </si>
  <si>
    <t>ポイント
C=Ａ×Ｂ</t>
    <phoneticPr fontId="4"/>
  </si>
  <si>
    <t>①</t>
    <phoneticPr fontId="4"/>
  </si>
  <si>
    <t>②</t>
    <phoneticPr fontId="4"/>
  </si>
  <si>
    <t>　事業実施前３年度内に経営面積の拡大に取り組み、３年度前より経営面積が拡大しており、アからオまでのいずれかの取組に該当している。</t>
    <rPh sb="26" eb="27">
      <t>ド</t>
    </rPh>
    <rPh sb="54" eb="56">
      <t>トリクミ</t>
    </rPh>
    <rPh sb="57" eb="59">
      <t>ガイトウ</t>
    </rPh>
    <phoneticPr fontId="4"/>
  </si>
  <si>
    <t>ア　農地中間管理機構から賃借権等の設定等を受けており、かつ、目標年度
  に現状より４ha（営農類型が施設園芸作の場合は２ha、果樹作の場合は
  １ha）以上の経営面積の拡大を行うこととしている。</t>
    <phoneticPr fontId="4"/>
  </si>
  <si>
    <t>イ　農地中間管理機構から賃借権等の設定等を受けており、かつ、目標年度
　に現状より２ha（営農類型が施設園芸作の場合は１ha、果樹作の場合は
　0.5ha）以上の経営面積の拡大を行うこととしている。</t>
    <phoneticPr fontId="4"/>
  </si>
  <si>
    <t>ウ　農地中間管理機構から賃借権等の設定等を受けており、かつ、目標年度
　に現状より経営面積の拡大を行うこととしている、又は目標年度に現状より
　４ha（営農類型が施設園芸作の場合は２ha、果樹作の場合は１ha）以上の経
　営面積の拡大を行うこととしている。</t>
    <phoneticPr fontId="4"/>
  </si>
  <si>
    <t>エ　農地中間管理機構から賃借権等の設定等を受けている、又は目標年度
　に現状より２ha（営農類型が施設園芸作の場合は１ha、果樹作の場合は
　0.5ha）以上の経営面積の拡大を行うこととしている。</t>
    <phoneticPr fontId="4"/>
  </si>
  <si>
    <t>オ　上記アからエまでに該当しない経営体で、目標年度に現状より経営面積
　の拡大を行うこととしている。</t>
    <phoneticPr fontId="4"/>
  </si>
  <si>
    <t>③</t>
    <phoneticPr fontId="4"/>
  </si>
  <si>
    <t>④</t>
    <phoneticPr fontId="4"/>
  </si>
  <si>
    <t>⑤</t>
    <phoneticPr fontId="4"/>
  </si>
  <si>
    <t>　農業研修生（国内で農業を生業とする予定の者に限り、外国人技能実習制度に基づく者を除く。）を受け入れている。</t>
    <phoneticPr fontId="4"/>
  </si>
  <si>
    <t>ｂ　ａの加点対象者が受け入れた農業研修生が、過去５年以内に研修を終了
　して独立し、認定就農者又は認定農業者となった場合</t>
    <phoneticPr fontId="4"/>
  </si>
  <si>
    <t>⑥</t>
    <phoneticPr fontId="4"/>
  </si>
  <si>
    <t>ha</t>
    <phoneticPr fontId="4"/>
  </si>
  <si>
    <t>事業実施３年度前の４月１日現在と事業実施要望調査を始める前月末現在の地区の中心経営体等への農地集積率の差（単位：％小数点以下切り捨て）</t>
    <phoneticPr fontId="4"/>
  </si>
  <si>
    <t>ａ</t>
    <phoneticPr fontId="4"/>
  </si>
  <si>
    <t>ｂ</t>
    <phoneticPr fontId="4"/>
  </si>
  <si>
    <t>ａ-ｂ</t>
    <phoneticPr fontId="4"/>
  </si>
  <si>
    <t>①</t>
    <phoneticPr fontId="4"/>
  </si>
  <si>
    <t>直近年度における事業実施要望地区が存する都道府県の年間集積目標面積に対する農地中間管理機構の転貸面積のうち新規集積面積の比率の全国順位</t>
    <phoneticPr fontId="4"/>
  </si>
  <si>
    <t>過年度における事業実施要望地区が存する都道府県の年間集積目標面積に対する農地中間管理機構の転貸面積のうち新規集積面積の比率の全国順位</t>
    <phoneticPr fontId="4"/>
  </si>
  <si>
    <t>②</t>
    <phoneticPr fontId="4"/>
  </si>
  <si>
    <t>直近年度における事業実施要望地区が存する都道府県の全耕地面積に対する地中間管理機構の借入面積の比率の全国順位</t>
    <phoneticPr fontId="4"/>
  </si>
  <si>
    <t>過年度における事業実施要望地区が存する都道府県の全耕地面積に対する農地中間管理機構の借入面積の比率の全国順位</t>
    <phoneticPr fontId="4"/>
  </si>
  <si>
    <t>No</t>
    <phoneticPr fontId="4"/>
  </si>
  <si>
    <t>イ　国際水準GAPの認証を取得している。</t>
    <rPh sb="2" eb="4">
      <t>コクサイ</t>
    </rPh>
    <rPh sb="4" eb="6">
      <t>スイジュン</t>
    </rPh>
    <rPh sb="10" eb="12">
      <t>ニンショウ</t>
    </rPh>
    <rPh sb="13" eb="15">
      <t>シュトク</t>
    </rPh>
    <phoneticPr fontId="4"/>
  </si>
  <si>
    <t>ｂ　農業次世代人材投資事業（経営開始型）の交付を受けていない場合</t>
    <rPh sb="21" eb="23">
      <t>コウフ</t>
    </rPh>
    <rPh sb="24" eb="25">
      <t>ウ</t>
    </rPh>
    <rPh sb="30" eb="32">
      <t>バアイ</t>
    </rPh>
    <phoneticPr fontId="4"/>
  </si>
  <si>
    <t>平成29年度（追加要望）　経営体育成支援事業の都道府県配分基準に基づく加点</t>
    <rPh sb="0" eb="2">
      <t>ヘイセイ</t>
    </rPh>
    <rPh sb="4" eb="5">
      <t>ネン</t>
    </rPh>
    <rPh sb="5" eb="6">
      <t>ド</t>
    </rPh>
    <rPh sb="7" eb="9">
      <t>ツイカ</t>
    </rPh>
    <rPh sb="9" eb="11">
      <t>ヨウボウ</t>
    </rPh>
    <rPh sb="13" eb="16">
      <t>ケイエイタイ</t>
    </rPh>
    <rPh sb="16" eb="18">
      <t>イクセイ</t>
    </rPh>
    <rPh sb="18" eb="20">
      <t>シエン</t>
    </rPh>
    <rPh sb="20" eb="22">
      <t>ジギョウ</t>
    </rPh>
    <rPh sb="23" eb="27">
      <t>トドウフケン</t>
    </rPh>
    <rPh sb="27" eb="29">
      <t>ハイブン</t>
    </rPh>
    <rPh sb="29" eb="31">
      <t>キジュン</t>
    </rPh>
    <rPh sb="32" eb="33">
      <t>モト</t>
    </rPh>
    <rPh sb="35" eb="37">
      <t>カテン</t>
    </rPh>
    <phoneticPr fontId="30"/>
  </si>
  <si>
    <t>都道府県</t>
    <rPh sb="0" eb="4">
      <t>トドウフケン</t>
    </rPh>
    <phoneticPr fontId="30"/>
  </si>
  <si>
    <t>①農地中間管理機構による農地の集積状況</t>
    <phoneticPr fontId="30"/>
  </si>
  <si>
    <t>②農地中間管理機構による農地の集約化状況</t>
    <phoneticPr fontId="30"/>
  </si>
  <si>
    <t>計</t>
    <rPh sb="0" eb="1">
      <t>ケイ</t>
    </rPh>
    <phoneticPr fontId="30"/>
  </si>
  <si>
    <t>備考</t>
    <rPh sb="0" eb="2">
      <t>ビコウ</t>
    </rPh>
    <phoneticPr fontId="30"/>
  </si>
  <si>
    <t>都道府県の年間集積目標に対する農地中間管理機構の転貸面積のうち新規集積面積の比率の全国順位</t>
    <phoneticPr fontId="30"/>
  </si>
  <si>
    <t>都道府県の全耕地面積に対する農地中間管理機構の借入面積の比率の全国順位</t>
    <phoneticPr fontId="30"/>
  </si>
  <si>
    <t>ア　直近年度
（平成28年度実績）</t>
    <rPh sb="2" eb="4">
      <t>チョッキン</t>
    </rPh>
    <rPh sb="4" eb="6">
      <t>ネンド</t>
    </rPh>
    <rPh sb="8" eb="10">
      <t>ヘイセイ</t>
    </rPh>
    <rPh sb="12" eb="14">
      <t>トシド</t>
    </rPh>
    <rPh sb="14" eb="16">
      <t>ジッセキ</t>
    </rPh>
    <phoneticPr fontId="30"/>
  </si>
  <si>
    <t>イ　過年度　
（平成26-28年度実績）</t>
    <rPh sb="2" eb="5">
      <t>カネンド</t>
    </rPh>
    <rPh sb="8" eb="10">
      <t>ヘイセイ</t>
    </rPh>
    <rPh sb="15" eb="17">
      <t>トシド</t>
    </rPh>
    <rPh sb="17" eb="19">
      <t>ジッセキ</t>
    </rPh>
    <phoneticPr fontId="30"/>
  </si>
  <si>
    <t>順位</t>
    <phoneticPr fontId="30"/>
  </si>
  <si>
    <t>加点</t>
    <rPh sb="0" eb="2">
      <t>カテン</t>
    </rPh>
    <phoneticPr fontId="30"/>
  </si>
  <si>
    <t>順位</t>
    <phoneticPr fontId="30"/>
  </si>
  <si>
    <t>北海道</t>
    <rPh sb="0" eb="3">
      <t>ホッカイドウ</t>
    </rPh>
    <phoneticPr fontId="30"/>
  </si>
  <si>
    <t>青森県</t>
  </si>
  <si>
    <t>岩手県</t>
  </si>
  <si>
    <t>宮城県</t>
  </si>
  <si>
    <t>秋田県</t>
  </si>
  <si>
    <t>山形県</t>
  </si>
  <si>
    <t>福島県</t>
  </si>
  <si>
    <t>茨城県</t>
  </si>
  <si>
    <t>栃木県</t>
  </si>
  <si>
    <t>群馬県</t>
  </si>
  <si>
    <t>埼玉県</t>
  </si>
  <si>
    <t>千葉県</t>
  </si>
  <si>
    <t>東京都</t>
    <rPh sb="0" eb="3">
      <t>トウキョウト</t>
    </rPh>
    <phoneticPr fontId="30"/>
  </si>
  <si>
    <t>神奈川県</t>
  </si>
  <si>
    <t>山梨県</t>
  </si>
  <si>
    <t>長野県</t>
  </si>
  <si>
    <t>静岡県</t>
  </si>
  <si>
    <t>新潟県</t>
  </si>
  <si>
    <t>富山県</t>
  </si>
  <si>
    <t>石川県</t>
  </si>
  <si>
    <t>福井県</t>
  </si>
  <si>
    <t>岐阜県</t>
  </si>
  <si>
    <t>愛知県</t>
  </si>
  <si>
    <t>三重県</t>
  </si>
  <si>
    <t>滋賀県</t>
  </si>
  <si>
    <t>京都府</t>
    <rPh sb="0" eb="3">
      <t>キョウトフ</t>
    </rPh>
    <phoneticPr fontId="30"/>
  </si>
  <si>
    <t>大阪府</t>
    <rPh sb="0" eb="3">
      <t>オオサカフ</t>
    </rPh>
    <phoneticPr fontId="30"/>
  </si>
  <si>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</si>
  <si>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</si>
  <si>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</si>
  <si>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</si>
  <si>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</si>
  <si>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</si>
  <si>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</si>
  <si>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</si>
  <si>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</si>
  <si>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</si>
  <si>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</si>
  <si>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</si>
  <si>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</si>
  <si>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</si>
  <si>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</si>
  <si>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</si>
  <si>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</si>
  <si>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</si>
  <si>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</si>
  <si>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</si>
  <si>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（平成30年度）</t>
    <rPh sb="1" eb="3">
      <t>ヘイセイ</t>
    </rPh>
    <rPh sb="5" eb="7">
      <t>ネンド</t>
    </rPh>
    <phoneticPr fontId="4"/>
  </si>
  <si>
    <t>（平成31年度）</t>
    <rPh sb="1" eb="3">
      <t>ヘイセイ</t>
    </rPh>
    <rPh sb="5" eb="7">
      <t>ネンド</t>
    </rPh>
    <phoneticPr fontId="4"/>
  </si>
  <si>
    <t>（目標年度：平成32年度）</t>
    <rPh sb="1" eb="3">
      <t>モクヒョウ</t>
    </rPh>
    <rPh sb="3" eb="5">
      <t>ネンド</t>
    </rPh>
    <rPh sb="6" eb="8">
      <t>ヘイセイ</t>
    </rPh>
    <rPh sb="10" eb="12">
      <t>ネンド</t>
    </rPh>
    <phoneticPr fontId="4"/>
  </si>
  <si>
    <t>都道府県名</t>
    <rPh sb="0" eb="4">
      <t>トドウフケン</t>
    </rPh>
    <rPh sb="4" eb="5">
      <t>メイ</t>
    </rPh>
    <phoneticPr fontId="4"/>
  </si>
  <si>
    <t>令和　　年度　HACCP事業</t>
    <rPh sb="0" eb="2">
      <t>レイワ</t>
    </rPh>
    <rPh sb="4" eb="6">
      <t>ネンド</t>
    </rPh>
    <rPh sb="12" eb="14">
      <t>ジギョウ</t>
    </rPh>
    <phoneticPr fontId="4"/>
  </si>
  <si>
    <t>令和元年度</t>
    <rPh sb="0" eb="2">
      <t>レイワ</t>
    </rPh>
    <rPh sb="2" eb="4">
      <t>ガンネン</t>
    </rPh>
    <rPh sb="3" eb="5">
      <t>ネンド</t>
    </rPh>
    <phoneticPr fontId="4"/>
  </si>
  <si>
    <t>令和5年度</t>
    <rPh sb="0" eb="2">
      <t>レイワ</t>
    </rPh>
    <rPh sb="3" eb="5">
      <t>ネンド</t>
    </rPh>
    <phoneticPr fontId="4"/>
  </si>
  <si>
    <t>３カ国以上５カ国未満</t>
    <rPh sb="2" eb="5">
      <t>コクイジョウ</t>
    </rPh>
    <rPh sb="7" eb="8">
      <t>コク</t>
    </rPh>
    <rPh sb="8" eb="10">
      <t>ミマン</t>
    </rPh>
    <phoneticPr fontId="4"/>
  </si>
  <si>
    <t>３カ国未満</t>
    <rPh sb="2" eb="3">
      <t>コク</t>
    </rPh>
    <rPh sb="3" eb="5">
      <t>ミマン</t>
    </rPh>
    <phoneticPr fontId="4"/>
  </si>
  <si>
    <t>５カ国以上</t>
    <phoneticPr fontId="4"/>
  </si>
  <si>
    <t>１億円以上</t>
    <phoneticPr fontId="4"/>
  </si>
  <si>
    <t>５千万円以上１億円未満</t>
    <rPh sb="1" eb="6">
      <t>センマンエンイジョウ</t>
    </rPh>
    <rPh sb="7" eb="9">
      <t>オクエン</t>
    </rPh>
    <rPh sb="9" eb="11">
      <t>ミマン</t>
    </rPh>
    <phoneticPr fontId="4"/>
  </si>
  <si>
    <t>５千万円未満</t>
    <rPh sb="1" eb="4">
      <t>センマンエン</t>
    </rPh>
    <rPh sb="4" eb="6">
      <t>ミマン</t>
    </rPh>
    <phoneticPr fontId="4"/>
  </si>
  <si>
    <t>③　次の（１）または（２）でポイントの高い方を選択できるものとする。</t>
    <phoneticPr fontId="4"/>
  </si>
  <si>
    <t>50％以上増</t>
    <rPh sb="3" eb="5">
      <t>イジョウ</t>
    </rPh>
    <rPh sb="5" eb="6">
      <t>ゾウ</t>
    </rPh>
    <phoneticPr fontId="4"/>
  </si>
  <si>
    <t>20％未満増</t>
    <rPh sb="3" eb="5">
      <t>ミマン</t>
    </rPh>
    <rPh sb="5" eb="6">
      <t>ゾウ</t>
    </rPh>
    <phoneticPr fontId="4"/>
  </si>
  <si>
    <t>　（１）事業実施計画の最終年度での目標輸出額の増加割合</t>
    <phoneticPr fontId="4"/>
  </si>
  <si>
    <t>　（２）事業実施計画の最終年度での目標輸出額の増加額</t>
    <rPh sb="4" eb="6">
      <t>ジギョウ</t>
    </rPh>
    <rPh sb="6" eb="8">
      <t>ジッシ</t>
    </rPh>
    <rPh sb="8" eb="10">
      <t>ケイカク</t>
    </rPh>
    <rPh sb="11" eb="13">
      <t>サイシュウ</t>
    </rPh>
    <rPh sb="13" eb="15">
      <t>ネンド</t>
    </rPh>
    <rPh sb="17" eb="19">
      <t>モクヒョウ</t>
    </rPh>
    <rPh sb="19" eb="21">
      <t>ユシュツ</t>
    </rPh>
    <rPh sb="21" eb="22">
      <t>ガク</t>
    </rPh>
    <rPh sb="23" eb="25">
      <t>ゾウカ</t>
    </rPh>
    <rPh sb="25" eb="26">
      <t>ガク</t>
    </rPh>
    <phoneticPr fontId="4"/>
  </si>
  <si>
    <t>２億円以上増</t>
    <phoneticPr fontId="4"/>
  </si>
  <si>
    <t>５千万円以上
１億円未満増</t>
    <rPh sb="1" eb="6">
      <t>センマンエンイジョウ</t>
    </rPh>
    <rPh sb="8" eb="10">
      <t>オクエン</t>
    </rPh>
    <rPh sb="10" eb="12">
      <t>ミマン</t>
    </rPh>
    <rPh sb="12" eb="13">
      <t>ゾウ</t>
    </rPh>
    <phoneticPr fontId="4"/>
  </si>
  <si>
    <t>１億円以上
２億円未満増</t>
    <phoneticPr fontId="4"/>
  </si>
  <si>
    <t>40％以上
50％未満増</t>
    <rPh sb="3" eb="5">
      <t>イジョウ</t>
    </rPh>
    <rPh sb="9" eb="11">
      <t>ミマン</t>
    </rPh>
    <rPh sb="11" eb="12">
      <t>ゾウ</t>
    </rPh>
    <phoneticPr fontId="4"/>
  </si>
  <si>
    <t>30％未満
40％未満増</t>
    <rPh sb="3" eb="5">
      <t>ミマン</t>
    </rPh>
    <rPh sb="9" eb="11">
      <t>ミマン</t>
    </rPh>
    <rPh sb="11" eb="12">
      <t>ゾウ</t>
    </rPh>
    <phoneticPr fontId="4"/>
  </si>
  <si>
    <t>20％以上
30％未満増</t>
    <rPh sb="3" eb="5">
      <t>イジョウ</t>
    </rPh>
    <rPh sb="9" eb="11">
      <t>ミマン</t>
    </rPh>
    <rPh sb="11" eb="12">
      <t>ゾウ</t>
    </rPh>
    <phoneticPr fontId="4"/>
  </si>
  <si>
    <t>１千万円以上
５千万円未満増</t>
    <rPh sb="1" eb="6">
      <t>センマンエンイジョウ</t>
    </rPh>
    <rPh sb="8" eb="11">
      <t>センマンエン</t>
    </rPh>
    <rPh sb="11" eb="13">
      <t>ミマン</t>
    </rPh>
    <rPh sb="13" eb="14">
      <t>ゾウ</t>
    </rPh>
    <phoneticPr fontId="4"/>
  </si>
  <si>
    <t>１千万円未満増</t>
    <rPh sb="1" eb="4">
      <t>センマンエン</t>
    </rPh>
    <rPh sb="4" eb="6">
      <t>ミマン</t>
    </rPh>
    <rPh sb="6" eb="7">
      <t>ゾウ</t>
    </rPh>
    <phoneticPr fontId="4"/>
  </si>
  <si>
    <t>④　農林水産物及び食品の輸出の促進に関する法律（令和○年法律第○号）第34条に規定する輸出事業計画の認定
　　又は、ＧＦＰグローバル産地計画の承認規程（平成31年２月１日付け30食産第4260号）の承認を採択決定までに受けている。</t>
    <phoneticPr fontId="4"/>
  </si>
  <si>
    <t>ＧＦＰグローバル産地計画の
承認規程の承認</t>
    <rPh sb="8" eb="10">
      <t>サンチ</t>
    </rPh>
    <rPh sb="10" eb="12">
      <t>ケイカク</t>
    </rPh>
    <rPh sb="14" eb="16">
      <t>ショウニン</t>
    </rPh>
    <rPh sb="16" eb="18">
      <t>キテイ</t>
    </rPh>
    <rPh sb="19" eb="21">
      <t>ショウニン</t>
    </rPh>
    <phoneticPr fontId="4"/>
  </si>
  <si>
    <t>農林水産物及び食品の輸出の促進に関する法律
の第34条に規定する輸出事業計画の認定</t>
    <phoneticPr fontId="4"/>
  </si>
  <si>
    <t>認定を受けていない</t>
    <rPh sb="0" eb="2">
      <t>ニンテイ</t>
    </rPh>
    <rPh sb="3" eb="4">
      <t>ウ</t>
    </rPh>
    <phoneticPr fontId="4"/>
  </si>
  <si>
    <t>⑤　事業実施主体の財務状況は安定しているか。</t>
    <rPh sb="2" eb="4">
      <t>ジギョウ</t>
    </rPh>
    <rPh sb="4" eb="6">
      <t>ジッシ</t>
    </rPh>
    <rPh sb="6" eb="8">
      <t>シュタイ</t>
    </rPh>
    <rPh sb="9" eb="11">
      <t>ザイム</t>
    </rPh>
    <rPh sb="11" eb="13">
      <t>ジョウキョウ</t>
    </rPh>
    <rPh sb="14" eb="16">
      <t>アンテイ</t>
    </rPh>
    <phoneticPr fontId="4"/>
  </si>
  <si>
    <t>直近３年の経常損益が３年連続黒字であり、かつ、直近の決算において累積損失がない。</t>
    <phoneticPr fontId="4"/>
  </si>
  <si>
    <t>直近３年の経常損益のうち１年以上黒字であり、かつ、直近の決算において債務超過となっていない。（アは除く）</t>
    <phoneticPr fontId="4"/>
  </si>
  <si>
    <t>直近３年の経常損益が３年連続赤字である。又は、直近の決算において債務超過となっている。</t>
    <phoneticPr fontId="4"/>
  </si>
  <si>
    <t>該当なし</t>
    <rPh sb="0" eb="2">
      <t>ガイトウ</t>
    </rPh>
    <phoneticPr fontId="4"/>
  </si>
  <si>
    <t>⑥　次の（１）から（３）で該当するものを選択。</t>
    <rPh sb="13" eb="15">
      <t>ガイトウ</t>
    </rPh>
    <phoneticPr fontId="4"/>
  </si>
  <si>
    <t>政府機関が定める輸入条件（輸出先国の政府機関が当該輸出先国に輸入される農林水産物又は食品について定める食品衛生、動植物又は畜産物の検疫その他の事項についての条件をいう。）に対応するために必要な認証</t>
    <phoneticPr fontId="4"/>
  </si>
  <si>
    <t>輸出に関係のない認証
（JFS-A、自治体HACCP等）</t>
    <rPh sb="0" eb="2">
      <t>ユシュツ</t>
    </rPh>
    <rPh sb="3" eb="5">
      <t>カンケイ</t>
    </rPh>
    <rPh sb="8" eb="10">
      <t>ニンショウ</t>
    </rPh>
    <rPh sb="18" eb="21">
      <t>ジチタイ</t>
    </rPh>
    <rPh sb="26" eb="27">
      <t>トウ</t>
    </rPh>
    <phoneticPr fontId="4"/>
  </si>
  <si>
    <t>輸出に対応するために必要な認証
（JFS-B、有機JAS等）</t>
    <phoneticPr fontId="4"/>
  </si>
  <si>
    <t>輸出に対応するために必要な認証
（ISO22000、GFSI承認規格（FSSC22000、SQF、JFS-C等）、
ハラール）</t>
    <phoneticPr fontId="4"/>
  </si>
  <si>
    <t>⑦　⑥でポイントを選択した場合、専門家等を活用するなどして施設認定の取得に向けた調査・検討を十分に行った取組となっている。</t>
    <phoneticPr fontId="4"/>
  </si>
  <si>
    <t>⑧　事業実施計画の最終年度における国産原料の使用額目標が、現在の120%以上となっている。</t>
    <rPh sb="2" eb="4">
      <t>ジギョウ</t>
    </rPh>
    <rPh sb="4" eb="6">
      <t>ジッシ</t>
    </rPh>
    <rPh sb="6" eb="8">
      <t>ケイカク</t>
    </rPh>
    <rPh sb="9" eb="11">
      <t>サイシュウ</t>
    </rPh>
    <rPh sb="11" eb="13">
      <t>ネンド</t>
    </rPh>
    <rPh sb="17" eb="19">
      <t>コクサン</t>
    </rPh>
    <rPh sb="19" eb="21">
      <t>ゲンリョウ</t>
    </rPh>
    <rPh sb="22" eb="24">
      <t>シヨウ</t>
    </rPh>
    <rPh sb="24" eb="25">
      <t>ガク</t>
    </rPh>
    <rPh sb="25" eb="27">
      <t>モクヒョウ</t>
    </rPh>
    <rPh sb="29" eb="31">
      <t>ゲンザイ</t>
    </rPh>
    <rPh sb="36" eb="38">
      <t>イジョウ</t>
    </rPh>
    <phoneticPr fontId="4"/>
  </si>
  <si>
    <t>当該項目については、実施要綱別表２の配分基準表に基づき、記載すること。</t>
    <rPh sb="10" eb="12">
      <t>ジッシ</t>
    </rPh>
    <rPh sb="12" eb="14">
      <t>ヨウコウ</t>
    </rPh>
    <rPh sb="14" eb="16">
      <t>ベッピョウ</t>
    </rPh>
    <rPh sb="18" eb="20">
      <t>ハイブン</t>
    </rPh>
    <rPh sb="20" eb="22">
      <t>キジュン</t>
    </rPh>
    <rPh sb="22" eb="23">
      <t>ヒョウ</t>
    </rPh>
    <rPh sb="24" eb="25">
      <t>モト</t>
    </rPh>
    <phoneticPr fontId="4"/>
  </si>
  <si>
    <t>なっていない</t>
    <phoneticPr fontId="4"/>
  </si>
  <si>
    <t>なっている。</t>
    <phoneticPr fontId="4"/>
  </si>
  <si>
    <t>ｎ</t>
  </si>
  <si>
    <t>還元率</t>
  </si>
  <si>
    <t>別紙様式第19号（別記８－１の第６関係）</t>
    <rPh sb="0" eb="2">
      <t>ベッシ</t>
    </rPh>
    <rPh sb="2" eb="4">
      <t>ヨウシキ</t>
    </rPh>
    <rPh sb="4" eb="5">
      <t>ダイ</t>
    </rPh>
    <rPh sb="7" eb="8">
      <t>ゴウ</t>
    </rPh>
    <rPh sb="9" eb="11">
      <t>ベッキ</t>
    </rPh>
    <rPh sb="15" eb="16">
      <t>ダイ</t>
    </rPh>
    <rPh sb="17" eb="19">
      <t>カンケイ</t>
    </rPh>
    <phoneticPr fontId="30"/>
  </si>
  <si>
    <t>食料産業・６次産業化交付金の加工・直売施設整備事業に関する</t>
    <rPh sb="0" eb="1">
      <t>ショク</t>
    </rPh>
    <rPh sb="1" eb="2">
      <t>リョウ</t>
    </rPh>
    <rPh sb="2" eb="4">
      <t>サンギョウ</t>
    </rPh>
    <rPh sb="6" eb="7">
      <t>ジ</t>
    </rPh>
    <rPh sb="7" eb="10">
      <t>サンギョウカ</t>
    </rPh>
    <rPh sb="10" eb="13">
      <t>コウフキン</t>
    </rPh>
    <rPh sb="14" eb="16">
      <t>カコウ</t>
    </rPh>
    <rPh sb="17" eb="19">
      <t>チョクバイ</t>
    </rPh>
    <rPh sb="19" eb="21">
      <t>シセツ</t>
    </rPh>
    <rPh sb="21" eb="23">
      <t>セイビ</t>
    </rPh>
    <rPh sb="23" eb="25">
      <t>ジギョウ</t>
    </rPh>
    <rPh sb="26" eb="27">
      <t>カン</t>
    </rPh>
    <phoneticPr fontId="30"/>
  </si>
  <si>
    <t>費用対効果分析(投資効率)</t>
    <rPh sb="0" eb="2">
      <t>ヒヨウ</t>
    </rPh>
    <rPh sb="2" eb="5">
      <t>タイコウカ</t>
    </rPh>
    <rPh sb="5" eb="7">
      <t>ブンセキ</t>
    </rPh>
    <rPh sb="8" eb="10">
      <t>トウシ</t>
    </rPh>
    <rPh sb="10" eb="12">
      <t>コウリツ</t>
    </rPh>
    <phoneticPr fontId="30"/>
  </si>
  <si>
    <t>事業実施主体名：</t>
    <rPh sb="0" eb="2">
      <t>ジギョウ</t>
    </rPh>
    <rPh sb="2" eb="4">
      <t>ジッシ</t>
    </rPh>
    <rPh sb="4" eb="6">
      <t>シュタイ</t>
    </rPh>
    <rPh sb="6" eb="7">
      <t>メイ</t>
    </rPh>
    <phoneticPr fontId="30"/>
  </si>
  <si>
    <t>データの根拠</t>
    <rPh sb="4" eb="6">
      <t>コンキョ</t>
    </rPh>
    <phoneticPr fontId="30"/>
  </si>
  <si>
    <t>①</t>
    <phoneticPr fontId="30"/>
  </si>
  <si>
    <t>②</t>
    <phoneticPr fontId="30"/>
  </si>
  <si>
    <t>④</t>
    <phoneticPr fontId="30"/>
  </si>
  <si>
    <t>⑤</t>
    <phoneticPr fontId="30"/>
  </si>
  <si>
    <t>⑥</t>
    <phoneticPr fontId="30"/>
  </si>
  <si>
    <t>取扱品目名</t>
    <phoneticPr fontId="30"/>
  </si>
  <si>
    <t>取扱数量</t>
    <phoneticPr fontId="30"/>
  </si>
  <si>
    <t>効果発生量
(ｔ)
③=②-①</t>
  </si>
  <si>
    <t>品目単価
(千円/ｔ)
④</t>
    <phoneticPr fontId="30"/>
  </si>
  <si>
    <t>年効果額(千円)</t>
    <phoneticPr fontId="30"/>
  </si>
  <si>
    <t>現況
(ｔ)
①</t>
  </si>
  <si>
    <t>整備後(ｔ)
②</t>
  </si>
  <si>
    <t>⑥=③×④×⑤×0.01</t>
    <phoneticPr fontId="30"/>
  </si>
  <si>
    <t>③</t>
    <phoneticPr fontId="30"/>
  </si>
  <si>
    <t>施設名</t>
    <rPh sb="0" eb="3">
      <t>シセツメイ</t>
    </rPh>
    <phoneticPr fontId="30"/>
  </si>
  <si>
    <t>年効果額(千円)
③=①-②</t>
  </si>
  <si>
    <t>(１)　効果の内容</t>
    <rPh sb="4" eb="6">
      <t>コウカ</t>
    </rPh>
    <rPh sb="7" eb="9">
      <t>ナイヨウ</t>
    </rPh>
    <phoneticPr fontId="30"/>
  </si>
  <si>
    <t>施設区分</t>
    <phoneticPr fontId="30"/>
  </si>
  <si>
    <t>効果要因</t>
    <phoneticPr fontId="30"/>
  </si>
  <si>
    <t>純益率
(%)
⑤</t>
    <rPh sb="0" eb="1">
      <t>ジュン</t>
    </rPh>
    <phoneticPr fontId="30"/>
  </si>
  <si>
    <t>規格外等による廃棄量</t>
    <phoneticPr fontId="30"/>
  </si>
  <si>
    <t>減少量(ｔ)
③=①-②</t>
  </si>
  <si>
    <t>(ウ)　施設維持管理コスト削減効果</t>
  </si>
  <si>
    <t>施設区分</t>
    <rPh sb="0" eb="2">
      <t>シセツ</t>
    </rPh>
    <rPh sb="2" eb="4">
      <t>クブン</t>
    </rPh>
    <phoneticPr fontId="30"/>
  </si>
  <si>
    <t>効果要因</t>
    <rPh sb="0" eb="2">
      <t>コウカ</t>
    </rPh>
    <rPh sb="2" eb="4">
      <t>ヨウイン</t>
    </rPh>
    <phoneticPr fontId="30"/>
  </si>
  <si>
    <t>現況の施設維持管理に係る年経費
(千円)①</t>
  </si>
  <si>
    <t>整備後の施設維持管理に係る年経費(千円)②</t>
  </si>
  <si>
    <t>３　雇用創出に係る効果</t>
    <rPh sb="2" eb="4">
      <t>コヨウ</t>
    </rPh>
    <rPh sb="4" eb="6">
      <t>ソウシュツ</t>
    </rPh>
    <rPh sb="7" eb="8">
      <t>カカ</t>
    </rPh>
    <rPh sb="9" eb="11">
      <t>コウカ</t>
    </rPh>
    <phoneticPr fontId="30"/>
  </si>
  <si>
    <t>雇用人員
(人)</t>
    <rPh sb="0" eb="2">
      <t>コヨウ</t>
    </rPh>
    <rPh sb="2" eb="4">
      <t>ジンイン</t>
    </rPh>
    <rPh sb="6" eb="7">
      <t>ヒト</t>
    </rPh>
    <phoneticPr fontId="30"/>
  </si>
  <si>
    <t>計画賃金(千円/年)
①</t>
    <rPh sb="0" eb="2">
      <t>ケイカク</t>
    </rPh>
    <rPh sb="2" eb="4">
      <t>チンギン</t>
    </rPh>
    <rPh sb="5" eb="7">
      <t>センエン</t>
    </rPh>
    <rPh sb="8" eb="9">
      <t>ネン</t>
    </rPh>
    <phoneticPr fontId="30"/>
  </si>
  <si>
    <t>当該施設での雇用により失われる収入(千円/年)
②</t>
    <rPh sb="0" eb="2">
      <t>トウガイ</t>
    </rPh>
    <rPh sb="2" eb="4">
      <t>シセツ</t>
    </rPh>
    <rPh sb="6" eb="8">
      <t>コヨウ</t>
    </rPh>
    <rPh sb="11" eb="12">
      <t>ウシナ</t>
    </rPh>
    <rPh sb="15" eb="17">
      <t>シュウニュウ</t>
    </rPh>
    <rPh sb="18" eb="20">
      <t>センエン</t>
    </rPh>
    <rPh sb="21" eb="22">
      <t>ネン</t>
    </rPh>
    <phoneticPr fontId="30"/>
  </si>
  <si>
    <t>４　投資効率等の総括</t>
    <phoneticPr fontId="30"/>
  </si>
  <si>
    <t>　(1)　年総効果額の総括</t>
  </si>
  <si>
    <t>(単位：千円)</t>
    <rPh sb="1" eb="3">
      <t>タンイ</t>
    </rPh>
    <rPh sb="4" eb="6">
      <t>センエン</t>
    </rPh>
    <phoneticPr fontId="30"/>
  </si>
  <si>
    <t>効果区分</t>
    <phoneticPr fontId="30"/>
  </si>
  <si>
    <t>効果内容</t>
    <rPh sb="0" eb="2">
      <t>コウカ</t>
    </rPh>
    <rPh sb="2" eb="4">
      <t>ナイヨウ</t>
    </rPh>
    <phoneticPr fontId="30"/>
  </si>
  <si>
    <t>年総効果額</t>
    <phoneticPr fontId="30"/>
  </si>
  <si>
    <t>農林水産物等の生産向上に係る効果</t>
    <rPh sb="5" eb="6">
      <t>トウ</t>
    </rPh>
    <phoneticPr fontId="30"/>
  </si>
  <si>
    <t>食品製造の向上に係る効果</t>
    <rPh sb="0" eb="2">
      <t>ショクヒン</t>
    </rPh>
    <rPh sb="2" eb="4">
      <t>セイゾウ</t>
    </rPh>
    <phoneticPr fontId="30"/>
  </si>
  <si>
    <t>雇用創出に係る効果</t>
    <rPh sb="0" eb="2">
      <t>コヨウ</t>
    </rPh>
    <rPh sb="2" eb="4">
      <t>ソウシュツ</t>
    </rPh>
    <rPh sb="5" eb="6">
      <t>カカ</t>
    </rPh>
    <rPh sb="7" eb="9">
      <t>コウカ</t>
    </rPh>
    <phoneticPr fontId="30"/>
  </si>
  <si>
    <t>　(2)　総合耐用年数の算出</t>
    <rPh sb="5" eb="7">
      <t>ソウゴウ</t>
    </rPh>
    <rPh sb="7" eb="9">
      <t>タイヨウ</t>
    </rPh>
    <rPh sb="9" eb="11">
      <t>ネンスウ</t>
    </rPh>
    <rPh sb="12" eb="14">
      <t>サンシュツ</t>
    </rPh>
    <phoneticPr fontId="30"/>
  </si>
  <si>
    <t>機械・施設名</t>
    <rPh sb="0" eb="2">
      <t>キカイ</t>
    </rPh>
    <rPh sb="3" eb="5">
      <t>シセツ</t>
    </rPh>
    <rPh sb="5" eb="6">
      <t>メイ</t>
    </rPh>
    <phoneticPr fontId="30"/>
  </si>
  <si>
    <t>耐用年数
①</t>
    <rPh sb="0" eb="2">
      <t>タイヨウ</t>
    </rPh>
    <rPh sb="2" eb="4">
      <t>ネンスウ</t>
    </rPh>
    <phoneticPr fontId="30"/>
  </si>
  <si>
    <t>工事費等
②</t>
    <rPh sb="0" eb="3">
      <t>コウジヒ</t>
    </rPh>
    <rPh sb="3" eb="4">
      <t>トウ</t>
    </rPh>
    <phoneticPr fontId="30"/>
  </si>
  <si>
    <t>年工事費(減価額)
③=②÷①</t>
    <phoneticPr fontId="30"/>
  </si>
  <si>
    <t>総合耐用年数=④÷⑤</t>
  </si>
  <si>
    <t>年</t>
    <rPh sb="0" eb="1">
      <t>ネン</t>
    </rPh>
    <phoneticPr fontId="30"/>
  </si>
  <si>
    <t>　(3)　廃用損失額</t>
    <rPh sb="5" eb="6">
      <t>ハイ</t>
    </rPh>
    <rPh sb="6" eb="7">
      <t>ヨウ</t>
    </rPh>
    <rPh sb="7" eb="9">
      <t>ソンシツ</t>
    </rPh>
    <rPh sb="9" eb="10">
      <t>ガク</t>
    </rPh>
    <phoneticPr fontId="30"/>
  </si>
  <si>
    <t>　事業実施に伴い、財産処分又は本事業の目的以外に転用される既存の施設等がある場合については、当該施設等の残存価格を廃用損失額とします。</t>
    <phoneticPr fontId="30"/>
  </si>
  <si>
    <t>名称</t>
    <rPh sb="0" eb="2">
      <t>メイショウ</t>
    </rPh>
    <phoneticPr fontId="30"/>
  </si>
  <si>
    <t>廃用損失額</t>
    <rPh sb="0" eb="1">
      <t>ハイ</t>
    </rPh>
    <rPh sb="1" eb="2">
      <t>ヨウ</t>
    </rPh>
    <rPh sb="2" eb="5">
      <t>ソンシツガク</t>
    </rPh>
    <phoneticPr fontId="30"/>
  </si>
  <si>
    <t>　(4)　経済効果総括表</t>
    <rPh sb="5" eb="7">
      <t>ケイザイ</t>
    </rPh>
    <rPh sb="7" eb="9">
      <t>コウカ</t>
    </rPh>
    <rPh sb="9" eb="11">
      <t>ソウカツ</t>
    </rPh>
    <rPh sb="11" eb="12">
      <t>ヒョウ</t>
    </rPh>
    <phoneticPr fontId="30"/>
  </si>
  <si>
    <t>区分</t>
    <rPh sb="0" eb="2">
      <t>クブン</t>
    </rPh>
    <phoneticPr fontId="30"/>
  </si>
  <si>
    <t>算式</t>
    <rPh sb="0" eb="2">
      <t>サンシキ</t>
    </rPh>
    <phoneticPr fontId="30"/>
  </si>
  <si>
    <t>数値</t>
    <rPh sb="0" eb="2">
      <t>スウチ</t>
    </rPh>
    <phoneticPr fontId="30"/>
  </si>
  <si>
    <t>総事業費</t>
    <rPh sb="0" eb="1">
      <t>ソウ</t>
    </rPh>
    <rPh sb="1" eb="4">
      <t>ジギョウヒ</t>
    </rPh>
    <phoneticPr fontId="30"/>
  </si>
  <si>
    <t>千円</t>
    <rPh sb="0" eb="2">
      <t>センエン</t>
    </rPh>
    <phoneticPr fontId="30"/>
  </si>
  <si>
    <t>年総効果額</t>
    <rPh sb="0" eb="1">
      <t>ネン</t>
    </rPh>
    <rPh sb="1" eb="2">
      <t>ソウ</t>
    </rPh>
    <rPh sb="2" eb="5">
      <t>コウカガク</t>
    </rPh>
    <phoneticPr fontId="30"/>
  </si>
  <si>
    <t>総合耐用年数</t>
    <rPh sb="0" eb="2">
      <t>ソウゴウ</t>
    </rPh>
    <rPh sb="2" eb="4">
      <t>タイヨウ</t>
    </rPh>
    <rPh sb="4" eb="6">
      <t>ネンスウ</t>
    </rPh>
    <phoneticPr fontId="30"/>
  </si>
  <si>
    <t>還元率</t>
    <rPh sb="0" eb="3">
      <t>カンゲンリツ</t>
    </rPh>
    <phoneticPr fontId="30"/>
  </si>
  <si>
    <t>妥当投資額</t>
    <rPh sb="0" eb="2">
      <t>ダトウ</t>
    </rPh>
    <rPh sb="2" eb="5">
      <t>トウシガク</t>
    </rPh>
    <phoneticPr fontId="30"/>
  </si>
  <si>
    <t>⑤=②÷④</t>
  </si>
  <si>
    <t>廃用損失額</t>
    <rPh sb="0" eb="2">
      <t>ハイヨウ</t>
    </rPh>
    <rPh sb="2" eb="4">
      <t>ソンシツ</t>
    </rPh>
    <rPh sb="4" eb="5">
      <t>ガク</t>
    </rPh>
    <phoneticPr fontId="30"/>
  </si>
  <si>
    <t>投資効率</t>
    <rPh sb="0" eb="2">
      <t>トウシ</t>
    </rPh>
    <rPh sb="2" eb="4">
      <t>コウリツ</t>
    </rPh>
    <phoneticPr fontId="30"/>
  </si>
  <si>
    <t>⑦=(⑤-⑥)÷①</t>
  </si>
  <si>
    <t>注1</t>
    <rPh sb="0" eb="1">
      <t>チュウ</t>
    </rPh>
    <phoneticPr fontId="30"/>
  </si>
  <si>
    <r>
      <t>　還元率=｛ｉ×(１＋ｉ)</t>
    </r>
    <r>
      <rPr>
        <vertAlign val="superscript"/>
        <sz val="11"/>
        <rFont val="ＭＳ Ｐ明朝"/>
        <family val="1"/>
        <charset val="128"/>
      </rPr>
      <t>ｎ</t>
    </r>
    <r>
      <rPr>
        <sz val="11"/>
        <rFont val="ＭＳ Ｐ明朝"/>
        <family val="1"/>
        <charset val="128"/>
      </rPr>
      <t>｝÷｛(１＋ｉ)</t>
    </r>
    <r>
      <rPr>
        <vertAlign val="superscript"/>
        <sz val="11"/>
        <rFont val="ＭＳ Ｐ明朝"/>
        <family val="1"/>
        <charset val="128"/>
      </rPr>
      <t>ｎ</t>
    </r>
    <r>
      <rPr>
        <sz val="11"/>
        <rFont val="ＭＳ Ｐ明朝"/>
        <family val="1"/>
        <charset val="128"/>
      </rPr>
      <t>-１｝、ｉ=０．０４(割引率)、ｎ=総合耐用年数</t>
    </r>
    <phoneticPr fontId="30"/>
  </si>
  <si>
    <t>　投資効率は小数点以下２桁まで求めるものとします。</t>
    <phoneticPr fontId="30"/>
  </si>
  <si>
    <t>１　食品等製造の向上に係る効果</t>
    <rPh sb="2" eb="4">
      <t>ショクヒン</t>
    </rPh>
    <rPh sb="4" eb="5">
      <t>ナド</t>
    </rPh>
    <rPh sb="5" eb="7">
      <t>セイゾウ</t>
    </rPh>
    <phoneticPr fontId="30"/>
  </si>
  <si>
    <t>　(ア)　輸出額向上効果</t>
    <phoneticPr fontId="4"/>
  </si>
  <si>
    <t>　(イ)　施設維持管理コスト削減効果</t>
    <rPh sb="5" eb="7">
      <t>シセツ</t>
    </rPh>
    <rPh sb="7" eb="9">
      <t>イジ</t>
    </rPh>
    <rPh sb="9" eb="11">
      <t>カンリ</t>
    </rPh>
    <rPh sb="14" eb="16">
      <t>サクゲン</t>
    </rPh>
    <rPh sb="16" eb="18">
      <t>コウカ</t>
    </rPh>
    <phoneticPr fontId="30"/>
  </si>
  <si>
    <t>⑥=③×④×⑤</t>
    <phoneticPr fontId="30"/>
  </si>
  <si>
    <t>②事業実施計画より</t>
    <rPh sb="1" eb="3">
      <t>ジギョウ</t>
    </rPh>
    <rPh sb="3" eb="5">
      <t>ジッシ</t>
    </rPh>
    <rPh sb="5" eb="7">
      <t>ケイカク</t>
    </rPh>
    <phoneticPr fontId="30"/>
  </si>
  <si>
    <t>①②事業実施計画より</t>
    <rPh sb="2" eb="4">
      <t>ジギョウ</t>
    </rPh>
    <rPh sb="4" eb="6">
      <t>ジッシ</t>
    </rPh>
    <rPh sb="6" eb="8">
      <t>ケイカク</t>
    </rPh>
    <phoneticPr fontId="30"/>
  </si>
  <si>
    <t>現況
(千円)
①</t>
    <rPh sb="4" eb="6">
      <t>センエン</t>
    </rPh>
    <phoneticPr fontId="4"/>
  </si>
  <si>
    <t>年効果額
(千円)
③=①-②</t>
    <phoneticPr fontId="4"/>
  </si>
  <si>
    <t>効果内容</t>
    <rPh sb="2" eb="4">
      <t>ナイヨウ</t>
    </rPh>
    <phoneticPr fontId="30"/>
  </si>
  <si>
    <t>２　投資効率等の総括</t>
    <phoneticPr fontId="30"/>
  </si>
  <si>
    <t>　(イ)　施設維持管理コスト削減効果</t>
    <phoneticPr fontId="4"/>
  </si>
  <si>
    <t>総事業費　【２（２）④】</t>
    <rPh sb="0" eb="1">
      <t>ソウ</t>
    </rPh>
    <rPh sb="1" eb="4">
      <t>ジギョウヒ</t>
    </rPh>
    <phoneticPr fontId="30"/>
  </si>
  <si>
    <t>年総効果額　【２（１）】</t>
    <rPh sb="0" eb="1">
      <t>ネン</t>
    </rPh>
    <rPh sb="1" eb="2">
      <t>ソウ</t>
    </rPh>
    <rPh sb="2" eb="5">
      <t>コウカガク</t>
    </rPh>
    <phoneticPr fontId="30"/>
  </si>
  <si>
    <t>総合耐用年数　　⑥=④÷⑤</t>
    <phoneticPr fontId="4"/>
  </si>
  <si>
    <t>総合耐用年数　【２（２）⑥】</t>
    <rPh sb="0" eb="2">
      <t>ソウゴウ</t>
    </rPh>
    <rPh sb="2" eb="4">
      <t>タイヨウ</t>
    </rPh>
    <rPh sb="4" eb="6">
      <t>ネンスウ</t>
    </rPh>
    <phoneticPr fontId="30"/>
  </si>
  <si>
    <t>還元率　【別表】</t>
    <rPh sb="0" eb="3">
      <t>カンゲンリツ</t>
    </rPh>
    <rPh sb="5" eb="7">
      <t>ベッピョウ</t>
    </rPh>
    <phoneticPr fontId="30"/>
  </si>
  <si>
    <t>　総合耐用年数は、小数点以下１桁を切り上げて求めるものとします。</t>
    <rPh sb="1" eb="3">
      <t>ソウゴウ</t>
    </rPh>
    <rPh sb="3" eb="5">
      <t>タイヨウ</t>
    </rPh>
    <rPh sb="5" eb="7">
      <t>ネンスウ</t>
    </rPh>
    <rPh sb="17" eb="18">
      <t>キ</t>
    </rPh>
    <rPh sb="19" eb="20">
      <t>ア</t>
    </rPh>
    <phoneticPr fontId="30"/>
  </si>
  <si>
    <t>商品歩留まりの改善</t>
    <phoneticPr fontId="4"/>
  </si>
  <si>
    <t>○○○</t>
    <phoneticPr fontId="4"/>
  </si>
  <si>
    <t>施設</t>
    <rPh sb="0" eb="2">
      <t>シセツ</t>
    </rPh>
    <phoneticPr fontId="4"/>
  </si>
  <si>
    <t>①平成30年財務省例第31号</t>
    <rPh sb="1" eb="3">
      <t>ヘイセイ</t>
    </rPh>
    <rPh sb="5" eb="6">
      <t>ネン</t>
    </rPh>
    <rPh sb="6" eb="9">
      <t>ザイムショウ</t>
    </rPh>
    <rPh sb="9" eb="10">
      <t>レイ</t>
    </rPh>
    <rPh sb="10" eb="11">
      <t>ダイ</t>
    </rPh>
    <rPh sb="13" eb="14">
      <t>ゴウ</t>
    </rPh>
    <phoneticPr fontId="30"/>
  </si>
  <si>
    <t>例</t>
    <rPh sb="0" eb="1">
      <t>レイ</t>
    </rPh>
    <phoneticPr fontId="4"/>
  </si>
  <si>
    <t>費用対効果</t>
    <rPh sb="0" eb="5">
      <t>ヒヨウタイコウカ</t>
    </rPh>
    <phoneticPr fontId="30"/>
  </si>
  <si>
    <t>　費用対効果は小数点以下３桁を切り上げて求めるものとします。</t>
    <rPh sb="1" eb="6">
      <t>ヒヨウタイコウカ</t>
    </rPh>
    <rPh sb="15" eb="16">
      <t>キ</t>
    </rPh>
    <rPh sb="17" eb="18">
      <t>ア</t>
    </rPh>
    <phoneticPr fontId="30"/>
  </si>
  <si>
    <t>　(3)　経済効果総括表</t>
    <rPh sb="5" eb="7">
      <t>ケイザイ</t>
    </rPh>
    <rPh sb="7" eb="9">
      <t>コウカ</t>
    </rPh>
    <rPh sb="9" eb="11">
      <t>ソウカツ</t>
    </rPh>
    <rPh sb="11" eb="12">
      <t>ヒョウ</t>
    </rPh>
    <phoneticPr fontId="30"/>
  </si>
  <si>
    <t>年　  月　 　日</t>
    <rPh sb="0" eb="1">
      <t>ネン</t>
    </rPh>
    <rPh sb="4" eb="5">
      <t>ガツ</t>
    </rPh>
    <rPh sb="8" eb="9">
      <t>ヒ</t>
    </rPh>
    <phoneticPr fontId="30"/>
  </si>
  <si>
    <t>　　　　　　　　　　　　　　　　　　　　　　　　　　　　　　　　　　　　　　　　　　　　　　
　　　　　　　　　　　　　　　　　　　　　　　　　　　　　　　　　　　　　　　　印</t>
    <rPh sb="87" eb="88">
      <t>イン</t>
    </rPh>
    <phoneticPr fontId="30"/>
  </si>
  <si>
    <t>都道府県知事</t>
    <rPh sb="0" eb="4">
      <t>トドウフケン</t>
    </rPh>
    <rPh sb="4" eb="6">
      <t>チジ</t>
    </rPh>
    <phoneticPr fontId="30"/>
  </si>
  <si>
    <t>殿</t>
    <rPh sb="0" eb="1">
      <t>ドノ</t>
    </rPh>
    <phoneticPr fontId="30"/>
  </si>
  <si>
    <t>事業実施主体名
代表者氏名</t>
    <rPh sb="6" eb="7">
      <t>メイ</t>
    </rPh>
    <rPh sb="8" eb="11">
      <t>ダイヒョウシャ</t>
    </rPh>
    <rPh sb="11" eb="12">
      <t>シ</t>
    </rPh>
    <rPh sb="12" eb="13">
      <t>メイ</t>
    </rPh>
    <phoneticPr fontId="30"/>
  </si>
  <si>
    <t>印</t>
    <rPh sb="0" eb="1">
      <t>イン</t>
    </rPh>
    <phoneticPr fontId="30"/>
  </si>
  <si>
    <t>１　事業実施主体等の概要及び添付書類</t>
    <rPh sb="8" eb="9">
      <t>トウ</t>
    </rPh>
    <rPh sb="10" eb="12">
      <t>ガイヨウ</t>
    </rPh>
    <rPh sb="12" eb="13">
      <t>オヨ</t>
    </rPh>
    <rPh sb="14" eb="16">
      <t>テンプ</t>
    </rPh>
    <rPh sb="16" eb="18">
      <t>ショルイ</t>
    </rPh>
    <phoneticPr fontId="30"/>
  </si>
  <si>
    <t>（ふりがな）</t>
    <phoneticPr fontId="30"/>
  </si>
  <si>
    <t>（</t>
    <phoneticPr fontId="30"/>
  </si>
  <si>
    <t>）</t>
    <phoneticPr fontId="30"/>
  </si>
  <si>
    <t>代表者</t>
    <rPh sb="0" eb="3">
      <t>ダイヒョウシャ</t>
    </rPh>
    <phoneticPr fontId="30"/>
  </si>
  <si>
    <t>役職名</t>
    <rPh sb="0" eb="3">
      <t>ヤクショクメイ</t>
    </rPh>
    <phoneticPr fontId="30"/>
  </si>
  <si>
    <t>事業実施主体の名称</t>
    <rPh sb="7" eb="9">
      <t>メイショウ</t>
    </rPh>
    <phoneticPr fontId="30"/>
  </si>
  <si>
    <t>氏名</t>
    <rPh sb="0" eb="2">
      <t>シメイ</t>
    </rPh>
    <phoneticPr fontId="30"/>
  </si>
  <si>
    <t>主たる事務所の所在地</t>
    <rPh sb="0" eb="1">
      <t>シュ</t>
    </rPh>
    <rPh sb="3" eb="6">
      <t>ジムショ</t>
    </rPh>
    <rPh sb="7" eb="10">
      <t>ショザイチ</t>
    </rPh>
    <phoneticPr fontId="30"/>
  </si>
  <si>
    <t>〒</t>
    <phoneticPr fontId="30"/>
  </si>
  <si>
    <t>－</t>
    <phoneticPr fontId="30"/>
  </si>
  <si>
    <t>事業
担当者</t>
    <rPh sb="0" eb="1">
      <t>ジ</t>
    </rPh>
    <rPh sb="1" eb="2">
      <t>ギョウ</t>
    </rPh>
    <rPh sb="3" eb="6">
      <t>タントウシャ</t>
    </rPh>
    <phoneticPr fontId="30"/>
  </si>
  <si>
    <t>連絡先</t>
    <rPh sb="0" eb="2">
      <t>レンラク</t>
    </rPh>
    <rPh sb="2" eb="3">
      <t>サキ</t>
    </rPh>
    <phoneticPr fontId="30"/>
  </si>
  <si>
    <t>電話番号</t>
    <phoneticPr fontId="30"/>
  </si>
  <si>
    <t>-</t>
    <phoneticPr fontId="30"/>
  </si>
  <si>
    <t>事業実施場所（住所）</t>
    <rPh sb="0" eb="2">
      <t>ジギョウ</t>
    </rPh>
    <rPh sb="2" eb="4">
      <t>ジッシ</t>
    </rPh>
    <rPh sb="4" eb="6">
      <t>バショ</t>
    </rPh>
    <rPh sb="7" eb="9">
      <t>ジュウショ</t>
    </rPh>
    <phoneticPr fontId="30"/>
  </si>
  <si>
    <t>Ｅ-mail</t>
    <phoneticPr fontId="30"/>
  </si>
  <si>
    <t>ＨＰアドレス</t>
    <phoneticPr fontId="30"/>
  </si>
  <si>
    <t>常時使用する従業員数</t>
    <rPh sb="0" eb="2">
      <t>ジョウジ</t>
    </rPh>
    <rPh sb="2" eb="4">
      <t>シヨウ</t>
    </rPh>
    <rPh sb="6" eb="9">
      <t>ジュウギョウイン</t>
    </rPh>
    <rPh sb="9" eb="10">
      <t>スウ</t>
    </rPh>
    <phoneticPr fontId="30"/>
  </si>
  <si>
    <t>名</t>
    <rPh sb="0" eb="1">
      <t>メイ</t>
    </rPh>
    <phoneticPr fontId="30"/>
  </si>
  <si>
    <t>業種</t>
    <rPh sb="0" eb="2">
      <t>ギョウシュ</t>
    </rPh>
    <phoneticPr fontId="30"/>
  </si>
  <si>
    <t>部門別責任者　等</t>
    <rPh sb="0" eb="3">
      <t>ブモンベツ</t>
    </rPh>
    <rPh sb="3" eb="6">
      <t>セキニンシャ</t>
    </rPh>
    <phoneticPr fontId="30"/>
  </si>
  <si>
    <t>担当部門</t>
    <rPh sb="0" eb="2">
      <t>タントウ</t>
    </rPh>
    <rPh sb="2" eb="4">
      <t>ブモン</t>
    </rPh>
    <phoneticPr fontId="30"/>
  </si>
  <si>
    <t>責任者及び
担当者の別</t>
    <rPh sb="0" eb="3">
      <t>セキニンシャ</t>
    </rPh>
    <rPh sb="3" eb="4">
      <t>オヨ</t>
    </rPh>
    <rPh sb="6" eb="8">
      <t>タントウ</t>
    </rPh>
    <rPh sb="8" eb="9">
      <t>シャ</t>
    </rPh>
    <rPh sb="10" eb="11">
      <t>ベツ</t>
    </rPh>
    <phoneticPr fontId="30"/>
  </si>
  <si>
    <t>氏　　名</t>
    <rPh sb="0" eb="1">
      <t>シ</t>
    </rPh>
    <rPh sb="3" eb="4">
      <t>メイ</t>
    </rPh>
    <phoneticPr fontId="30"/>
  </si>
  <si>
    <t>担当部門における専門性に関する経歴、受講済み研修等</t>
    <rPh sb="0" eb="2">
      <t>タントウ</t>
    </rPh>
    <rPh sb="2" eb="4">
      <t>ブモン</t>
    </rPh>
    <rPh sb="8" eb="11">
      <t>センモンセイ</t>
    </rPh>
    <rPh sb="12" eb="13">
      <t>カン</t>
    </rPh>
    <rPh sb="15" eb="17">
      <t>ケイレキ</t>
    </rPh>
    <rPh sb="18" eb="20">
      <t>ジュコウ</t>
    </rPh>
    <rPh sb="20" eb="21">
      <t>ズ</t>
    </rPh>
    <rPh sb="22" eb="24">
      <t>ケンシュウ</t>
    </rPh>
    <rPh sb="24" eb="25">
      <t>トウ</t>
    </rPh>
    <phoneticPr fontId="30"/>
  </si>
  <si>
    <t>第</t>
    <rPh sb="0" eb="1">
      <t>ダイ</t>
    </rPh>
    <phoneticPr fontId="30"/>
  </si>
  <si>
    <t>期</t>
    <rPh sb="0" eb="1">
      <t>キ</t>
    </rPh>
    <phoneticPr fontId="30"/>
  </si>
  <si>
    <t xml:space="preserve">    　　年　  月　　日～</t>
    <rPh sb="6" eb="7">
      <t>ネン</t>
    </rPh>
    <rPh sb="10" eb="11">
      <t>ツキ</t>
    </rPh>
    <phoneticPr fontId="30"/>
  </si>
  <si>
    <t xml:space="preserve">    　　年　　月　　日</t>
    <rPh sb="6" eb="7">
      <t>ネン</t>
    </rPh>
    <rPh sb="9" eb="10">
      <t>ツキ</t>
    </rPh>
    <phoneticPr fontId="30"/>
  </si>
  <si>
    <t>経常損益</t>
    <rPh sb="2" eb="3">
      <t>ソン</t>
    </rPh>
    <phoneticPr fontId="30"/>
  </si>
  <si>
    <t>千円</t>
    <rPh sb="0" eb="2">
      <t>センエン</t>
    </rPh>
    <phoneticPr fontId="4"/>
  </si>
  <si>
    <t>純資産額
（資産と負債の差額）</t>
    <rPh sb="0" eb="3">
      <t>ジュンシサン</t>
    </rPh>
    <rPh sb="3" eb="4">
      <t>ガク</t>
    </rPh>
    <rPh sb="6" eb="8">
      <t>シサン</t>
    </rPh>
    <rPh sb="9" eb="11">
      <t>フサイ</t>
    </rPh>
    <rPh sb="12" eb="14">
      <t>サガク</t>
    </rPh>
    <phoneticPr fontId="30"/>
  </si>
  <si>
    <t>うち利益剰余金</t>
    <rPh sb="2" eb="4">
      <t>リエキ</t>
    </rPh>
    <rPh sb="4" eb="7">
      <t>ジョウヨキン</t>
    </rPh>
    <phoneticPr fontId="30"/>
  </si>
  <si>
    <t>※貸借対照表により確認</t>
    <rPh sb="3" eb="5">
      <t>タイショウ</t>
    </rPh>
    <phoneticPr fontId="30"/>
  </si>
  <si>
    <t>注１</t>
    <rPh sb="0" eb="1">
      <t>チュウ</t>
    </rPh>
    <phoneticPr fontId="30"/>
  </si>
  <si>
    <t>「部門別責任者等」の欄には、生産・加工・販売各部門の責任者等名と、その経歴を記載する。なお、部門ごとに責任者等が複数いる場合は、その別を記載する。</t>
    <rPh sb="1" eb="3">
      <t>ブモン</t>
    </rPh>
    <rPh sb="3" eb="4">
      <t>ベツ</t>
    </rPh>
    <rPh sb="4" eb="7">
      <t>セキニンシャ</t>
    </rPh>
    <rPh sb="7" eb="8">
      <t>トウ</t>
    </rPh>
    <rPh sb="10" eb="11">
      <t>ラン</t>
    </rPh>
    <rPh sb="14" eb="16">
      <t>セイサン</t>
    </rPh>
    <rPh sb="17" eb="19">
      <t>カコウ</t>
    </rPh>
    <rPh sb="20" eb="22">
      <t>ハンバイ</t>
    </rPh>
    <rPh sb="22" eb="24">
      <t>カクブ</t>
    </rPh>
    <rPh sb="24" eb="25">
      <t>モン</t>
    </rPh>
    <rPh sb="26" eb="29">
      <t>セキニンシャ</t>
    </rPh>
    <rPh sb="29" eb="30">
      <t>トウ</t>
    </rPh>
    <rPh sb="30" eb="31">
      <t>メイ</t>
    </rPh>
    <rPh sb="35" eb="37">
      <t>ケイレキ</t>
    </rPh>
    <rPh sb="38" eb="40">
      <t>キサイ</t>
    </rPh>
    <rPh sb="46" eb="48">
      <t>ブモン</t>
    </rPh>
    <rPh sb="51" eb="54">
      <t>セキニンシャ</t>
    </rPh>
    <rPh sb="54" eb="55">
      <t>トウ</t>
    </rPh>
    <rPh sb="56" eb="58">
      <t>フクスウ</t>
    </rPh>
    <rPh sb="60" eb="62">
      <t>バアイ</t>
    </rPh>
    <rPh sb="66" eb="67">
      <t>ベツ</t>
    </rPh>
    <rPh sb="68" eb="70">
      <t>キサイ</t>
    </rPh>
    <phoneticPr fontId="30"/>
  </si>
  <si>
    <t>連携事業者</t>
    <rPh sb="0" eb="2">
      <t>レンケイ</t>
    </rPh>
    <rPh sb="2" eb="5">
      <t>ジギョウシャ</t>
    </rPh>
    <phoneticPr fontId="30"/>
  </si>
  <si>
    <t>活動拠点：住所・所在地
（都道府県市町村名）</t>
    <rPh sb="0" eb="2">
      <t>カツドウ</t>
    </rPh>
    <rPh sb="2" eb="4">
      <t>キョテン</t>
    </rPh>
    <phoneticPr fontId="4"/>
  </si>
  <si>
    <t>業種</t>
    <rPh sb="0" eb="2">
      <t>ギョウシュ</t>
    </rPh>
    <phoneticPr fontId="4"/>
  </si>
  <si>
    <t>代表者名
（役職）</t>
    <rPh sb="0" eb="3">
      <t>ダイヒョウシャ</t>
    </rPh>
    <rPh sb="3" eb="4">
      <t>メイ</t>
    </rPh>
    <rPh sb="6" eb="8">
      <t>ヤクショク</t>
    </rPh>
    <phoneticPr fontId="4"/>
  </si>
  <si>
    <t>連携の内容・役割</t>
    <rPh sb="0" eb="2">
      <t>レンケイ</t>
    </rPh>
    <rPh sb="3" eb="5">
      <t>ナイヨウ</t>
    </rPh>
    <rPh sb="6" eb="8">
      <t>ヤクワリ</t>
    </rPh>
    <phoneticPr fontId="4"/>
  </si>
  <si>
    <t>連携規約等
の確認</t>
    <rPh sb="0" eb="2">
      <t>レンケイ</t>
    </rPh>
    <rPh sb="2" eb="4">
      <t>キヤク</t>
    </rPh>
    <rPh sb="4" eb="5">
      <t>トウ</t>
    </rPh>
    <rPh sb="7" eb="9">
      <t>カクニン</t>
    </rPh>
    <phoneticPr fontId="30"/>
  </si>
  <si>
    <t>□規約
□覚書</t>
    <rPh sb="1" eb="3">
      <t>キヤク</t>
    </rPh>
    <rPh sb="5" eb="7">
      <t>オボエガキ</t>
    </rPh>
    <phoneticPr fontId="30"/>
  </si>
  <si>
    <t>注1</t>
    <rPh sb="0" eb="1">
      <t>チュウ</t>
    </rPh>
    <phoneticPr fontId="4"/>
  </si>
  <si>
    <t>　連携する者について全て記載し、欄が足りない場合には欄を追加して記載する。</t>
    <rPh sb="1" eb="3">
      <t>レンケイ</t>
    </rPh>
    <rPh sb="5" eb="6">
      <t>モノ</t>
    </rPh>
    <rPh sb="10" eb="11">
      <t>スベ</t>
    </rPh>
    <rPh sb="12" eb="14">
      <t>キサイ</t>
    </rPh>
    <rPh sb="16" eb="17">
      <t>ラン</t>
    </rPh>
    <rPh sb="18" eb="19">
      <t>タ</t>
    </rPh>
    <rPh sb="22" eb="24">
      <t>バアイ</t>
    </rPh>
    <rPh sb="26" eb="27">
      <t>ラン</t>
    </rPh>
    <rPh sb="28" eb="30">
      <t>ツイカ</t>
    </rPh>
    <rPh sb="32" eb="34">
      <t>キサイ</t>
    </rPh>
    <phoneticPr fontId="30"/>
  </si>
  <si>
    <t>　連携内容を定めた文書等を添付する。</t>
    <rPh sb="1" eb="3">
      <t>レンケイ</t>
    </rPh>
    <rPh sb="3" eb="5">
      <t>ナイヨウ</t>
    </rPh>
    <rPh sb="6" eb="7">
      <t>サダ</t>
    </rPh>
    <rPh sb="9" eb="11">
      <t>ブンショ</t>
    </rPh>
    <rPh sb="11" eb="12">
      <t>トウ</t>
    </rPh>
    <rPh sb="13" eb="15">
      <t>テンプ</t>
    </rPh>
    <phoneticPr fontId="30"/>
  </si>
  <si>
    <t>（１）応募団体が農林漁業者団体の場合
　 ①　農業経営を行う法人の場合
　    ア　定款
  　　イ  登記事項証明書
　　　ウ　直近３カ年分の決算報告書（貸借対照表、損益計算書等）　 
   ②　新たに農業経営を行う法人を設立する場合
　　　ア　法人設立が確実であることの分かる書類
　　　イ　親会社が存在する場合には、親会社の直近３カ年分の決算報告書
　　　　個人経営から新たに設立する場合には、直近３カ年分の構成員（代表者等）の所得税の確定申告書等
　 ③　①、②以外の農林漁業者が組織する団体の場合
　　　ア　組織の代表者、出資金及び規約等の分かる書類
　　　イ　経理の一元化を行っていることの分かる書類
　　　ウ　構成員に課税されている場合には、直近３カ年分の構成員（代表者等）の所得税の確定申告書等団体に課税されている場合には、直近３カ年分の決算
　　　　報告書
　 ④　共通
　　　ア　見積書
　　　イ　機械・施設等の位置図
　　　ウ　機械・施設等の配置図及び平面図
　　　エ　機械・施設整備の工程（工事日程）等
　　　オ　商品の製造工程（フローチャート）
　　　カ　六次産業化・地産地消法第５条又は第６条の規定に基づく総合化事業計画又は変更した総合化事業計画の写し、又は農商工等連携促進法第４条又
        は第５条の規定に基づく農商工等連携事業計画又は変更した農商工等連携事業計画の写し
　　　キ　貸付機関からの資金の貸付けに係る計画について当該資金を貸し付ける機関と事前相談等を行ったことが分かる書類（貸付機関名（支店名）、担当
        者名、連絡先、相談月日等を明記したもの）
　　　ク　施設用地について農地法または農業振興地域の整備に関する法律に係る手続を行う必要がある場合は、その手続等の資料
　　　ケ　土地や施設等を他者から貸借して事業を実施する場合は、事業の実施期間中、確実に事業実施できることを証する賃貸借契約書や誓約書等の資料
　　　コ　本事業において連携する者との連携状況や役割分担等が分かる資料
      サ  新商品の販路、加工・製造方法、原料農林水産物の確保等について専門家と相談した上で検討するなど、成果目標を達成するために行った事業実施
        前の取組の内容が分かる資料
      シ　費用対効果分析における投資効率の算定の根拠を明らかにするため、６次産業化ネットワーク活動交付金実施要綱（平成25年５月16日付け25食産第
        599号農林水産事務次官依命通知）の別記３－４様式に所要の事項を記載した書面及び当該書面のデータの根拠の欄に記載された内容を確認するため
　　　に必要な書面
（２）応募団体が中小企業である場合
　 ①　定款
 　②　登記事項証明書
　 ③　直近３カ年分の決算報告書（貸借対照表、損益計算書等）
   ④　組織の代表者、規約等のわかる書類
   ⑤　見積書
　 ⑥　機械・施設等の位置図
　 ⑦　機械・施設等の配置図及び平面図
   ⑧　機械・施設整備の工程（工事日程）表
　 ⑨　商品の製造工程（フローチャート）
 　⑩　農商工等連携促進法第４条又は第５条の規定に基づく農商工等連携事業計画又は変更した農商工等連携事業計画の写し
　 ⑪　貸付機関からの資金の貸付けに係る計画について当該資金を貸し付ける機関と事前相談等を行ったことが分かる書類（貸付機関名（支店名）、担当
        者名、連絡先、相談月日等を明記したもの）
 　⑫　施設用地について農地法又は農業振興地域の整備に関する　法律に係る手続きを行う必要がある場合は、その手続等の資料
　 ⑬　土地や施設等を他者から貸借して補助事業を実施する場合は、補助事業の実施期間中、確実に事業実施できることを証する賃貸借契約書や誓約書等の資料
 　⑭　本事業において連携する者との連携状況や役割分担等がわかる資料（農商工等連携事業計画での連携以外にも、多様な事業者と連携する取組の場合のみ
　　 添付。)
   ⑮  新商品の販路、加工・製造方法、原料農林水産物の確保等について専門家と相談した上で検討するなど、成果目標を達成するために行った事業実施前の
     取組の内容が分かる資料
　 ⑯　費用対効果分析における投資効率の算定の根拠を明らかにするため、６次産業化ネットワーク活動交付金実施要領（平成25年５月16日付け25食産第
         599号農林水産事務次官依命通知）の別記３－４様式に所要の事項を記載した書面及び当該書面のデータの根拠の欄に記載された内容を確認するため
       に必要な書面</t>
    <rPh sb="241" eb="243">
      <t>ギョギョウ</t>
    </rPh>
    <rPh sb="243" eb="244">
      <t>シャ</t>
    </rPh>
    <rPh sb="612" eb="614">
      <t>カシツケ</t>
    </rPh>
    <rPh sb="614" eb="616">
      <t>キカン</t>
    </rPh>
    <rPh sb="619" eb="621">
      <t>シキン</t>
    </rPh>
    <rPh sb="1028" eb="1030">
      <t>ジッシ</t>
    </rPh>
    <rPh sb="1030" eb="1032">
      <t>ヨウコウ</t>
    </rPh>
    <rPh sb="1067" eb="1069">
      <t>ジム</t>
    </rPh>
    <rPh sb="1069" eb="1071">
      <t>ジカン</t>
    </rPh>
    <rPh sb="1071" eb="1073">
      <t>イメイ</t>
    </rPh>
    <rPh sb="1077" eb="1079">
      <t>ベッキ</t>
    </rPh>
    <rPh sb="1882" eb="1884">
      <t>ベッキ</t>
    </rPh>
    <phoneticPr fontId="30"/>
  </si>
  <si>
    <t>２　事業の概要</t>
    <rPh sb="2" eb="4">
      <t>ジギョウ</t>
    </rPh>
    <rPh sb="5" eb="7">
      <t>ガイヨウ</t>
    </rPh>
    <phoneticPr fontId="30"/>
  </si>
  <si>
    <t>2</t>
    <phoneticPr fontId="30"/>
  </si>
  <si>
    <t>事業名</t>
    <rPh sb="0" eb="2">
      <t>ジギョウ</t>
    </rPh>
    <rPh sb="2" eb="3">
      <t>メイ</t>
    </rPh>
    <phoneticPr fontId="30"/>
  </si>
  <si>
    <t>事業概要</t>
    <rPh sb="0" eb="2">
      <t>ジギョウ</t>
    </rPh>
    <rPh sb="2" eb="4">
      <t>ガイヨウ</t>
    </rPh>
    <phoneticPr fontId="4"/>
  </si>
  <si>
    <t>※実施要綱別記○の第３の２の効果促進事業の経費を要望する場合は、記載ください。</t>
    <phoneticPr fontId="4"/>
  </si>
  <si>
    <t>これまでの記述内容に関して専門用語がある場合は下記に説明を記載する。</t>
    <rPh sb="5" eb="7">
      <t>キジュツ</t>
    </rPh>
    <rPh sb="7" eb="9">
      <t>ナイヨウ</t>
    </rPh>
    <rPh sb="10" eb="11">
      <t>カン</t>
    </rPh>
    <rPh sb="13" eb="15">
      <t>センモン</t>
    </rPh>
    <rPh sb="15" eb="17">
      <t>ヨウゴ</t>
    </rPh>
    <rPh sb="20" eb="22">
      <t>バアイ</t>
    </rPh>
    <rPh sb="23" eb="25">
      <t>カキ</t>
    </rPh>
    <rPh sb="26" eb="28">
      <t>セツメイ</t>
    </rPh>
    <rPh sb="29" eb="31">
      <t>キサイ</t>
    </rPh>
    <phoneticPr fontId="30"/>
  </si>
  <si>
    <t>用　　　語</t>
    <rPh sb="0" eb="1">
      <t>ヨウ</t>
    </rPh>
    <rPh sb="4" eb="5">
      <t>ゴ</t>
    </rPh>
    <phoneticPr fontId="30"/>
  </si>
  <si>
    <t>説　　　　明</t>
    <rPh sb="0" eb="1">
      <t>セツ</t>
    </rPh>
    <rPh sb="5" eb="6">
      <t>メイ</t>
    </rPh>
    <phoneticPr fontId="30"/>
  </si>
  <si>
    <t>(添付書類)</t>
    <rPh sb="1" eb="3">
      <t>テンプ</t>
    </rPh>
    <rPh sb="3" eb="5">
      <t>ショルイ</t>
    </rPh>
    <phoneticPr fontId="4"/>
  </si>
  <si>
    <t>（２）個人情報の取扱い</t>
    <rPh sb="3" eb="5">
      <t>コジン</t>
    </rPh>
    <rPh sb="5" eb="7">
      <t>ジョウホウ</t>
    </rPh>
    <rPh sb="8" eb="9">
      <t>ト</t>
    </rPh>
    <rPh sb="9" eb="10">
      <t>アツカ</t>
    </rPh>
    <phoneticPr fontId="4"/>
  </si>
  <si>
    <t>（１）現在の事業内容及び施設整備をする理由・背景</t>
    <rPh sb="3" eb="5">
      <t>ゲンザイ</t>
    </rPh>
    <phoneticPr fontId="4"/>
  </si>
  <si>
    <t>輸出額の
増加率
（％）</t>
    <rPh sb="0" eb="2">
      <t>ユシュツ</t>
    </rPh>
    <rPh sb="2" eb="3">
      <t>ガク</t>
    </rPh>
    <rPh sb="5" eb="7">
      <t>ゾウカ</t>
    </rPh>
    <rPh sb="7" eb="8">
      <t>リツ</t>
    </rPh>
    <phoneticPr fontId="4"/>
  </si>
  <si>
    <t>経費内容</t>
    <rPh sb="0" eb="2">
      <t>ケイヒ</t>
    </rPh>
    <rPh sb="2" eb="4">
      <t>ナイヨウ</t>
    </rPh>
    <phoneticPr fontId="4"/>
  </si>
  <si>
    <t>実施予定期間</t>
    <rPh sb="0" eb="2">
      <t>ジッシ</t>
    </rPh>
    <rPh sb="2" eb="4">
      <t>ヨテイ</t>
    </rPh>
    <rPh sb="4" eb="6">
      <t>キカン</t>
    </rPh>
    <phoneticPr fontId="4"/>
  </si>
  <si>
    <t>(注）</t>
    <phoneticPr fontId="4"/>
  </si>
  <si>
    <t>（　　年　月期）</t>
    <phoneticPr fontId="4"/>
  </si>
  <si>
    <t>２年度目</t>
    <rPh sb="1" eb="3">
      <t>ネンド</t>
    </rPh>
    <rPh sb="3" eb="4">
      <t>メ</t>
    </rPh>
    <phoneticPr fontId="4"/>
  </si>
  <si>
    <t>３年度目</t>
    <rPh sb="1" eb="3">
      <t>ネンド</t>
    </rPh>
    <rPh sb="3" eb="4">
      <t>メ</t>
    </rPh>
    <phoneticPr fontId="4"/>
  </si>
  <si>
    <t>４年度目</t>
    <rPh sb="1" eb="3">
      <t>ネンド</t>
    </rPh>
    <rPh sb="3" eb="4">
      <t>メ</t>
    </rPh>
    <phoneticPr fontId="4"/>
  </si>
  <si>
    <t>５年度目</t>
    <rPh sb="1" eb="3">
      <t>ネンド</t>
    </rPh>
    <rPh sb="3" eb="4">
      <t>メ</t>
    </rPh>
    <phoneticPr fontId="4"/>
  </si>
  <si>
    <t>（１）事業実施計画</t>
    <rPh sb="5" eb="7">
      <t>ジッシ</t>
    </rPh>
    <phoneticPr fontId="4"/>
  </si>
  <si>
    <t>定款</t>
  </si>
  <si>
    <t>登記事項証明書</t>
  </si>
  <si>
    <t>組織の代表者、規約等の分かる資料</t>
  </si>
  <si>
    <t>見積書</t>
  </si>
  <si>
    <t>機械・施設等の位置図</t>
  </si>
  <si>
    <t>機械・施設等の配置図及び平面図</t>
  </si>
  <si>
    <t>機械・施設整備の工程（工事日程）表</t>
  </si>
  <si>
    <t>商品の製造工程（フローチャート）</t>
  </si>
  <si>
    <t>施設用地について農地法又は農業振興地域の整備に関する法律に係る手続きを行う必要がある場合は、その手続等の資料</t>
  </si>
  <si>
    <t>⑧</t>
    <phoneticPr fontId="4"/>
  </si>
  <si>
    <t>⑨</t>
    <phoneticPr fontId="4"/>
  </si>
  <si>
    <t>⑩</t>
    <phoneticPr fontId="4"/>
  </si>
  <si>
    <t>⑪</t>
    <phoneticPr fontId="4"/>
  </si>
  <si>
    <t>⑫</t>
    <phoneticPr fontId="4"/>
  </si>
  <si>
    <t>土地や施設等を他者から貸借して事業を実施する場合は、事業の実施期間中、確実に事業実施できることを証する賃貸借契約書や誓約書等の資料</t>
  </si>
  <si>
    <t>本事業において連携する者との連携状況や役割分担等が確認できる資料（規約等）</t>
  </si>
  <si>
    <t xml:space="preserve"> HACCP等の認証取得について専門家と相談した上で検討するなど、成果目標を達成するために行った事業実施前の取組の内容が分かる資料</t>
  </si>
  <si>
    <t>機械</t>
    <rPh sb="0" eb="2">
      <t>キカイ</t>
    </rPh>
    <phoneticPr fontId="30"/>
  </si>
  <si>
    <t>№</t>
    <phoneticPr fontId="30"/>
  </si>
  <si>
    <t>　施設等区分</t>
    <rPh sb="1" eb="3">
      <t>シセツ</t>
    </rPh>
    <rPh sb="3" eb="4">
      <t>トウ</t>
    </rPh>
    <rPh sb="4" eb="6">
      <t>クブン</t>
    </rPh>
    <phoneticPr fontId="30"/>
  </si>
  <si>
    <t>設置
台数</t>
    <rPh sb="0" eb="2">
      <t>セッチ</t>
    </rPh>
    <rPh sb="3" eb="5">
      <t>ダイスウ</t>
    </rPh>
    <phoneticPr fontId="30"/>
  </si>
  <si>
    <t>施設等整備に
要する経費
（円）</t>
    <rPh sb="0" eb="2">
      <t>シセツ</t>
    </rPh>
    <rPh sb="2" eb="3">
      <t>トウ</t>
    </rPh>
    <rPh sb="3" eb="5">
      <t>セイビ</t>
    </rPh>
    <rPh sb="7" eb="8">
      <t>ヨウ</t>
    </rPh>
    <rPh sb="10" eb="12">
      <t>ケイヒ</t>
    </rPh>
    <rPh sb="14" eb="15">
      <t>エン</t>
    </rPh>
    <phoneticPr fontId="30"/>
  </si>
  <si>
    <t>交付対象
事業費
（円）</t>
    <rPh sb="0" eb="2">
      <t>コウフ</t>
    </rPh>
    <rPh sb="2" eb="4">
      <t>タイショウ</t>
    </rPh>
    <rPh sb="5" eb="8">
      <t>ジギョウヒ</t>
    </rPh>
    <rPh sb="10" eb="11">
      <t>エン</t>
    </rPh>
    <phoneticPr fontId="30"/>
  </si>
  <si>
    <t>負担区分（円）</t>
    <rPh sb="0" eb="2">
      <t>フタン</t>
    </rPh>
    <rPh sb="2" eb="4">
      <t>クブン</t>
    </rPh>
    <rPh sb="5" eb="6">
      <t>エン</t>
    </rPh>
    <phoneticPr fontId="30"/>
  </si>
  <si>
    <t>貸付けの詳細</t>
    <rPh sb="0" eb="2">
      <t>カシツケ</t>
    </rPh>
    <rPh sb="4" eb="6">
      <t>ショウサイ</t>
    </rPh>
    <phoneticPr fontId="30"/>
  </si>
  <si>
    <t>竣工予定
年月日</t>
    <rPh sb="0" eb="2">
      <t>シュンコウ</t>
    </rPh>
    <rPh sb="2" eb="4">
      <t>ヨテイ</t>
    </rPh>
    <rPh sb="5" eb="8">
      <t>ネンガッピ</t>
    </rPh>
    <phoneticPr fontId="30"/>
  </si>
  <si>
    <t>機械名</t>
    <rPh sb="0" eb="2">
      <t>キカイ</t>
    </rPh>
    <rPh sb="2" eb="3">
      <t>メイ</t>
    </rPh>
    <phoneticPr fontId="30"/>
  </si>
  <si>
    <t>用途</t>
    <rPh sb="0" eb="2">
      <t>ヨウト</t>
    </rPh>
    <phoneticPr fontId="30"/>
  </si>
  <si>
    <t>処理能力</t>
    <rPh sb="0" eb="2">
      <t>ショリ</t>
    </rPh>
    <rPh sb="2" eb="4">
      <t>ノウリョク</t>
    </rPh>
    <phoneticPr fontId="30"/>
  </si>
  <si>
    <t>規格・形式</t>
    <rPh sb="0" eb="2">
      <t>キカク</t>
    </rPh>
    <rPh sb="3" eb="5">
      <t>ケイシキ</t>
    </rPh>
    <phoneticPr fontId="30"/>
  </si>
  <si>
    <t>自己資金</t>
    <rPh sb="0" eb="2">
      <t>ジコ</t>
    </rPh>
    <rPh sb="2" eb="4">
      <t>シキン</t>
    </rPh>
    <phoneticPr fontId="30"/>
  </si>
  <si>
    <t>地方公共団体等による助成金</t>
    <rPh sb="0" eb="2">
      <t>チホウ</t>
    </rPh>
    <rPh sb="2" eb="4">
      <t>コウキョウ</t>
    </rPh>
    <rPh sb="4" eb="6">
      <t>ダンタイ</t>
    </rPh>
    <rPh sb="6" eb="7">
      <t>トウ</t>
    </rPh>
    <rPh sb="10" eb="13">
      <t>ジョセイキン</t>
    </rPh>
    <phoneticPr fontId="30"/>
  </si>
  <si>
    <t>交付金</t>
    <rPh sb="0" eb="3">
      <t>コウフキン</t>
    </rPh>
    <phoneticPr fontId="30"/>
  </si>
  <si>
    <t>貸付機関名</t>
    <rPh sb="0" eb="2">
      <t>カシツケ</t>
    </rPh>
    <rPh sb="2" eb="4">
      <t>キカン</t>
    </rPh>
    <rPh sb="4" eb="5">
      <t>メイ</t>
    </rPh>
    <phoneticPr fontId="30"/>
  </si>
  <si>
    <t>貸付
時期</t>
    <rPh sb="0" eb="2">
      <t>カシツケ</t>
    </rPh>
    <rPh sb="3" eb="5">
      <t>ジキ</t>
    </rPh>
    <phoneticPr fontId="30"/>
  </si>
  <si>
    <t>償還
年数</t>
    <rPh sb="0" eb="2">
      <t>ショウカン</t>
    </rPh>
    <rPh sb="3" eb="5">
      <t>ネンスウ</t>
    </rPh>
    <phoneticPr fontId="30"/>
  </si>
  <si>
    <t>うち貸付金</t>
    <rPh sb="2" eb="4">
      <t>カシツケ</t>
    </rPh>
    <rPh sb="4" eb="5">
      <t>キン</t>
    </rPh>
    <phoneticPr fontId="30"/>
  </si>
  <si>
    <t>市町村</t>
    <rPh sb="0" eb="3">
      <t>シチョウソン</t>
    </rPh>
    <phoneticPr fontId="30"/>
  </si>
  <si>
    <t>その他</t>
    <rPh sb="2" eb="3">
      <t>タ</t>
    </rPh>
    <phoneticPr fontId="30"/>
  </si>
  <si>
    <t>合計</t>
    <rPh sb="0" eb="2">
      <t>ゴウケイ</t>
    </rPh>
    <phoneticPr fontId="30"/>
  </si>
  <si>
    <t>建物（設備）</t>
    <rPh sb="0" eb="2">
      <t>タテモノ</t>
    </rPh>
    <rPh sb="3" eb="5">
      <t>セツビ</t>
    </rPh>
    <phoneticPr fontId="30"/>
  </si>
  <si>
    <t>　施設等区分</t>
    <rPh sb="3" eb="4">
      <t>トウ</t>
    </rPh>
    <phoneticPr fontId="30"/>
  </si>
  <si>
    <t>建物（設備）名</t>
    <rPh sb="0" eb="2">
      <t>タテモノ</t>
    </rPh>
    <rPh sb="3" eb="5">
      <t>セツビ</t>
    </rPh>
    <rPh sb="6" eb="7">
      <t>メイ</t>
    </rPh>
    <phoneticPr fontId="30"/>
  </si>
  <si>
    <t>種類名</t>
  </si>
  <si>
    <t>構造・規格</t>
    <phoneticPr fontId="30"/>
  </si>
  <si>
    <t>施設等の合計</t>
    <rPh sb="0" eb="2">
      <t>シセツ</t>
    </rPh>
    <rPh sb="2" eb="3">
      <t>トウ</t>
    </rPh>
    <rPh sb="4" eb="6">
      <t>ゴウケイ</t>
    </rPh>
    <phoneticPr fontId="30"/>
  </si>
  <si>
    <t>「用途」の欄には、「○○のカット」、「○○の冷蔵」、「○○の梱包」等当該機械が備えている機能を記入する。</t>
    <rPh sb="1" eb="3">
      <t>ヨウト</t>
    </rPh>
    <rPh sb="5" eb="6">
      <t>ラン</t>
    </rPh>
    <rPh sb="22" eb="24">
      <t>レイゾウ</t>
    </rPh>
    <rPh sb="30" eb="32">
      <t>コンポウ</t>
    </rPh>
    <rPh sb="33" eb="34">
      <t>トウ</t>
    </rPh>
    <rPh sb="34" eb="36">
      <t>トウガイ</t>
    </rPh>
    <rPh sb="36" eb="38">
      <t>キカイ</t>
    </rPh>
    <rPh sb="39" eb="40">
      <t>ソナ</t>
    </rPh>
    <rPh sb="44" eb="46">
      <t>キノウ</t>
    </rPh>
    <rPh sb="47" eb="49">
      <t>キニュウ</t>
    </rPh>
    <phoneticPr fontId="30"/>
  </si>
  <si>
    <t>「施設等の合計」には機械・施設の「施設等整備に要する経費」、「交付対象事業費」、「負担区分」の合計を記入する。</t>
    <rPh sb="1" eb="3">
      <t>シセツ</t>
    </rPh>
    <rPh sb="3" eb="4">
      <t>トウ</t>
    </rPh>
    <rPh sb="5" eb="7">
      <t>ゴウケイ</t>
    </rPh>
    <rPh sb="10" eb="12">
      <t>キカイ</t>
    </rPh>
    <rPh sb="13" eb="15">
      <t>シセツ</t>
    </rPh>
    <rPh sb="17" eb="20">
      <t>シセツトウ</t>
    </rPh>
    <rPh sb="20" eb="22">
      <t>セイビ</t>
    </rPh>
    <rPh sb="23" eb="24">
      <t>ヨウ</t>
    </rPh>
    <rPh sb="26" eb="28">
      <t>ケイヒ</t>
    </rPh>
    <rPh sb="31" eb="33">
      <t>コウフ</t>
    </rPh>
    <rPh sb="33" eb="35">
      <t>タイショウ</t>
    </rPh>
    <rPh sb="35" eb="38">
      <t>ジギョウヒ</t>
    </rPh>
    <rPh sb="41" eb="43">
      <t>フタン</t>
    </rPh>
    <rPh sb="43" eb="45">
      <t>クブン</t>
    </rPh>
    <rPh sb="47" eb="49">
      <t>ゴウケイ</t>
    </rPh>
    <rPh sb="50" eb="52">
      <t>キニュウ</t>
    </rPh>
    <phoneticPr fontId="30"/>
  </si>
  <si>
    <t>複数の機械・建物を導入する場合は、欄を追加し記入する。</t>
    <rPh sb="3" eb="5">
      <t>キカイ</t>
    </rPh>
    <rPh sb="6" eb="8">
      <t>タテモノ</t>
    </rPh>
    <rPh sb="9" eb="11">
      <t>ドウニュウ</t>
    </rPh>
    <rPh sb="17" eb="18">
      <t>ラン</t>
    </rPh>
    <rPh sb="19" eb="21">
      <t>ツイカ</t>
    </rPh>
    <rPh sb="22" eb="24">
      <t>キニュウ</t>
    </rPh>
    <phoneticPr fontId="30"/>
  </si>
  <si>
    <t>目的</t>
    <rPh sb="0" eb="2">
      <t>モクテキ</t>
    </rPh>
    <phoneticPr fontId="4"/>
  </si>
  <si>
    <t>１年度目
（事業開始年度）</t>
    <rPh sb="1" eb="3">
      <t>ネンド</t>
    </rPh>
    <rPh sb="3" eb="4">
      <t>メ</t>
    </rPh>
    <rPh sb="6" eb="8">
      <t>ジギョウ</t>
    </rPh>
    <rPh sb="8" eb="10">
      <t>カイシ</t>
    </rPh>
    <rPh sb="10" eb="12">
      <t>ネンド</t>
    </rPh>
    <rPh sb="12" eb="13">
      <t>ネンド</t>
    </rPh>
    <phoneticPr fontId="4"/>
  </si>
  <si>
    <t>６年度目</t>
    <rPh sb="1" eb="3">
      <t>ネンド</t>
    </rPh>
    <rPh sb="3" eb="4">
      <t>メ</t>
    </rPh>
    <phoneticPr fontId="4"/>
  </si>
  <si>
    <t>貸付機関からの資金の貸付けに係る計画について、当該資金を貸し付ける機関と事前相談等を行ったことが確認できる資料</t>
    <phoneticPr fontId="4"/>
  </si>
  <si>
    <t>（融資予定額、償還年数、資資金使途、貸付機関名（支店名）、担当者名、連絡先、相談月日等を明記したもの）</t>
    <phoneticPr fontId="4"/>
  </si>
  <si>
    <t>（１）必須書類</t>
    <rPh sb="3" eb="5">
      <t>ヒッス</t>
    </rPh>
    <rPh sb="5" eb="7">
      <t>ショルイ</t>
    </rPh>
    <phoneticPr fontId="30"/>
  </si>
  <si>
    <t>（２）該当する場合に必要な書類</t>
    <rPh sb="3" eb="5">
      <t>ガイトウ</t>
    </rPh>
    <rPh sb="7" eb="9">
      <t>バアイ</t>
    </rPh>
    <rPh sb="10" eb="12">
      <t>ヒツヨウ</t>
    </rPh>
    <rPh sb="13" eb="15">
      <t>ショルイ</t>
    </rPh>
    <phoneticPr fontId="30"/>
  </si>
  <si>
    <t>「GFPグローバル産地計画の承認規程」（平成31年２月１日付け30食産第4260号農林水産省食料産業局長通知）</t>
    <rPh sb="9" eb="11">
      <t>サンチ</t>
    </rPh>
    <rPh sb="11" eb="13">
      <t>ケイカク</t>
    </rPh>
    <rPh sb="14" eb="16">
      <t>ショウニン</t>
    </rPh>
    <rPh sb="16" eb="18">
      <t>キテイ</t>
    </rPh>
    <rPh sb="20" eb="22">
      <t>ヘイセイ</t>
    </rPh>
    <rPh sb="24" eb="25">
      <t>ネン</t>
    </rPh>
    <rPh sb="26" eb="27">
      <t>ガツ</t>
    </rPh>
    <rPh sb="28" eb="29">
      <t>ニチ</t>
    </rPh>
    <rPh sb="29" eb="30">
      <t>ヅ</t>
    </rPh>
    <rPh sb="33" eb="34">
      <t>ショク</t>
    </rPh>
    <rPh sb="34" eb="35">
      <t>サン</t>
    </rPh>
    <rPh sb="35" eb="36">
      <t>ダイ</t>
    </rPh>
    <rPh sb="40" eb="41">
      <t>ゴウ</t>
    </rPh>
    <rPh sb="41" eb="43">
      <t>ノウリン</t>
    </rPh>
    <rPh sb="43" eb="46">
      <t>スイサンショウ</t>
    </rPh>
    <rPh sb="46" eb="47">
      <t>ショク</t>
    </rPh>
    <rPh sb="47" eb="48">
      <t>リョウ</t>
    </rPh>
    <rPh sb="48" eb="50">
      <t>サンギョウ</t>
    </rPh>
    <rPh sb="50" eb="51">
      <t>キョク</t>
    </rPh>
    <rPh sb="51" eb="52">
      <t>チョウ</t>
    </rPh>
    <rPh sb="52" eb="54">
      <t>ツウチ</t>
    </rPh>
    <phoneticPr fontId="30"/>
  </si>
  <si>
    <t>に基づくＧＦＰグローバル産地計画の承認通知</t>
    <rPh sb="1" eb="2">
      <t>モト</t>
    </rPh>
    <rPh sb="12" eb="14">
      <t>サンチ</t>
    </rPh>
    <rPh sb="14" eb="16">
      <t>ケイカク</t>
    </rPh>
    <rPh sb="17" eb="19">
      <t>ショウニン</t>
    </rPh>
    <rPh sb="19" eb="21">
      <t>ツウチ</t>
    </rPh>
    <phoneticPr fontId="30"/>
  </si>
  <si>
    <t>事業実施主体の概要</t>
    <phoneticPr fontId="4"/>
  </si>
  <si>
    <t>採択（予定）年度</t>
    <rPh sb="0" eb="2">
      <t>サイタク</t>
    </rPh>
    <rPh sb="3" eb="5">
      <t>ヨテイ</t>
    </rPh>
    <rPh sb="6" eb="8">
      <t>ネンド</t>
    </rPh>
    <phoneticPr fontId="30"/>
  </si>
  <si>
    <t>現状</t>
    <rPh sb="0" eb="2">
      <t>ゲンジョウ</t>
    </rPh>
    <phoneticPr fontId="4"/>
  </si>
  <si>
    <t>１　「現状年度」欄には、輸出額についての現状の年度を記載すること。なお、拡大率は目標年度までの年数により調整して算出</t>
    <rPh sb="3" eb="5">
      <t>ゲンジョウ</t>
    </rPh>
    <rPh sb="5" eb="7">
      <t>ネンド</t>
    </rPh>
    <rPh sb="8" eb="9">
      <t>ラン</t>
    </rPh>
    <rPh sb="20" eb="22">
      <t>ゲンジョウ</t>
    </rPh>
    <rPh sb="23" eb="25">
      <t>ネンド</t>
    </rPh>
    <rPh sb="36" eb="39">
      <t>カクダイリツ</t>
    </rPh>
    <rPh sb="40" eb="42">
      <t>モクヒョウ</t>
    </rPh>
    <rPh sb="42" eb="44">
      <t>ネンド</t>
    </rPh>
    <rPh sb="47" eb="49">
      <t>ネンスウ</t>
    </rPh>
    <rPh sb="52" eb="54">
      <t>チョウセイ</t>
    </rPh>
    <rPh sb="56" eb="58">
      <t>サンシュツ</t>
    </rPh>
    <phoneticPr fontId="4"/>
  </si>
  <si>
    <t>輸出額</t>
    <rPh sb="0" eb="2">
      <t>ユシュツ</t>
    </rPh>
    <rPh sb="2" eb="3">
      <t>ガク</t>
    </rPh>
    <phoneticPr fontId="4"/>
  </si>
  <si>
    <t>事業実施計画の最終年度
（千円)
②</t>
    <rPh sb="0" eb="2">
      <t>ジギョウ</t>
    </rPh>
    <rPh sb="2" eb="4">
      <t>ジッシ</t>
    </rPh>
    <rPh sb="4" eb="6">
      <t>ケイカク</t>
    </rPh>
    <rPh sb="7" eb="9">
      <t>サイシュウ</t>
    </rPh>
    <rPh sb="9" eb="11">
      <t>ネンド</t>
    </rPh>
    <rPh sb="13" eb="15">
      <t>センエン</t>
    </rPh>
    <phoneticPr fontId="4"/>
  </si>
  <si>
    <t>年効果額
(千円)
③=②-①</t>
    <phoneticPr fontId="4"/>
  </si>
  <si>
    <t>⑤=(②÷④)÷①</t>
    <phoneticPr fontId="4"/>
  </si>
  <si>
    <t>フードディフェンス機器整備による人件費削減
 (2人*500万円/人）</t>
    <rPh sb="9" eb="11">
      <t>キキ</t>
    </rPh>
    <rPh sb="11" eb="13">
      <t>セイビ</t>
    </rPh>
    <rPh sb="16" eb="19">
      <t>ジンケンヒ</t>
    </rPh>
    <rPh sb="19" eb="21">
      <t>サクゲン</t>
    </rPh>
    <rPh sb="25" eb="26">
      <t>ニン</t>
    </rPh>
    <rPh sb="30" eb="32">
      <t>マンエン</t>
    </rPh>
    <rPh sb="33" eb="34">
      <t>ヒト</t>
    </rPh>
    <phoneticPr fontId="4"/>
  </si>
  <si>
    <t>「業種」の欄には、事業内容又は製造品目がわかるものを記入する（酒類メーカー、菓子メーカー、飲料メーカー、物流企業等）</t>
    <rPh sb="9" eb="11">
      <t>ジギョウ</t>
    </rPh>
    <rPh sb="13" eb="14">
      <t>マタ</t>
    </rPh>
    <rPh sb="15" eb="17">
      <t>セイゾウ</t>
    </rPh>
    <rPh sb="17" eb="19">
      <t>ヒンモク</t>
    </rPh>
    <rPh sb="26" eb="28">
      <t>キニュウ</t>
    </rPh>
    <rPh sb="31" eb="33">
      <t>シュルイ</t>
    </rPh>
    <rPh sb="38" eb="40">
      <t>カシ</t>
    </rPh>
    <rPh sb="45" eb="47">
      <t>インリョウ</t>
    </rPh>
    <rPh sb="52" eb="54">
      <t>ブツリュウ</t>
    </rPh>
    <rPh sb="54" eb="56">
      <t>キギョウ</t>
    </rPh>
    <phoneticPr fontId="30"/>
  </si>
  <si>
    <t>設立年月日</t>
    <phoneticPr fontId="30"/>
  </si>
  <si>
    <t>　年　　月　　日</t>
    <rPh sb="1" eb="2">
      <t>トシ</t>
    </rPh>
    <rPh sb="4" eb="5">
      <t>ツキ</t>
    </rPh>
    <rPh sb="7" eb="8">
      <t>ヒ</t>
    </rPh>
    <phoneticPr fontId="4"/>
  </si>
  <si>
    <t>（２）　連携する事業者の概要</t>
    <rPh sb="4" eb="6">
      <t>レンケイ</t>
    </rPh>
    <rPh sb="8" eb="11">
      <t>ジギョウシャ</t>
    </rPh>
    <rPh sb="12" eb="14">
      <t>ガイヨウ</t>
    </rPh>
    <phoneticPr fontId="4"/>
  </si>
  <si>
    <t>　「業種」の欄には、事業内容又は製造品目がわかるものを記入する（酒類メーカー、菓子メーカー、飲料メーカー、物流企業、商社、卸等）</t>
    <rPh sb="10" eb="12">
      <t>ジギョウ</t>
    </rPh>
    <rPh sb="14" eb="15">
      <t>マタ</t>
    </rPh>
    <rPh sb="16" eb="18">
      <t>セイゾウ</t>
    </rPh>
    <rPh sb="18" eb="20">
      <t>ヒンモク</t>
    </rPh>
    <rPh sb="27" eb="29">
      <t>キニュウ</t>
    </rPh>
    <rPh sb="32" eb="34">
      <t>シュルイ</t>
    </rPh>
    <rPh sb="39" eb="41">
      <t>カシ</t>
    </rPh>
    <rPh sb="46" eb="48">
      <t>インリョウ</t>
    </rPh>
    <rPh sb="53" eb="55">
      <t>ブツリュウ</t>
    </rPh>
    <rPh sb="55" eb="57">
      <t>キギョウ</t>
    </rPh>
    <rPh sb="58" eb="60">
      <t>ショウシャ</t>
    </rPh>
    <rPh sb="61" eb="62">
      <t>オロシ</t>
    </rPh>
    <rPh sb="62" eb="63">
      <t>ナド</t>
    </rPh>
    <phoneticPr fontId="30"/>
  </si>
  <si>
    <t>（１）施設等整備事業　・・・　実施要綱　第３の１</t>
    <rPh sb="3" eb="5">
      <t>シセツ</t>
    </rPh>
    <rPh sb="5" eb="6">
      <t>トウ</t>
    </rPh>
    <rPh sb="6" eb="8">
      <t>セイビ</t>
    </rPh>
    <rPh sb="8" eb="10">
      <t>ジギョウ</t>
    </rPh>
    <rPh sb="15" eb="17">
      <t>ジッシ</t>
    </rPh>
    <rPh sb="17" eb="19">
      <t>ヨウコウ</t>
    </rPh>
    <phoneticPr fontId="4"/>
  </si>
  <si>
    <t>（２）効果促進事業　・・・　実施要綱　第３の２</t>
    <phoneticPr fontId="4"/>
  </si>
  <si>
    <t>４　成果目標</t>
    <rPh sb="2" eb="4">
      <t>セイカ</t>
    </rPh>
    <rPh sb="4" eb="6">
      <t>モクヒョウ</t>
    </rPh>
    <phoneticPr fontId="30"/>
  </si>
  <si>
    <t>※「輸出額の増加率（％）」は、「6年度目」に記載する数値　÷　「現状」欄に記載する数値（以下「現状値」という。）、とする</t>
    <rPh sb="2" eb="4">
      <t>ユシュツ</t>
    </rPh>
    <rPh sb="4" eb="5">
      <t>ガク</t>
    </rPh>
    <rPh sb="6" eb="8">
      <t>ゾウカ</t>
    </rPh>
    <rPh sb="8" eb="9">
      <t>リツ</t>
    </rPh>
    <rPh sb="17" eb="19">
      <t>ネンド</t>
    </rPh>
    <rPh sb="19" eb="20">
      <t>メ</t>
    </rPh>
    <rPh sb="22" eb="24">
      <t>キサイ</t>
    </rPh>
    <rPh sb="26" eb="28">
      <t>スウチ</t>
    </rPh>
    <phoneticPr fontId="4"/>
  </si>
  <si>
    <t>５　配分基準</t>
    <rPh sb="2" eb="4">
      <t>ハイブン</t>
    </rPh>
    <rPh sb="4" eb="6">
      <t>キジュン</t>
    </rPh>
    <phoneticPr fontId="30"/>
  </si>
  <si>
    <t>６　費用対効果分析</t>
    <rPh sb="2" eb="7">
      <t>ヒヨウタイコウカ</t>
    </rPh>
    <rPh sb="7" eb="9">
      <t>ブンセキ</t>
    </rPh>
    <phoneticPr fontId="30"/>
  </si>
  <si>
    <t>７　専門用語の説明</t>
    <rPh sb="2" eb="4">
      <t>センモン</t>
    </rPh>
    <rPh sb="4" eb="6">
      <t>ヨウゴ</t>
    </rPh>
    <rPh sb="7" eb="9">
      <t>セツメイ</t>
    </rPh>
    <phoneticPr fontId="30"/>
  </si>
  <si>
    <t>に規定する輸出事業計画の認定に基づく承認を証明する書類</t>
    <rPh sb="15" eb="16">
      <t>モト</t>
    </rPh>
    <rPh sb="18" eb="20">
      <t>ショウニン</t>
    </rPh>
    <rPh sb="21" eb="23">
      <t>ショウメイ</t>
    </rPh>
    <rPh sb="25" eb="27">
      <t>ショルイ</t>
    </rPh>
    <phoneticPr fontId="30"/>
  </si>
  <si>
    <t>その他、地方農政局長等が特に必要と認める資料</t>
    <phoneticPr fontId="30"/>
  </si>
  <si>
    <t>①　すでに輸出実績がある場合、直近年の輸出額</t>
    <rPh sb="5" eb="7">
      <t>ユシュツ</t>
    </rPh>
    <rPh sb="7" eb="9">
      <t>ジッセキ</t>
    </rPh>
    <rPh sb="12" eb="14">
      <t>バアイ</t>
    </rPh>
    <rPh sb="15" eb="17">
      <t>チョッキン</t>
    </rPh>
    <rPh sb="17" eb="18">
      <t>トシ</t>
    </rPh>
    <rPh sb="19" eb="21">
      <t>ユシュツ</t>
    </rPh>
    <rPh sb="21" eb="22">
      <t>ガク</t>
    </rPh>
    <phoneticPr fontId="4"/>
  </si>
  <si>
    <t>ア　200％ ≦ 目標輸出額</t>
  </si>
  <si>
    <t>イ　150％ ≦ 目標輸出額 ＜200％</t>
  </si>
  <si>
    <t>ウ　120％ ≦ 目標輸出額 ＜150％</t>
  </si>
  <si>
    <t>（２）輸出に対応するために必要な認証。</t>
  </si>
  <si>
    <t>（３）輸出に関係のない認証を取得する目的のもの（JFS-A、自治体HACCP等）</t>
    <phoneticPr fontId="4"/>
  </si>
  <si>
    <t>地域の振興作物・産品など地域の実情を踏まえた取組となっているか。</t>
    <phoneticPr fontId="4"/>
  </si>
  <si>
    <t>ア　地域の実情を踏まえた取組となっており、十分に効果が見込まれる。</t>
  </si>
  <si>
    <t>イ　地域の実情を踏まえた取組となっており、概ね効果が見込まれる。</t>
  </si>
  <si>
    <t>評価項目及び配点基準</t>
    <phoneticPr fontId="4"/>
  </si>
  <si>
    <t>ポイント</t>
    <phoneticPr fontId="4"/>
  </si>
  <si>
    <t>合計（ポイント欄については、最大合計点）</t>
    <rPh sb="0" eb="2">
      <t>ゴウケイ</t>
    </rPh>
    <rPh sb="7" eb="8">
      <t>ラン</t>
    </rPh>
    <rPh sb="14" eb="16">
      <t>サイダイ</t>
    </rPh>
    <rPh sb="16" eb="18">
      <t>ゴウケイ</t>
    </rPh>
    <rPh sb="18" eb="19">
      <t>テン</t>
    </rPh>
    <phoneticPr fontId="4"/>
  </si>
  <si>
    <t>※ 押印のある文書は「規約」、押印のない文書は「覚書」にチェックする。</t>
    <phoneticPr fontId="30"/>
  </si>
  <si>
    <t>「建物（設備）名」には、「○○食品加工施設」、「○○保管施設」等を、「種類名」の欄には、「建物」、「電気設備」、「空調設備」等を記入する。</t>
    <rPh sb="1" eb="3">
      <t>タテモノ</t>
    </rPh>
    <rPh sb="4" eb="6">
      <t>セツビ</t>
    </rPh>
    <rPh sb="7" eb="8">
      <t>メイ</t>
    </rPh>
    <rPh sb="26" eb="28">
      <t>ホカン</t>
    </rPh>
    <phoneticPr fontId="30"/>
  </si>
  <si>
    <t>※ 「連携規約等の確認」の欄は、輸出を直接行っていない事業者（原料供給を行う中間加工事業者等）に該当する場合のみ、記載する。</t>
    <rPh sb="3" eb="5">
      <t>レンケイ</t>
    </rPh>
    <rPh sb="5" eb="7">
      <t>キヤク</t>
    </rPh>
    <rPh sb="7" eb="8">
      <t>トウ</t>
    </rPh>
    <rPh sb="9" eb="11">
      <t>カクニン</t>
    </rPh>
    <rPh sb="13" eb="14">
      <t>ラン</t>
    </rPh>
    <rPh sb="52" eb="54">
      <t>バアイ</t>
    </rPh>
    <phoneticPr fontId="30"/>
  </si>
  <si>
    <t>（４）（２）のうち、効果促進事業に係る実施内容</t>
    <rPh sb="17" eb="18">
      <t>カカワ</t>
    </rPh>
    <rPh sb="21" eb="23">
      <t>ナイヨウ</t>
    </rPh>
    <phoneticPr fontId="4"/>
  </si>
  <si>
    <t>（２）HACCP等の認証取得を目標とする場合、現在の取組内容及び今後の取組方針</t>
    <rPh sb="8" eb="9">
      <t>トウ</t>
    </rPh>
    <rPh sb="10" eb="12">
      <t>ニンショウ</t>
    </rPh>
    <rPh sb="12" eb="14">
      <t>シュトク</t>
    </rPh>
    <rPh sb="15" eb="17">
      <t>モクヒョウ</t>
    </rPh>
    <rPh sb="20" eb="22">
      <t>バアイ</t>
    </rPh>
    <rPh sb="23" eb="25">
      <t>ゲンザイ</t>
    </rPh>
    <rPh sb="26" eb="28">
      <t>トリクミ</t>
    </rPh>
    <rPh sb="28" eb="30">
      <t>ナイヨウ</t>
    </rPh>
    <rPh sb="30" eb="31">
      <t>オヨ</t>
    </rPh>
    <rPh sb="32" eb="34">
      <t>コンゴ</t>
    </rPh>
    <rPh sb="35" eb="37">
      <t>トリクミ</t>
    </rPh>
    <rPh sb="37" eb="39">
      <t>ホウシン</t>
    </rPh>
    <phoneticPr fontId="4"/>
  </si>
  <si>
    <t>（３）事業計画の実施方法</t>
    <phoneticPr fontId="4"/>
  </si>
  <si>
    <t>※現状値については、天災その他の外的要因により平年に比べて大幅に変動しており、当該現状値のままでは適切なでない場合は、当該現状値を補正できるものとする。</t>
    <phoneticPr fontId="4"/>
  </si>
  <si>
    <t>（２）現状値補正</t>
    <phoneticPr fontId="4"/>
  </si>
  <si>
    <t>根拠資料等</t>
    <phoneticPr fontId="4"/>
  </si>
  <si>
    <t>該当するものにポイントを自ら記入すること</t>
    <rPh sb="0" eb="2">
      <t>ガイトウ</t>
    </rPh>
    <rPh sb="14" eb="16">
      <t>キニュウ</t>
    </rPh>
    <phoneticPr fontId="4"/>
  </si>
  <si>
    <t>No.</t>
    <phoneticPr fontId="4"/>
  </si>
  <si>
    <t>　欄が足りない場合には欄を追加して記載する。</t>
    <rPh sb="1" eb="2">
      <t>ラン</t>
    </rPh>
    <rPh sb="3" eb="4">
      <t>タ</t>
    </rPh>
    <rPh sb="7" eb="9">
      <t>バアイ</t>
    </rPh>
    <rPh sb="11" eb="12">
      <t>ラン</t>
    </rPh>
    <rPh sb="13" eb="15">
      <t>ツイカ</t>
    </rPh>
    <rPh sb="17" eb="19">
      <t>キサイ</t>
    </rPh>
    <phoneticPr fontId="30"/>
  </si>
  <si>
    <t>国産原料の使用割合が確認できる資料</t>
    <rPh sb="0" eb="2">
      <t>コクサン</t>
    </rPh>
    <rPh sb="2" eb="4">
      <t>ゲンリョウ</t>
    </rPh>
    <rPh sb="5" eb="7">
      <t>シヨウ</t>
    </rPh>
    <rPh sb="7" eb="9">
      <t>ワリアイ</t>
    </rPh>
    <rPh sb="10" eb="12">
      <t>カクニン</t>
    </rPh>
    <rPh sb="15" eb="17">
      <t>シリョウ</t>
    </rPh>
    <phoneticPr fontId="30"/>
  </si>
  <si>
    <t>直近３か年分の決算報告書（貸借対照表、損益計算書等）</t>
    <phoneticPr fontId="4"/>
  </si>
  <si>
    <t>直近３年の経営状況</t>
    <rPh sb="0" eb="2">
      <t>チョッキン</t>
    </rPh>
    <rPh sb="3" eb="4">
      <t>ネン</t>
    </rPh>
    <rPh sb="5" eb="7">
      <t>ケイエイ</t>
    </rPh>
    <rPh sb="7" eb="9">
      <t>ジョウキョウ</t>
    </rPh>
    <phoneticPr fontId="30"/>
  </si>
  <si>
    <t>すでに輸出実績がある場合、直近３年での年輸出額の最大金額（サンプル輸出を除く）</t>
    <rPh sb="2" eb="4">
      <t>ユシュツ</t>
    </rPh>
    <rPh sb="4" eb="6">
      <t>ジッセキ</t>
    </rPh>
    <rPh sb="9" eb="11">
      <t>バアイ</t>
    </rPh>
    <rPh sb="18" eb="19">
      <t>ネン</t>
    </rPh>
    <rPh sb="19" eb="21">
      <t>ユシュツ</t>
    </rPh>
    <phoneticPr fontId="4"/>
  </si>
  <si>
    <t>次のいずれかの認証をすでに取得している場合、当該ポイントを加算する。（複数選択不可）</t>
    <rPh sb="7" eb="9">
      <t>ニンショウ</t>
    </rPh>
    <rPh sb="13" eb="15">
      <t>シュトク</t>
    </rPh>
    <phoneticPr fontId="4"/>
  </si>
  <si>
    <t>次の項目のいずれかに該当する場合、当該ポイントを加算する。（複数選択不可）</t>
    <phoneticPr fontId="4"/>
  </si>
  <si>
    <t>（１）事業実施計画の最終年度での目標輸出額の増加額</t>
    <phoneticPr fontId="4"/>
  </si>
  <si>
    <t>（２）事業実施計画における「最終年度における目標輸出額／事業開始前の輸出額」（％）</t>
    <phoneticPr fontId="4"/>
  </si>
  <si>
    <t>次のいずれかの認証を事業実施計画にて取得予定としている場合、当該ポイントを加算する。（複数選択不可）</t>
    <rPh sb="7" eb="9">
      <t>ニンショウ</t>
    </rPh>
    <rPh sb="10" eb="12">
      <t>ジギョウ</t>
    </rPh>
    <rPh sb="12" eb="14">
      <t>ジッシ</t>
    </rPh>
    <rPh sb="14" eb="16">
      <t>ケイカク</t>
    </rPh>
    <rPh sb="18" eb="20">
      <t>シュトク</t>
    </rPh>
    <rPh sb="20" eb="22">
      <t>ヨテイ</t>
    </rPh>
    <phoneticPr fontId="4"/>
  </si>
  <si>
    <t>専門家を活用するなどして認証の取得に向けた調査・検討を十分に行った取組となっている。</t>
    <phoneticPr fontId="4"/>
  </si>
  <si>
    <t>輸出商品の主原料における国産原料の使用割合</t>
    <phoneticPr fontId="4"/>
  </si>
  <si>
    <t>ア　70％ ≦ 使用割合</t>
  </si>
  <si>
    <t>イ　50％ ≦ 使用割合 ＜ 70％</t>
  </si>
  <si>
    <t>(注）当該項目については、別表２の配分基準表に基づき、記載すること。</t>
    <rPh sb="1" eb="2">
      <t>チュウ</t>
    </rPh>
    <rPh sb="13" eb="15">
      <t>ベッピョウ</t>
    </rPh>
    <phoneticPr fontId="4"/>
  </si>
  <si>
    <t>費用対効果</t>
    <rPh sb="0" eb="5">
      <t>ヒヨウタイコウカ</t>
    </rPh>
    <phoneticPr fontId="4"/>
  </si>
  <si>
    <t>還元率</t>
    <rPh sb="0" eb="2">
      <t>カンゲン</t>
    </rPh>
    <rPh sb="2" eb="3">
      <t>リツ</t>
    </rPh>
    <phoneticPr fontId="4"/>
  </si>
  <si>
    <t>事業費（百万円）</t>
    <rPh sb="0" eb="3">
      <t>ジギョウヒ</t>
    </rPh>
    <rPh sb="4" eb="7">
      <t>ヒャクマンエン</t>
    </rPh>
    <phoneticPr fontId="4"/>
  </si>
  <si>
    <t>効果（百万円）</t>
    <rPh sb="0" eb="2">
      <t>コウカ</t>
    </rPh>
    <phoneticPr fontId="4"/>
  </si>
  <si>
    <t>総合耐用年数：</t>
    <rPh sb="0" eb="2">
      <t>ソウゴウ</t>
    </rPh>
    <rPh sb="2" eb="4">
      <t>タイヨウ</t>
    </rPh>
    <rPh sb="4" eb="6">
      <t>ネンスウ</t>
    </rPh>
    <phoneticPr fontId="4"/>
  </si>
  <si>
    <t>↓</t>
  </si>
  <si>
    <t>↓</t>
    <phoneticPr fontId="4"/>
  </si>
  <si>
    <t>ア　１億円   ≦ 輸出額</t>
    <rPh sb="10" eb="12">
      <t>ユシュツ</t>
    </rPh>
    <phoneticPr fontId="4"/>
  </si>
  <si>
    <t>イ　１千万円 　≦ 輸出額 ＜ １億円</t>
    <rPh sb="3" eb="5">
      <t>センマン</t>
    </rPh>
    <rPh sb="10" eb="12">
      <t>ユシュツ</t>
    </rPh>
    <phoneticPr fontId="4"/>
  </si>
  <si>
    <t>ウ　輸出額 　＜ １千万円</t>
    <rPh sb="2" eb="4">
      <t>ユシュツ</t>
    </rPh>
    <rPh sb="10" eb="11">
      <t>セン</t>
    </rPh>
    <rPh sb="12" eb="13">
      <t>エン</t>
    </rPh>
    <phoneticPr fontId="4"/>
  </si>
  <si>
    <t>（１）農林水産物及び食品の輸出の促進に関する法律（令和元年法律第57号）第17条に基づく適合施設の認定</t>
  </si>
  <si>
    <t>（１）農林水産物及び食品の輸出の促進に関する法律（令和元年法律第57号）第17条に基づく適合施設の認定</t>
    <phoneticPr fontId="4"/>
  </si>
  <si>
    <t>農林水産物及び食品の輸出の促進に関する法律（令和元年法律第57号）の第34条に規定する輸出事業計画の認定、又はＧＦＰグローバル産地計画の承認規程（平成31年２月１日付け30食産第4260号）の承認を交付決定までに受けている。</t>
    <phoneticPr fontId="4"/>
  </si>
  <si>
    <t>第９の費用対効果分析の手法により算出した投資効率</t>
    <phoneticPr fontId="4"/>
  </si>
  <si>
    <t>本事業の実施に当たり、本申請に係る個人情報等について、関係自治体に提供することに同意します。
（同意いただけない場合は、取組内容等が確認ができないため、本事業の実施ができない場合があります。）</t>
    <rPh sb="0" eb="3">
      <t>ホンジギョウ</t>
    </rPh>
    <rPh sb="4" eb="6">
      <t>ジッシ</t>
    </rPh>
    <rPh sb="7" eb="8">
      <t>ア</t>
    </rPh>
    <rPh sb="11" eb="12">
      <t>ホン</t>
    </rPh>
    <rPh sb="12" eb="14">
      <t>シンセイ</t>
    </rPh>
    <rPh sb="15" eb="16">
      <t>カカ</t>
    </rPh>
    <rPh sb="17" eb="19">
      <t>コジン</t>
    </rPh>
    <rPh sb="19" eb="21">
      <t>ジョウホウ</t>
    </rPh>
    <rPh sb="21" eb="22">
      <t>トウ</t>
    </rPh>
    <rPh sb="27" eb="29">
      <t>カンケイ</t>
    </rPh>
    <rPh sb="33" eb="35">
      <t>テイキョウ</t>
    </rPh>
    <rPh sb="40" eb="42">
      <t>ドウイ</t>
    </rPh>
    <rPh sb="48" eb="50">
      <t>ドウイ</t>
    </rPh>
    <rPh sb="56" eb="58">
      <t>バアイ</t>
    </rPh>
    <rPh sb="60" eb="62">
      <t>トリクミ</t>
    </rPh>
    <rPh sb="62" eb="64">
      <t>ナイヨウ</t>
    </rPh>
    <rPh sb="64" eb="65">
      <t>トウ</t>
    </rPh>
    <rPh sb="66" eb="68">
      <t>カクニン</t>
    </rPh>
    <rPh sb="76" eb="79">
      <t>ホンジギョウ</t>
    </rPh>
    <rPh sb="80" eb="82">
      <t>ジッシ</t>
    </rPh>
    <rPh sb="87" eb="89">
      <t>バアイ</t>
    </rPh>
    <phoneticPr fontId="4"/>
  </si>
  <si>
    <t>※損益計算書により確認
経常損益＝営業利益＋
業外収益－営業外費用</t>
    <rPh sb="14" eb="15">
      <t>ソン</t>
    </rPh>
    <rPh sb="25" eb="27">
      <t>シュウエキ</t>
    </rPh>
    <rPh sb="31" eb="33">
      <t>ヒヨウ</t>
    </rPh>
    <phoneticPr fontId="30"/>
  </si>
  <si>
    <t>（３）個人情報の取扱い（任意）</t>
    <rPh sb="3" eb="5">
      <t>コジン</t>
    </rPh>
    <rPh sb="5" eb="7">
      <t>ジョウホウ</t>
    </rPh>
    <rPh sb="8" eb="9">
      <t>ト</t>
    </rPh>
    <rPh sb="9" eb="10">
      <t>アツカ</t>
    </rPh>
    <rPh sb="12" eb="14">
      <t>ニンイ</t>
    </rPh>
    <phoneticPr fontId="4"/>
  </si>
  <si>
    <t>同意します</t>
    <rPh sb="0" eb="2">
      <t>ドウイ</t>
    </rPh>
    <phoneticPr fontId="4"/>
  </si>
  <si>
    <t>同意しません</t>
    <rPh sb="0" eb="2">
      <t>ドウイ</t>
    </rPh>
    <phoneticPr fontId="4"/>
  </si>
  <si>
    <t>本事業の実施に当たり、農林水産物及び食品の輸出の促進に関する法律（令和元年法律第57号）の第13条に則り、事業者名、所在地、事業規模等について、事業実施主体の規模及び性質、採択の有無等に関わらず、株式会社日本政策金融公庫に提供することに同意します。
※同意いただけなかった場合でも、事業の採択等に影響はございません。
※農林水産物及び食品の輸出の促進に関する法律（令和元年法律第57号）第一三条
　国、都道府県等、株式会社日本政策金融公庫は、農林水産物及び食品の輸出の促進の総合的かつ
　一体的な推進を図るため、相互に連携を図りながら協力するよう努めなければならない。</t>
    <rPh sb="50" eb="51">
      <t>ノット</t>
    </rPh>
    <rPh sb="86" eb="88">
      <t>サイタク</t>
    </rPh>
    <rPh sb="89" eb="91">
      <t>ウム</t>
    </rPh>
    <rPh sb="127" eb="129">
      <t>ドウイ</t>
    </rPh>
    <rPh sb="137" eb="139">
      <t>バアイ</t>
    </rPh>
    <rPh sb="142" eb="144">
      <t>ジギョウ</t>
    </rPh>
    <rPh sb="145" eb="147">
      <t>サイタク</t>
    </rPh>
    <rPh sb="147" eb="148">
      <t>トウ</t>
    </rPh>
    <rPh sb="149" eb="151">
      <t>エイキョウ</t>
    </rPh>
    <rPh sb="196" eb="198">
      <t>13</t>
    </rPh>
    <phoneticPr fontId="4"/>
  </si>
  <si>
    <t>ア　１億円   ≦ 増加額</t>
  </si>
  <si>
    <t>イ　５千万円 ≦ 増加額 ＜ １億円</t>
  </si>
  <si>
    <t>ウ　１千万円 ≦ 増加額 ＜ ５千万円</t>
  </si>
  <si>
    <t>エ　５百万円 ≦ 増加額 ＜ １千万円</t>
  </si>
  <si>
    <t>オ　増加額　 ＜ ５百万円</t>
  </si>
  <si>
    <t>ア　２　≦ 費用対効果</t>
  </si>
  <si>
    <t>イ　1.5 ≦ 費用対効果　＜　２</t>
  </si>
  <si>
    <t>ウ　1.2 ≦ 費用対効果　＜　1.5</t>
  </si>
  <si>
    <t>中小企業基本法（昭和三十八年法律第百五十四号）第二条で規定される中小企業者又は小規模企業者である。</t>
    <phoneticPr fontId="4"/>
  </si>
  <si>
    <t>「農林水産物及び食品の輸出の促進に関する法律」（令和元年法律第57号」</t>
    <rPh sb="1" eb="3">
      <t>ノウリン</t>
    </rPh>
    <rPh sb="3" eb="6">
      <t>スイサンブツ</t>
    </rPh>
    <rPh sb="6" eb="7">
      <t>オヨ</t>
    </rPh>
    <rPh sb="8" eb="10">
      <t>ショクヒン</t>
    </rPh>
    <rPh sb="11" eb="13">
      <t>ユシュツ</t>
    </rPh>
    <rPh sb="14" eb="16">
      <t>ソクシン</t>
    </rPh>
    <rPh sb="17" eb="18">
      <t>カン</t>
    </rPh>
    <rPh sb="20" eb="22">
      <t>ホウリツ</t>
    </rPh>
    <rPh sb="24" eb="26">
      <t>レイワ</t>
    </rPh>
    <rPh sb="26" eb="28">
      <t>ガンネン</t>
    </rPh>
    <rPh sb="28" eb="30">
      <t>ホウリツ</t>
    </rPh>
    <rPh sb="30" eb="31">
      <t>ダイ</t>
    </rPh>
    <rPh sb="33" eb="34">
      <t>ゴウ</t>
    </rPh>
    <phoneticPr fontId="30"/>
  </si>
  <si>
    <t>※事業実施計画の最終年度にて、目標輸出額を実現できる具体的な取組方法を記載ください。</t>
    <phoneticPr fontId="4"/>
  </si>
  <si>
    <t>※輸出品目、輸出先国、品目・国別の輸出目標数量又は金額、取組方法、スケジュール等を具体的に記載ください。</t>
    <rPh sb="1" eb="3">
      <t>ユシュツ</t>
    </rPh>
    <rPh sb="3" eb="5">
      <t>ヒンモク</t>
    </rPh>
    <rPh sb="6" eb="8">
      <t>ユシュツ</t>
    </rPh>
    <rPh sb="8" eb="9">
      <t>サキ</t>
    </rPh>
    <rPh sb="9" eb="10">
      <t>コク</t>
    </rPh>
    <rPh sb="11" eb="13">
      <t>ヒンモク</t>
    </rPh>
    <rPh sb="14" eb="15">
      <t>クニ</t>
    </rPh>
    <rPh sb="15" eb="16">
      <t>ベツ</t>
    </rPh>
    <rPh sb="17" eb="19">
      <t>ユシュツ</t>
    </rPh>
    <rPh sb="19" eb="21">
      <t>モクヒョウ</t>
    </rPh>
    <rPh sb="21" eb="23">
      <t>スウリョウ</t>
    </rPh>
    <rPh sb="23" eb="24">
      <t>マタ</t>
    </rPh>
    <rPh sb="25" eb="27">
      <t>キンガク</t>
    </rPh>
    <rPh sb="28" eb="29">
      <t>ト</t>
    </rPh>
    <rPh sb="29" eb="30">
      <t>ク</t>
    </rPh>
    <rPh sb="30" eb="32">
      <t>ホウホウ</t>
    </rPh>
    <rPh sb="39" eb="40">
      <t>トウ</t>
    </rPh>
    <rPh sb="41" eb="44">
      <t>グタイテキ</t>
    </rPh>
    <rPh sb="45" eb="47">
      <t>キサイ</t>
    </rPh>
    <phoneticPr fontId="4"/>
  </si>
  <si>
    <t>　　この場合、現状値は太字・斜体で記載するとともに、「根拠資料等」欄に現状値を補正した要因及び補正の方法（現状値の補正過程）を記載すること。</t>
    <phoneticPr fontId="4"/>
  </si>
  <si>
    <t>①平成30年財務省令第31号</t>
    <rPh sb="1" eb="3">
      <t>ヘイセイ</t>
    </rPh>
    <rPh sb="5" eb="6">
      <t>ネン</t>
    </rPh>
    <rPh sb="6" eb="9">
      <t>ザイムショウ</t>
    </rPh>
    <rPh sb="9" eb="10">
      <t>レイ</t>
    </rPh>
    <rPh sb="10" eb="11">
      <t>ダイ</t>
    </rPh>
    <rPh sb="13" eb="14">
      <t>ゴウ</t>
    </rPh>
    <phoneticPr fontId="30"/>
  </si>
  <si>
    <t>次のいずれかに該当する場合、当該ポイントを加算する。（複数選択不可）</t>
    <phoneticPr fontId="4"/>
  </si>
  <si>
    <t>GFPグローバル推進事業の採択を受けており、GFPグローバル産地計画の承認を受ける見込みである。</t>
    <phoneticPr fontId="4"/>
  </si>
  <si>
    <t>※事業内容がわかる既存資料（パンフレット等）があれば、添付すること。
【記入上の注意】
　・団体等が行う定款等に定められた事業内容（食品加工業・物流通業についての事業内容）を記入してください。</t>
    <rPh sb="1" eb="3">
      <t>ジギョウ</t>
    </rPh>
    <rPh sb="3" eb="5">
      <t>ナイヨウ</t>
    </rPh>
    <rPh sb="9" eb="11">
      <t>キソン</t>
    </rPh>
    <rPh sb="11" eb="13">
      <t>シリョウ</t>
    </rPh>
    <rPh sb="20" eb="21">
      <t>トウ</t>
    </rPh>
    <rPh sb="27" eb="29">
      <t>テンプ</t>
    </rPh>
    <rPh sb="37" eb="39">
      <t>キニュウ</t>
    </rPh>
    <rPh sb="39" eb="40">
      <t>ジョウ</t>
    </rPh>
    <rPh sb="41" eb="43">
      <t>チュウイ</t>
    </rPh>
    <rPh sb="67" eb="69">
      <t>ショクヒン</t>
    </rPh>
    <phoneticPr fontId="4"/>
  </si>
  <si>
    <t>　１．HACCP等の認証取得に向けて取り組んでいる内容
　　（１）従業員のHACCP講習会の受講状況の有無
　　（２）専門家などによる指導状況（専門家氏名、指導内容等）　※既存資料（議事録等）があれば、添付での対応可。
　　　　① 品質・衛生管理専門家などの氏名等：
　　　　② 品質・衛生管理専門家などによる直近の指導日：
　　　　③ 品質・衛生管理専門家などによる指導内容
　　　　　・ソフト面（取り組むべき衛生管理の内容やその方法等）
　　　　　（例）原料の冷凍保管温度の適正化のための監視・記録・対策等を行うため、定期的な監視・記録及びその対応方法を定め従業員に周知すること。
  　　　　・ハード面（施設の改修等）
 　　　　　(例) 汚染区と清潔区の間に間仕切りを設置して衛生環境を向上させる必要がある。
  　　　④ 指導内容に対する対応状況等
　　　　　・ソフト面（取り組むべき衛生管理の内容やその方法等）
　　　　　・ハード面（施設の改修等）
　２．HACCP等の認証取得に向けて取り組んでいる内容
　　（１）予定する認定の内容
　　　　①取得する認証の種類：
　　　　②認証の取得予定時期：
　　　　　※複数の認証を取得予定の場合は、それぞれの取得予定時期を記載すること。（「令和○○年○月頃」のように記載）
　　（２）取得する認証に関する実施事項（ソフト面、ハード面の取組内容）及びスケジュール</t>
    <rPh sb="10" eb="12">
      <t>ニンショウ</t>
    </rPh>
    <rPh sb="12" eb="14">
      <t>シュトク</t>
    </rPh>
    <rPh sb="15" eb="16">
      <t>ム</t>
    </rPh>
    <rPh sb="18" eb="19">
      <t>ト</t>
    </rPh>
    <rPh sb="20" eb="21">
      <t>ク</t>
    </rPh>
    <rPh sb="25" eb="27">
      <t>ナイヨウ</t>
    </rPh>
    <rPh sb="33" eb="36">
      <t>ジュウギョウイン</t>
    </rPh>
    <rPh sb="42" eb="45">
      <t>コウシュウカイ</t>
    </rPh>
    <rPh sb="46" eb="48">
      <t>ジュコウ</t>
    </rPh>
    <rPh sb="48" eb="50">
      <t>ジョウキョウ</t>
    </rPh>
    <rPh sb="51" eb="53">
      <t>ウム</t>
    </rPh>
    <rPh sb="59" eb="62">
      <t>センモンカ</t>
    </rPh>
    <rPh sb="67" eb="69">
      <t>シドウ</t>
    </rPh>
    <rPh sb="69" eb="71">
      <t>ジョウキョウ</t>
    </rPh>
    <rPh sb="72" eb="75">
      <t>センモンカ</t>
    </rPh>
    <rPh sb="75" eb="77">
      <t>シメイ</t>
    </rPh>
    <rPh sb="78" eb="80">
      <t>シドウ</t>
    </rPh>
    <rPh sb="80" eb="82">
      <t>ナイヨウ</t>
    </rPh>
    <rPh sb="82" eb="83">
      <t>トウ</t>
    </rPh>
    <rPh sb="86" eb="88">
      <t>キゾン</t>
    </rPh>
    <rPh sb="88" eb="90">
      <t>シリョウ</t>
    </rPh>
    <rPh sb="91" eb="94">
      <t>ギジロク</t>
    </rPh>
    <rPh sb="94" eb="95">
      <t>ナド</t>
    </rPh>
    <rPh sb="101" eb="103">
      <t>テンプ</t>
    </rPh>
    <rPh sb="105" eb="107">
      <t>タイオウ</t>
    </rPh>
    <rPh sb="464" eb="466">
      <t>ヨテイ</t>
    </rPh>
    <rPh sb="468" eb="470">
      <t>ニンテイ</t>
    </rPh>
    <rPh sb="471" eb="473">
      <t>ナイヨウ</t>
    </rPh>
    <rPh sb="479" eb="481">
      <t>シュトク</t>
    </rPh>
    <rPh sb="483" eb="485">
      <t>ニンショウ</t>
    </rPh>
    <rPh sb="486" eb="488">
      <t>シュルイ</t>
    </rPh>
    <rPh sb="495" eb="497">
      <t>ニンショウ</t>
    </rPh>
    <rPh sb="498" eb="500">
      <t>シュトク</t>
    </rPh>
    <rPh sb="500" eb="502">
      <t>ヨテイ</t>
    </rPh>
    <rPh sb="502" eb="504">
      <t>ジキ</t>
    </rPh>
    <rPh sb="512" eb="514">
      <t>フクスウ</t>
    </rPh>
    <rPh sb="515" eb="517">
      <t>ニンショウ</t>
    </rPh>
    <rPh sb="518" eb="520">
      <t>シュトク</t>
    </rPh>
    <rPh sb="520" eb="522">
      <t>ヨテイ</t>
    </rPh>
    <rPh sb="523" eb="525">
      <t>バアイ</t>
    </rPh>
    <rPh sb="532" eb="534">
      <t>シュトク</t>
    </rPh>
    <rPh sb="534" eb="536">
      <t>ヨテイ</t>
    </rPh>
    <rPh sb="536" eb="538">
      <t>ジキ</t>
    </rPh>
    <rPh sb="539" eb="541">
      <t>キサイ</t>
    </rPh>
    <rPh sb="548" eb="550">
      <t>レイワ</t>
    </rPh>
    <rPh sb="552" eb="553">
      <t>ネン</t>
    </rPh>
    <rPh sb="554" eb="555">
      <t>ガツ</t>
    </rPh>
    <rPh sb="555" eb="556">
      <t>ゴロ</t>
    </rPh>
    <rPh sb="561" eb="563">
      <t>キサイ</t>
    </rPh>
    <rPh sb="570" eb="572">
      <t>シュトク</t>
    </rPh>
    <rPh sb="574" eb="576">
      <t>ニンショウ</t>
    </rPh>
    <rPh sb="577" eb="578">
      <t>カン</t>
    </rPh>
    <rPh sb="580" eb="582">
      <t>ジッシ</t>
    </rPh>
    <rPh sb="582" eb="584">
      <t>ジコウ</t>
    </rPh>
    <rPh sb="588" eb="589">
      <t>メン</t>
    </rPh>
    <rPh sb="593" eb="594">
      <t>メン</t>
    </rPh>
    <rPh sb="595" eb="597">
      <t>トリクミ</t>
    </rPh>
    <rPh sb="597" eb="599">
      <t>ナイヨウ</t>
    </rPh>
    <rPh sb="600" eb="601">
      <t>オヨ</t>
    </rPh>
    <phoneticPr fontId="4"/>
  </si>
  <si>
    <t>内容</t>
    <rPh sb="0" eb="2">
      <t>ナイヨウ</t>
    </rPh>
    <phoneticPr fontId="4"/>
  </si>
  <si>
    <t>新技術導入の場合、カタログ等参考となる資料</t>
    <rPh sb="0" eb="3">
      <t>シンギジュツ</t>
    </rPh>
    <rPh sb="3" eb="5">
      <t>ドウニュウ</t>
    </rPh>
    <rPh sb="6" eb="8">
      <t>バアイ</t>
    </rPh>
    <rPh sb="13" eb="14">
      <t>ナド</t>
    </rPh>
    <rPh sb="14" eb="16">
      <t>サンコウ</t>
    </rPh>
    <rPh sb="19" eb="21">
      <t>シリョウ</t>
    </rPh>
    <phoneticPr fontId="30"/>
  </si>
  <si>
    <t>新技術とは、事業実施計画の提出時、3年以内に実用化された技術とする。</t>
    <rPh sb="0" eb="3">
      <t>シンギジュツ</t>
    </rPh>
    <rPh sb="6" eb="8">
      <t>ジギョウ</t>
    </rPh>
    <rPh sb="8" eb="10">
      <t>ジッシ</t>
    </rPh>
    <rPh sb="10" eb="12">
      <t>ケイカク</t>
    </rPh>
    <rPh sb="13" eb="15">
      <t>テイシュツ</t>
    </rPh>
    <rPh sb="15" eb="16">
      <t>ジ</t>
    </rPh>
    <rPh sb="18" eb="19">
      <t>ネン</t>
    </rPh>
    <rPh sb="19" eb="21">
      <t>イナイ</t>
    </rPh>
    <rPh sb="22" eb="25">
      <t>ジツヨウカ</t>
    </rPh>
    <rPh sb="28" eb="30">
      <t>ギジュツ</t>
    </rPh>
    <phoneticPr fontId="30"/>
  </si>
  <si>
    <t>③JFS-B、有機JAS等</t>
    <phoneticPr fontId="4"/>
  </si>
  <si>
    <t>②長期保存施設等、新技術を活用した施設整備</t>
    <phoneticPr fontId="4"/>
  </si>
  <si>
    <t>交付対象経費
（円）</t>
    <rPh sb="0" eb="2">
      <t>コウフ</t>
    </rPh>
    <rPh sb="2" eb="4">
      <t>タイショウ</t>
    </rPh>
    <rPh sb="4" eb="6">
      <t>ケイヒ</t>
    </rPh>
    <rPh sb="8" eb="9">
      <t>エン</t>
    </rPh>
    <phoneticPr fontId="4"/>
  </si>
  <si>
    <t>交付金
（円）</t>
    <rPh sb="0" eb="3">
      <t>コウフキン</t>
    </rPh>
    <rPh sb="5" eb="6">
      <t>エン</t>
    </rPh>
    <phoneticPr fontId="4"/>
  </si>
  <si>
    <r>
      <t>　還元率=｛ｉ×(１＋ｉ)</t>
    </r>
    <r>
      <rPr>
        <vertAlign val="superscript"/>
        <sz val="12"/>
        <rFont val="ＭＳ Ｐ明朝"/>
        <family val="1"/>
        <charset val="128"/>
      </rPr>
      <t>ｎ</t>
    </r>
    <r>
      <rPr>
        <sz val="12"/>
        <rFont val="ＭＳ Ｐ明朝"/>
        <family val="1"/>
        <charset val="128"/>
      </rPr>
      <t>｝÷｛(１＋ｉ)</t>
    </r>
    <r>
      <rPr>
        <vertAlign val="superscript"/>
        <sz val="12"/>
        <rFont val="ＭＳ Ｐ明朝"/>
        <family val="1"/>
        <charset val="128"/>
      </rPr>
      <t>ｎ</t>
    </r>
    <r>
      <rPr>
        <sz val="12"/>
        <rFont val="ＭＳ Ｐ明朝"/>
        <family val="1"/>
        <charset val="128"/>
      </rPr>
      <t>-１｝、ｉ=０．０４(割引率)、ｎ=総合耐用年数　（実施要綱　別表３参照）</t>
    </r>
    <rPh sb="49" eb="51">
      <t>ジッシ</t>
    </rPh>
    <rPh sb="51" eb="53">
      <t>ヨウコウ</t>
    </rPh>
    <rPh sb="54" eb="56">
      <t>ベッピョウ</t>
    </rPh>
    <rPh sb="57" eb="59">
      <t>サンショウ</t>
    </rPh>
    <phoneticPr fontId="30"/>
  </si>
  <si>
    <t>以下の項目について、記入してください。
　１．輸出品目
　　（１）現在輸出している品目
　　（２）国際認証等認定取得予定品目
　２．品目別輸出実績（令和元年度または把握可能な直近値）
　　（１）輸出先国等
　　（２）品目別輸出数量（トン）及び金額（千円）
　　　※輸出先国毎の品目と輸出数量（トン）及び金額（千円）を記入してください。
　３．品目別輸出目標
　　（１）目標年度
　　（２）輸出先国等
　　（３）品目別輸出数量目標数量（トン）及び金額（千円）
　　　※最終目標年度までの各年度の目標数量（トン）及び金額（千円）を記入してください。
　　　※品目については、本事業により改修等をした施設から出荷された品目を記入してください。
　　　※事業者の輸出の取組内容（品目・輸出先国等）を記入してください。
　４．輸出拡大に向けた取組（輸出先国の業者や企業との相談状況、国内商社等との相談状況、商談会等への参加状況、輸出先国等でのマーケティングなど）
　５．原料の調達（どこから、どのような形で仕入れるのか）
　６．輸出形態（どのような流通経路で、どのような方法等で輸出するのか（例えば、自社で直接輸出するか商社等を経由するか、空輸か船便か、など））
　７．輸出先での用途（外食・中食用、加工原料用、市販など）</t>
    <rPh sb="0" eb="2">
      <t>イカ</t>
    </rPh>
    <rPh sb="3" eb="5">
      <t>コウモク</t>
    </rPh>
    <rPh sb="10" eb="12">
      <t>キニュウ</t>
    </rPh>
    <rPh sb="23" eb="25">
      <t>ユシュツ</t>
    </rPh>
    <rPh sb="25" eb="27">
      <t>ヒンモク</t>
    </rPh>
    <rPh sb="33" eb="35">
      <t>ゲンザイ</t>
    </rPh>
    <rPh sb="35" eb="37">
      <t>ユシュツ</t>
    </rPh>
    <rPh sb="41" eb="43">
      <t>ヒンモク</t>
    </rPh>
    <rPh sb="49" eb="51">
      <t>コクサイ</t>
    </rPh>
    <rPh sb="51" eb="53">
      <t>ニンショウ</t>
    </rPh>
    <rPh sb="53" eb="54">
      <t>トウ</t>
    </rPh>
    <rPh sb="54" eb="56">
      <t>ニンテイ</t>
    </rPh>
    <rPh sb="56" eb="58">
      <t>シュトク</t>
    </rPh>
    <rPh sb="58" eb="60">
      <t>ヨテイ</t>
    </rPh>
    <rPh sb="60" eb="62">
      <t>ヒンモク</t>
    </rPh>
    <rPh sb="66" eb="68">
      <t>ヒンモク</t>
    </rPh>
    <rPh sb="68" eb="69">
      <t>ベツ</t>
    </rPh>
    <rPh sb="69" eb="71">
      <t>ユシュツ</t>
    </rPh>
    <rPh sb="71" eb="73">
      <t>ジッセキ</t>
    </rPh>
    <rPh sb="74" eb="76">
      <t>レイワ</t>
    </rPh>
    <rPh sb="76" eb="77">
      <t>ゲン</t>
    </rPh>
    <rPh sb="77" eb="79">
      <t>ネンド</t>
    </rPh>
    <rPh sb="82" eb="84">
      <t>ハアク</t>
    </rPh>
    <rPh sb="84" eb="86">
      <t>カノウ</t>
    </rPh>
    <rPh sb="87" eb="89">
      <t>チョッキン</t>
    </rPh>
    <rPh sb="89" eb="90">
      <t>チ</t>
    </rPh>
    <rPh sb="97" eb="99">
      <t>ユシュツ</t>
    </rPh>
    <rPh sb="99" eb="100">
      <t>サキ</t>
    </rPh>
    <rPh sb="100" eb="101">
      <t>コク</t>
    </rPh>
    <rPh sb="101" eb="102">
      <t>トウ</t>
    </rPh>
    <rPh sb="108" eb="110">
      <t>ヒンモク</t>
    </rPh>
    <rPh sb="110" eb="111">
      <t>ベツ</t>
    </rPh>
    <rPh sb="111" eb="113">
      <t>ユシュツ</t>
    </rPh>
    <rPh sb="113" eb="115">
      <t>スウリョウ</t>
    </rPh>
    <rPh sb="119" eb="120">
      <t>オヨ</t>
    </rPh>
    <rPh sb="121" eb="123">
      <t>キンガク</t>
    </rPh>
    <rPh sb="124" eb="126">
      <t>センエン</t>
    </rPh>
    <rPh sb="132" eb="134">
      <t>ユシュツ</t>
    </rPh>
    <rPh sb="134" eb="135">
      <t>サキ</t>
    </rPh>
    <rPh sb="135" eb="136">
      <t>コク</t>
    </rPh>
    <rPh sb="136" eb="137">
      <t>ゴト</t>
    </rPh>
    <rPh sb="138" eb="140">
      <t>ヒンモク</t>
    </rPh>
    <rPh sb="141" eb="143">
      <t>ユシュツ</t>
    </rPh>
    <rPh sb="143" eb="145">
      <t>スウリョウ</t>
    </rPh>
    <rPh sb="149" eb="150">
      <t>オヨ</t>
    </rPh>
    <rPh sb="151" eb="153">
      <t>キンガク</t>
    </rPh>
    <rPh sb="154" eb="156">
      <t>センエン</t>
    </rPh>
    <rPh sb="158" eb="160">
      <t>キニュウ</t>
    </rPh>
    <rPh sb="171" eb="173">
      <t>ヒンモク</t>
    </rPh>
    <rPh sb="173" eb="174">
      <t>ベツ</t>
    </rPh>
    <rPh sb="174" eb="176">
      <t>ユシュツ</t>
    </rPh>
    <rPh sb="176" eb="178">
      <t>モクヒョウ</t>
    </rPh>
    <rPh sb="184" eb="186">
      <t>モクヒョウ</t>
    </rPh>
    <rPh sb="186" eb="188">
      <t>ネンド</t>
    </rPh>
    <rPh sb="194" eb="196">
      <t>ユシュツ</t>
    </rPh>
    <rPh sb="196" eb="197">
      <t>サキ</t>
    </rPh>
    <rPh sb="197" eb="198">
      <t>コク</t>
    </rPh>
    <rPh sb="198" eb="199">
      <t>トウ</t>
    </rPh>
    <rPh sb="205" eb="207">
      <t>ヒンモク</t>
    </rPh>
    <rPh sb="207" eb="208">
      <t>ベツ</t>
    </rPh>
    <rPh sb="208" eb="210">
      <t>ユシュツ</t>
    </rPh>
    <rPh sb="210" eb="212">
      <t>スウリョウ</t>
    </rPh>
    <rPh sb="212" eb="214">
      <t>モクヒョウ</t>
    </rPh>
    <rPh sb="214" eb="216">
      <t>スウリョウ</t>
    </rPh>
    <rPh sb="220" eb="221">
      <t>オヨ</t>
    </rPh>
    <rPh sb="222" eb="224">
      <t>キンガク</t>
    </rPh>
    <rPh sb="225" eb="227">
      <t>センエン</t>
    </rPh>
    <rPh sb="323" eb="326">
      <t>ジギョウシャ</t>
    </rPh>
    <rPh sb="327" eb="329">
      <t>ユシュツ</t>
    </rPh>
    <rPh sb="330" eb="331">
      <t>ト</t>
    </rPh>
    <rPh sb="331" eb="332">
      <t>ク</t>
    </rPh>
    <rPh sb="332" eb="334">
      <t>ナイヨウ</t>
    </rPh>
    <rPh sb="335" eb="337">
      <t>ヒンモク</t>
    </rPh>
    <rPh sb="338" eb="340">
      <t>ユシュツ</t>
    </rPh>
    <rPh sb="340" eb="341">
      <t>サキ</t>
    </rPh>
    <rPh sb="341" eb="342">
      <t>コク</t>
    </rPh>
    <rPh sb="342" eb="343">
      <t>トウ</t>
    </rPh>
    <rPh sb="345" eb="347">
      <t>キニュウ</t>
    </rPh>
    <phoneticPr fontId="4"/>
  </si>
  <si>
    <t>新技術導入の有無</t>
    <rPh sb="0" eb="3">
      <t>シンギジュツ</t>
    </rPh>
    <rPh sb="3" eb="5">
      <t>ドウニュウ</t>
    </rPh>
    <rPh sb="6" eb="8">
      <t>ウム</t>
    </rPh>
    <phoneticPr fontId="30"/>
  </si>
  <si>
    <t>（３）事業完了予定年月日　　　　　　年　　　　月　　　　日</t>
    <phoneticPr fontId="4"/>
  </si>
  <si>
    <t>（２）ISO22000、GFSI承認規格（FSSC22000、SQF、JFS-C等）、FSMA（米国食品安全強化法）への対応、ハラール・コーシャ</t>
    <phoneticPr fontId="4"/>
  </si>
  <si>
    <t>①ISO22000、GFSI承認規格（FSSC22000、SQF、JFS-C等）、FSMA（米国食品安全強化法）への対応、ハラール・コーシャ</t>
    <phoneticPr fontId="4"/>
  </si>
  <si>
    <t>既に採択が決定及び申請中、現在実施している事業、または過去に国からの補助を受け実施した事業があれば、採択（予定）年度、事業名及び事業概要を記入ください。</t>
    <rPh sb="0" eb="1">
      <t>スデ</t>
    </rPh>
    <rPh sb="2" eb="4">
      <t>サイタク</t>
    </rPh>
    <rPh sb="5" eb="7">
      <t>ケッテイ</t>
    </rPh>
    <rPh sb="7" eb="8">
      <t>オヨ</t>
    </rPh>
    <rPh sb="9" eb="12">
      <t>シンセイチュウ</t>
    </rPh>
    <rPh sb="13" eb="15">
      <t>ゲンザイ</t>
    </rPh>
    <rPh sb="15" eb="17">
      <t>ジッシ</t>
    </rPh>
    <rPh sb="21" eb="23">
      <t>ジギョウ</t>
    </rPh>
    <rPh sb="27" eb="29">
      <t>カコ</t>
    </rPh>
    <rPh sb="30" eb="31">
      <t>クニ</t>
    </rPh>
    <rPh sb="34" eb="36">
      <t>ホジョ</t>
    </rPh>
    <rPh sb="37" eb="38">
      <t>ウ</t>
    </rPh>
    <rPh sb="39" eb="41">
      <t>ジッシ</t>
    </rPh>
    <rPh sb="43" eb="45">
      <t>ジギョウ</t>
    </rPh>
    <rPh sb="59" eb="61">
      <t>ジギョウ</t>
    </rPh>
    <rPh sb="61" eb="62">
      <t>メイ</t>
    </rPh>
    <rPh sb="62" eb="63">
      <t>オヨ</t>
    </rPh>
    <rPh sb="64" eb="66">
      <t>ジギョウ</t>
    </rPh>
    <rPh sb="66" eb="68">
      <t>ガイヨウ</t>
    </rPh>
    <rPh sb="69" eb="71">
      <t>キニュウ</t>
    </rPh>
    <phoneticPr fontId="30"/>
  </si>
  <si>
    <t>事業期間が複数年の場合、各年毎の実施計画を作成することとする。</t>
    <rPh sb="0" eb="2">
      <t>ジギョウ</t>
    </rPh>
    <rPh sb="2" eb="4">
      <t>キカン</t>
    </rPh>
    <rPh sb="5" eb="7">
      <t>フクスウ</t>
    </rPh>
    <rPh sb="7" eb="8">
      <t>ネン</t>
    </rPh>
    <rPh sb="9" eb="11">
      <t>バアイ</t>
    </rPh>
    <rPh sb="12" eb="13">
      <t>カク</t>
    </rPh>
    <rPh sb="13" eb="15">
      <t>ネンゴト</t>
    </rPh>
    <rPh sb="16" eb="18">
      <t>ジッシ</t>
    </rPh>
    <rPh sb="18" eb="20">
      <t>ケイカク</t>
    </rPh>
    <rPh sb="21" eb="23">
      <t>サクセイ</t>
    </rPh>
    <phoneticPr fontId="30"/>
  </si>
  <si>
    <t>輸出額の
増加額</t>
    <rPh sb="0" eb="2">
      <t>ユシュツ</t>
    </rPh>
    <rPh sb="2" eb="3">
      <t>ガク</t>
    </rPh>
    <rPh sb="5" eb="7">
      <t>ゾウカ</t>
    </rPh>
    <rPh sb="7" eb="8">
      <t>ガク</t>
    </rPh>
    <phoneticPr fontId="4"/>
  </si>
  <si>
    <t>枠が足りない場合は、適宜追加すること。
事業期間が複数年の場合、各年毎の実施計画を作成することとする。</t>
    <rPh sb="0" eb="1">
      <t>ワク</t>
    </rPh>
    <rPh sb="2" eb="3">
      <t>タ</t>
    </rPh>
    <rPh sb="6" eb="8">
      <t>バアイ</t>
    </rPh>
    <rPh sb="10" eb="12">
      <t>テキギ</t>
    </rPh>
    <rPh sb="12" eb="14">
      <t>ツイカ</t>
    </rPh>
    <phoneticPr fontId="4"/>
  </si>
  <si>
    <t>別紙様式第10号</t>
    <rPh sb="0" eb="2">
      <t>ベッシ</t>
    </rPh>
    <rPh sb="2" eb="4">
      <t>ヨウシキ</t>
    </rPh>
    <rPh sb="4" eb="5">
      <t>ダイ</t>
    </rPh>
    <rPh sb="7" eb="8">
      <t>ゴウ</t>
    </rPh>
    <phoneticPr fontId="30"/>
  </si>
  <si>
    <r>
      <rPr>
        <b/>
        <sz val="11"/>
        <rFont val="ＭＳ ゴシック"/>
        <family val="3"/>
        <charset val="128"/>
      </rPr>
      <t>３　実施計画</t>
    </r>
    <r>
      <rPr>
        <sz val="11"/>
        <rFont val="ＭＳ ゴシック"/>
        <family val="3"/>
        <charset val="128"/>
      </rPr>
      <t>　・・・　実施要綱　第３</t>
    </r>
    <rPh sb="2" eb="4">
      <t>ジッシ</t>
    </rPh>
    <rPh sb="11" eb="13">
      <t>ジッシ</t>
    </rPh>
    <rPh sb="13" eb="15">
      <t>ヨウコウ</t>
    </rPh>
    <phoneticPr fontId="30"/>
  </si>
  <si>
    <t>食料産業・６次産業化交付金実施要綱
（食品産業の輸出向けHACCP等対応施設整備事業）
実施計画書</t>
    <rPh sb="0" eb="2">
      <t>ショクリョウ</t>
    </rPh>
    <rPh sb="2" eb="4">
      <t>サンギョウ</t>
    </rPh>
    <rPh sb="6" eb="7">
      <t>ジ</t>
    </rPh>
    <rPh sb="7" eb="10">
      <t>サンギョウカ</t>
    </rPh>
    <rPh sb="10" eb="13">
      <t>コウフキン</t>
    </rPh>
    <rPh sb="13" eb="15">
      <t>ジッシ</t>
    </rPh>
    <rPh sb="15" eb="17">
      <t>ヨウコウ</t>
    </rPh>
    <rPh sb="19" eb="21">
      <t>ショクヒン</t>
    </rPh>
    <rPh sb="21" eb="23">
      <t>サンギョウ</t>
    </rPh>
    <rPh sb="24" eb="26">
      <t>ユシュツ</t>
    </rPh>
    <rPh sb="26" eb="27">
      <t>ム</t>
    </rPh>
    <rPh sb="33" eb="34">
      <t>トウ</t>
    </rPh>
    <rPh sb="34" eb="36">
      <t>タイオウ</t>
    </rPh>
    <rPh sb="36" eb="38">
      <t>シセツ</t>
    </rPh>
    <rPh sb="38" eb="40">
      <t>セイビ</t>
    </rPh>
    <rPh sb="40" eb="42">
      <t>ジギョウ</t>
    </rPh>
    <rPh sb="44" eb="46">
      <t>ジッシ</t>
    </rPh>
    <rPh sb="46" eb="49">
      <t>ケイカクショ</t>
    </rPh>
    <phoneticPr fontId="30"/>
  </si>
  <si>
    <t xml:space="preserve">  食料産業・６次産業化交付金のうち食品産業の輸出向けHACCP等対応施設整備事業</t>
    <phoneticPr fontId="30"/>
  </si>
  <si>
    <t>（令和２年３月00日元食産第0000号）実施要綱の別記10の第７に基づき、事業実施計画を</t>
    <rPh sb="10" eb="11">
      <t>ゲン</t>
    </rPh>
    <phoneticPr fontId="30"/>
  </si>
  <si>
    <t>提出する。</t>
    <phoneticPr fontId="4"/>
  </si>
  <si>
    <t>※事業期間が複数年の場合、事業開始年度は２ヵ年までの数値を記載する。</t>
    <rPh sb="1" eb="3">
      <t>ジギョウ</t>
    </rPh>
    <rPh sb="3" eb="5">
      <t>キカン</t>
    </rPh>
    <rPh sb="6" eb="8">
      <t>フクスウ</t>
    </rPh>
    <rPh sb="8" eb="9">
      <t>ネン</t>
    </rPh>
    <rPh sb="10" eb="12">
      <t>バアイ</t>
    </rPh>
    <rPh sb="13" eb="15">
      <t>ジギョウ</t>
    </rPh>
    <rPh sb="15" eb="17">
      <t>カイシ</t>
    </rPh>
    <rPh sb="17" eb="19">
      <t>ネンド</t>
    </rPh>
    <rPh sb="22" eb="23">
      <t>ネン</t>
    </rPh>
    <rPh sb="26" eb="28">
      <t>スウチ</t>
    </rPh>
    <rPh sb="29" eb="31">
      <t>キサイ</t>
    </rPh>
    <phoneticPr fontId="4"/>
  </si>
  <si>
    <t>（３）JFS-B、有機JAS等</t>
    <rPh sb="14" eb="15">
      <t>トウ</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</si>
</sst>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6" formatCode="&quot;¥&quot;#,##0;[Red]&quot;¥&quot;\-#,##0"/>
    <numFmt numFmtId="176" formatCode="#,##0_ ;[Red]\-#,##0\ "/>
    <numFmt numFmtId="177" formatCode="0_);[Red]\(0\)"/>
    <numFmt numFmtId="178" formatCode="#,##0_ "/>
    <numFmt numFmtId="179" formatCode="0.00_);[Red]\(0.00\)"/>
    <numFmt numFmtId="180" formatCode="#,##0&quot;人&quot;;[Red]\-#,##0&quot;人&quot;"/>
    <numFmt numFmtId="181" formatCode="#,##0&quot;点&quot;;[Red]\-#,##0&quot;点&quot;"/>
    <numFmt numFmtId="182" formatCode="0.00000_);[Red]\(0.00000\)"/>
    <numFmt numFmtId="183" formatCode="#,##0.0000&quot;点&quot;;[Red]\-#,##0.0000&quot;点&quot;"/>
    <numFmt numFmtId="184" formatCode="#,##0.00000_);[Red]\(#,##0.00000\)"/>
    <numFmt numFmtId="185" formatCode="#,##0.0&quot;点&quot;;[Red]\-#,##0.0&quot;点&quot;"/>
    <numFmt numFmtId="186" formatCode="0.0%"/>
    <numFmt numFmtId="187" formatCode="#,##0_);[Red]\(#,##0\)"/>
    <numFmt numFmtId="188" formatCode="0.0000"/>
    <numFmt numFmtId="189" formatCode="#,##0.0000;[Red]\-#,##0.0000"/>
    <numFmt numFmtId="190" formatCode="&quot;¥&quot;#,##0_);\(&quot;¥&quot;#,##0\)"/>
    <numFmt numFmtId="191" formatCode="#,##0.0;[Red]\-#,##0.0"/>
  </numFmts>
  <fonts count="56">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b/>
      <sz val="9"/>
      <color indexed="81"/>
      <name val="ＭＳ Ｐゴシック"/>
      <family val="3"/>
      <charset val="128"/>
    </font>
    <font>
      <sz val="14"/>
      <name val="ＭＳ 明朝"/>
      <family val="1"/>
      <charset val="128"/>
    </font>
    <font>
      <sz val="10"/>
      <name val="ＭＳ Ｐゴシック"/>
      <family val="3"/>
      <charset val="128"/>
    </font>
    <font>
      <sz val="9"/>
      <name val="ＭＳ Ｐ明朝"/>
      <family val="1"/>
      <charset val="128"/>
    </font>
    <font>
      <sz val="14"/>
      <name val="ＭＳ Ｐゴシック"/>
      <family val="3"/>
      <charset val="128"/>
    </font>
    <font>
      <b/>
      <sz val="14"/>
      <name val="ＭＳ Ｐゴシック"/>
      <family val="3"/>
      <charset val="128"/>
    </font>
    <font>
      <sz val="10"/>
      <name val="ＭＳ Ｐ明朝"/>
      <family val="1"/>
      <charset val="128"/>
    </font>
    <font>
      <b/>
      <sz val="10"/>
      <name val="ＭＳ Ｐ明朝"/>
      <family val="1"/>
      <charset val="128"/>
    </font>
    <font>
      <sz val="10"/>
      <name val="ＭＳ 明朝"/>
      <family val="1"/>
      <charset val="128"/>
    </font>
    <font>
      <sz val="16"/>
      <name val="ＭＳ Ｐゴシック"/>
      <family val="3"/>
      <charset val="128"/>
    </font>
    <font>
      <sz val="9"/>
      <name val="ＭＳ 明朝"/>
      <family val="1"/>
      <charset val="128"/>
    </font>
    <font>
      <sz val="11"/>
      <name val="ＭＳ Ｐ明朝"/>
      <family val="1"/>
      <charset val="128"/>
    </font>
    <font>
      <sz val="8"/>
      <name val="ＭＳ 明朝"/>
      <family val="1"/>
      <charset val="128"/>
    </font>
    <font>
      <sz val="12"/>
      <name val="ＭＳ Ｐゴシック"/>
      <family val="3"/>
      <charset val="128"/>
    </font>
    <font>
      <sz val="10.5"/>
      <name val="ＭＳ 明朝"/>
      <family val="1"/>
      <charset val="128"/>
    </font>
    <font>
      <sz val="12"/>
      <name val="ＭＳ 明朝"/>
      <family val="1"/>
      <charset val="128"/>
    </font>
    <font>
      <sz val="10.5"/>
      <name val="ＭＳ ゴシック"/>
      <family val="3"/>
      <charset val="128"/>
    </font>
    <font>
      <sz val="12"/>
      <name val="ＭＳ Ｐ明朝"/>
      <family val="1"/>
      <charset val="128"/>
    </font>
    <font>
      <b/>
      <sz val="9"/>
      <name val="ＭＳ Ｐゴシック"/>
      <family val="3"/>
      <charset val="128"/>
    </font>
    <font>
      <sz val="9"/>
      <name val="ＭＳ Ｐゴシック"/>
      <family val="3"/>
      <charset val="128"/>
    </font>
    <font>
      <sz val="8"/>
      <name val="ＭＳ Ｐ明朝"/>
      <family val="1"/>
      <charset val="128"/>
    </font>
    <font>
      <b/>
      <sz val="9"/>
      <name val="ＭＳ Ｐ明朝"/>
      <family val="1"/>
      <charset val="128"/>
    </font>
    <font>
      <sz val="9"/>
      <color indexed="81"/>
      <name val="ＭＳ Ｐゴシック"/>
      <family val="3"/>
      <charset val="128"/>
    </font>
    <font>
      <sz val="11"/>
      <color theme="1"/>
      <name val="ＭＳ ゴシック"/>
      <family val="2"/>
      <charset val="128"/>
    </font>
    <font>
      <sz val="10"/>
      <name val="ＭＳ Ｐゴシック"/>
      <family val="3"/>
      <charset val="128"/>
      <scheme val="minor"/>
    </font>
    <font>
      <sz val="6"/>
      <name val="ＭＳ Ｐゴシック"/>
      <family val="2"/>
      <charset val="128"/>
      <scheme val="minor"/>
    </font>
    <font>
      <sz val="8"/>
      <name val="ＭＳ Ｐゴシック"/>
      <family val="3"/>
      <charset val="128"/>
      <scheme val="minor"/>
    </font>
    <font>
      <sz val="7"/>
      <name val="ＭＳ Ｐゴシック"/>
      <family val="3"/>
      <charset val="128"/>
      <scheme val="minor"/>
    </font>
    <font>
      <sz val="11"/>
      <name val="ＭＳ Ｐゴシック"/>
      <family val="3"/>
      <charset val="128"/>
      <scheme val="minor"/>
    </font>
    <font>
      <sz val="9"/>
      <color rgb="FFFF0000"/>
      <name val="ＭＳ Ｐ明朝"/>
      <family val="1"/>
      <charset val="128"/>
    </font>
    <font>
      <sz val="11"/>
      <color theme="1"/>
      <name val="ＭＳ Ｐゴシック"/>
      <family val="3"/>
      <charset val="128"/>
      <scheme val="minor"/>
    </font>
    <font>
      <sz val="11"/>
      <name val="ＭＳ Ｐゴシック"/>
      <family val="2"/>
      <charset val="128"/>
      <scheme val="minor"/>
    </font>
    <font>
      <vertAlign val="superscript"/>
      <sz val="11"/>
      <name val="ＭＳ Ｐ明朝"/>
      <family val="1"/>
      <charset val="128"/>
    </font>
    <font>
      <sz val="11"/>
      <color rgb="FFFF0000"/>
      <name val="ＭＳ Ｐ明朝"/>
      <family val="1"/>
      <charset val="128"/>
    </font>
    <font>
      <sz val="14"/>
      <color rgb="FFFF0000"/>
      <name val="ＭＳ Ｐ明朝"/>
      <family val="1"/>
      <charset val="128"/>
    </font>
    <font>
      <b/>
      <sz val="11"/>
      <name val="ＭＳ ゴシック"/>
      <family val="3"/>
      <charset val="128"/>
    </font>
    <font>
      <u/>
      <sz val="11"/>
      <color theme="10"/>
      <name val="ＭＳ Ｐゴシック"/>
      <family val="3"/>
      <charset val="128"/>
    </font>
    <font>
      <b/>
      <sz val="12"/>
      <name val="ＭＳ Ｐ明朝"/>
      <family val="1"/>
      <charset val="128"/>
    </font>
    <font>
      <sz val="12"/>
      <name val="ＭＳ ゴシック"/>
      <family val="3"/>
      <charset val="128"/>
    </font>
    <font>
      <b/>
      <sz val="24"/>
      <name val="ＭＳ Ｐ明朝"/>
      <family val="1"/>
      <charset val="128"/>
    </font>
    <font>
      <sz val="36"/>
      <name val="ＭＳ Ｐ明朝"/>
      <family val="1"/>
      <charset val="128"/>
    </font>
    <font>
      <vertAlign val="superscript"/>
      <sz val="12"/>
      <name val="ＭＳ Ｐ明朝"/>
      <family val="1"/>
      <charset val="128"/>
    </font>
    <font>
      <sz val="11"/>
      <name val="ＭＳ ゴシック"/>
      <family val="3"/>
      <charset val="128"/>
    </font>
    <font>
      <sz val="11"/>
      <name val="ＭＳ 明朝"/>
      <family val="1"/>
      <charset val="128"/>
    </font>
    <font>
      <b/>
      <sz val="14"/>
      <name val="ＭＳ Ｐ明朝"/>
      <family val="1"/>
      <charset val="128"/>
    </font>
    <font>
      <b/>
      <sz val="20"/>
      <name val="ＭＳ Ｐ明朝"/>
      <family val="1"/>
      <charset val="128"/>
    </font>
    <font>
      <b/>
      <sz val="10.5"/>
      <name val="ＭＳ 明朝"/>
      <family val="1"/>
      <charset val="128"/>
    </font>
    <font>
      <sz val="8"/>
      <name val="ＭＳ Ｐゴシック"/>
      <family val="2"/>
      <charset val="128"/>
      <scheme val="minor"/>
    </font>
    <font>
      <u/>
      <sz val="11"/>
      <name val="ＭＳ Ｐ明朝"/>
      <family val="1"/>
      <charset val="128"/>
    </font>
    <font>
      <b/>
      <sz val="22"/>
      <name val="ＭＳ Ｐ明朝"/>
      <family val="1"/>
      <charset val="128"/>
    </font>
    <font>
      <u/>
      <sz val="11"/>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99"/>
        <bgColor indexed="64"/>
      </patternFill>
    </fill>
    <fill>
      <patternFill patternType="solid">
        <fgColor rgb="FFFFFF00"/>
        <bgColor indexed="64"/>
      </patternFill>
    </fill>
  </fills>
  <borders count="236">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right style="thin">
        <color indexed="64"/>
      </right>
      <top/>
      <bottom/>
      <diagonal/>
    </border>
    <border>
      <left/>
      <right style="thin">
        <color indexed="64"/>
      </right>
      <top style="thin">
        <color indexed="64"/>
      </top>
      <bottom/>
      <diagonal/>
    </border>
    <border>
      <left/>
      <right/>
      <top style="thin">
        <color indexed="64"/>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style="thin">
        <color indexed="64"/>
      </right>
      <top/>
      <bottom/>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thin">
        <color indexed="64"/>
      </left>
      <right style="dotted">
        <color indexed="64"/>
      </right>
      <top style="thin">
        <color indexed="64"/>
      </top>
      <bottom/>
      <diagonal/>
    </border>
    <border>
      <left style="thin">
        <color indexed="64"/>
      </left>
      <right style="dotted">
        <color indexed="64"/>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style="thin">
        <color indexed="64"/>
      </top>
      <bottom/>
      <diagonal style="hair">
        <color indexed="64"/>
      </diagonal>
    </border>
    <border diagonalUp="1">
      <left/>
      <right/>
      <top style="thin">
        <color indexed="64"/>
      </top>
      <bottom/>
      <diagonal style="hair">
        <color indexed="64"/>
      </diagonal>
    </border>
    <border diagonalUp="1">
      <left/>
      <right style="thin">
        <color indexed="64"/>
      </right>
      <top style="thin">
        <color indexed="64"/>
      </top>
      <bottom/>
      <diagonal style="hair">
        <color indexed="64"/>
      </diagonal>
    </border>
    <border diagonalUp="1">
      <left style="thin">
        <color indexed="64"/>
      </left>
      <right/>
      <top/>
      <bottom/>
      <diagonal style="hair">
        <color indexed="64"/>
      </diagonal>
    </border>
    <border diagonalUp="1">
      <left/>
      <right/>
      <top/>
      <bottom/>
      <diagonal style="hair">
        <color indexed="64"/>
      </diagonal>
    </border>
    <border diagonalUp="1">
      <left/>
      <right style="thin">
        <color indexed="64"/>
      </right>
      <top/>
      <bottom/>
      <diagonal style="hair">
        <color indexed="64"/>
      </diagonal>
    </border>
    <border diagonalUp="1">
      <left style="thin">
        <color indexed="64"/>
      </left>
      <right/>
      <top/>
      <bottom style="thin">
        <color indexed="64"/>
      </bottom>
      <diagonal style="hair">
        <color indexed="64"/>
      </diagonal>
    </border>
    <border diagonalUp="1">
      <left/>
      <right/>
      <top/>
      <bottom style="thin">
        <color indexed="64"/>
      </bottom>
      <diagonal style="hair">
        <color indexed="64"/>
      </diagonal>
    </border>
    <border diagonalUp="1">
      <left/>
      <right style="thin">
        <color indexed="64"/>
      </right>
      <top/>
      <bottom style="thin">
        <color indexed="64"/>
      </bottom>
      <diagonal style="hair">
        <color indexed="64"/>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right style="thin">
        <color indexed="64"/>
      </right>
      <top style="medium">
        <color indexed="64"/>
      </top>
      <bottom/>
      <diagonal/>
    </border>
    <border>
      <left/>
      <right style="thin">
        <color indexed="64"/>
      </right>
      <top/>
      <bottom style="medium">
        <color indexed="64"/>
      </bottom>
      <diagonal/>
    </border>
    <border>
      <left/>
      <right style="dotted">
        <color indexed="64"/>
      </right>
      <top style="thin">
        <color indexed="64"/>
      </top>
      <bottom/>
      <diagonal/>
    </border>
    <border>
      <left/>
      <right style="dotted">
        <color indexed="64"/>
      </right>
      <top/>
      <bottom style="thin">
        <color indexed="64"/>
      </bottom>
      <diagonal/>
    </border>
    <border>
      <left style="thin">
        <color indexed="64"/>
      </left>
      <right style="thin">
        <color indexed="64"/>
      </right>
      <top/>
      <bottom style="double">
        <color indexed="64"/>
      </bottom>
      <diagonal/>
    </border>
    <border diagonalUp="1">
      <left style="thin">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thin">
        <color indexed="64"/>
      </right>
      <top/>
      <bottom style="double">
        <color indexed="64"/>
      </bottom>
      <diagonal style="thin">
        <color indexed="64"/>
      </diagonal>
    </border>
    <border>
      <left style="thin">
        <color indexed="64"/>
      </left>
      <right/>
      <top style="double">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medium">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thin">
        <color indexed="64"/>
      </left>
      <right style="dotted">
        <color indexed="64"/>
      </right>
      <top/>
      <bottom/>
      <diagonal/>
    </border>
    <border>
      <left style="dotted">
        <color indexed="64"/>
      </left>
      <right/>
      <top/>
      <bottom/>
      <diagonal/>
    </border>
    <border>
      <left/>
      <right style="dotted">
        <color indexed="64"/>
      </right>
      <top/>
      <bottom/>
      <diagonal/>
    </border>
    <border>
      <left style="medium">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right style="medium">
        <color indexed="64"/>
      </right>
      <top style="dotted">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style="dotted">
        <color indexed="64"/>
      </left>
      <right style="dotted">
        <color indexed="64"/>
      </right>
      <top style="thin">
        <color indexed="64"/>
      </top>
      <bottom style="dotted">
        <color indexed="64"/>
      </bottom>
      <diagonal/>
    </border>
    <border>
      <left style="dotted">
        <color auto="1"/>
      </left>
      <right style="thin">
        <color auto="1"/>
      </right>
      <top style="thin">
        <color auto="1"/>
      </top>
      <bottom style="dotted">
        <color auto="1"/>
      </bottom>
      <diagonal/>
    </border>
    <border>
      <left style="thin">
        <color indexed="64"/>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auto="1"/>
      </left>
      <right style="thin">
        <color auto="1"/>
      </right>
      <top style="dotted">
        <color auto="1"/>
      </top>
      <bottom style="thin">
        <color auto="1"/>
      </bottom>
      <diagonal/>
    </border>
    <border>
      <left style="medium">
        <color theme="1"/>
      </left>
      <right style="thin">
        <color theme="1"/>
      </right>
      <top style="medium">
        <color theme="1"/>
      </top>
      <bottom style="thin">
        <color theme="1"/>
      </bottom>
      <diagonal/>
    </border>
    <border>
      <left style="thin">
        <color theme="1"/>
      </left>
      <right style="thin">
        <color theme="1"/>
      </right>
      <top style="medium">
        <color theme="1"/>
      </top>
      <bottom style="thin">
        <color theme="1"/>
      </bottom>
      <diagonal/>
    </border>
    <border>
      <left style="thin">
        <color theme="1"/>
      </left>
      <right/>
      <top style="medium">
        <color theme="1"/>
      </top>
      <bottom/>
      <diagonal/>
    </border>
    <border>
      <left/>
      <right/>
      <top style="medium">
        <color theme="1"/>
      </top>
      <bottom/>
      <diagonal/>
    </border>
    <border>
      <left/>
      <right style="thin">
        <color theme="1"/>
      </right>
      <top style="medium">
        <color theme="1"/>
      </top>
      <bottom/>
      <diagonal/>
    </border>
    <border>
      <left style="thin">
        <color theme="1"/>
      </left>
      <right style="thin">
        <color theme="1"/>
      </right>
      <top style="medium">
        <color theme="1"/>
      </top>
      <bottom/>
      <diagonal/>
    </border>
    <border>
      <left style="thin">
        <color theme="1"/>
      </left>
      <right style="medium">
        <color theme="1"/>
      </right>
      <top style="medium">
        <color theme="1"/>
      </top>
      <bottom style="thin">
        <color theme="1"/>
      </bottom>
      <diagonal/>
    </border>
    <border>
      <left style="medium">
        <color theme="1"/>
      </left>
      <right/>
      <top/>
      <bottom/>
      <diagonal/>
    </border>
    <border>
      <left style="medium">
        <color theme="1"/>
      </left>
      <right style="thin">
        <color theme="1"/>
      </right>
      <top style="thin">
        <color theme="1"/>
      </top>
      <bottom style="thin">
        <color theme="1"/>
      </bottom>
      <diagonal/>
    </border>
    <border>
      <left style="thin">
        <color theme="1"/>
      </left>
      <right style="thin">
        <color theme="1"/>
      </right>
      <top style="thin">
        <color theme="1"/>
      </top>
      <bottom style="thin">
        <color theme="1"/>
      </bottom>
      <diagonal/>
    </border>
    <border>
      <left style="thin">
        <color theme="1"/>
      </left>
      <right style="thin">
        <color indexed="64"/>
      </right>
      <top/>
      <bottom/>
      <diagonal/>
    </border>
    <border>
      <left/>
      <right style="thin">
        <color theme="1"/>
      </right>
      <top style="thin">
        <color indexed="64"/>
      </top>
      <bottom/>
      <diagonal/>
    </border>
    <border>
      <left style="thin">
        <color theme="1"/>
      </left>
      <right/>
      <top style="thin">
        <color indexed="64"/>
      </top>
      <bottom/>
      <diagonal/>
    </border>
    <border>
      <left style="thin">
        <color theme="1"/>
      </left>
      <right style="thin">
        <color theme="1"/>
      </right>
      <top/>
      <bottom/>
      <diagonal/>
    </border>
    <border>
      <left style="thin">
        <color theme="1"/>
      </left>
      <right style="thin">
        <color theme="1"/>
      </right>
      <top style="thin">
        <color theme="1"/>
      </top>
      <bottom/>
      <diagonal/>
    </border>
    <border>
      <left style="thin">
        <color theme="1"/>
      </left>
      <right/>
      <top style="thin">
        <color theme="1"/>
      </top>
      <bottom style="thin">
        <color theme="1"/>
      </bottom>
      <diagonal/>
    </border>
    <border>
      <left/>
      <right style="thin">
        <color theme="1"/>
      </right>
      <top style="thin">
        <color theme="1"/>
      </top>
      <bottom style="thin">
        <color theme="1"/>
      </bottom>
      <diagonal/>
    </border>
    <border>
      <left style="thin">
        <color theme="1"/>
      </left>
      <right style="medium">
        <color theme="1"/>
      </right>
      <top style="thin">
        <color theme="1"/>
      </top>
      <bottom style="thin">
        <color theme="1"/>
      </bottom>
      <diagonal/>
    </border>
    <border>
      <left style="thin">
        <color theme="1"/>
      </left>
      <right style="thin">
        <color indexed="64"/>
      </right>
      <top/>
      <bottom style="thin">
        <color indexed="64"/>
      </bottom>
      <diagonal/>
    </border>
    <border>
      <left style="thin">
        <color indexed="64"/>
      </left>
      <right/>
      <top/>
      <bottom style="thin">
        <color theme="1"/>
      </bottom>
      <diagonal/>
    </border>
    <border>
      <left/>
      <right/>
      <top/>
      <bottom style="thin">
        <color theme="1"/>
      </bottom>
      <diagonal/>
    </border>
    <border>
      <left/>
      <right style="thin">
        <color theme="1"/>
      </right>
      <top/>
      <bottom style="thin">
        <color theme="1"/>
      </bottom>
      <diagonal/>
    </border>
    <border>
      <left style="thin">
        <color theme="1"/>
      </left>
      <right/>
      <top/>
      <bottom style="thin">
        <color theme="1"/>
      </bottom>
      <diagonal/>
    </border>
    <border>
      <left style="thin">
        <color theme="1"/>
      </left>
      <right style="thin">
        <color theme="1"/>
      </right>
      <top/>
      <bottom style="thin">
        <color theme="1"/>
      </bottom>
      <diagonal/>
    </border>
    <border>
      <left/>
      <right style="dotted">
        <color indexed="64"/>
      </right>
      <top/>
      <bottom style="thin">
        <color theme="1"/>
      </bottom>
      <diagonal/>
    </border>
    <border>
      <left/>
      <right style="thin">
        <color theme="1"/>
      </right>
      <top style="dotted">
        <color indexed="64"/>
      </top>
      <bottom style="thin">
        <color theme="1"/>
      </bottom>
      <diagonal/>
    </border>
    <border>
      <left style="thin">
        <color theme="1"/>
      </left>
      <right style="thin">
        <color theme="1"/>
      </right>
      <top style="dotted">
        <color indexed="64"/>
      </top>
      <bottom style="thin">
        <color theme="1"/>
      </bottom>
      <diagonal/>
    </border>
    <border diagonalDown="1">
      <left style="thin">
        <color theme="1"/>
      </left>
      <right style="thin">
        <color theme="1"/>
      </right>
      <top style="thin">
        <color theme="1"/>
      </top>
      <bottom style="thin">
        <color theme="1"/>
      </bottom>
      <diagonal style="thin">
        <color theme="1"/>
      </diagonal>
    </border>
    <border>
      <left style="thin">
        <color theme="1"/>
      </left>
      <right/>
      <top/>
      <bottom/>
      <diagonal/>
    </border>
    <border>
      <left/>
      <right style="thin">
        <color theme="1"/>
      </right>
      <top/>
      <bottom/>
      <diagonal/>
    </border>
    <border>
      <left style="thin">
        <color theme="1"/>
      </left>
      <right style="dotted">
        <color indexed="64"/>
      </right>
      <top style="thin">
        <color theme="1"/>
      </top>
      <bottom style="thin">
        <color theme="1"/>
      </bottom>
      <diagonal/>
    </border>
    <border diagonalDown="1">
      <left/>
      <right style="thin">
        <color theme="1"/>
      </right>
      <top style="thin">
        <color theme="1"/>
      </top>
      <bottom style="thin">
        <color theme="1"/>
      </bottom>
      <diagonal style="thin">
        <color theme="1"/>
      </diagonal>
    </border>
    <border diagonalDown="1">
      <left style="thin">
        <color theme="1"/>
      </left>
      <right style="medium">
        <color theme="1"/>
      </right>
      <top style="thin">
        <color theme="1"/>
      </top>
      <bottom style="thin">
        <color theme="1"/>
      </bottom>
      <diagonal style="thin">
        <color theme="1"/>
      </diagonal>
    </border>
    <border>
      <left style="thin">
        <color theme="1"/>
      </left>
      <right style="thin">
        <color theme="1"/>
      </right>
      <top style="thin">
        <color theme="1"/>
      </top>
      <bottom style="dotted">
        <color theme="1"/>
      </bottom>
      <diagonal/>
    </border>
    <border>
      <left style="thin">
        <color theme="1"/>
      </left>
      <right/>
      <top style="thin">
        <color theme="1"/>
      </top>
      <bottom style="dotted">
        <color theme="1"/>
      </bottom>
      <diagonal/>
    </border>
    <border>
      <left/>
      <right/>
      <top style="thin">
        <color theme="1"/>
      </top>
      <bottom style="dotted">
        <color theme="1"/>
      </bottom>
      <diagonal/>
    </border>
    <border>
      <left/>
      <right style="thin">
        <color theme="1"/>
      </right>
      <top style="thin">
        <color theme="1"/>
      </top>
      <bottom style="dotted">
        <color theme="1"/>
      </bottom>
      <diagonal/>
    </border>
    <border>
      <left style="thin">
        <color theme="1"/>
      </left>
      <right style="dotted">
        <color indexed="64"/>
      </right>
      <top style="thin">
        <color theme="1"/>
      </top>
      <bottom style="dotted">
        <color theme="1"/>
      </bottom>
      <diagonal/>
    </border>
    <border>
      <left style="medium">
        <color theme="1"/>
      </left>
      <right style="thin">
        <color theme="1"/>
      </right>
      <top style="thin">
        <color theme="1"/>
      </top>
      <bottom style="dotted">
        <color theme="1"/>
      </bottom>
      <diagonal/>
    </border>
    <border>
      <left style="thin">
        <color theme="1"/>
      </left>
      <right style="medium">
        <color theme="1"/>
      </right>
      <top style="thin">
        <color theme="1"/>
      </top>
      <bottom style="dotted">
        <color theme="1"/>
      </bottom>
      <diagonal/>
    </border>
    <border>
      <left style="thin">
        <color theme="1"/>
      </left>
      <right style="thin">
        <color theme="1"/>
      </right>
      <top style="dotted">
        <color theme="1"/>
      </top>
      <bottom style="dotted">
        <color theme="1"/>
      </bottom>
      <diagonal/>
    </border>
    <border>
      <left style="thin">
        <color theme="1"/>
      </left>
      <right/>
      <top style="dotted">
        <color theme="1"/>
      </top>
      <bottom style="dotted">
        <color theme="1"/>
      </bottom>
      <diagonal/>
    </border>
    <border>
      <left/>
      <right/>
      <top style="dotted">
        <color theme="1"/>
      </top>
      <bottom style="dotted">
        <color theme="1"/>
      </bottom>
      <diagonal/>
    </border>
    <border>
      <left/>
      <right style="thin">
        <color theme="1"/>
      </right>
      <top style="dotted">
        <color theme="1"/>
      </top>
      <bottom style="dotted">
        <color theme="1"/>
      </bottom>
      <diagonal/>
    </border>
    <border>
      <left style="thin">
        <color theme="1"/>
      </left>
      <right style="dotted">
        <color indexed="64"/>
      </right>
      <top style="dotted">
        <color theme="1"/>
      </top>
      <bottom style="dotted">
        <color theme="1"/>
      </bottom>
      <diagonal/>
    </border>
    <border>
      <left style="medium">
        <color theme="1"/>
      </left>
      <right style="thin">
        <color theme="1"/>
      </right>
      <top style="dotted">
        <color theme="1"/>
      </top>
      <bottom style="dotted">
        <color theme="1"/>
      </bottom>
      <diagonal/>
    </border>
    <border>
      <left style="thin">
        <color theme="1"/>
      </left>
      <right style="medium">
        <color theme="1"/>
      </right>
      <top style="dotted">
        <color theme="1"/>
      </top>
      <bottom style="dotted">
        <color theme="1"/>
      </bottom>
      <diagonal/>
    </border>
    <border>
      <left style="thin">
        <color theme="1"/>
      </left>
      <right style="thin">
        <color theme="1"/>
      </right>
      <top/>
      <bottom style="thin">
        <color indexed="64"/>
      </bottom>
      <diagonal/>
    </border>
    <border>
      <left style="thin">
        <color theme="1"/>
      </left>
      <right/>
      <top style="dotted">
        <color theme="1"/>
      </top>
      <bottom style="thin">
        <color theme="1"/>
      </bottom>
      <diagonal/>
    </border>
    <border>
      <left/>
      <right/>
      <top style="dotted">
        <color theme="1"/>
      </top>
      <bottom style="thin">
        <color theme="1"/>
      </bottom>
      <diagonal/>
    </border>
    <border>
      <left/>
      <right style="thin">
        <color theme="1"/>
      </right>
      <top style="dotted">
        <color theme="1"/>
      </top>
      <bottom style="thin">
        <color theme="1"/>
      </bottom>
      <diagonal/>
    </border>
    <border>
      <left style="thin">
        <color theme="1"/>
      </left>
      <right style="thin">
        <color theme="1"/>
      </right>
      <top style="dotted">
        <color theme="1"/>
      </top>
      <bottom style="thin">
        <color theme="1"/>
      </bottom>
      <diagonal/>
    </border>
    <border>
      <left style="thin">
        <color theme="1"/>
      </left>
      <right style="dotted">
        <color indexed="64"/>
      </right>
      <top style="dotted">
        <color theme="1"/>
      </top>
      <bottom style="thin">
        <color theme="1"/>
      </bottom>
      <diagonal/>
    </border>
    <border>
      <left style="medium">
        <color theme="1"/>
      </left>
      <right style="thin">
        <color theme="1"/>
      </right>
      <top style="dotted">
        <color theme="1"/>
      </top>
      <bottom style="thin">
        <color theme="1"/>
      </bottom>
      <diagonal/>
    </border>
    <border>
      <left style="thin">
        <color theme="1"/>
      </left>
      <right style="medium">
        <color theme="1"/>
      </right>
      <top style="dotted">
        <color theme="1"/>
      </top>
      <bottom style="thin">
        <color theme="1"/>
      </bottom>
      <diagonal/>
    </border>
    <border>
      <left style="medium">
        <color theme="1"/>
      </left>
      <right style="thin">
        <color theme="1"/>
      </right>
      <top style="thin">
        <color theme="1"/>
      </top>
      <bottom style="medium">
        <color theme="1"/>
      </bottom>
      <diagonal/>
    </border>
    <border>
      <left style="thin">
        <color theme="1"/>
      </left>
      <right style="thin">
        <color theme="1"/>
      </right>
      <top style="thin">
        <color theme="1"/>
      </top>
      <bottom style="medium">
        <color theme="1"/>
      </bottom>
      <diagonal/>
    </border>
    <border>
      <left style="thin">
        <color theme="1"/>
      </left>
      <right style="dotted">
        <color indexed="64"/>
      </right>
      <top style="thin">
        <color theme="1"/>
      </top>
      <bottom style="medium">
        <color theme="1"/>
      </bottom>
      <diagonal/>
    </border>
    <border>
      <left style="dotted">
        <color indexed="64"/>
      </left>
      <right/>
      <top style="thin">
        <color theme="1"/>
      </top>
      <bottom style="medium">
        <color theme="1"/>
      </bottom>
      <diagonal/>
    </border>
    <border>
      <left/>
      <right style="thin">
        <color theme="1"/>
      </right>
      <top style="thin">
        <color theme="1"/>
      </top>
      <bottom style="medium">
        <color theme="1"/>
      </bottom>
      <diagonal/>
    </border>
    <border>
      <left style="thin">
        <color theme="1"/>
      </left>
      <right/>
      <top style="thin">
        <color theme="1"/>
      </top>
      <bottom style="medium">
        <color theme="1"/>
      </bottom>
      <diagonal/>
    </border>
    <border>
      <left/>
      <right style="medium">
        <color theme="1"/>
      </right>
      <top style="thin">
        <color theme="1"/>
      </top>
      <bottom style="medium">
        <color theme="1"/>
      </bottom>
      <diagonal/>
    </border>
    <border>
      <left style="medium">
        <color theme="1"/>
      </left>
      <right/>
      <top style="thin">
        <color theme="1"/>
      </top>
      <bottom style="medium">
        <color theme="1"/>
      </bottom>
      <diagonal/>
    </border>
    <border diagonalDown="1">
      <left/>
      <right style="thin">
        <color theme="1"/>
      </right>
      <top style="thin">
        <color theme="1"/>
      </top>
      <bottom style="medium">
        <color theme="1"/>
      </bottom>
      <diagonal style="thin">
        <color theme="1"/>
      </diagonal>
    </border>
    <border diagonalDown="1">
      <left style="thin">
        <color theme="1"/>
      </left>
      <right style="thin">
        <color theme="1"/>
      </right>
      <top style="thin">
        <color theme="1"/>
      </top>
      <bottom style="medium">
        <color theme="1"/>
      </bottom>
      <diagonal style="thin">
        <color theme="1"/>
      </diagonal>
    </border>
    <border diagonalDown="1">
      <left style="thin">
        <color theme="1"/>
      </left>
      <right style="medium">
        <color theme="1"/>
      </right>
      <top style="thin">
        <color theme="1"/>
      </top>
      <bottom style="medium">
        <color theme="1"/>
      </bottom>
      <diagonal style="thin">
        <color theme="1"/>
      </diagonal>
    </border>
    <border>
      <left style="thin">
        <color theme="1"/>
      </left>
      <right/>
      <top style="thin">
        <color theme="1"/>
      </top>
      <bottom/>
      <diagonal/>
    </border>
    <border>
      <left/>
      <right style="thin">
        <color theme="1"/>
      </right>
      <top style="thin">
        <color theme="1"/>
      </top>
      <bottom/>
      <diagonal/>
    </border>
    <border>
      <left/>
      <right/>
      <top style="thin">
        <color theme="1"/>
      </top>
      <bottom/>
      <diagonal/>
    </border>
    <border>
      <left style="thin">
        <color theme="1"/>
      </left>
      <right/>
      <top style="dotted">
        <color theme="1"/>
      </top>
      <bottom style="thin">
        <color indexed="64"/>
      </bottom>
      <diagonal/>
    </border>
    <border>
      <left/>
      <right/>
      <top style="dotted">
        <color theme="1"/>
      </top>
      <bottom style="thin">
        <color indexed="64"/>
      </bottom>
      <diagonal/>
    </border>
    <border>
      <left/>
      <right style="thin">
        <color theme="1"/>
      </right>
      <top style="dotted">
        <color theme="1"/>
      </top>
      <bottom style="thin">
        <color indexed="64"/>
      </bottom>
      <diagonal/>
    </border>
    <border>
      <left style="thin">
        <color theme="1"/>
      </left>
      <right style="thin">
        <color theme="1"/>
      </right>
      <top style="dotted">
        <color theme="1"/>
      </top>
      <bottom style="thin">
        <color indexed="64"/>
      </bottom>
      <diagonal/>
    </border>
    <border>
      <left style="thin">
        <color theme="1"/>
      </left>
      <right/>
      <top style="thin">
        <color indexed="64"/>
      </top>
      <bottom style="dotted">
        <color theme="1"/>
      </bottom>
      <diagonal/>
    </border>
    <border>
      <left/>
      <right/>
      <top style="thin">
        <color indexed="64"/>
      </top>
      <bottom style="dotted">
        <color theme="1"/>
      </bottom>
      <diagonal/>
    </border>
    <border>
      <left/>
      <right style="thin">
        <color theme="1"/>
      </right>
      <top style="thin">
        <color indexed="64"/>
      </top>
      <bottom style="dotted">
        <color theme="1"/>
      </bottom>
      <diagonal/>
    </border>
    <border>
      <left style="thin">
        <color theme="1"/>
      </left>
      <right style="thin">
        <color theme="1"/>
      </right>
      <top style="thin">
        <color indexed="64"/>
      </top>
      <bottom style="dotted">
        <color theme="1"/>
      </bottom>
      <diagonal/>
    </border>
    <border>
      <left style="thin">
        <color theme="1"/>
      </left>
      <right style="medium">
        <color theme="1"/>
      </right>
      <top style="thin">
        <color theme="1"/>
      </top>
      <bottom style="medium">
        <color theme="1"/>
      </bottom>
      <diagonal/>
    </border>
    <border>
      <left style="medium">
        <color theme="1"/>
      </left>
      <right style="thin">
        <color theme="1"/>
      </right>
      <top style="medium">
        <color theme="1"/>
      </top>
      <bottom style="medium">
        <color theme="1"/>
      </bottom>
      <diagonal/>
    </border>
    <border>
      <left style="thin">
        <color theme="1"/>
      </left>
      <right style="thin">
        <color theme="1"/>
      </right>
      <top style="medium">
        <color theme="1"/>
      </top>
      <bottom style="medium">
        <color theme="1"/>
      </bottom>
      <diagonal/>
    </border>
    <border>
      <left style="thin">
        <color theme="1"/>
      </left>
      <right style="dotted">
        <color indexed="64"/>
      </right>
      <top style="medium">
        <color theme="1"/>
      </top>
      <bottom style="medium">
        <color theme="1"/>
      </bottom>
      <diagonal/>
    </border>
    <border>
      <left/>
      <right style="thin">
        <color theme="1"/>
      </right>
      <top style="medium">
        <color theme="1"/>
      </top>
      <bottom style="medium">
        <color theme="1"/>
      </bottom>
      <diagonal/>
    </border>
    <border>
      <left style="thin">
        <color theme="1"/>
      </left>
      <right/>
      <top style="medium">
        <color theme="1"/>
      </top>
      <bottom style="medium">
        <color theme="1"/>
      </bottom>
      <diagonal/>
    </border>
    <border>
      <left style="thin">
        <color theme="1"/>
      </left>
      <right style="medium">
        <color theme="1"/>
      </right>
      <top style="medium">
        <color theme="1"/>
      </top>
      <bottom style="medium">
        <color theme="1"/>
      </bottom>
      <diagonal/>
    </border>
    <border diagonalDown="1">
      <left/>
      <right style="thin">
        <color theme="1"/>
      </right>
      <top style="medium">
        <color theme="1"/>
      </top>
      <bottom style="medium">
        <color theme="1"/>
      </bottom>
      <diagonal style="thin">
        <color theme="1"/>
      </diagonal>
    </border>
    <border diagonalDown="1">
      <left style="thin">
        <color theme="1"/>
      </left>
      <right style="thin">
        <color theme="1"/>
      </right>
      <top style="medium">
        <color theme="1"/>
      </top>
      <bottom style="medium">
        <color theme="1"/>
      </bottom>
      <diagonal style="thin">
        <color theme="1"/>
      </diagonal>
    </border>
    <border diagonalDown="1">
      <left style="thin">
        <color theme="1"/>
      </left>
      <right style="medium">
        <color theme="1"/>
      </right>
      <top style="medium">
        <color theme="1"/>
      </top>
      <bottom style="medium">
        <color theme="1"/>
      </bottom>
      <diagonal style="thin">
        <color theme="1"/>
      </diagonal>
    </border>
    <border diagonalUp="1">
      <left style="thin">
        <color indexed="64"/>
      </left>
      <right style="thin">
        <color indexed="64"/>
      </right>
      <top style="thin">
        <color indexed="64"/>
      </top>
      <bottom style="thin">
        <color indexed="64"/>
      </bottom>
      <diagonal style="thin">
        <color indexed="64"/>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hair">
        <color indexed="64"/>
      </bottom>
      <diagonal/>
    </border>
    <border>
      <left style="thin">
        <color indexed="64"/>
      </left>
      <right/>
      <top style="medium">
        <color indexed="64"/>
      </top>
      <bottom style="medium">
        <color indexed="64"/>
      </bottom>
      <diagonal/>
    </border>
    <border>
      <left style="thin">
        <color indexed="64"/>
      </left>
      <right/>
      <top/>
      <bottom style="hair">
        <color indexed="64"/>
      </bottom>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diagonalUp="1">
      <left style="thin">
        <color indexed="64"/>
      </left>
      <right/>
      <top style="hair">
        <color indexed="64"/>
      </top>
      <bottom style="hair">
        <color indexed="64"/>
      </bottom>
      <diagonal style="thin">
        <color indexed="64"/>
      </diagonal>
    </border>
    <border>
      <left style="medium">
        <color indexed="64"/>
      </left>
      <right style="medium">
        <color indexed="64"/>
      </right>
      <top/>
      <bottom style="hair">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hair">
        <color indexed="64"/>
      </top>
      <bottom style="thin">
        <color indexed="64"/>
      </bottom>
      <diagonal/>
    </border>
    <border>
      <left style="medium">
        <color indexed="64"/>
      </left>
      <right style="medium">
        <color indexed="64"/>
      </right>
      <top style="thin">
        <color indexed="64"/>
      </top>
      <bottom style="hair">
        <color indexed="64"/>
      </bottom>
      <diagonal/>
    </border>
    <border diagonalUp="1">
      <left style="medium">
        <color indexed="64"/>
      </left>
      <right style="medium">
        <color indexed="64"/>
      </right>
      <top style="hair">
        <color indexed="64"/>
      </top>
      <bottom style="hair">
        <color indexed="64"/>
      </bottom>
      <diagonal style="thin">
        <color indexed="64"/>
      </diagonal>
    </border>
    <border diagonalUp="1">
      <left style="thin">
        <color indexed="64"/>
      </left>
      <right/>
      <top style="thin">
        <color indexed="64"/>
      </top>
      <bottom style="hair">
        <color indexed="64"/>
      </bottom>
      <diagonal style="thin">
        <color indexed="64"/>
      </diagonal>
    </border>
    <border diagonalUp="1">
      <left style="medium">
        <color indexed="64"/>
      </left>
      <right style="medium">
        <color indexed="64"/>
      </right>
      <top style="thin">
        <color indexed="64"/>
      </top>
      <bottom style="hair">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thin">
        <color indexed="64"/>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diagonalUp="1">
      <left style="thin">
        <color indexed="64"/>
      </left>
      <right style="medium">
        <color indexed="64"/>
      </right>
      <top style="thin">
        <color indexed="64"/>
      </top>
      <bottom style="hair">
        <color indexed="64"/>
      </bottom>
      <diagonal style="thin">
        <color indexed="64"/>
      </diagonal>
    </border>
    <border diagonalUp="1">
      <left style="thin">
        <color indexed="64"/>
      </left>
      <right style="medium">
        <color indexed="64"/>
      </right>
      <top style="hair">
        <color indexed="64"/>
      </top>
      <bottom style="medium">
        <color indexed="64"/>
      </bottom>
      <diagonal style="thin">
        <color indexed="64"/>
      </diagonal>
    </border>
    <border>
      <left style="medium">
        <color indexed="64"/>
      </left>
      <right/>
      <top style="thin">
        <color indexed="64"/>
      </top>
      <bottom style="medium">
        <color indexed="64"/>
      </bottom>
      <diagonal/>
    </border>
    <border>
      <left style="medium">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medium">
        <color indexed="64"/>
      </left>
      <right style="medium">
        <color indexed="64"/>
      </right>
      <top style="thin">
        <color indexed="64"/>
      </top>
      <bottom style="dotted">
        <color indexed="64"/>
      </bottom>
      <diagonal/>
    </border>
    <border>
      <left/>
      <right style="thin">
        <color theme="1"/>
      </right>
      <top style="dotted">
        <color theme="1"/>
      </top>
      <bottom/>
      <diagonal/>
    </border>
    <border>
      <left/>
      <right style="thin">
        <color theme="1"/>
      </right>
      <top/>
      <bottom style="dotted">
        <color theme="1"/>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17">
    <xf numFmtId="0" fontId="0" fillId="0" borderId="0">
      <alignment vertical="center"/>
    </xf>
    <xf numFmtId="9" fontId="3"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9" fontId="3" fillId="0" borderId="0" applyFont="0" applyFill="0" applyBorder="0" applyAlignment="0" applyProtection="0">
      <alignment vertical="center"/>
    </xf>
    <xf numFmtId="6" fontId="3" fillId="0" borderId="0" applyFont="0" applyFill="0" applyBorder="0" applyAlignment="0" applyProtection="0">
      <alignment vertical="center"/>
    </xf>
    <xf numFmtId="0" fontId="6" fillId="0" borderId="0"/>
    <xf numFmtId="0" fontId="1" fillId="0" borderId="0">
      <alignment vertical="center"/>
    </xf>
    <xf numFmtId="6" fontId="3" fillId="0" borderId="0" applyFont="0" applyFill="0" applyBorder="0" applyAlignment="0" applyProtection="0">
      <alignment vertical="center"/>
    </xf>
    <xf numFmtId="0" fontId="28" fillId="0" borderId="0">
      <alignment vertical="center"/>
    </xf>
    <xf numFmtId="0" fontId="35" fillId="0" borderId="0">
      <alignment vertical="center"/>
    </xf>
    <xf numFmtId="38" fontId="1" fillId="0" borderId="0" applyFont="0" applyFill="0" applyBorder="0" applyAlignment="0" applyProtection="0">
      <alignment vertical="center"/>
    </xf>
    <xf numFmtId="0" fontId="41" fillId="0" borderId="0" applyNumberFormat="0" applyFill="0" applyBorder="0" applyAlignment="0" applyProtection="0">
      <alignment vertical="top"/>
      <protection locked="0"/>
    </xf>
    <xf numFmtId="0" fontId="35" fillId="0" borderId="0">
      <alignment vertical="center"/>
    </xf>
    <xf numFmtId="38" fontId="35" fillId="0" borderId="0" applyFont="0" applyFill="0" applyBorder="0" applyAlignment="0" applyProtection="0">
      <alignment vertical="center"/>
    </xf>
  </cellStyleXfs>
  <cellXfs count="1541">
    <xf numFmtId="0" fontId="0" fillId="0" borderId="0" xfId="0">
      <alignment vertical="center"/>
    </xf>
    <xf numFmtId="0" fontId="7" fillId="0" borderId="0" xfId="0" applyFont="1" applyFill="1" applyBorder="1">
      <alignment vertical="center"/>
    </xf>
    <xf numFmtId="0" fontId="8" fillId="0" borderId="0" xfId="0" applyFont="1" applyFill="1" applyBorder="1">
      <alignment vertical="center"/>
    </xf>
    <xf numFmtId="0" fontId="7" fillId="0" borderId="0" xfId="0" applyFont="1" applyFill="1">
      <alignment vertical="center"/>
    </xf>
    <xf numFmtId="0" fontId="7" fillId="2" borderId="0" xfId="0" applyFont="1" applyFill="1" applyBorder="1">
      <alignment vertical="center"/>
    </xf>
    <xf numFmtId="0" fontId="7" fillId="2" borderId="0" xfId="0" applyFont="1" applyFill="1">
      <alignment vertical="center"/>
    </xf>
    <xf numFmtId="0" fontId="11" fillId="2" borderId="0" xfId="0" applyFont="1" applyFill="1" applyBorder="1">
      <alignment vertical="center"/>
    </xf>
    <xf numFmtId="0" fontId="11" fillId="2" borderId="0" xfId="0" applyFont="1" applyFill="1">
      <alignment vertical="center"/>
    </xf>
    <xf numFmtId="177" fontId="11" fillId="2" borderId="0" xfId="0" applyNumberFormat="1" applyFont="1" applyFill="1" applyBorder="1">
      <alignment vertical="center"/>
    </xf>
    <xf numFmtId="0" fontId="11" fillId="0" borderId="0" xfId="0" applyFont="1" applyFill="1" applyBorder="1" applyAlignment="1">
      <alignment vertical="center"/>
    </xf>
    <xf numFmtId="0" fontId="12" fillId="2" borderId="0" xfId="0" applyFont="1" applyFill="1" applyBorder="1">
      <alignment vertical="center"/>
    </xf>
    <xf numFmtId="0" fontId="13" fillId="2" borderId="0" xfId="0" applyFont="1" applyFill="1" applyBorder="1">
      <alignment vertical="center"/>
    </xf>
    <xf numFmtId="0" fontId="13" fillId="2" borderId="0" xfId="0" applyFont="1" applyFill="1">
      <alignment vertical="center"/>
    </xf>
    <xf numFmtId="0" fontId="0" fillId="2" borderId="0" xfId="0" applyFont="1" applyFill="1" applyBorder="1">
      <alignment vertical="center"/>
    </xf>
    <xf numFmtId="0" fontId="0" fillId="2" borderId="0" xfId="0" applyFont="1" applyFill="1">
      <alignment vertical="center"/>
    </xf>
    <xf numFmtId="0" fontId="14" fillId="2" borderId="6" xfId="0" applyFont="1" applyFill="1" applyBorder="1" applyAlignment="1">
      <alignment vertical="center"/>
    </xf>
    <xf numFmtId="0" fontId="14" fillId="2" borderId="10" xfId="0" applyFont="1" applyFill="1" applyBorder="1" applyAlignment="1">
      <alignment vertical="center"/>
    </xf>
    <xf numFmtId="0" fontId="16" fillId="2" borderId="0" xfId="0" applyFont="1" applyFill="1" applyBorder="1">
      <alignment vertical="center"/>
    </xf>
    <xf numFmtId="0" fontId="16" fillId="2" borderId="0" xfId="0" applyFont="1" applyFill="1">
      <alignment vertical="center"/>
    </xf>
    <xf numFmtId="0" fontId="11" fillId="2" borderId="4" xfId="0" applyFont="1" applyFill="1" applyBorder="1">
      <alignment vertical="center"/>
    </xf>
    <xf numFmtId="0" fontId="8" fillId="0" borderId="0"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2" xfId="0" applyFont="1" applyFill="1" applyBorder="1" applyAlignment="1">
      <alignment vertical="center"/>
    </xf>
    <xf numFmtId="0" fontId="10" fillId="0" borderId="2" xfId="0" applyFont="1" applyFill="1" applyBorder="1" applyAlignment="1">
      <alignment horizontal="center" vertical="center"/>
    </xf>
    <xf numFmtId="0" fontId="9" fillId="0" borderId="0" xfId="0" applyFont="1" applyFill="1" applyBorder="1" applyAlignment="1">
      <alignment horizontal="center" vertical="center"/>
    </xf>
    <xf numFmtId="0" fontId="18" fillId="0" borderId="0" xfId="0" applyFont="1" applyFill="1" applyBorder="1" applyAlignment="1">
      <alignment vertical="center"/>
    </xf>
    <xf numFmtId="0" fontId="7" fillId="0" borderId="0" xfId="0" applyFont="1" applyFill="1" applyBorder="1" applyAlignment="1">
      <alignment vertical="center"/>
    </xf>
    <xf numFmtId="0" fontId="11" fillId="0" borderId="0" xfId="0" applyFont="1" applyFill="1" applyBorder="1" applyAlignment="1">
      <alignment horizontal="center" vertical="center"/>
    </xf>
    <xf numFmtId="0" fontId="7" fillId="0" borderId="4" xfId="0" applyFont="1" applyFill="1" applyBorder="1">
      <alignment vertical="center"/>
    </xf>
    <xf numFmtId="0" fontId="16" fillId="2" borderId="8" xfId="0" applyFont="1" applyFill="1" applyBorder="1" applyAlignment="1">
      <alignment vertical="center"/>
    </xf>
    <xf numFmtId="0" fontId="16" fillId="2" borderId="0" xfId="0" applyFont="1" applyFill="1" applyBorder="1" applyAlignment="1">
      <alignment vertical="center"/>
    </xf>
    <xf numFmtId="0" fontId="16" fillId="2" borderId="4" xfId="0" applyFont="1" applyFill="1" applyBorder="1" applyAlignment="1">
      <alignment vertical="center"/>
    </xf>
    <xf numFmtId="0" fontId="7" fillId="0" borderId="4" xfId="0" applyFont="1" applyFill="1" applyBorder="1" applyAlignment="1">
      <alignment horizontal="center" vertical="center"/>
    </xf>
    <xf numFmtId="0" fontId="16" fillId="2" borderId="7" xfId="0" applyFont="1" applyFill="1" applyBorder="1" applyAlignment="1">
      <alignment vertical="center"/>
    </xf>
    <xf numFmtId="0" fontId="16" fillId="2" borderId="2" xfId="0" applyFont="1" applyFill="1" applyBorder="1" applyAlignment="1">
      <alignment vertical="center"/>
    </xf>
    <xf numFmtId="0" fontId="16" fillId="2" borderId="3" xfId="0" applyFont="1" applyFill="1" applyBorder="1" applyAlignment="1">
      <alignment vertical="center"/>
    </xf>
    <xf numFmtId="0" fontId="16" fillId="2" borderId="0" xfId="0" applyFont="1" applyFill="1" applyBorder="1" applyAlignment="1">
      <alignment horizontal="left" vertical="center" indent="1"/>
    </xf>
    <xf numFmtId="0" fontId="7" fillId="0" borderId="8" xfId="0" applyFont="1" applyFill="1" applyBorder="1" applyAlignment="1">
      <alignment vertical="center"/>
    </xf>
    <xf numFmtId="0" fontId="11" fillId="0" borderId="1" xfId="0" applyFont="1" applyFill="1" applyBorder="1" applyAlignment="1">
      <alignment vertical="center"/>
    </xf>
    <xf numFmtId="0" fontId="7" fillId="2" borderId="0" xfId="0" applyFont="1" applyFill="1" applyBorder="1" applyAlignment="1">
      <alignment vertical="top"/>
    </xf>
    <xf numFmtId="0" fontId="11" fillId="0" borderId="0" xfId="0" applyFont="1" applyFill="1" applyBorder="1" applyAlignment="1">
      <alignment vertical="top"/>
    </xf>
    <xf numFmtId="0" fontId="7" fillId="0" borderId="0" xfId="0" applyFont="1" applyFill="1" applyBorder="1" applyAlignment="1">
      <alignment vertical="top"/>
    </xf>
    <xf numFmtId="0" fontId="0" fillId="2" borderId="0" xfId="0" applyFont="1" applyFill="1" applyBorder="1" applyAlignment="1">
      <alignment vertical="top"/>
    </xf>
    <xf numFmtId="0" fontId="0" fillId="2" borderId="0" xfId="0" applyFont="1" applyFill="1" applyAlignment="1">
      <alignment vertical="top"/>
    </xf>
    <xf numFmtId="0" fontId="19" fillId="2" borderId="0" xfId="0" applyFont="1" applyFill="1">
      <alignment vertical="center"/>
    </xf>
    <xf numFmtId="0" fontId="19" fillId="0" borderId="0" xfId="0" applyFont="1" applyFill="1" applyBorder="1">
      <alignment vertical="center"/>
    </xf>
    <xf numFmtId="0" fontId="19" fillId="0" borderId="0" xfId="0" applyFont="1" applyFill="1">
      <alignment vertical="center"/>
    </xf>
    <xf numFmtId="0" fontId="19" fillId="2" borderId="0" xfId="0" applyFont="1" applyFill="1" applyBorder="1">
      <alignment vertical="center"/>
    </xf>
    <xf numFmtId="0" fontId="21" fillId="2" borderId="0" xfId="0" applyFont="1" applyFill="1" applyBorder="1">
      <alignment vertical="center"/>
    </xf>
    <xf numFmtId="0" fontId="21" fillId="2" borderId="0" xfId="0" applyFont="1" applyFill="1">
      <alignment vertical="center"/>
    </xf>
    <xf numFmtId="0" fontId="7" fillId="2" borderId="4" xfId="0" applyFont="1" applyFill="1" applyBorder="1">
      <alignment vertical="center"/>
    </xf>
    <xf numFmtId="0" fontId="7" fillId="2" borderId="2" xfId="0" applyFont="1" applyFill="1" applyBorder="1" applyAlignment="1">
      <alignment horizontal="left" vertical="center"/>
    </xf>
    <xf numFmtId="0" fontId="7" fillId="2" borderId="0" xfId="0" applyFont="1" applyFill="1" applyBorder="1" applyAlignment="1">
      <alignment horizontal="left" vertical="center"/>
    </xf>
    <xf numFmtId="0" fontId="13" fillId="2" borderId="0" xfId="0" applyFont="1" applyFill="1" applyBorder="1" applyAlignment="1">
      <alignment horizontal="right" vertical="center"/>
    </xf>
    <xf numFmtId="0" fontId="13" fillId="2" borderId="4" xfId="0" applyFont="1" applyFill="1" applyBorder="1">
      <alignment vertical="center"/>
    </xf>
    <xf numFmtId="0" fontId="11" fillId="2" borderId="0" xfId="0" applyFont="1" applyFill="1" applyBorder="1" applyAlignment="1">
      <alignment vertical="top"/>
    </xf>
    <xf numFmtId="0" fontId="7" fillId="2" borderId="0" xfId="0" applyFont="1" applyFill="1" applyBorder="1" applyAlignment="1">
      <alignment horizontal="right" vertical="center"/>
    </xf>
    <xf numFmtId="9" fontId="11" fillId="2" borderId="0" xfId="1" applyFont="1" applyFill="1" applyBorder="1" applyAlignment="1">
      <alignment horizontal="center" vertical="center" wrapText="1"/>
    </xf>
    <xf numFmtId="181" fontId="11" fillId="2" borderId="0" xfId="2" applyNumberFormat="1" applyFont="1" applyFill="1" applyBorder="1" applyAlignment="1">
      <alignment horizontal="center" vertical="center"/>
    </xf>
    <xf numFmtId="0" fontId="7" fillId="0" borderId="0" xfId="0" applyFont="1" applyFill="1" applyBorder="1" applyAlignment="1">
      <alignment horizontal="center" vertical="center"/>
    </xf>
    <xf numFmtId="0" fontId="16" fillId="2" borderId="1" xfId="0" applyFont="1" applyFill="1" applyBorder="1" applyAlignment="1">
      <alignment vertical="center"/>
    </xf>
    <xf numFmtId="0" fontId="16" fillId="2" borderId="6" xfId="0" applyFont="1" applyFill="1" applyBorder="1" applyAlignment="1">
      <alignment vertical="center"/>
    </xf>
    <xf numFmtId="0" fontId="0" fillId="2" borderId="0" xfId="0" applyFont="1" applyFill="1" applyBorder="1" applyAlignment="1">
      <alignment vertical="center"/>
    </xf>
    <xf numFmtId="0" fontId="16" fillId="2" borderId="6" xfId="0" applyFont="1" applyFill="1" applyBorder="1" applyAlignment="1">
      <alignment vertical="top" wrapText="1"/>
    </xf>
    <xf numFmtId="0" fontId="16" fillId="2" borderId="10" xfId="0" applyFont="1" applyFill="1" applyBorder="1" applyAlignment="1">
      <alignment vertical="top" wrapText="1"/>
    </xf>
    <xf numFmtId="0" fontId="16" fillId="2" borderId="23" xfId="0" applyFont="1" applyFill="1" applyBorder="1">
      <alignment vertical="center"/>
    </xf>
    <xf numFmtId="0" fontId="17" fillId="2" borderId="8" xfId="0" applyFont="1" applyFill="1" applyBorder="1">
      <alignment vertical="center"/>
    </xf>
    <xf numFmtId="0" fontId="17" fillId="2" borderId="27" xfId="0" applyFont="1" applyFill="1" applyBorder="1">
      <alignment vertical="center"/>
    </xf>
    <xf numFmtId="0" fontId="7" fillId="0" borderId="9" xfId="0" applyFont="1" applyFill="1" applyBorder="1" applyAlignment="1">
      <alignment vertical="center"/>
    </xf>
    <xf numFmtId="0" fontId="7" fillId="0" borderId="1" xfId="0" applyFont="1" applyFill="1" applyBorder="1" applyAlignment="1">
      <alignment vertical="center"/>
    </xf>
    <xf numFmtId="0" fontId="7" fillId="0" borderId="5" xfId="0" applyFont="1" applyFill="1" applyBorder="1" applyAlignment="1">
      <alignment vertical="center"/>
    </xf>
    <xf numFmtId="0" fontId="7" fillId="0" borderId="4" xfId="0" applyFont="1" applyFill="1" applyBorder="1" applyAlignment="1">
      <alignment vertical="center"/>
    </xf>
    <xf numFmtId="0" fontId="7" fillId="0" borderId="7"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11" fillId="0" borderId="27" xfId="0" applyFont="1" applyFill="1" applyBorder="1" applyAlignment="1">
      <alignment vertical="center" wrapText="1"/>
    </xf>
    <xf numFmtId="0" fontId="16"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4" xfId="0" applyFont="1" applyFill="1" applyBorder="1" applyAlignment="1">
      <alignment horizontal="center" vertical="center"/>
    </xf>
    <xf numFmtId="0" fontId="14" fillId="2" borderId="9" xfId="0" applyFont="1" applyFill="1" applyBorder="1" applyAlignment="1">
      <alignment horizontal="center" vertical="center"/>
    </xf>
    <xf numFmtId="0" fontId="16" fillId="2" borderId="0" xfId="0" applyFont="1" applyFill="1" applyBorder="1" applyAlignment="1">
      <alignment horizontal="center" vertical="top" wrapText="1"/>
    </xf>
    <xf numFmtId="0" fontId="0" fillId="0" borderId="0" xfId="0" applyFont="1" applyFill="1" applyBorder="1" applyAlignment="1">
      <alignment horizontal="left" vertical="center" wrapText="1"/>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18" fillId="2" borderId="0" xfId="0" applyFont="1" applyFill="1" applyBorder="1" applyAlignment="1">
      <alignment vertical="center"/>
    </xf>
    <xf numFmtId="0" fontId="7" fillId="2" borderId="0" xfId="0" applyFont="1" applyFill="1" applyBorder="1" applyAlignment="1">
      <alignment vertical="center"/>
    </xf>
    <xf numFmtId="0" fontId="8" fillId="2" borderId="0" xfId="0" applyFont="1" applyFill="1" applyBorder="1" applyAlignment="1">
      <alignment vertical="center"/>
    </xf>
    <xf numFmtId="0" fontId="11" fillId="2" borderId="0" xfId="0" applyFont="1" applyFill="1" applyBorder="1" applyAlignment="1">
      <alignment vertical="center"/>
    </xf>
    <xf numFmtId="0" fontId="22" fillId="2" borderId="2" xfId="0" applyFont="1" applyFill="1" applyBorder="1" applyAlignment="1">
      <alignment vertical="center"/>
    </xf>
    <xf numFmtId="0" fontId="11" fillId="2" borderId="2" xfId="0" applyFont="1" applyFill="1" applyBorder="1" applyAlignment="1">
      <alignment vertical="center"/>
    </xf>
    <xf numFmtId="0" fontId="11" fillId="2" borderId="2" xfId="0" applyFont="1" applyFill="1" applyBorder="1">
      <alignment vertical="center"/>
    </xf>
    <xf numFmtId="0" fontId="7" fillId="2" borderId="1" xfId="0" applyFont="1" applyFill="1" applyBorder="1">
      <alignment vertical="center"/>
    </xf>
    <xf numFmtId="0" fontId="23" fillId="2" borderId="0" xfId="0" applyFont="1" applyFill="1" applyBorder="1">
      <alignment vertical="center"/>
    </xf>
    <xf numFmtId="0" fontId="24" fillId="2" borderId="0" xfId="0" applyFont="1" applyFill="1" applyBorder="1">
      <alignment vertical="center"/>
    </xf>
    <xf numFmtId="0" fontId="24" fillId="2" borderId="2" xfId="0" applyFont="1" applyFill="1" applyBorder="1" applyAlignment="1">
      <alignment vertical="center"/>
    </xf>
    <xf numFmtId="0" fontId="8" fillId="2" borderId="0" xfId="0" applyFont="1" applyFill="1" applyBorder="1">
      <alignment vertical="center"/>
    </xf>
    <xf numFmtId="0" fontId="0" fillId="0" borderId="0" xfId="0" applyFont="1" applyBorder="1" applyAlignment="1">
      <alignment vertical="center" wrapText="1"/>
    </xf>
    <xf numFmtId="0" fontId="24" fillId="2" borderId="2" xfId="0" applyFont="1" applyFill="1" applyBorder="1">
      <alignment vertical="center"/>
    </xf>
    <xf numFmtId="0" fontId="24" fillId="2" borderId="2" xfId="0" applyFont="1" applyFill="1" applyBorder="1" applyAlignment="1">
      <alignment horizontal="right" vertical="center"/>
    </xf>
    <xf numFmtId="0" fontId="7" fillId="2" borderId="2" xfId="0" applyFont="1" applyFill="1" applyBorder="1">
      <alignment vertical="center"/>
    </xf>
    <xf numFmtId="0" fontId="25" fillId="2" borderId="6" xfId="0" applyFont="1" applyFill="1" applyBorder="1" applyAlignment="1">
      <alignment vertical="center"/>
    </xf>
    <xf numFmtId="0" fontId="25" fillId="2" borderId="10" xfId="0" applyFont="1" applyFill="1" applyBorder="1" applyAlignment="1">
      <alignment vertical="center"/>
    </xf>
    <xf numFmtId="0" fontId="8" fillId="2" borderId="11" xfId="0" applyFont="1" applyFill="1" applyBorder="1" applyAlignment="1">
      <alignment vertical="center" shrinkToFit="1"/>
    </xf>
    <xf numFmtId="0" fontId="25" fillId="2" borderId="5" xfId="0" applyFont="1" applyFill="1" applyBorder="1" applyAlignment="1">
      <alignment vertical="center" shrinkToFit="1"/>
    </xf>
    <xf numFmtId="0" fontId="25" fillId="2" borderId="3" xfId="0" applyFont="1" applyFill="1" applyBorder="1" applyAlignment="1">
      <alignment vertical="center"/>
    </xf>
    <xf numFmtId="0" fontId="8" fillId="2" borderId="27" xfId="0" applyFont="1" applyFill="1" applyBorder="1" applyAlignment="1">
      <alignment vertical="center" shrinkToFit="1"/>
    </xf>
    <xf numFmtId="0" fontId="25" fillId="2" borderId="4" xfId="0" applyFont="1" applyFill="1" applyBorder="1" applyAlignment="1">
      <alignment vertical="center" shrinkToFit="1"/>
    </xf>
    <xf numFmtId="0" fontId="8" fillId="2" borderId="54" xfId="0" applyFont="1" applyFill="1" applyBorder="1" applyAlignment="1">
      <alignment vertical="center" shrinkToFit="1"/>
    </xf>
    <xf numFmtId="0" fontId="25" fillId="2" borderId="26" xfId="0" applyFont="1" applyFill="1" applyBorder="1" applyAlignment="1">
      <alignment vertical="center"/>
    </xf>
    <xf numFmtId="0" fontId="25" fillId="2" borderId="3" xfId="0" applyFont="1" applyFill="1" applyBorder="1" applyAlignment="1">
      <alignment vertical="center" shrinkToFit="1"/>
    </xf>
    <xf numFmtId="0" fontId="8" fillId="2" borderId="0" xfId="0" applyFont="1" applyFill="1">
      <alignment vertical="center"/>
    </xf>
    <xf numFmtId="0" fontId="26" fillId="2" borderId="0" xfId="0" applyFont="1" applyFill="1" applyBorder="1">
      <alignment vertical="center"/>
    </xf>
    <xf numFmtId="0" fontId="8" fillId="2" borderId="1" xfId="0" applyFont="1" applyFill="1" applyBorder="1">
      <alignment vertical="center"/>
    </xf>
    <xf numFmtId="0" fontId="12" fillId="2" borderId="1" xfId="0" applyFont="1" applyFill="1" applyBorder="1">
      <alignment vertical="center"/>
    </xf>
    <xf numFmtId="0" fontId="11" fillId="2" borderId="1" xfId="0" applyFont="1" applyFill="1" applyBorder="1">
      <alignment vertical="center"/>
    </xf>
    <xf numFmtId="0" fontId="24" fillId="2" borderId="0" xfId="0" applyFont="1" applyFill="1">
      <alignment vertical="center"/>
    </xf>
    <xf numFmtId="0" fontId="8" fillId="2" borderId="1" xfId="0" applyFont="1" applyFill="1" applyBorder="1" applyAlignment="1">
      <alignment vertical="center"/>
    </xf>
    <xf numFmtId="0" fontId="8" fillId="2" borderId="1" xfId="0" applyFont="1" applyFill="1" applyBorder="1" applyAlignment="1">
      <alignment horizontal="left" vertical="center" indent="1"/>
    </xf>
    <xf numFmtId="0" fontId="8" fillId="2" borderId="0" xfId="0" applyFont="1" applyFill="1" applyBorder="1" applyAlignment="1">
      <alignment horizontal="left" vertical="center" indent="1"/>
    </xf>
    <xf numFmtId="0" fontId="8" fillId="2" borderId="0" xfId="0" applyFont="1" applyFill="1" applyBorder="1" applyAlignment="1">
      <alignment horizontal="center" vertical="center" wrapText="1"/>
    </xf>
    <xf numFmtId="0" fontId="11" fillId="2" borderId="0" xfId="0" applyFont="1" applyFill="1" applyBorder="1" applyAlignment="1">
      <alignment horizontal="center" vertical="center"/>
    </xf>
    <xf numFmtId="0" fontId="11" fillId="2" borderId="0" xfId="0" applyFont="1" applyFill="1" applyBorder="1" applyAlignment="1">
      <alignment horizontal="center" vertical="center" wrapText="1"/>
    </xf>
    <xf numFmtId="0" fontId="8" fillId="2" borderId="11" xfId="0" applyFont="1" applyFill="1" applyBorder="1" applyAlignment="1">
      <alignment horizontal="center" vertical="center"/>
    </xf>
    <xf numFmtId="176" fontId="11" fillId="2" borderId="8" xfId="2" applyNumberFormat="1" applyFont="1" applyFill="1" applyBorder="1" applyAlignment="1">
      <alignment vertical="center" wrapText="1"/>
    </xf>
    <xf numFmtId="176" fontId="11" fillId="2" borderId="0" xfId="2" applyNumberFormat="1"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Border="1" applyAlignment="1">
      <alignment vertical="center" wrapText="1"/>
    </xf>
    <xf numFmtId="0" fontId="11" fillId="2" borderId="4" xfId="0" applyFont="1" applyFill="1" applyBorder="1" applyAlignment="1">
      <alignment vertical="center" wrapText="1"/>
    </xf>
    <xf numFmtId="0" fontId="11" fillId="2" borderId="27" xfId="0" applyFont="1" applyFill="1" applyBorder="1" applyAlignment="1">
      <alignment vertical="center"/>
    </xf>
    <xf numFmtId="0" fontId="11" fillId="2" borderId="0" xfId="0" applyFont="1" applyFill="1" applyBorder="1" applyAlignment="1">
      <alignment horizontal="left" vertical="center" wrapText="1"/>
    </xf>
    <xf numFmtId="176" fontId="11" fillId="2" borderId="27" xfId="2" applyNumberFormat="1" applyFont="1" applyFill="1" applyBorder="1" applyAlignment="1">
      <alignment vertical="center" wrapText="1"/>
    </xf>
    <xf numFmtId="176" fontId="11" fillId="2" borderId="11" xfId="2" applyNumberFormat="1" applyFont="1" applyFill="1" applyBorder="1" applyAlignment="1">
      <alignment vertical="center" wrapText="1"/>
    </xf>
    <xf numFmtId="176" fontId="11" fillId="2" borderId="0" xfId="2" applyNumberFormat="1" applyFont="1" applyFill="1" applyBorder="1" applyAlignment="1">
      <alignment horizontal="center" vertical="center" wrapText="1"/>
    </xf>
    <xf numFmtId="0" fontId="29" fillId="0" borderId="0" xfId="11" applyFont="1" applyFill="1">
      <alignment vertical="center"/>
    </xf>
    <xf numFmtId="0" fontId="29" fillId="0" borderId="0" xfId="11" applyFont="1" applyFill="1" applyAlignment="1">
      <alignment vertical="center"/>
    </xf>
    <xf numFmtId="188" fontId="29" fillId="0" borderId="0" xfId="11" applyNumberFormat="1" applyFont="1" applyFill="1" applyAlignment="1">
      <alignment vertical="center"/>
    </xf>
    <xf numFmtId="0" fontId="31" fillId="0" borderId="66" xfId="0" applyFont="1" applyFill="1" applyBorder="1" applyAlignment="1">
      <alignment horizontal="center" vertical="center" wrapText="1"/>
    </xf>
    <xf numFmtId="188" fontId="31" fillId="0" borderId="64" xfId="0" applyNumberFormat="1" applyFont="1" applyFill="1" applyBorder="1" applyAlignment="1">
      <alignment horizontal="center" vertical="center" wrapText="1"/>
    </xf>
    <xf numFmtId="0" fontId="31" fillId="0" borderId="67" xfId="0" applyFont="1" applyFill="1" applyBorder="1" applyAlignment="1">
      <alignment horizontal="center" vertical="center" wrapText="1"/>
    </xf>
    <xf numFmtId="188" fontId="31" fillId="0" borderId="67" xfId="0" applyNumberFormat="1" applyFont="1" applyFill="1" applyBorder="1" applyAlignment="1">
      <alignment horizontal="center" vertical="center" wrapText="1"/>
    </xf>
    <xf numFmtId="0" fontId="33" fillId="0" borderId="79" xfId="11" quotePrefix="1" applyFont="1" applyFill="1" applyBorder="1" applyAlignment="1">
      <alignment horizontal="center" vertical="center"/>
    </xf>
    <xf numFmtId="0" fontId="33" fillId="0" borderId="80" xfId="11" applyFont="1" applyFill="1" applyBorder="1" applyAlignment="1">
      <alignment horizontal="distributed" vertical="center"/>
    </xf>
    <xf numFmtId="0" fontId="33" fillId="0" borderId="3" xfId="0" applyFont="1" applyBorder="1" applyAlignment="1">
      <alignment vertical="center"/>
    </xf>
    <xf numFmtId="188" fontId="33" fillId="0" borderId="11" xfId="0" applyNumberFormat="1" applyFont="1" applyBorder="1" applyAlignment="1">
      <alignment vertical="center"/>
    </xf>
    <xf numFmtId="0" fontId="33" fillId="0" borderId="11" xfId="0" applyFont="1" applyBorder="1" applyAlignment="1">
      <alignment vertical="center"/>
    </xf>
    <xf numFmtId="188" fontId="33" fillId="0" borderId="7" xfId="0" applyNumberFormat="1" applyFont="1" applyBorder="1" applyAlignment="1">
      <alignment vertical="center"/>
    </xf>
    <xf numFmtId="188" fontId="33" fillId="4" borderId="81" xfId="0" applyNumberFormat="1" applyFont="1" applyFill="1" applyBorder="1" applyAlignment="1">
      <alignment vertical="center"/>
    </xf>
    <xf numFmtId="188" fontId="33" fillId="0" borderId="82" xfId="0" applyNumberFormat="1" applyFont="1" applyBorder="1" applyAlignment="1">
      <alignment vertical="center"/>
    </xf>
    <xf numFmtId="0" fontId="33" fillId="0" borderId="83" xfId="11" quotePrefix="1" applyFont="1" applyFill="1" applyBorder="1" applyAlignment="1">
      <alignment horizontal="center" vertical="center"/>
    </xf>
    <xf numFmtId="0" fontId="33" fillId="0" borderId="84" xfId="11" applyFont="1" applyFill="1" applyBorder="1" applyAlignment="1">
      <alignment horizontal="distributed" vertical="center"/>
    </xf>
    <xf numFmtId="0" fontId="33" fillId="0" borderId="10" xfId="0" applyFont="1" applyBorder="1" applyAlignment="1">
      <alignment vertical="center"/>
    </xf>
    <xf numFmtId="188" fontId="33" fillId="0" borderId="15" xfId="0" applyNumberFormat="1" applyFont="1" applyBorder="1" applyAlignment="1">
      <alignment vertical="center"/>
    </xf>
    <xf numFmtId="0" fontId="33" fillId="0" borderId="15" xfId="0" applyFont="1" applyBorder="1" applyAlignment="1">
      <alignment vertical="center"/>
    </xf>
    <xf numFmtId="188" fontId="33" fillId="0" borderId="23" xfId="0" applyNumberFormat="1" applyFont="1" applyBorder="1" applyAlignment="1">
      <alignment vertical="center"/>
    </xf>
    <xf numFmtId="188" fontId="33" fillId="4" borderId="85" xfId="0" applyNumberFormat="1" applyFont="1" applyFill="1" applyBorder="1" applyAlignment="1">
      <alignment vertical="center"/>
    </xf>
    <xf numFmtId="188" fontId="33" fillId="0" borderId="62" xfId="0" applyNumberFormat="1" applyFont="1" applyBorder="1" applyAlignment="1">
      <alignment vertical="center"/>
    </xf>
    <xf numFmtId="0" fontId="33" fillId="0" borderId="10" xfId="0" applyFont="1" applyFill="1" applyBorder="1" applyAlignment="1">
      <alignment vertical="center"/>
    </xf>
    <xf numFmtId="188" fontId="33" fillId="0" borderId="15" xfId="0" applyNumberFormat="1" applyFont="1" applyFill="1" applyBorder="1" applyAlignment="1">
      <alignment vertical="center"/>
    </xf>
    <xf numFmtId="0" fontId="33" fillId="0" borderId="15" xfId="0" applyFont="1" applyFill="1" applyBorder="1" applyAlignment="1">
      <alignment vertical="center"/>
    </xf>
    <xf numFmtId="188" fontId="33" fillId="0" borderId="23" xfId="0" applyNumberFormat="1" applyFont="1" applyFill="1" applyBorder="1" applyAlignment="1">
      <alignment vertical="center"/>
    </xf>
    <xf numFmtId="188" fontId="33" fillId="0" borderId="62" xfId="0" applyNumberFormat="1" applyFont="1" applyFill="1" applyBorder="1" applyAlignment="1">
      <alignment vertical="center"/>
    </xf>
    <xf numFmtId="0" fontId="33" fillId="0" borderId="66" xfId="11" quotePrefix="1" applyFont="1" applyFill="1" applyBorder="1" applyAlignment="1">
      <alignment horizontal="center" vertical="center"/>
    </xf>
    <xf numFmtId="0" fontId="33" fillId="0" borderId="68" xfId="11" applyFont="1" applyFill="1" applyBorder="1" applyAlignment="1">
      <alignment horizontal="distributed" vertical="center"/>
    </xf>
    <xf numFmtId="0" fontId="33" fillId="0" borderId="65" xfId="0" applyFont="1" applyFill="1" applyBorder="1" applyAlignment="1">
      <alignment vertical="center"/>
    </xf>
    <xf numFmtId="188" fontId="33" fillId="0" borderId="67" xfId="0" applyNumberFormat="1" applyFont="1" applyFill="1" applyBorder="1" applyAlignment="1">
      <alignment vertical="center"/>
    </xf>
    <xf numFmtId="0" fontId="33" fillId="0" borderId="67" xfId="0" applyFont="1" applyFill="1" applyBorder="1" applyAlignment="1">
      <alignment vertical="center"/>
    </xf>
    <xf numFmtId="188" fontId="33" fillId="0" borderId="64" xfId="0" applyNumberFormat="1" applyFont="1" applyFill="1" applyBorder="1" applyAlignment="1">
      <alignment vertical="center"/>
    </xf>
    <xf numFmtId="188" fontId="33" fillId="4" borderId="86" xfId="0" applyNumberFormat="1" applyFont="1" applyFill="1" applyBorder="1" applyAlignment="1">
      <alignment vertical="center"/>
    </xf>
    <xf numFmtId="188" fontId="33" fillId="0" borderId="87" xfId="0" applyNumberFormat="1" applyFont="1" applyFill="1" applyBorder="1" applyAlignment="1">
      <alignment vertical="center"/>
    </xf>
    <xf numFmtId="0" fontId="7" fillId="2" borderId="88" xfId="0" applyFont="1" applyFill="1" applyBorder="1">
      <alignment vertical="center"/>
    </xf>
    <xf numFmtId="0" fontId="7" fillId="2" borderId="63" xfId="0" applyFont="1" applyFill="1" applyBorder="1">
      <alignment vertical="center"/>
    </xf>
    <xf numFmtId="0" fontId="19" fillId="2" borderId="0" xfId="0" applyFont="1" applyFill="1" applyBorder="1" applyAlignment="1">
      <alignment vertical="center" wrapText="1"/>
    </xf>
    <xf numFmtId="0" fontId="19" fillId="2" borderId="0" xfId="0" applyFont="1" applyFill="1" applyBorder="1" applyAlignment="1">
      <alignment vertical="center"/>
    </xf>
    <xf numFmtId="0" fontId="19" fillId="2" borderId="0" xfId="0" quotePrefix="1" applyFont="1" applyFill="1" applyBorder="1" applyAlignment="1">
      <alignment vertical="center" wrapText="1"/>
    </xf>
    <xf numFmtId="0" fontId="19" fillId="2" borderId="0" xfId="0" applyFont="1" applyFill="1" applyBorder="1" applyAlignment="1">
      <alignment horizontal="left" vertical="center" wrapText="1"/>
    </xf>
    <xf numFmtId="0" fontId="34" fillId="0" borderId="0" xfId="0" applyFont="1" applyFill="1" applyBorder="1">
      <alignment vertical="center"/>
    </xf>
    <xf numFmtId="0" fontId="19" fillId="0" borderId="0" xfId="0" applyFont="1" applyFill="1" applyBorder="1" applyAlignment="1">
      <alignment horizontal="left" vertical="center"/>
    </xf>
    <xf numFmtId="0" fontId="19" fillId="0" borderId="0" xfId="0" applyFont="1" applyFill="1" applyBorder="1" applyAlignment="1">
      <alignment horizontal="left" vertical="center" wrapText="1"/>
    </xf>
    <xf numFmtId="0" fontId="19" fillId="2" borderId="0" xfId="0" applyFont="1" applyFill="1" applyBorder="1" applyAlignment="1" applyProtection="1">
      <alignment horizontal="center" vertical="center"/>
      <protection locked="0"/>
    </xf>
    <xf numFmtId="0" fontId="19" fillId="0" borderId="0" xfId="0" applyFont="1" applyFill="1" applyBorder="1" applyAlignment="1" applyProtection="1">
      <alignment horizontal="center" vertical="center"/>
      <protection locked="0"/>
    </xf>
    <xf numFmtId="0" fontId="17" fillId="2" borderId="1" xfId="0" applyFont="1" applyFill="1" applyBorder="1" applyAlignment="1">
      <alignment vertical="center"/>
    </xf>
    <xf numFmtId="0" fontId="17" fillId="2" borderId="5" xfId="0" applyFont="1" applyFill="1" applyBorder="1" applyAlignment="1">
      <alignment vertical="center"/>
    </xf>
    <xf numFmtId="0" fontId="20" fillId="0" borderId="83" xfId="0" applyFont="1" applyBorder="1" applyAlignment="1">
      <alignment horizontal="right" vertical="center" wrapText="1"/>
    </xf>
    <xf numFmtId="0" fontId="20" fillId="0" borderId="84" xfId="0" applyFont="1" applyBorder="1" applyAlignment="1">
      <alignment horizontal="right" vertical="center" wrapText="1"/>
    </xf>
    <xf numFmtId="0" fontId="20" fillId="0" borderId="66" xfId="0" applyFont="1" applyBorder="1" applyAlignment="1">
      <alignment horizontal="right" vertical="center" wrapText="1"/>
    </xf>
    <xf numFmtId="0" fontId="20" fillId="0" borderId="68" xfId="0" applyFont="1" applyBorder="1" applyAlignment="1">
      <alignment horizontal="right" vertical="center" wrapText="1"/>
    </xf>
    <xf numFmtId="0" fontId="20" fillId="0" borderId="79" xfId="0" applyFont="1" applyBorder="1" applyAlignment="1">
      <alignment horizontal="right" vertical="center" wrapText="1"/>
    </xf>
    <xf numFmtId="0" fontId="20" fillId="0" borderId="80" xfId="0" applyFont="1" applyBorder="1" applyAlignment="1">
      <alignment horizontal="right" vertical="center" wrapText="1"/>
    </xf>
    <xf numFmtId="0" fontId="20" fillId="0" borderId="92" xfId="0" applyFont="1" applyBorder="1" applyAlignment="1">
      <alignment horizontal="center" vertical="center" wrapText="1"/>
    </xf>
    <xf numFmtId="0" fontId="20" fillId="0" borderId="93" xfId="0" applyFont="1" applyBorder="1" applyAlignment="1">
      <alignment horizontal="center" vertical="center" wrapText="1"/>
    </xf>
    <xf numFmtId="0" fontId="16" fillId="2" borderId="0" xfId="9" applyFont="1" applyFill="1" applyAlignment="1">
      <alignment vertical="center"/>
    </xf>
    <xf numFmtId="0" fontId="16" fillId="2" borderId="0" xfId="9" applyFont="1" applyFill="1" applyAlignment="1">
      <alignment horizontal="left" vertical="center"/>
    </xf>
    <xf numFmtId="0" fontId="16" fillId="2" borderId="0" xfId="9" applyFont="1" applyFill="1" applyAlignment="1">
      <alignment horizontal="center" vertical="center"/>
    </xf>
    <xf numFmtId="0" fontId="16" fillId="2" borderId="0" xfId="9" applyFont="1" applyFill="1" applyAlignment="1">
      <alignment horizontal="left" vertical="center" indent="1"/>
    </xf>
    <xf numFmtId="0" fontId="16" fillId="2" borderId="23" xfId="9" applyFont="1" applyFill="1" applyBorder="1" applyAlignment="1">
      <alignment vertical="center"/>
    </xf>
    <xf numFmtId="0" fontId="16" fillId="2" borderId="6" xfId="9" applyFont="1" applyFill="1" applyBorder="1" applyAlignment="1">
      <alignment vertical="center"/>
    </xf>
    <xf numFmtId="0" fontId="16" fillId="2" borderId="10" xfId="9" applyFont="1" applyFill="1" applyBorder="1" applyAlignment="1">
      <alignment vertical="center"/>
    </xf>
    <xf numFmtId="0" fontId="16" fillId="2" borderId="0" xfId="9" applyFont="1" applyFill="1" applyBorder="1" applyAlignment="1">
      <alignment horizontal="center" vertical="center"/>
    </xf>
    <xf numFmtId="0" fontId="16" fillId="2" borderId="0" xfId="9" applyFont="1" applyFill="1" applyAlignment="1">
      <alignment horizontal="left" vertical="center" indent="3"/>
    </xf>
    <xf numFmtId="0" fontId="16" fillId="2" borderId="0" xfId="9" applyFont="1" applyFill="1" applyBorder="1" applyAlignment="1">
      <alignment vertical="center"/>
    </xf>
    <xf numFmtId="0" fontId="16" fillId="2" borderId="15" xfId="9" applyFont="1" applyFill="1" applyBorder="1" applyAlignment="1">
      <alignment horizontal="center" vertical="top" wrapText="1"/>
    </xf>
    <xf numFmtId="0" fontId="16" fillId="2" borderId="15" xfId="9" applyFont="1" applyFill="1" applyBorder="1" applyAlignment="1">
      <alignment vertical="center"/>
    </xf>
    <xf numFmtId="0" fontId="16" fillId="2" borderId="0" xfId="9" applyFont="1" applyFill="1" applyAlignment="1">
      <alignment horizontal="left" vertical="center" indent="2"/>
    </xf>
    <xf numFmtId="0" fontId="16" fillId="2" borderId="0" xfId="9" applyFont="1" applyFill="1" applyBorder="1" applyAlignment="1">
      <alignment horizontal="right" vertical="center"/>
    </xf>
    <xf numFmtId="0" fontId="16" fillId="2" borderId="0" xfId="9" applyFont="1" applyFill="1" applyAlignment="1">
      <alignment horizontal="right" vertical="center"/>
    </xf>
    <xf numFmtId="0" fontId="16" fillId="2" borderId="23" xfId="9" applyFont="1" applyFill="1" applyBorder="1" applyAlignment="1">
      <alignment horizontal="center" vertical="center"/>
    </xf>
    <xf numFmtId="0" fontId="16" fillId="2" borderId="10" xfId="9" applyFont="1" applyFill="1" applyBorder="1" applyAlignment="1">
      <alignment horizontal="center" vertical="center"/>
    </xf>
    <xf numFmtId="0" fontId="38" fillId="2" borderId="0" xfId="9" applyFont="1" applyFill="1" applyAlignment="1">
      <alignment vertical="center"/>
    </xf>
    <xf numFmtId="0" fontId="40" fillId="0" borderId="0" xfId="9" applyFont="1">
      <alignment vertical="center"/>
    </xf>
    <xf numFmtId="0" fontId="16" fillId="0" borderId="0" xfId="9" applyFont="1">
      <alignment vertical="center"/>
    </xf>
    <xf numFmtId="0" fontId="40" fillId="0" borderId="0" xfId="9" applyFont="1" applyBorder="1" applyAlignment="1">
      <alignment horizontal="left" vertical="center"/>
    </xf>
    <xf numFmtId="0" fontId="20" fillId="2" borderId="92" xfId="0" applyFont="1" applyFill="1" applyBorder="1" applyAlignment="1">
      <alignment horizontal="center" vertical="center" wrapText="1"/>
    </xf>
    <xf numFmtId="0" fontId="20" fillId="2" borderId="93" xfId="0" applyFont="1" applyFill="1" applyBorder="1" applyAlignment="1">
      <alignment horizontal="center" vertical="center" wrapText="1"/>
    </xf>
    <xf numFmtId="0" fontId="20" fillId="2" borderId="79" xfId="0" applyFont="1" applyFill="1" applyBorder="1" applyAlignment="1">
      <alignment horizontal="right" vertical="center" wrapText="1"/>
    </xf>
    <xf numFmtId="0" fontId="20" fillId="2" borderId="80" xfId="0" applyFont="1" applyFill="1" applyBorder="1" applyAlignment="1">
      <alignment horizontal="right" vertical="center" wrapText="1"/>
    </xf>
    <xf numFmtId="0" fontId="20" fillId="2" borderId="83" xfId="0" applyFont="1" applyFill="1" applyBorder="1" applyAlignment="1">
      <alignment horizontal="right" vertical="center" wrapText="1"/>
    </xf>
    <xf numFmtId="0" fontId="20" fillId="2" borderId="84" xfId="0" applyFont="1" applyFill="1" applyBorder="1" applyAlignment="1">
      <alignment horizontal="right" vertical="center" wrapText="1"/>
    </xf>
    <xf numFmtId="0" fontId="20" fillId="2" borderId="66" xfId="0" applyFont="1" applyFill="1" applyBorder="1" applyAlignment="1">
      <alignment horizontal="right" vertical="center" wrapText="1"/>
    </xf>
    <xf numFmtId="0" fontId="20" fillId="2" borderId="68" xfId="0" applyFont="1" applyFill="1" applyBorder="1" applyAlignment="1">
      <alignment horizontal="right" vertical="center" wrapText="1"/>
    </xf>
    <xf numFmtId="0" fontId="22" fillId="0" borderId="0" xfId="9" applyFont="1" applyFill="1" applyAlignment="1">
      <alignment vertical="center"/>
    </xf>
    <xf numFmtId="0" fontId="22" fillId="0" borderId="0" xfId="9" applyFont="1" applyFill="1" applyAlignment="1">
      <alignment horizontal="left" vertical="center"/>
    </xf>
    <xf numFmtId="0" fontId="22" fillId="0" borderId="0" xfId="9" applyFont="1" applyFill="1" applyAlignment="1">
      <alignment horizontal="right" vertical="center"/>
    </xf>
    <xf numFmtId="0" fontId="22" fillId="0" borderId="0" xfId="9" applyFont="1" applyFill="1">
      <alignment vertical="center"/>
    </xf>
    <xf numFmtId="0" fontId="22" fillId="0" borderId="0" xfId="9" applyFont="1" applyFill="1" applyAlignment="1">
      <alignment horizontal="center" vertical="center"/>
    </xf>
    <xf numFmtId="0" fontId="22" fillId="0" borderId="205" xfId="9" applyFont="1" applyFill="1" applyBorder="1" applyAlignment="1">
      <alignment horizontal="center" vertical="center"/>
    </xf>
    <xf numFmtId="0" fontId="22" fillId="0" borderId="11" xfId="9" applyFont="1" applyFill="1" applyBorder="1" applyAlignment="1">
      <alignment horizontal="center" vertical="center"/>
    </xf>
    <xf numFmtId="0" fontId="22" fillId="0" borderId="15" xfId="9" applyFont="1" applyFill="1" applyBorder="1" applyAlignment="1">
      <alignment horizontal="center" vertical="center"/>
    </xf>
    <xf numFmtId="0" fontId="22" fillId="0" borderId="67" xfId="9" applyFont="1" applyFill="1" applyBorder="1" applyAlignment="1">
      <alignment horizontal="center" vertical="center"/>
    </xf>
    <xf numFmtId="0" fontId="42" fillId="0" borderId="15" xfId="9" applyFont="1" applyFill="1" applyBorder="1" applyAlignment="1">
      <alignment horizontal="center" vertical="center"/>
    </xf>
    <xf numFmtId="0" fontId="43" fillId="0" borderId="0" xfId="9" applyFont="1" applyFill="1">
      <alignment vertical="center"/>
    </xf>
    <xf numFmtId="0" fontId="43" fillId="0" borderId="0" xfId="9" applyFont="1" applyFill="1" applyBorder="1" applyAlignment="1">
      <alignment horizontal="left" vertical="center"/>
    </xf>
    <xf numFmtId="0" fontId="40" fillId="2" borderId="0" xfId="9" applyFont="1" applyFill="1">
      <alignment vertical="center"/>
    </xf>
    <xf numFmtId="0" fontId="40" fillId="2" borderId="0" xfId="9" applyFont="1" applyFill="1" applyBorder="1" applyAlignment="1">
      <alignment horizontal="left" vertical="center"/>
    </xf>
    <xf numFmtId="0" fontId="16" fillId="2" borderId="0" xfId="9" applyFont="1" applyFill="1">
      <alignment vertical="center"/>
    </xf>
    <xf numFmtId="0" fontId="44" fillId="2" borderId="0" xfId="9" applyFont="1" applyFill="1" applyAlignment="1">
      <alignment vertical="center"/>
    </xf>
    <xf numFmtId="0" fontId="22" fillId="2" borderId="0" xfId="9" applyFont="1" applyFill="1" applyAlignment="1">
      <alignment horizontal="left" vertical="center"/>
    </xf>
    <xf numFmtId="0" fontId="22" fillId="2" borderId="0" xfId="9" applyFont="1" applyFill="1" applyAlignment="1">
      <alignment horizontal="center" vertical="center"/>
    </xf>
    <xf numFmtId="0" fontId="22" fillId="2" borderId="0" xfId="9" applyFont="1" applyFill="1" applyAlignment="1">
      <alignment vertical="center"/>
    </xf>
    <xf numFmtId="0" fontId="22" fillId="2" borderId="0" xfId="9" applyFont="1" applyFill="1" applyAlignment="1">
      <alignment horizontal="left" vertical="center" indent="1"/>
    </xf>
    <xf numFmtId="0" fontId="22" fillId="2" borderId="0" xfId="9" applyFont="1" applyFill="1" applyAlignment="1">
      <alignment horizontal="left" vertical="center" indent="2"/>
    </xf>
    <xf numFmtId="0" fontId="22" fillId="2" borderId="0" xfId="9" applyFont="1" applyFill="1" applyAlignment="1">
      <alignment horizontal="left" vertical="center" indent="3"/>
    </xf>
    <xf numFmtId="0" fontId="22" fillId="2" borderId="0" xfId="9" applyFont="1" applyFill="1" applyBorder="1" applyAlignment="1">
      <alignment horizontal="right" vertical="center"/>
    </xf>
    <xf numFmtId="0" fontId="22" fillId="2" borderId="23" xfId="9" applyFont="1" applyFill="1" applyBorder="1" applyAlignment="1">
      <alignment vertical="center"/>
    </xf>
    <xf numFmtId="0" fontId="22" fillId="2" borderId="6" xfId="9" applyFont="1" applyFill="1" applyBorder="1" applyAlignment="1">
      <alignment vertical="center"/>
    </xf>
    <xf numFmtId="0" fontId="22" fillId="2" borderId="10" xfId="9" applyFont="1" applyFill="1" applyBorder="1" applyAlignment="1">
      <alignment vertical="center"/>
    </xf>
    <xf numFmtId="0" fontId="22" fillId="2" borderId="0" xfId="9" applyFont="1" applyFill="1" applyBorder="1" applyAlignment="1">
      <alignment horizontal="center" vertical="center"/>
    </xf>
    <xf numFmtId="0" fontId="22" fillId="2" borderId="0" xfId="9" applyFont="1" applyFill="1" applyBorder="1" applyAlignment="1">
      <alignment vertical="center"/>
    </xf>
    <xf numFmtId="0" fontId="22" fillId="2" borderId="0" xfId="9" applyFont="1" applyFill="1" applyAlignment="1">
      <alignment horizontal="right" vertical="center"/>
    </xf>
    <xf numFmtId="0" fontId="3" fillId="2" borderId="0" xfId="0" applyFont="1" applyFill="1">
      <alignment vertical="center"/>
    </xf>
    <xf numFmtId="0" fontId="22" fillId="2" borderId="23" xfId="9" applyFont="1" applyFill="1" applyBorder="1" applyAlignment="1">
      <alignment horizontal="center" vertical="center"/>
    </xf>
    <xf numFmtId="0" fontId="22" fillId="2" borderId="10" xfId="9" applyFont="1" applyFill="1" applyBorder="1" applyAlignment="1">
      <alignment horizontal="center" vertical="center"/>
    </xf>
    <xf numFmtId="0" fontId="22" fillId="2" borderId="23" xfId="9" applyFont="1" applyFill="1" applyBorder="1" applyAlignment="1">
      <alignment horizontal="center" vertical="center"/>
    </xf>
    <xf numFmtId="0" fontId="22" fillId="2" borderId="10" xfId="9" applyFont="1" applyFill="1" applyBorder="1" applyAlignment="1">
      <alignment horizontal="center" vertical="center"/>
    </xf>
    <xf numFmtId="0" fontId="16" fillId="2" borderId="4" xfId="9" applyFont="1" applyFill="1" applyBorder="1" applyAlignment="1">
      <alignment horizontal="center" vertical="center"/>
    </xf>
    <xf numFmtId="0" fontId="47" fillId="0" borderId="0" xfId="9" applyFont="1">
      <alignment vertical="center"/>
    </xf>
    <xf numFmtId="0" fontId="16" fillId="0" borderId="0" xfId="9" applyFont="1" applyBorder="1">
      <alignment vertical="center"/>
    </xf>
    <xf numFmtId="0" fontId="48" fillId="0" borderId="0" xfId="9" applyFont="1" applyBorder="1">
      <alignment vertical="center"/>
    </xf>
    <xf numFmtId="0" fontId="49" fillId="0" borderId="0" xfId="9" applyFont="1" applyBorder="1" applyAlignment="1">
      <alignment horizontal="center" vertical="center" wrapText="1"/>
    </xf>
    <xf numFmtId="0" fontId="42" fillId="0" borderId="0" xfId="9" applyFont="1" applyBorder="1" applyAlignment="1">
      <alignment vertical="center" wrapText="1"/>
    </xf>
    <xf numFmtId="0" fontId="49" fillId="0" borderId="0" xfId="9" applyFont="1" applyBorder="1" applyAlignment="1">
      <alignment vertical="center" wrapText="1"/>
    </xf>
    <xf numFmtId="0" fontId="48" fillId="0" borderId="0" xfId="9" applyFont="1" applyBorder="1" applyAlignment="1">
      <alignment vertical="center"/>
    </xf>
    <xf numFmtId="0" fontId="50" fillId="0" borderId="0" xfId="9" applyFont="1" applyBorder="1" applyAlignment="1">
      <alignment vertical="center" wrapText="1"/>
    </xf>
    <xf numFmtId="0" fontId="16" fillId="0" borderId="0" xfId="9" applyFont="1" applyBorder="1" applyAlignment="1">
      <alignment vertical="center" wrapText="1"/>
    </xf>
    <xf numFmtId="0" fontId="20" fillId="0" borderId="0" xfId="9" applyFont="1" applyBorder="1" applyAlignment="1">
      <alignment vertical="center"/>
    </xf>
    <xf numFmtId="0" fontId="22" fillId="0" borderId="0" xfId="9" applyFont="1" applyBorder="1">
      <alignment vertical="center"/>
    </xf>
    <xf numFmtId="0" fontId="16" fillId="0" borderId="0" xfId="9" applyFont="1" applyBorder="1" applyAlignment="1">
      <alignment horizontal="left" vertical="center" wrapText="1"/>
    </xf>
    <xf numFmtId="0" fontId="16" fillId="0" borderId="0" xfId="9" applyFont="1" applyBorder="1" applyAlignment="1">
      <alignment horizontal="center" vertical="center"/>
    </xf>
    <xf numFmtId="0" fontId="16" fillId="0" borderId="0" xfId="9" applyFont="1" applyAlignment="1">
      <alignment vertical="center"/>
    </xf>
    <xf numFmtId="0" fontId="16" fillId="0" borderId="0" xfId="9" applyFont="1" applyBorder="1" applyAlignment="1">
      <alignment vertical="center"/>
    </xf>
    <xf numFmtId="0" fontId="20" fillId="0" borderId="0" xfId="9" applyFont="1" applyBorder="1">
      <alignment vertical="center"/>
    </xf>
    <xf numFmtId="0" fontId="22" fillId="0" borderId="0" xfId="9" applyFont="1" applyBorder="1" applyAlignment="1">
      <alignment vertical="center"/>
    </xf>
    <xf numFmtId="0" fontId="16" fillId="0" borderId="0" xfId="9" applyFont="1" applyAlignment="1">
      <alignment horizontal="center" vertical="center"/>
    </xf>
    <xf numFmtId="0" fontId="50" fillId="0" borderId="0" xfId="9" applyFont="1" applyBorder="1" applyAlignment="1">
      <alignment horizontal="center" vertical="center" wrapText="1"/>
    </xf>
    <xf numFmtId="0" fontId="49" fillId="0" borderId="0" xfId="9" applyFont="1" applyBorder="1" applyAlignment="1">
      <alignment horizontal="distributed" vertical="center" indent="13"/>
    </xf>
    <xf numFmtId="0" fontId="16" fillId="0" borderId="0" xfId="9" applyFont="1" applyAlignment="1">
      <alignment vertical="center" wrapText="1"/>
    </xf>
    <xf numFmtId="0" fontId="47" fillId="0" borderId="0" xfId="15" applyFont="1" applyFill="1" applyAlignment="1">
      <alignment vertical="center"/>
    </xf>
    <xf numFmtId="0" fontId="16" fillId="0" borderId="0" xfId="15" applyFont="1" applyFill="1" applyAlignment="1">
      <alignment vertical="center"/>
    </xf>
    <xf numFmtId="0" fontId="16" fillId="0" borderId="0" xfId="9" applyFont="1" applyFill="1" applyAlignment="1">
      <alignment vertical="center"/>
    </xf>
    <xf numFmtId="0" fontId="16" fillId="0" borderId="0" xfId="15" applyFont="1" applyFill="1" applyAlignment="1">
      <alignment horizontal="center" vertical="center"/>
    </xf>
    <xf numFmtId="0" fontId="16" fillId="0" borderId="0" xfId="15" applyFont="1" applyFill="1" applyAlignment="1">
      <alignment horizontal="left" vertical="center"/>
    </xf>
    <xf numFmtId="0" fontId="16" fillId="0" borderId="0" xfId="9" applyFont="1" applyFill="1" applyAlignment="1">
      <alignment horizontal="left" vertical="center"/>
    </xf>
    <xf numFmtId="0" fontId="16" fillId="0" borderId="0" xfId="9" applyFont="1" applyFill="1" applyAlignment="1">
      <alignment vertical="center" wrapText="1"/>
    </xf>
    <xf numFmtId="0" fontId="48" fillId="0" borderId="0" xfId="9" applyFont="1" applyFill="1" applyAlignment="1">
      <alignment vertical="center"/>
    </xf>
    <xf numFmtId="0" fontId="36" fillId="0" borderId="0" xfId="9" applyFont="1" applyFill="1" applyAlignment="1">
      <alignment vertical="center"/>
    </xf>
    <xf numFmtId="0" fontId="16" fillId="0" borderId="15" xfId="9" applyFont="1" applyBorder="1" applyAlignment="1">
      <alignment horizontal="center" vertical="center"/>
    </xf>
    <xf numFmtId="0" fontId="48" fillId="0" borderId="0" xfId="9" applyFont="1" applyAlignment="1">
      <alignment horizontal="center" vertical="center"/>
    </xf>
    <xf numFmtId="0" fontId="48" fillId="2" borderId="0" xfId="9" applyFont="1" applyFill="1" applyAlignment="1">
      <alignment vertical="center"/>
    </xf>
    <xf numFmtId="0" fontId="40" fillId="0" borderId="0" xfId="9" applyFont="1" applyFill="1">
      <alignment vertical="center"/>
    </xf>
    <xf numFmtId="0" fontId="16" fillId="0" borderId="0" xfId="9" applyFont="1" applyFill="1">
      <alignment vertical="center"/>
    </xf>
    <xf numFmtId="0" fontId="21" fillId="0" borderId="0" xfId="0" applyFont="1" applyFill="1" applyBorder="1">
      <alignment vertical="center"/>
    </xf>
    <xf numFmtId="0" fontId="21" fillId="0" borderId="0" xfId="0" applyFont="1" applyFill="1">
      <alignment vertical="center"/>
    </xf>
    <xf numFmtId="0" fontId="19" fillId="0" borderId="0" xfId="0" applyFont="1" applyFill="1" applyBorder="1" applyAlignment="1">
      <alignment vertical="center" wrapText="1"/>
    </xf>
    <xf numFmtId="0" fontId="19" fillId="0" borderId="0" xfId="0" applyFont="1" applyFill="1" applyBorder="1" applyAlignment="1">
      <alignment vertical="center"/>
    </xf>
    <xf numFmtId="0" fontId="19" fillId="0" borderId="0" xfId="0" quotePrefix="1" applyFont="1" applyFill="1" applyBorder="1" applyAlignment="1">
      <alignment vertical="center" wrapText="1"/>
    </xf>
    <xf numFmtId="0" fontId="19" fillId="0" borderId="0" xfId="0" applyFont="1" applyFill="1" applyBorder="1" applyAlignment="1">
      <alignment horizontal="center" vertical="center" wrapText="1"/>
    </xf>
    <xf numFmtId="0" fontId="19" fillId="0" borderId="92" xfId="0" applyFont="1" applyFill="1" applyBorder="1" applyAlignment="1">
      <alignment horizontal="center" vertical="center" wrapText="1"/>
    </xf>
    <xf numFmtId="0" fontId="51" fillId="0" borderId="205" xfId="0" quotePrefix="1" applyFont="1" applyFill="1" applyBorder="1" applyAlignment="1">
      <alignment horizontal="center" vertical="center" wrapText="1"/>
    </xf>
    <xf numFmtId="0" fontId="51" fillId="0" borderId="63" xfId="0" applyFont="1" applyFill="1" applyBorder="1" applyAlignment="1">
      <alignment horizontal="center" vertical="center" wrapText="1"/>
    </xf>
    <xf numFmtId="0" fontId="19" fillId="0" borderId="0" xfId="0" applyFont="1" applyFill="1" applyBorder="1" applyAlignment="1" applyProtection="1">
      <alignment horizontal="center" vertical="center" wrapText="1"/>
      <protection locked="0"/>
    </xf>
    <xf numFmtId="0" fontId="19" fillId="0" borderId="0" xfId="0" applyFont="1" applyFill="1" applyAlignment="1">
      <alignment vertical="center" wrapText="1"/>
    </xf>
    <xf numFmtId="0" fontId="19" fillId="0" borderId="206" xfId="0" applyFont="1" applyFill="1" applyBorder="1" applyAlignment="1">
      <alignment vertical="center" wrapText="1"/>
    </xf>
    <xf numFmtId="0" fontId="19" fillId="0" borderId="208" xfId="0" applyFont="1" applyFill="1" applyBorder="1" applyAlignment="1">
      <alignment horizontal="center" vertical="center" wrapText="1"/>
    </xf>
    <xf numFmtId="0" fontId="19" fillId="0" borderId="213" xfId="0" applyFont="1" applyFill="1" applyBorder="1" applyAlignment="1">
      <alignment horizontal="center" vertical="center" wrapText="1"/>
    </xf>
    <xf numFmtId="0" fontId="19" fillId="0" borderId="199" xfId="0" applyFont="1" applyFill="1" applyBorder="1" applyAlignment="1">
      <alignment horizontal="left" vertical="center" wrapText="1"/>
    </xf>
    <xf numFmtId="0" fontId="19" fillId="0" borderId="209" xfId="0" applyFont="1" applyFill="1" applyBorder="1" applyAlignment="1">
      <alignment horizontal="center" vertical="center" wrapText="1"/>
    </xf>
    <xf numFmtId="0" fontId="19" fillId="0" borderId="214" xfId="0" applyFont="1" applyFill="1" applyBorder="1" applyAlignment="1">
      <alignment horizontal="center" vertical="center" wrapText="1"/>
    </xf>
    <xf numFmtId="0" fontId="19" fillId="0" borderId="198" xfId="0" applyFont="1" applyFill="1" applyBorder="1" applyAlignment="1">
      <alignment vertical="center" wrapText="1"/>
    </xf>
    <xf numFmtId="0" fontId="19" fillId="0" borderId="211" xfId="0" applyFont="1" applyFill="1" applyBorder="1" applyAlignment="1">
      <alignment horizontal="center" vertical="center" wrapText="1"/>
    </xf>
    <xf numFmtId="0" fontId="19" fillId="0" borderId="216" xfId="0" applyFont="1" applyFill="1" applyBorder="1" applyAlignment="1">
      <alignment horizontal="center" vertical="center" wrapText="1"/>
    </xf>
    <xf numFmtId="0" fontId="19" fillId="0" borderId="199" xfId="0" applyFont="1" applyFill="1" applyBorder="1" applyAlignment="1">
      <alignment vertical="center" wrapText="1"/>
    </xf>
    <xf numFmtId="0" fontId="19" fillId="0" borderId="200" xfId="0" applyFont="1" applyFill="1" applyBorder="1" applyAlignment="1">
      <alignment vertical="center" wrapText="1"/>
    </xf>
    <xf numFmtId="0" fontId="19" fillId="0" borderId="210" xfId="0" applyFont="1" applyFill="1" applyBorder="1" applyAlignment="1">
      <alignment horizontal="center" vertical="center" wrapText="1"/>
    </xf>
    <xf numFmtId="0" fontId="19" fillId="0" borderId="215" xfId="0" applyFont="1" applyFill="1" applyBorder="1" applyAlignment="1">
      <alignment horizontal="center" vertical="center" wrapText="1"/>
    </xf>
    <xf numFmtId="0" fontId="19" fillId="0" borderId="229" xfId="0" quotePrefix="1" applyFont="1" applyFill="1" applyBorder="1" applyAlignment="1">
      <alignment horizontal="left" vertical="center" wrapText="1"/>
    </xf>
    <xf numFmtId="0" fontId="19" fillId="0" borderId="230" xfId="0" applyFont="1" applyFill="1" applyBorder="1" applyAlignment="1">
      <alignment horizontal="center" vertical="center" wrapText="1"/>
    </xf>
    <xf numFmtId="0" fontId="19" fillId="0" borderId="231" xfId="0" applyFont="1" applyFill="1" applyBorder="1" applyAlignment="1">
      <alignment horizontal="center" vertical="center" wrapText="1"/>
    </xf>
    <xf numFmtId="0" fontId="19" fillId="0" borderId="11" xfId="0" quotePrefix="1" applyFont="1" applyFill="1" applyBorder="1" applyAlignment="1">
      <alignment horizontal="left" vertical="center" wrapText="1"/>
    </xf>
    <xf numFmtId="0" fontId="19" fillId="0" borderId="8" xfId="0" applyFont="1" applyFill="1" applyBorder="1" applyAlignment="1">
      <alignment horizontal="center" vertical="center" wrapText="1"/>
    </xf>
    <xf numFmtId="0" fontId="19" fillId="0" borderId="77" xfId="0" applyFont="1" applyFill="1" applyBorder="1" applyAlignment="1">
      <alignment horizontal="center" vertical="center" wrapText="1"/>
    </xf>
    <xf numFmtId="0" fontId="19" fillId="0" borderId="218" xfId="0" applyFont="1" applyFill="1" applyBorder="1" applyAlignment="1">
      <alignment horizontal="center" vertical="center" wrapText="1"/>
    </xf>
    <xf numFmtId="0" fontId="19" fillId="0" borderId="219" xfId="0" applyFont="1" applyFill="1" applyBorder="1" applyAlignment="1">
      <alignment horizontal="center" vertical="center" wrapText="1"/>
    </xf>
    <xf numFmtId="0" fontId="48" fillId="0" borderId="0" xfId="0" applyFont="1" applyFill="1" applyBorder="1" applyAlignment="1">
      <alignment vertical="center" wrapText="1"/>
    </xf>
    <xf numFmtId="0" fontId="19" fillId="0" borderId="212" xfId="0" applyFont="1" applyFill="1" applyBorder="1" applyAlignment="1">
      <alignment horizontal="center" vertical="center" wrapText="1"/>
    </xf>
    <xf numFmtId="0" fontId="19" fillId="0" borderId="217" xfId="0" applyFont="1" applyFill="1" applyBorder="1" applyAlignment="1">
      <alignment horizontal="center" vertical="center" wrapText="1"/>
    </xf>
    <xf numFmtId="0" fontId="19" fillId="0" borderId="83" xfId="0"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85" xfId="0" applyFont="1" applyFill="1" applyBorder="1" applyAlignment="1">
      <alignment horizontal="center" vertical="center" wrapText="1"/>
    </xf>
    <xf numFmtId="0" fontId="19" fillId="0" borderId="11" xfId="0" applyFont="1" applyFill="1" applyBorder="1" applyAlignment="1">
      <alignment vertical="center" wrapText="1"/>
    </xf>
    <xf numFmtId="0" fontId="19" fillId="0" borderId="7" xfId="0" applyFont="1" applyFill="1" applyBorder="1" applyAlignment="1">
      <alignment horizontal="center" vertical="center" wrapText="1"/>
    </xf>
    <xf numFmtId="0" fontId="19" fillId="0" borderId="81" xfId="0" applyFont="1" applyFill="1" applyBorder="1" applyAlignment="1">
      <alignment horizontal="center" vertical="center" wrapText="1"/>
    </xf>
    <xf numFmtId="0" fontId="19" fillId="0" borderId="201" xfId="0" applyFont="1" applyFill="1" applyBorder="1" applyAlignment="1">
      <alignment horizontal="center" vertical="center" wrapText="1"/>
    </xf>
    <xf numFmtId="0" fontId="19" fillId="0" borderId="224" xfId="0" applyFont="1" applyFill="1" applyBorder="1" applyAlignment="1">
      <alignment horizontal="center" vertical="center" wrapText="1"/>
    </xf>
    <xf numFmtId="0" fontId="19" fillId="0" borderId="222" xfId="0" applyFont="1" applyFill="1" applyBorder="1" applyAlignment="1">
      <alignment vertical="center" wrapText="1"/>
    </xf>
    <xf numFmtId="0" fontId="19" fillId="0" borderId="225" xfId="0" applyFont="1" applyFill="1" applyBorder="1" applyAlignment="1">
      <alignment horizontal="center" vertical="center" wrapText="1"/>
    </xf>
    <xf numFmtId="0" fontId="19" fillId="0" borderId="223" xfId="0" applyFont="1" applyFill="1" applyBorder="1" applyAlignment="1">
      <alignment horizontal="center" vertical="center" wrapText="1"/>
    </xf>
    <xf numFmtId="0" fontId="19" fillId="0" borderId="207" xfId="0" applyFont="1" applyFill="1" applyBorder="1" applyAlignment="1">
      <alignment horizontal="center" vertical="center" wrapText="1"/>
    </xf>
    <xf numFmtId="0" fontId="19" fillId="0" borderId="63" xfId="0" applyFont="1" applyFill="1" applyBorder="1" applyAlignment="1">
      <alignment horizontal="center" vertical="center" wrapText="1"/>
    </xf>
    <xf numFmtId="0" fontId="15" fillId="0" borderId="0" xfId="0" applyFont="1" applyFill="1" applyBorder="1" applyAlignment="1">
      <alignment vertical="top"/>
    </xf>
    <xf numFmtId="0" fontId="19" fillId="0" borderId="0" xfId="0" applyFont="1" applyFill="1" applyBorder="1" applyAlignment="1" applyProtection="1">
      <alignment horizontal="left" vertical="center"/>
      <protection locked="0"/>
    </xf>
    <xf numFmtId="0" fontId="19" fillId="0" borderId="0" xfId="0" applyFont="1" applyFill="1" applyBorder="1" applyAlignment="1">
      <alignment horizontal="center" vertical="center"/>
    </xf>
    <xf numFmtId="0" fontId="19" fillId="0" borderId="0" xfId="0" applyFont="1" applyFill="1" applyAlignment="1">
      <alignment vertical="center"/>
    </xf>
    <xf numFmtId="0" fontId="19" fillId="0" borderId="0" xfId="0" applyFont="1" applyFill="1" applyAlignment="1">
      <alignment horizontal="center" vertical="center"/>
    </xf>
    <xf numFmtId="0" fontId="19" fillId="2" borderId="1" xfId="0" applyFont="1" applyFill="1" applyBorder="1" applyAlignment="1">
      <alignment horizontal="center" vertical="center"/>
    </xf>
    <xf numFmtId="0" fontId="47" fillId="0" borderId="0" xfId="9" applyFont="1" applyBorder="1" applyAlignment="1">
      <alignment horizontal="left" vertical="center"/>
    </xf>
    <xf numFmtId="38" fontId="16" fillId="2" borderId="0" xfId="13" applyFont="1" applyFill="1" applyAlignment="1"/>
    <xf numFmtId="0" fontId="16" fillId="2" borderId="0" xfId="9" applyFont="1" applyFill="1" applyAlignment="1"/>
    <xf numFmtId="0" fontId="16" fillId="0" borderId="0" xfId="9" applyFont="1" applyAlignment="1"/>
    <xf numFmtId="0" fontId="19" fillId="2" borderId="0" xfId="0" applyFont="1" applyFill="1" applyBorder="1" applyAlignment="1">
      <alignment horizontal="center" vertical="center"/>
    </xf>
    <xf numFmtId="0" fontId="19" fillId="2" borderId="22" xfId="0" applyFont="1" applyFill="1" applyBorder="1" applyAlignment="1">
      <alignment horizontal="center" vertical="center" wrapText="1"/>
    </xf>
    <xf numFmtId="0" fontId="19" fillId="2" borderId="0" xfId="0" applyFont="1" applyFill="1" applyAlignment="1">
      <alignment horizontal="center" vertical="center"/>
    </xf>
    <xf numFmtId="0" fontId="19" fillId="2" borderId="11" xfId="0" applyFont="1" applyFill="1" applyBorder="1" applyAlignment="1">
      <alignment horizontal="center" vertical="center" wrapText="1"/>
    </xf>
    <xf numFmtId="38" fontId="19" fillId="2" borderId="15" xfId="2" applyFont="1" applyFill="1" applyBorder="1" applyAlignment="1" applyProtection="1">
      <alignment vertical="center" shrinkToFit="1"/>
      <protection locked="0"/>
    </xf>
    <xf numFmtId="38" fontId="19" fillId="2" borderId="15" xfId="2" applyFont="1" applyFill="1" applyBorder="1" applyAlignment="1" applyProtection="1">
      <alignment horizontal="center" vertical="center" wrapText="1" shrinkToFit="1"/>
      <protection locked="0"/>
    </xf>
    <xf numFmtId="38" fontId="19" fillId="2" borderId="15" xfId="2" applyFont="1" applyFill="1" applyBorder="1" applyAlignment="1">
      <alignment horizontal="center" vertical="center" shrinkToFit="1"/>
    </xf>
    <xf numFmtId="38" fontId="19" fillId="2" borderId="197" xfId="2" applyFont="1" applyFill="1" applyBorder="1" applyAlignment="1">
      <alignment horizontal="center" vertical="center" shrinkToFit="1"/>
    </xf>
    <xf numFmtId="38" fontId="19" fillId="2" borderId="15" xfId="2" applyFont="1" applyFill="1" applyBorder="1" applyAlignment="1" applyProtection="1">
      <alignment horizontal="center" vertical="center" shrinkToFit="1"/>
      <protection locked="0"/>
    </xf>
    <xf numFmtId="0" fontId="19" fillId="2" borderId="15" xfId="0" applyFont="1" applyFill="1" applyBorder="1" applyAlignment="1">
      <alignment vertical="center" wrapText="1"/>
    </xf>
    <xf numFmtId="0" fontId="19" fillId="2" borderId="15" xfId="0" applyFont="1" applyFill="1" applyBorder="1" applyAlignment="1">
      <alignment horizontal="center" vertical="center" wrapText="1"/>
    </xf>
    <xf numFmtId="0" fontId="19" fillId="2" borderId="0" xfId="0" applyFont="1" applyFill="1" applyBorder="1" applyAlignment="1">
      <alignment horizontal="right" vertical="top" wrapText="1"/>
    </xf>
    <xf numFmtId="0" fontId="48" fillId="2" borderId="0" xfId="0" applyFont="1" applyFill="1">
      <alignment vertical="center"/>
    </xf>
    <xf numFmtId="0" fontId="47" fillId="0" borderId="0" xfId="9" applyFont="1" applyFill="1" applyBorder="1" applyAlignment="1">
      <alignment horizontal="left" vertical="center"/>
    </xf>
    <xf numFmtId="0" fontId="16" fillId="0" borderId="0" xfId="9" applyFont="1" applyFill="1" applyBorder="1" applyAlignment="1">
      <alignment horizontal="left" vertical="center"/>
    </xf>
    <xf numFmtId="0" fontId="16" fillId="0" borderId="0" xfId="9" applyFont="1" applyFill="1" applyBorder="1" applyAlignment="1">
      <alignment horizontal="center" vertical="center"/>
    </xf>
    <xf numFmtId="0" fontId="16" fillId="0" borderId="0" xfId="9" applyFont="1" applyFill="1" applyBorder="1">
      <alignment vertical="center"/>
    </xf>
    <xf numFmtId="38" fontId="16" fillId="0" borderId="0" xfId="13" applyFont="1" applyFill="1" applyAlignment="1">
      <alignment vertical="center"/>
    </xf>
    <xf numFmtId="0" fontId="16" fillId="0" borderId="117" xfId="9" applyFont="1" applyFill="1" applyBorder="1">
      <alignment vertical="center"/>
    </xf>
    <xf numFmtId="0" fontId="16" fillId="0" borderId="132" xfId="9" applyFont="1" applyFill="1" applyBorder="1">
      <alignment vertical="center"/>
    </xf>
    <xf numFmtId="0" fontId="16" fillId="0" borderId="134" xfId="9" applyFont="1" applyFill="1" applyBorder="1">
      <alignment vertical="center"/>
    </xf>
    <xf numFmtId="0" fontId="16" fillId="0" borderId="137" xfId="9" applyFont="1" applyFill="1" applyBorder="1" applyAlignment="1">
      <alignment horizontal="center" vertical="center" textRotation="255"/>
    </xf>
    <xf numFmtId="0" fontId="16" fillId="0" borderId="137" xfId="9" applyFont="1" applyFill="1" applyBorder="1" applyAlignment="1">
      <alignment horizontal="center" vertical="center" wrapText="1"/>
    </xf>
    <xf numFmtId="0" fontId="16" fillId="0" borderId="119" xfId="9" applyFont="1" applyFill="1" applyBorder="1" applyAlignment="1">
      <alignment horizontal="center" vertical="center" wrapText="1"/>
    </xf>
    <xf numFmtId="178" fontId="16" fillId="0" borderId="119" xfId="9" applyNumberFormat="1" applyFont="1" applyFill="1" applyBorder="1" applyAlignment="1">
      <alignment vertical="center"/>
    </xf>
    <xf numFmtId="0" fontId="16" fillId="0" borderId="137" xfId="9" applyFont="1" applyFill="1" applyBorder="1" applyAlignment="1">
      <alignment horizontal="center" vertical="center"/>
    </xf>
    <xf numFmtId="0" fontId="16" fillId="0" borderId="137" xfId="9" applyFont="1" applyFill="1" applyBorder="1" applyAlignment="1">
      <alignment vertical="center"/>
    </xf>
    <xf numFmtId="0" fontId="16" fillId="0" borderId="143" xfId="9" applyFont="1" applyFill="1" applyBorder="1" applyAlignment="1">
      <alignment horizontal="center" vertical="center" textRotation="255"/>
    </xf>
    <xf numFmtId="0" fontId="16" fillId="0" borderId="138" xfId="9" applyFont="1" applyFill="1" applyBorder="1" applyAlignment="1">
      <alignment vertical="center"/>
    </xf>
    <xf numFmtId="0" fontId="16" fillId="0" borderId="143" xfId="9" applyFont="1" applyFill="1" applyBorder="1" applyAlignment="1">
      <alignment horizontal="center" vertical="center" wrapText="1"/>
    </xf>
    <xf numFmtId="178" fontId="16" fillId="0" borderId="143" xfId="9" applyNumberFormat="1" applyFont="1" applyFill="1" applyBorder="1" applyAlignment="1">
      <alignment vertical="center"/>
    </xf>
    <xf numFmtId="0" fontId="16" fillId="0" borderId="143" xfId="9" applyFont="1" applyFill="1" applyBorder="1" applyAlignment="1">
      <alignment horizontal="center" vertical="center"/>
    </xf>
    <xf numFmtId="0" fontId="16" fillId="0" borderId="143" xfId="9" applyFont="1" applyFill="1" applyBorder="1" applyAlignment="1">
      <alignment vertical="center"/>
    </xf>
    <xf numFmtId="0" fontId="16" fillId="0" borderId="150" xfId="9" applyFont="1" applyFill="1" applyBorder="1" applyAlignment="1">
      <alignment horizontal="center" vertical="center" textRotation="255"/>
    </xf>
    <xf numFmtId="0" fontId="16" fillId="0" borderId="150" xfId="9" applyFont="1" applyFill="1" applyBorder="1" applyAlignment="1">
      <alignment horizontal="center" vertical="center" wrapText="1"/>
    </xf>
    <xf numFmtId="178" fontId="16" fillId="0" borderId="150" xfId="9" applyNumberFormat="1" applyFont="1" applyFill="1" applyBorder="1" applyAlignment="1">
      <alignment vertical="center"/>
    </xf>
    <xf numFmtId="0" fontId="16" fillId="0" borderId="150" xfId="9" applyFont="1" applyFill="1" applyBorder="1" applyAlignment="1">
      <alignment horizontal="center" vertical="center"/>
    </xf>
    <xf numFmtId="0" fontId="16" fillId="0" borderId="150" xfId="9" applyFont="1" applyFill="1" applyBorder="1" applyAlignment="1">
      <alignment vertical="center"/>
    </xf>
    <xf numFmtId="0" fontId="16" fillId="0" borderId="157" xfId="9" applyFont="1" applyFill="1" applyBorder="1" applyAlignment="1">
      <alignment vertical="center"/>
    </xf>
    <xf numFmtId="0" fontId="16" fillId="0" borderId="161" xfId="9" applyFont="1" applyFill="1" applyBorder="1" applyAlignment="1">
      <alignment horizontal="center" vertical="center" textRotation="255"/>
    </xf>
    <xf numFmtId="0" fontId="16" fillId="0" borderId="132" xfId="9" applyFont="1" applyFill="1" applyBorder="1" applyAlignment="1">
      <alignment vertical="center"/>
    </xf>
    <xf numFmtId="0" fontId="16" fillId="0" borderId="161" xfId="9" applyFont="1" applyFill="1" applyBorder="1" applyAlignment="1">
      <alignment horizontal="center" vertical="center" wrapText="1"/>
    </xf>
    <xf numFmtId="178" fontId="16" fillId="0" borderId="161" xfId="9" applyNumberFormat="1" applyFont="1" applyFill="1" applyBorder="1" applyAlignment="1">
      <alignment vertical="center"/>
    </xf>
    <xf numFmtId="0" fontId="16" fillId="0" borderId="161" xfId="9" applyFont="1" applyFill="1" applyBorder="1" applyAlignment="1">
      <alignment horizontal="center" vertical="center"/>
    </xf>
    <xf numFmtId="0" fontId="16" fillId="0" borderId="161" xfId="9" applyFont="1" applyFill="1" applyBorder="1" applyAlignment="1">
      <alignment vertical="center"/>
    </xf>
    <xf numFmtId="0" fontId="36" fillId="0" borderId="166" xfId="9" applyFont="1" applyFill="1" applyBorder="1" applyAlignment="1">
      <alignment horizontal="center" vertical="center"/>
    </xf>
    <xf numFmtId="178" fontId="16" fillId="0" borderId="166" xfId="9" applyNumberFormat="1" applyFont="1" applyFill="1" applyBorder="1" applyAlignment="1">
      <alignment vertical="center"/>
    </xf>
    <xf numFmtId="0" fontId="16" fillId="0" borderId="177" xfId="9" applyFont="1" applyFill="1" applyBorder="1" applyAlignment="1">
      <alignment horizontal="center" vertical="center" wrapText="1"/>
    </xf>
    <xf numFmtId="0" fontId="16" fillId="0" borderId="123" xfId="9" applyFont="1" applyFill="1" applyBorder="1" applyAlignment="1">
      <alignment vertical="center" wrapText="1"/>
    </xf>
    <xf numFmtId="0" fontId="36" fillId="0" borderId="146" xfId="9" applyFont="1" applyFill="1" applyBorder="1" applyAlignment="1">
      <alignment horizontal="center" vertical="center"/>
    </xf>
    <xf numFmtId="0" fontId="16" fillId="0" borderId="157" xfId="9" applyFont="1" applyFill="1" applyBorder="1" applyAlignment="1">
      <alignment vertical="center" wrapText="1"/>
    </xf>
    <xf numFmtId="0" fontId="36" fillId="0" borderId="232" xfId="9" applyFont="1" applyFill="1" applyBorder="1" applyAlignment="1">
      <alignment horizontal="center" vertical="center"/>
    </xf>
    <xf numFmtId="0" fontId="36" fillId="0" borderId="233" xfId="9" applyFont="1" applyFill="1" applyBorder="1" applyAlignment="1">
      <alignment horizontal="center" vertical="center"/>
    </xf>
    <xf numFmtId="0" fontId="36" fillId="0" borderId="153" xfId="9" applyFont="1" applyFill="1" applyBorder="1" applyAlignment="1">
      <alignment horizontal="center" vertical="center"/>
    </xf>
    <xf numFmtId="0" fontId="16" fillId="0" borderId="133" xfId="9" applyFont="1" applyFill="1" applyBorder="1" applyAlignment="1">
      <alignment vertical="center" wrapText="1"/>
    </xf>
    <xf numFmtId="0" fontId="36" fillId="0" borderId="160" xfId="9" applyFont="1" applyFill="1" applyBorder="1" applyAlignment="1">
      <alignment horizontal="center" vertical="center"/>
    </xf>
    <xf numFmtId="0" fontId="16" fillId="0" borderId="189" xfId="9" applyFont="1" applyFill="1" applyBorder="1" applyAlignment="1">
      <alignment horizontal="center" vertical="center"/>
    </xf>
    <xf numFmtId="178" fontId="16" fillId="0" borderId="189" xfId="9" applyNumberFormat="1" applyFont="1" applyFill="1" applyBorder="1" applyAlignment="1">
      <alignment horizontal="right" vertical="center"/>
    </xf>
    <xf numFmtId="0" fontId="16" fillId="0" borderId="0" xfId="9" applyFont="1" applyFill="1" applyBorder="1" applyAlignment="1">
      <alignment horizontal="right" vertical="center"/>
    </xf>
    <xf numFmtId="38" fontId="16" fillId="0" borderId="0" xfId="13" applyFont="1" applyFill="1">
      <alignment vertical="center"/>
    </xf>
    <xf numFmtId="0" fontId="15" fillId="0" borderId="0" xfId="0" applyFont="1" applyFill="1" applyBorder="1" applyAlignment="1">
      <alignment vertical="center" wrapText="1"/>
    </xf>
    <xf numFmtId="0" fontId="19" fillId="0" borderId="23" xfId="0" applyFont="1" applyFill="1" applyBorder="1" applyAlignment="1" applyProtection="1">
      <alignment horizontal="center" vertical="top"/>
      <protection locked="0"/>
    </xf>
    <xf numFmtId="0" fontId="19" fillId="0" borderId="6" xfId="0" applyFont="1" applyFill="1" applyBorder="1" applyAlignment="1" applyProtection="1">
      <alignment horizontal="center" vertical="top"/>
      <protection locked="0"/>
    </xf>
    <xf numFmtId="0" fontId="19" fillId="0" borderId="234" xfId="0" applyFont="1" applyFill="1" applyBorder="1" applyAlignment="1" applyProtection="1">
      <alignment horizontal="center" vertical="top"/>
      <protection locked="0"/>
    </xf>
    <xf numFmtId="0" fontId="19" fillId="0" borderId="235" xfId="0" applyFont="1" applyFill="1" applyBorder="1" applyAlignment="1" applyProtection="1">
      <alignment horizontal="center" vertical="top"/>
      <protection locked="0"/>
    </xf>
    <xf numFmtId="0" fontId="19" fillId="0" borderId="10" xfId="0" applyFont="1" applyFill="1" applyBorder="1" applyAlignment="1" applyProtection="1">
      <alignment horizontal="center" vertical="top"/>
      <protection locked="0"/>
    </xf>
    <xf numFmtId="0" fontId="20" fillId="0" borderId="0" xfId="0" applyFont="1" applyFill="1" applyBorder="1" applyAlignment="1">
      <alignment vertical="center"/>
    </xf>
    <xf numFmtId="38" fontId="16" fillId="0" borderId="0" xfId="13" applyFont="1" applyFill="1" applyBorder="1">
      <alignment vertical="center"/>
    </xf>
    <xf numFmtId="38" fontId="16" fillId="2" borderId="0" xfId="13" applyFont="1" applyFill="1">
      <alignment vertical="center"/>
    </xf>
    <xf numFmtId="38" fontId="16" fillId="2" borderId="0" xfId="13" applyFont="1" applyFill="1" applyAlignment="1">
      <alignment vertical="center"/>
    </xf>
    <xf numFmtId="0" fontId="16" fillId="2" borderId="4" xfId="9" applyFont="1" applyFill="1" applyBorder="1" applyAlignment="1">
      <alignment vertical="top" wrapText="1"/>
    </xf>
    <xf numFmtId="0" fontId="16" fillId="2" borderId="0" xfId="9" applyFont="1" applyFill="1" applyBorder="1" applyAlignment="1">
      <alignment vertical="top" wrapText="1"/>
    </xf>
    <xf numFmtId="0" fontId="16" fillId="2" borderId="0" xfId="9" applyFont="1" applyFill="1" applyBorder="1">
      <alignment vertical="center"/>
    </xf>
    <xf numFmtId="0" fontId="16" fillId="2" borderId="0" xfId="9" applyFont="1" applyFill="1" applyAlignment="1">
      <alignment horizontal="right" vertical="top"/>
    </xf>
    <xf numFmtId="38" fontId="16" fillId="2" borderId="0" xfId="13" applyFont="1" applyFill="1" applyAlignment="1">
      <alignment vertical="top" wrapText="1"/>
    </xf>
    <xf numFmtId="38" fontId="16" fillId="2" borderId="0" xfId="13" applyFont="1" applyFill="1" applyAlignment="1">
      <alignment horizontal="left" vertical="top" wrapText="1"/>
    </xf>
    <xf numFmtId="0" fontId="48" fillId="2" borderId="0" xfId="9" applyFont="1" applyFill="1">
      <alignment vertical="center"/>
    </xf>
    <xf numFmtId="38" fontId="16" fillId="2" borderId="0" xfId="13" applyFont="1" applyFill="1" applyAlignment="1">
      <alignment vertical="center" wrapText="1"/>
    </xf>
    <xf numFmtId="0" fontId="47" fillId="2" borderId="0" xfId="15" applyFont="1" applyFill="1">
      <alignment vertical="center"/>
    </xf>
    <xf numFmtId="0" fontId="16" fillId="2" borderId="0" xfId="15" applyFont="1" applyFill="1" applyAlignment="1">
      <alignment vertical="center"/>
    </xf>
    <xf numFmtId="0" fontId="16" fillId="2" borderId="0" xfId="15" applyFont="1" applyFill="1">
      <alignment vertical="center"/>
    </xf>
    <xf numFmtId="0" fontId="16" fillId="0" borderId="0" xfId="15" applyFont="1">
      <alignment vertical="center"/>
    </xf>
    <xf numFmtId="38" fontId="16" fillId="2" borderId="0" xfId="16" applyFont="1" applyFill="1">
      <alignment vertical="center"/>
    </xf>
    <xf numFmtId="0" fontId="53" fillId="2" borderId="0" xfId="15" applyFont="1" applyFill="1">
      <alignment vertical="center"/>
    </xf>
    <xf numFmtId="0" fontId="16" fillId="2" borderId="0" xfId="15" applyFont="1" applyFill="1" applyAlignment="1">
      <alignment horizontal="left" vertical="center"/>
    </xf>
    <xf numFmtId="0" fontId="16" fillId="2" borderId="0" xfId="15" applyFont="1" applyFill="1" applyBorder="1" applyAlignment="1">
      <alignment horizontal="left" vertical="center"/>
    </xf>
    <xf numFmtId="0" fontId="33" fillId="2" borderId="0" xfId="15" applyFont="1" applyFill="1" applyBorder="1" applyAlignment="1">
      <alignment horizontal="right" vertical="center"/>
    </xf>
    <xf numFmtId="38" fontId="16" fillId="2" borderId="2" xfId="16" applyFont="1" applyFill="1" applyBorder="1" applyAlignment="1">
      <alignment horizontal="left" vertical="center"/>
    </xf>
    <xf numFmtId="0" fontId="33" fillId="2" borderId="2" xfId="15" applyFont="1" applyFill="1" applyBorder="1" applyAlignment="1">
      <alignment horizontal="left" vertical="center"/>
    </xf>
    <xf numFmtId="0" fontId="16" fillId="2" borderId="0" xfId="15" applyFont="1" applyFill="1" applyBorder="1" applyAlignment="1">
      <alignment horizontal="center" vertical="center"/>
    </xf>
    <xf numFmtId="0" fontId="16" fillId="2" borderId="22" xfId="15" applyFont="1" applyFill="1" applyBorder="1" applyAlignment="1">
      <alignment horizontal="center" vertical="center"/>
    </xf>
    <xf numFmtId="38" fontId="16" fillId="2" borderId="15" xfId="16" applyFont="1" applyFill="1" applyBorder="1" applyAlignment="1">
      <alignment horizontal="center" vertical="center" wrapText="1"/>
    </xf>
    <xf numFmtId="38" fontId="16" fillId="2" borderId="10" xfId="16" applyFont="1" applyFill="1" applyBorder="1" applyAlignment="1">
      <alignment horizontal="center" vertical="center" wrapText="1"/>
    </xf>
    <xf numFmtId="0" fontId="16" fillId="2" borderId="15" xfId="15" applyFont="1" applyFill="1" applyBorder="1" applyAlignment="1">
      <alignment horizontal="center" vertical="center"/>
    </xf>
    <xf numFmtId="38" fontId="16" fillId="2" borderId="23" xfId="16" applyFont="1" applyFill="1" applyBorder="1" applyAlignment="1">
      <alignment vertical="center" wrapText="1"/>
    </xf>
    <xf numFmtId="38" fontId="16" fillId="2" borderId="6" xfId="16" applyFont="1" applyFill="1" applyBorder="1" applyAlignment="1">
      <alignment vertical="center" wrapText="1"/>
    </xf>
    <xf numFmtId="38" fontId="16" fillId="2" borderId="10" xfId="16" applyFont="1" applyFill="1" applyBorder="1" applyAlignment="1">
      <alignment vertical="center" wrapText="1"/>
    </xf>
    <xf numFmtId="0" fontId="33" fillId="2" borderId="0" xfId="15" applyFont="1" applyFill="1" applyBorder="1" applyAlignment="1">
      <alignment horizontal="left" vertical="center"/>
    </xf>
    <xf numFmtId="38" fontId="16" fillId="2" borderId="0" xfId="16" applyFont="1" applyFill="1" applyBorder="1" applyAlignment="1">
      <alignment horizontal="center" vertical="center" wrapText="1"/>
    </xf>
    <xf numFmtId="0" fontId="36" fillId="2" borderId="0" xfId="9" applyFont="1" applyFill="1" applyBorder="1" applyAlignment="1">
      <alignment horizontal="center" vertical="center"/>
    </xf>
    <xf numFmtId="0" fontId="33" fillId="2" borderId="0" xfId="15" applyFont="1" applyFill="1" applyBorder="1" applyAlignment="1">
      <alignment horizontal="center" vertical="center"/>
    </xf>
    <xf numFmtId="38" fontId="16" fillId="2" borderId="0" xfId="16" applyFont="1" applyFill="1" applyBorder="1" applyAlignment="1">
      <alignment horizontal="left" vertical="center" wrapText="1"/>
    </xf>
    <xf numFmtId="0" fontId="33" fillId="2" borderId="0" xfId="15" applyFont="1" applyFill="1" applyBorder="1" applyAlignment="1">
      <alignment horizontal="left" vertical="center" wrapText="1"/>
    </xf>
    <xf numFmtId="0" fontId="16" fillId="2" borderId="0" xfId="15" applyFont="1" applyFill="1" applyAlignment="1">
      <alignment horizontal="right" vertical="center"/>
    </xf>
    <xf numFmtId="0" fontId="54" fillId="2" borderId="0" xfId="15" applyFont="1" applyFill="1">
      <alignment vertical="center"/>
    </xf>
    <xf numFmtId="0" fontId="36" fillId="2" borderId="0" xfId="9" applyFont="1" applyFill="1" applyAlignment="1">
      <alignment vertical="center"/>
    </xf>
    <xf numFmtId="0" fontId="36" fillId="0" borderId="0" xfId="9" applyFont="1" applyAlignment="1">
      <alignment vertical="center"/>
    </xf>
    <xf numFmtId="0" fontId="48" fillId="0" borderId="0" xfId="9" applyFont="1" applyAlignment="1">
      <alignment vertical="center"/>
    </xf>
    <xf numFmtId="0" fontId="16" fillId="0" borderId="0" xfId="15" applyFont="1" applyAlignment="1">
      <alignment vertical="center" wrapText="1"/>
    </xf>
    <xf numFmtId="0" fontId="16" fillId="0" borderId="0" xfId="15" applyFont="1" applyAlignment="1">
      <alignment vertical="center"/>
    </xf>
    <xf numFmtId="0" fontId="11" fillId="2" borderId="16" xfId="9" applyFont="1" applyFill="1" applyBorder="1" applyAlignment="1">
      <alignment horizontal="left" vertical="center"/>
    </xf>
    <xf numFmtId="0" fontId="25" fillId="2" borderId="70" xfId="9" applyFont="1" applyFill="1" applyBorder="1" applyAlignment="1">
      <alignment horizontal="center" vertical="center" wrapText="1"/>
    </xf>
    <xf numFmtId="0" fontId="8" fillId="2" borderId="70" xfId="9" applyFont="1" applyFill="1" applyBorder="1" applyAlignment="1">
      <alignment horizontal="center" vertical="center"/>
    </xf>
    <xf numFmtId="0" fontId="16" fillId="2" borderId="70" xfId="9" applyFont="1" applyFill="1" applyBorder="1" applyAlignment="1">
      <alignment horizontal="left" vertical="center"/>
    </xf>
    <xf numFmtId="0" fontId="16" fillId="2" borderId="70" xfId="9" applyFont="1" applyFill="1" applyBorder="1" applyAlignment="1">
      <alignment horizontal="center" vertical="center" wrapText="1"/>
    </xf>
    <xf numFmtId="0" fontId="16" fillId="2" borderId="71" xfId="9" applyFont="1" applyFill="1" applyBorder="1" applyAlignment="1">
      <alignment horizontal="center" vertical="center" wrapText="1"/>
    </xf>
    <xf numFmtId="0" fontId="16" fillId="2" borderId="74" xfId="9" applyFont="1" applyFill="1" applyBorder="1" applyAlignment="1">
      <alignment vertical="center"/>
    </xf>
    <xf numFmtId="0" fontId="16" fillId="2" borderId="2" xfId="9" applyFont="1" applyFill="1" applyBorder="1" applyAlignment="1">
      <alignment horizontal="center" vertical="center"/>
    </xf>
    <xf numFmtId="0" fontId="16" fillId="2" borderId="82" xfId="9" applyFont="1" applyFill="1" applyBorder="1" applyAlignment="1">
      <alignment horizontal="center" vertical="center"/>
    </xf>
    <xf numFmtId="0" fontId="16" fillId="2" borderId="62" xfId="9" applyFont="1" applyFill="1" applyBorder="1" applyAlignment="1">
      <alignment vertical="center"/>
    </xf>
    <xf numFmtId="0" fontId="16" fillId="2" borderId="19" xfId="9" applyFont="1" applyFill="1" applyBorder="1" applyAlignment="1">
      <alignment vertical="center"/>
    </xf>
    <xf numFmtId="0" fontId="25" fillId="2" borderId="17" xfId="9" applyFont="1" applyFill="1" applyBorder="1" applyAlignment="1">
      <alignment horizontal="center" vertical="center" wrapText="1"/>
    </xf>
    <xf numFmtId="0" fontId="8" fillId="2" borderId="17" xfId="9" applyFont="1" applyFill="1" applyBorder="1" applyAlignment="1">
      <alignment horizontal="center" vertical="center"/>
    </xf>
    <xf numFmtId="0" fontId="16" fillId="2" borderId="17" xfId="9" applyFont="1" applyFill="1" applyBorder="1" applyAlignment="1">
      <alignment horizontal="center" vertical="center" wrapText="1"/>
    </xf>
    <xf numFmtId="0" fontId="16" fillId="2" borderId="18" xfId="9" applyFont="1" applyFill="1" applyBorder="1" applyAlignment="1">
      <alignment horizontal="center" vertical="center" wrapText="1"/>
    </xf>
    <xf numFmtId="0" fontId="16" fillId="2" borderId="74" xfId="9" applyFont="1" applyFill="1" applyBorder="1">
      <alignment vertical="center"/>
    </xf>
    <xf numFmtId="0" fontId="16" fillId="2" borderId="19" xfId="9" applyFont="1" applyFill="1" applyBorder="1">
      <alignment vertical="center"/>
    </xf>
    <xf numFmtId="0" fontId="16" fillId="2" borderId="0" xfId="9" applyFont="1" applyFill="1" applyBorder="1" applyAlignment="1">
      <alignment horizontal="center" vertical="center" wrapText="1"/>
    </xf>
    <xf numFmtId="0" fontId="16" fillId="2" borderId="0" xfId="9" applyFont="1" applyFill="1" applyBorder="1" applyAlignment="1">
      <alignment vertical="center" wrapText="1"/>
    </xf>
    <xf numFmtId="0" fontId="16" fillId="2" borderId="17" xfId="9" applyFont="1" applyFill="1" applyBorder="1" applyAlignment="1">
      <alignment vertical="center" wrapText="1"/>
    </xf>
    <xf numFmtId="0" fontId="16" fillId="2" borderId="9" xfId="9" applyFont="1" applyFill="1" applyBorder="1">
      <alignment vertical="center"/>
    </xf>
    <xf numFmtId="0" fontId="8" fillId="2" borderId="1" xfId="9" applyFont="1" applyFill="1" applyBorder="1" applyAlignment="1">
      <alignment horizontal="center" vertical="center"/>
    </xf>
    <xf numFmtId="0" fontId="16" fillId="2" borderId="1" xfId="9" applyFont="1" applyFill="1" applyBorder="1">
      <alignment vertical="center"/>
    </xf>
    <xf numFmtId="0" fontId="8" fillId="2" borderId="5" xfId="9" applyFont="1" applyFill="1" applyBorder="1" applyAlignment="1">
      <alignment horizontal="center" vertical="center"/>
    </xf>
    <xf numFmtId="0" fontId="36" fillId="2" borderId="0" xfId="9" applyFont="1" applyFill="1" applyBorder="1" applyAlignment="1">
      <alignment vertical="center"/>
    </xf>
    <xf numFmtId="190" fontId="11" fillId="2" borderId="0" xfId="9" applyNumberFormat="1" applyFont="1" applyFill="1" applyBorder="1" applyAlignment="1">
      <alignment horizontal="center" vertical="center"/>
    </xf>
    <xf numFmtId="49" fontId="16" fillId="2" borderId="0" xfId="9" applyNumberFormat="1" applyFont="1" applyFill="1" applyBorder="1" applyAlignment="1">
      <alignment horizontal="left" vertical="center"/>
    </xf>
    <xf numFmtId="0" fontId="16" fillId="2" borderId="0" xfId="9" applyFont="1" applyFill="1" applyAlignment="1">
      <alignment vertical="center" wrapText="1"/>
    </xf>
    <xf numFmtId="0" fontId="49" fillId="0" borderId="0" xfId="9" applyFont="1" applyBorder="1" applyAlignment="1">
      <alignment horizontal="center" vertical="center" wrapText="1"/>
    </xf>
    <xf numFmtId="0" fontId="3" fillId="0" borderId="0" xfId="0" applyFont="1" applyAlignment="1">
      <alignment horizontal="center" vertical="center" wrapText="1"/>
    </xf>
    <xf numFmtId="0" fontId="48" fillId="0" borderId="0" xfId="9" applyFont="1" applyBorder="1" applyAlignment="1">
      <alignment horizontal="left" vertical="center" wrapText="1"/>
    </xf>
    <xf numFmtId="0" fontId="22" fillId="0" borderId="0" xfId="9" applyFont="1" applyBorder="1" applyAlignment="1">
      <alignment horizontal="left" vertical="center" wrapText="1"/>
    </xf>
    <xf numFmtId="0" fontId="16" fillId="0" borderId="0" xfId="9" applyFont="1" applyAlignment="1">
      <alignment horizontal="center" vertical="center"/>
    </xf>
    <xf numFmtId="0" fontId="16" fillId="0" borderId="0" xfId="9" applyFont="1" applyBorder="1" applyAlignment="1">
      <alignment horizontal="center" vertical="center" wrapText="1"/>
    </xf>
    <xf numFmtId="0" fontId="16" fillId="0" borderId="0" xfId="9" applyFont="1" applyBorder="1" applyAlignment="1">
      <alignment horizontal="left" vertical="center" wrapText="1"/>
    </xf>
    <xf numFmtId="0" fontId="20" fillId="0" borderId="0" xfId="9" applyFont="1" applyBorder="1" applyAlignment="1">
      <alignment horizontal="left" vertical="center"/>
    </xf>
    <xf numFmtId="0" fontId="11" fillId="2" borderId="23" xfId="9" applyFont="1" applyFill="1" applyBorder="1" applyAlignment="1">
      <alignment horizontal="center" vertical="center" shrinkToFit="1"/>
    </xf>
    <xf numFmtId="0" fontId="11" fillId="2" borderId="6" xfId="9" applyFont="1" applyFill="1" applyBorder="1" applyAlignment="1">
      <alignment horizontal="center" vertical="center" shrinkToFit="1"/>
    </xf>
    <xf numFmtId="0" fontId="48" fillId="2" borderId="10" xfId="9" applyFont="1" applyFill="1" applyBorder="1" applyAlignment="1">
      <alignment horizontal="center" vertical="center" shrinkToFit="1"/>
    </xf>
    <xf numFmtId="0" fontId="16" fillId="2" borderId="23" xfId="9" applyFont="1" applyFill="1" applyBorder="1" applyAlignment="1">
      <alignment horizontal="center" vertical="center"/>
    </xf>
    <xf numFmtId="0" fontId="16" fillId="2" borderId="6" xfId="9" applyFont="1" applyFill="1" applyBorder="1" applyAlignment="1">
      <alignment horizontal="center" vertical="center"/>
    </xf>
    <xf numFmtId="0" fontId="16" fillId="2" borderId="62" xfId="9" applyFont="1" applyFill="1" applyBorder="1" applyAlignment="1">
      <alignment horizontal="center" vertical="center"/>
    </xf>
    <xf numFmtId="0" fontId="11" fillId="2" borderId="10" xfId="9" applyFont="1" applyFill="1" applyBorder="1" applyAlignment="1">
      <alignment horizontal="center" vertical="center" shrinkToFit="1"/>
    </xf>
    <xf numFmtId="0" fontId="11" fillId="2" borderId="15" xfId="9" applyFont="1" applyFill="1" applyBorder="1" applyAlignment="1">
      <alignment horizontal="center" vertical="center" shrinkToFit="1"/>
    </xf>
    <xf numFmtId="0" fontId="16" fillId="2" borderId="10" xfId="9" applyFont="1" applyFill="1" applyBorder="1" applyAlignment="1">
      <alignment horizontal="center" vertical="center"/>
    </xf>
    <xf numFmtId="0" fontId="16" fillId="2" borderId="15" xfId="9" applyFont="1" applyFill="1" applyBorder="1" applyAlignment="1">
      <alignment horizontal="center" vertical="center"/>
    </xf>
    <xf numFmtId="0" fontId="16" fillId="2" borderId="64" xfId="9" applyFont="1" applyFill="1" applyBorder="1" applyAlignment="1">
      <alignment horizontal="center" vertical="center"/>
    </xf>
    <xf numFmtId="0" fontId="16" fillId="2" borderId="95" xfId="9" applyFont="1" applyFill="1" applyBorder="1" applyAlignment="1">
      <alignment horizontal="center" vertical="center"/>
    </xf>
    <xf numFmtId="0" fontId="16" fillId="2" borderId="65" xfId="9" applyFont="1" applyFill="1" applyBorder="1" applyAlignment="1">
      <alignment horizontal="center" vertical="center"/>
    </xf>
    <xf numFmtId="0" fontId="16" fillId="2" borderId="87" xfId="9" applyFont="1" applyFill="1" applyBorder="1" applyAlignment="1">
      <alignment horizontal="center" vertical="center"/>
    </xf>
    <xf numFmtId="49" fontId="16" fillId="2" borderId="0" xfId="9" applyNumberFormat="1" applyFont="1" applyFill="1" applyBorder="1" applyAlignment="1">
      <alignment horizontal="right" vertical="center"/>
    </xf>
    <xf numFmtId="0" fontId="16" fillId="2" borderId="0" xfId="9" applyFont="1" applyFill="1" applyBorder="1" applyAlignment="1">
      <alignment horizontal="left" vertical="top" wrapText="1"/>
    </xf>
    <xf numFmtId="0" fontId="48" fillId="2" borderId="9" xfId="0" applyFont="1" applyFill="1" applyBorder="1" applyAlignment="1" applyProtection="1">
      <alignment horizontal="center" vertical="center" wrapText="1"/>
      <protection locked="0"/>
    </xf>
    <xf numFmtId="0" fontId="48" fillId="2" borderId="1" xfId="0" applyFont="1" applyFill="1" applyBorder="1" applyAlignment="1" applyProtection="1">
      <alignment horizontal="center" vertical="center" wrapText="1"/>
      <protection locked="0"/>
    </xf>
    <xf numFmtId="0" fontId="48" fillId="2" borderId="5" xfId="0" applyFont="1" applyFill="1" applyBorder="1" applyAlignment="1" applyProtection="1">
      <alignment horizontal="center" vertical="center" wrapText="1"/>
      <protection locked="0"/>
    </xf>
    <xf numFmtId="0" fontId="48" fillId="2" borderId="7" xfId="0" applyFont="1" applyFill="1" applyBorder="1" applyAlignment="1" applyProtection="1">
      <alignment horizontal="center" vertical="center" wrapText="1"/>
      <protection locked="0"/>
    </xf>
    <xf numFmtId="0" fontId="48" fillId="2" borderId="2" xfId="0" applyFont="1" applyFill="1" applyBorder="1" applyAlignment="1" applyProtection="1">
      <alignment horizontal="center" vertical="center" wrapText="1"/>
      <protection locked="0"/>
    </xf>
    <xf numFmtId="0" fontId="48" fillId="2" borderId="3" xfId="0" applyFont="1" applyFill="1" applyBorder="1" applyAlignment="1" applyProtection="1">
      <alignment horizontal="center" vertical="center" wrapText="1"/>
      <protection locked="0"/>
    </xf>
    <xf numFmtId="0" fontId="48" fillId="2" borderId="15" xfId="0" applyFont="1" applyFill="1" applyBorder="1" applyAlignment="1" applyProtection="1">
      <alignment horizontal="center" vertical="center"/>
      <protection locked="0"/>
    </xf>
    <xf numFmtId="0" fontId="19" fillId="2" borderId="9" xfId="0" applyFont="1" applyFill="1" applyBorder="1" applyAlignment="1">
      <alignment horizontal="left" vertical="center" wrapText="1"/>
    </xf>
    <xf numFmtId="0" fontId="19" fillId="2" borderId="1" xfId="0" applyFont="1" applyFill="1" applyBorder="1" applyAlignment="1">
      <alignment horizontal="left" vertical="center" wrapText="1"/>
    </xf>
    <xf numFmtId="0" fontId="19" fillId="2" borderId="5" xfId="0" applyFont="1" applyFill="1" applyBorder="1" applyAlignment="1">
      <alignment horizontal="left" vertical="center" wrapText="1"/>
    </xf>
    <xf numFmtId="0" fontId="19" fillId="2" borderId="7" xfId="0" applyFont="1" applyFill="1" applyBorder="1" applyAlignment="1">
      <alignment horizontal="left" vertical="center" wrapText="1"/>
    </xf>
    <xf numFmtId="0" fontId="19" fillId="2" borderId="2" xfId="0" applyFont="1" applyFill="1" applyBorder="1" applyAlignment="1">
      <alignment horizontal="left" vertical="center" wrapText="1"/>
    </xf>
    <xf numFmtId="0" fontId="19" fillId="2" borderId="3" xfId="0" applyFont="1" applyFill="1" applyBorder="1" applyAlignment="1">
      <alignment horizontal="left" vertical="center" wrapText="1"/>
    </xf>
    <xf numFmtId="0" fontId="19" fillId="2" borderId="9" xfId="0" applyFont="1" applyFill="1" applyBorder="1" applyAlignment="1" applyProtection="1">
      <alignment horizontal="center" vertical="center"/>
      <protection locked="0"/>
    </xf>
    <xf numFmtId="0" fontId="19" fillId="2" borderId="5" xfId="0" applyFont="1" applyFill="1" applyBorder="1" applyAlignment="1" applyProtection="1">
      <alignment horizontal="center" vertical="center"/>
      <protection locked="0"/>
    </xf>
    <xf numFmtId="0" fontId="19" fillId="2" borderId="7" xfId="0" applyFont="1" applyFill="1" applyBorder="1" applyAlignment="1" applyProtection="1">
      <alignment horizontal="center" vertical="center"/>
      <protection locked="0"/>
    </xf>
    <xf numFmtId="0" fontId="19" fillId="2" borderId="3" xfId="0" applyFont="1" applyFill="1" applyBorder="1" applyAlignment="1" applyProtection="1">
      <alignment horizontal="center" vertical="center"/>
      <protection locked="0"/>
    </xf>
    <xf numFmtId="0" fontId="16" fillId="2" borderId="97" xfId="9" applyFont="1" applyFill="1" applyBorder="1" applyAlignment="1">
      <alignment horizontal="center" vertical="center" wrapText="1"/>
    </xf>
    <xf numFmtId="0" fontId="16" fillId="2" borderId="98" xfId="9" applyFont="1" applyFill="1" applyBorder="1" applyAlignment="1">
      <alignment horizontal="center" vertical="center" wrapText="1"/>
    </xf>
    <xf numFmtId="0" fontId="16" fillId="2" borderId="107" xfId="9" applyFont="1" applyFill="1" applyBorder="1" applyAlignment="1">
      <alignment horizontal="center" vertical="center"/>
    </xf>
    <xf numFmtId="0" fontId="16" fillId="2" borderId="108" xfId="9" applyFont="1" applyFill="1" applyBorder="1" applyAlignment="1">
      <alignment horizontal="center" vertical="center"/>
    </xf>
    <xf numFmtId="190" fontId="11" fillId="2" borderId="108" xfId="9" applyNumberFormat="1" applyFont="1" applyFill="1" applyBorder="1" applyAlignment="1">
      <alignment horizontal="center" vertical="center"/>
    </xf>
    <xf numFmtId="190" fontId="11" fillId="2" borderId="109" xfId="9" applyNumberFormat="1" applyFont="1" applyFill="1" applyBorder="1" applyAlignment="1">
      <alignment horizontal="center" vertical="center"/>
    </xf>
    <xf numFmtId="0" fontId="19" fillId="2" borderId="8" xfId="0" applyFont="1" applyFill="1" applyBorder="1" applyAlignment="1">
      <alignment horizontal="left" vertical="center" wrapText="1"/>
    </xf>
    <xf numFmtId="0" fontId="19" fillId="2" borderId="0" xfId="0" applyFont="1" applyFill="1" applyBorder="1" applyAlignment="1">
      <alignment horizontal="left" vertical="center" wrapText="1"/>
    </xf>
    <xf numFmtId="0" fontId="19" fillId="2" borderId="4" xfId="0" applyFont="1" applyFill="1" applyBorder="1" applyAlignment="1">
      <alignment horizontal="left" vertical="center" wrapText="1"/>
    </xf>
    <xf numFmtId="0" fontId="16" fillId="2" borderId="94" xfId="9" quotePrefix="1" applyFont="1" applyFill="1" applyBorder="1" applyAlignment="1">
      <alignment horizontal="center" vertical="center"/>
    </xf>
    <xf numFmtId="0" fontId="16" fillId="2" borderId="100" xfId="9" quotePrefix="1" applyFont="1" applyFill="1" applyBorder="1" applyAlignment="1">
      <alignment horizontal="center" vertical="center"/>
    </xf>
    <xf numFmtId="190" fontId="11" fillId="2" borderId="100" xfId="9" applyNumberFormat="1" applyFont="1" applyFill="1" applyBorder="1" applyAlignment="1">
      <alignment horizontal="center" vertical="center"/>
    </xf>
    <xf numFmtId="190" fontId="11" fillId="2" borderId="101" xfId="9" applyNumberFormat="1" applyFont="1" applyFill="1" applyBorder="1" applyAlignment="1">
      <alignment horizontal="center" vertical="center"/>
    </xf>
    <xf numFmtId="0" fontId="16" fillId="2" borderId="9" xfId="9" applyFont="1" applyFill="1" applyBorder="1" applyAlignment="1">
      <alignment horizontal="center" vertical="center" wrapText="1"/>
    </xf>
    <xf numFmtId="0" fontId="16" fillId="2" borderId="1" xfId="9" applyFont="1" applyFill="1" applyBorder="1" applyAlignment="1">
      <alignment horizontal="center" vertical="center" wrapText="1"/>
    </xf>
    <xf numFmtId="0" fontId="16" fillId="2" borderId="102" xfId="9" applyFont="1" applyFill="1" applyBorder="1" applyAlignment="1">
      <alignment horizontal="center" vertical="center" wrapText="1"/>
    </xf>
    <xf numFmtId="0" fontId="16" fillId="2" borderId="103" xfId="9" applyFont="1" applyFill="1" applyBorder="1" applyAlignment="1">
      <alignment horizontal="center" vertical="center" wrapText="1"/>
    </xf>
    <xf numFmtId="0" fontId="25" fillId="2" borderId="8" xfId="9" applyFont="1" applyFill="1" applyBorder="1" applyAlignment="1">
      <alignment horizontal="center" vertical="center"/>
    </xf>
    <xf numFmtId="0" fontId="25" fillId="2" borderId="0" xfId="9" applyFont="1" applyFill="1" applyBorder="1" applyAlignment="1">
      <alignment horizontal="center" vertical="center"/>
    </xf>
    <xf numFmtId="0" fontId="25" fillId="2" borderId="4" xfId="9" applyFont="1" applyFill="1" applyBorder="1" applyAlignment="1">
      <alignment horizontal="center" vertical="center"/>
    </xf>
    <xf numFmtId="0" fontId="25" fillId="2" borderId="7" xfId="9" applyFont="1" applyFill="1" applyBorder="1" applyAlignment="1">
      <alignment horizontal="center" vertical="center"/>
    </xf>
    <xf numFmtId="0" fontId="25" fillId="2" borderId="2" xfId="9" applyFont="1" applyFill="1" applyBorder="1" applyAlignment="1">
      <alignment horizontal="center" vertical="center"/>
    </xf>
    <xf numFmtId="0" fontId="25" fillId="2" borderId="3" xfId="9" applyFont="1" applyFill="1" applyBorder="1" applyAlignment="1">
      <alignment horizontal="center" vertical="center"/>
    </xf>
    <xf numFmtId="0" fontId="16" fillId="2" borderId="104" xfId="9" applyFont="1" applyFill="1" applyBorder="1" applyAlignment="1">
      <alignment horizontal="center" vertical="center"/>
    </xf>
    <xf numFmtId="0" fontId="16" fillId="2" borderId="105" xfId="9" applyFont="1" applyFill="1" applyBorder="1" applyAlignment="1">
      <alignment horizontal="center" vertical="center"/>
    </xf>
    <xf numFmtId="190" fontId="11" fillId="2" borderId="105" xfId="9" applyNumberFormat="1" applyFont="1" applyFill="1" applyBorder="1" applyAlignment="1">
      <alignment horizontal="center" vertical="center"/>
    </xf>
    <xf numFmtId="190" fontId="11" fillId="2" borderId="106" xfId="9" applyNumberFormat="1" applyFont="1" applyFill="1" applyBorder="1" applyAlignment="1">
      <alignment horizontal="center" vertical="center"/>
    </xf>
    <xf numFmtId="0" fontId="16" fillId="2" borderId="96" xfId="9" applyFont="1" applyFill="1" applyBorder="1" applyAlignment="1">
      <alignment horizontal="center" vertical="center"/>
    </xf>
    <xf numFmtId="0" fontId="16" fillId="2" borderId="97" xfId="9" applyFont="1" applyFill="1" applyBorder="1" applyAlignment="1">
      <alignment horizontal="center" vertical="center"/>
    </xf>
    <xf numFmtId="0" fontId="16" fillId="2" borderId="99" xfId="9" applyFont="1" applyFill="1" applyBorder="1" applyAlignment="1">
      <alignment horizontal="center" vertical="center"/>
    </xf>
    <xf numFmtId="0" fontId="16" fillId="2" borderId="7" xfId="9" quotePrefix="1" applyFont="1" applyFill="1" applyBorder="1" applyAlignment="1">
      <alignment horizontal="center" vertical="center"/>
    </xf>
    <xf numFmtId="0" fontId="16" fillId="2" borderId="2" xfId="9" applyFont="1" applyFill="1" applyBorder="1" applyAlignment="1">
      <alignment horizontal="center" vertical="center"/>
    </xf>
    <xf numFmtId="0" fontId="55" fillId="2" borderId="9" xfId="14" applyFont="1" applyFill="1" applyBorder="1" applyAlignment="1" applyProtection="1">
      <alignment horizontal="center" vertical="center"/>
    </xf>
    <xf numFmtId="0" fontId="16" fillId="2" borderId="1" xfId="9" applyFont="1" applyFill="1" applyBorder="1" applyAlignment="1">
      <alignment horizontal="center" vertical="center"/>
    </xf>
    <xf numFmtId="0" fontId="16" fillId="2" borderId="9" xfId="9" applyFont="1" applyFill="1" applyBorder="1" applyAlignment="1">
      <alignment horizontal="center" vertical="center"/>
    </xf>
    <xf numFmtId="0" fontId="16" fillId="2" borderId="5" xfId="9" applyFont="1" applyFill="1" applyBorder="1" applyAlignment="1">
      <alignment horizontal="center" vertical="center"/>
    </xf>
    <xf numFmtId="0" fontId="16" fillId="2" borderId="8" xfId="9" applyFont="1" applyFill="1" applyBorder="1" applyAlignment="1">
      <alignment horizontal="center" vertical="center"/>
    </xf>
    <xf numFmtId="0" fontId="16" fillId="2" borderId="0" xfId="9" applyFont="1" applyFill="1" applyBorder="1" applyAlignment="1">
      <alignment horizontal="center" vertical="center"/>
    </xf>
    <xf numFmtId="0" fontId="16" fillId="2" borderId="4" xfId="9" applyFont="1" applyFill="1" applyBorder="1" applyAlignment="1">
      <alignment horizontal="center" vertical="center"/>
    </xf>
    <xf numFmtId="0" fontId="25" fillId="2" borderId="22" xfId="9" applyFont="1" applyFill="1" applyBorder="1" applyAlignment="1">
      <alignment horizontal="center" vertical="center" textRotation="255" wrapText="1"/>
    </xf>
    <xf numFmtId="0" fontId="25" fillId="2" borderId="11" xfId="9" applyFont="1" applyFill="1" applyBorder="1" applyAlignment="1">
      <alignment horizontal="center" vertical="center" textRotation="255"/>
    </xf>
    <xf numFmtId="0" fontId="16" fillId="2" borderId="84" xfId="9" applyFont="1" applyFill="1" applyBorder="1" applyAlignment="1">
      <alignment horizontal="center" vertical="center"/>
    </xf>
    <xf numFmtId="0" fontId="16" fillId="2" borderId="7" xfId="9" applyFont="1" applyFill="1" applyBorder="1" applyAlignment="1">
      <alignment horizontal="center" vertical="center"/>
    </xf>
    <xf numFmtId="0" fontId="16" fillId="2" borderId="3" xfId="9" applyFont="1" applyFill="1" applyBorder="1" applyAlignment="1">
      <alignment horizontal="center" vertical="center"/>
    </xf>
    <xf numFmtId="0" fontId="16" fillId="2" borderId="98" xfId="9" applyFont="1" applyFill="1" applyBorder="1" applyAlignment="1">
      <alignment horizontal="center" vertical="center"/>
    </xf>
    <xf numFmtId="0" fontId="16" fillId="2" borderId="22" xfId="9" applyFont="1" applyFill="1" applyBorder="1" applyAlignment="1">
      <alignment horizontal="center" vertical="center" textRotation="255"/>
    </xf>
    <xf numFmtId="0" fontId="16" fillId="2" borderId="27" xfId="9" applyFont="1" applyFill="1" applyBorder="1" applyAlignment="1">
      <alignment horizontal="center" vertical="center" textRotation="255"/>
    </xf>
    <xf numFmtId="0" fontId="11" fillId="2" borderId="23" xfId="9" applyFont="1" applyFill="1" applyBorder="1" applyAlignment="1">
      <alignment horizontal="center" vertical="center" wrapText="1"/>
    </xf>
    <xf numFmtId="0" fontId="11" fillId="2" borderId="6" xfId="9" applyFont="1" applyFill="1" applyBorder="1" applyAlignment="1">
      <alignment horizontal="center" vertical="center" wrapText="1"/>
    </xf>
    <xf numFmtId="0" fontId="11" fillId="2" borderId="10" xfId="9" applyFont="1" applyFill="1" applyBorder="1" applyAlignment="1">
      <alignment horizontal="center" vertical="center" wrapText="1"/>
    </xf>
    <xf numFmtId="0" fontId="16" fillId="2" borderId="11" xfId="9" applyFont="1" applyFill="1" applyBorder="1" applyAlignment="1">
      <alignment horizontal="center" vertical="center"/>
    </xf>
    <xf numFmtId="0" fontId="16" fillId="2" borderId="2" xfId="9" applyFont="1" applyFill="1" applyBorder="1" applyAlignment="1">
      <alignment horizontal="left" vertical="center"/>
    </xf>
    <xf numFmtId="0" fontId="16" fillId="2" borderId="11" xfId="9" applyFont="1" applyFill="1" applyBorder="1" applyAlignment="1">
      <alignment horizontal="center" vertical="center" textRotation="255"/>
    </xf>
    <xf numFmtId="0" fontId="16" fillId="2" borderId="80" xfId="9" applyFont="1" applyFill="1" applyBorder="1" applyAlignment="1">
      <alignment horizontal="center" vertical="center"/>
    </xf>
    <xf numFmtId="0" fontId="16" fillId="2" borderId="23" xfId="9" applyFont="1" applyFill="1" applyBorder="1" applyAlignment="1">
      <alignment horizontal="left" vertical="center"/>
    </xf>
    <xf numFmtId="0" fontId="16" fillId="2" borderId="6" xfId="9" applyFont="1" applyFill="1" applyBorder="1" applyAlignment="1">
      <alignment horizontal="left" vertical="center"/>
    </xf>
    <xf numFmtId="0" fontId="16" fillId="2" borderId="10" xfId="9" applyFont="1" applyFill="1" applyBorder="1" applyAlignment="1">
      <alignment horizontal="left" vertical="center"/>
    </xf>
    <xf numFmtId="0" fontId="16" fillId="2" borderId="0" xfId="9" applyFont="1" applyFill="1" applyBorder="1" applyAlignment="1">
      <alignment horizontal="left" vertical="center" wrapText="1"/>
    </xf>
    <xf numFmtId="0" fontId="16" fillId="2" borderId="0" xfId="9" applyFont="1" applyFill="1" applyBorder="1" applyAlignment="1">
      <alignment vertical="center"/>
    </xf>
    <xf numFmtId="0" fontId="36" fillId="2" borderId="0" xfId="9" applyFont="1" applyFill="1" applyBorder="1" applyAlignment="1">
      <alignment vertical="center"/>
    </xf>
    <xf numFmtId="0" fontId="16" fillId="2" borderId="8" xfId="9" applyFont="1" applyFill="1" applyBorder="1" applyAlignment="1">
      <alignment horizontal="left" vertical="center" wrapText="1"/>
    </xf>
    <xf numFmtId="0" fontId="11" fillId="2" borderId="64" xfId="9" applyFont="1" applyFill="1" applyBorder="1" applyAlignment="1">
      <alignment horizontal="center" vertical="center" shrinkToFit="1"/>
    </xf>
    <xf numFmtId="0" fontId="11" fillId="2" borderId="95" xfId="9" applyFont="1" applyFill="1" applyBorder="1" applyAlignment="1">
      <alignment horizontal="center" vertical="center" shrinkToFit="1"/>
    </xf>
    <xf numFmtId="0" fontId="11" fillId="2" borderId="67" xfId="9" applyFont="1" applyFill="1" applyBorder="1" applyAlignment="1">
      <alignment horizontal="center" vertical="center" shrinkToFit="1"/>
    </xf>
    <xf numFmtId="0" fontId="16" fillId="2" borderId="15" xfId="9" applyFont="1" applyFill="1" applyBorder="1" applyAlignment="1">
      <alignment horizontal="center" vertical="center" wrapText="1"/>
    </xf>
    <xf numFmtId="0" fontId="16" fillId="2" borderId="7" xfId="9" applyFont="1" applyFill="1" applyBorder="1" applyAlignment="1">
      <alignment horizontal="center" vertical="center" wrapText="1"/>
    </xf>
    <xf numFmtId="0" fontId="16" fillId="2" borderId="53" xfId="9" applyFont="1" applyFill="1" applyBorder="1" applyAlignment="1">
      <alignment horizontal="center" vertical="center" wrapText="1"/>
    </xf>
    <xf numFmtId="0" fontId="16" fillId="2" borderId="15" xfId="15" applyFont="1" applyFill="1" applyBorder="1" applyAlignment="1">
      <alignment horizontal="left" vertical="center"/>
    </xf>
    <xf numFmtId="0" fontId="33" fillId="2" borderId="15" xfId="15" applyFont="1" applyFill="1" applyBorder="1" applyAlignment="1">
      <alignment horizontal="left" vertical="center"/>
    </xf>
    <xf numFmtId="38" fontId="16" fillId="2" borderId="23" xfId="16" applyFont="1" applyFill="1" applyBorder="1" applyAlignment="1">
      <alignment horizontal="center" vertical="center" wrapText="1"/>
    </xf>
    <xf numFmtId="0" fontId="36" fillId="2" borderId="6" xfId="9" applyFont="1" applyFill="1" applyBorder="1" applyAlignment="1">
      <alignment horizontal="center" vertical="center"/>
    </xf>
    <xf numFmtId="0" fontId="36" fillId="2" borderId="10" xfId="9" applyFont="1" applyFill="1" applyBorder="1" applyAlignment="1">
      <alignment horizontal="center" vertical="center"/>
    </xf>
    <xf numFmtId="38" fontId="16" fillId="2" borderId="15" xfId="16" applyFont="1" applyFill="1" applyBorder="1" applyAlignment="1">
      <alignment horizontal="center" vertical="center" wrapText="1"/>
    </xf>
    <xf numFmtId="0" fontId="33" fillId="2" borderId="15" xfId="15" applyFont="1" applyFill="1" applyBorder="1" applyAlignment="1">
      <alignment horizontal="center" vertical="center"/>
    </xf>
    <xf numFmtId="0" fontId="36" fillId="2" borderId="15" xfId="9" applyFont="1" applyFill="1" applyBorder="1" applyAlignment="1">
      <alignment horizontal="center" vertical="center"/>
    </xf>
    <xf numFmtId="0" fontId="16" fillId="2" borderId="22" xfId="15" applyFont="1" applyFill="1" applyBorder="1" applyAlignment="1">
      <alignment horizontal="center" vertical="center" wrapText="1"/>
    </xf>
    <xf numFmtId="0" fontId="16" fillId="2" borderId="11" xfId="15" applyFont="1" applyFill="1" applyBorder="1" applyAlignment="1">
      <alignment horizontal="center" vertical="center"/>
    </xf>
    <xf numFmtId="38" fontId="16" fillId="2" borderId="6" xfId="16" applyFont="1" applyFill="1" applyBorder="1" applyAlignment="1">
      <alignment horizontal="center" vertical="center" wrapText="1"/>
    </xf>
    <xf numFmtId="38" fontId="16" fillId="2" borderId="10" xfId="16" applyFont="1" applyFill="1" applyBorder="1" applyAlignment="1">
      <alignment horizontal="center" vertical="center" wrapText="1"/>
    </xf>
    <xf numFmtId="0" fontId="16" fillId="2" borderId="0" xfId="15" applyFont="1" applyFill="1" applyBorder="1" applyAlignment="1">
      <alignment vertical="center"/>
    </xf>
    <xf numFmtId="0" fontId="16" fillId="2" borderId="15" xfId="15" applyFont="1" applyFill="1" applyBorder="1" applyAlignment="1">
      <alignment horizontal="center" vertical="center"/>
    </xf>
    <xf numFmtId="0" fontId="33" fillId="2" borderId="15" xfId="15" applyFont="1" applyFill="1" applyBorder="1" applyAlignment="1">
      <alignment vertical="center"/>
    </xf>
    <xf numFmtId="38" fontId="16" fillId="2" borderId="15" xfId="16" applyFont="1" applyFill="1" applyBorder="1" applyAlignment="1">
      <alignment horizontal="center" vertical="center"/>
    </xf>
    <xf numFmtId="0" fontId="16" fillId="2" borderId="9" xfId="15" applyFont="1" applyFill="1" applyBorder="1" applyAlignment="1">
      <alignment horizontal="center" vertical="center"/>
    </xf>
    <xf numFmtId="0" fontId="33" fillId="2" borderId="1" xfId="15" applyFont="1" applyFill="1" applyBorder="1" applyAlignment="1">
      <alignment vertical="center"/>
    </xf>
    <xf numFmtId="0" fontId="33" fillId="2" borderId="5" xfId="15" applyFont="1" applyFill="1" applyBorder="1" applyAlignment="1">
      <alignment vertical="center"/>
    </xf>
    <xf numFmtId="0" fontId="33" fillId="2" borderId="7" xfId="15" applyFont="1" applyFill="1" applyBorder="1" applyAlignment="1">
      <alignment vertical="center"/>
    </xf>
    <xf numFmtId="0" fontId="33" fillId="2" borderId="2" xfId="15" applyFont="1" applyFill="1" applyBorder="1" applyAlignment="1">
      <alignment vertical="center"/>
    </xf>
    <xf numFmtId="0" fontId="33" fillId="2" borderId="3" xfId="15" applyFont="1" applyFill="1" applyBorder="1" applyAlignment="1">
      <alignment vertical="center"/>
    </xf>
    <xf numFmtId="0" fontId="16" fillId="2" borderId="2" xfId="9" applyFont="1" applyFill="1" applyBorder="1" applyAlignment="1">
      <alignment horizontal="left" vertical="center" wrapText="1"/>
    </xf>
    <xf numFmtId="0" fontId="16" fillId="2" borderId="1" xfId="9" applyFont="1" applyFill="1" applyBorder="1" applyAlignment="1">
      <alignment horizontal="left" vertical="center" wrapText="1"/>
    </xf>
    <xf numFmtId="0" fontId="16" fillId="2" borderId="23" xfId="9" applyFont="1" applyFill="1" applyBorder="1" applyAlignment="1">
      <alignment horizontal="left" vertical="top" wrapText="1"/>
    </xf>
    <xf numFmtId="0" fontId="16" fillId="2" borderId="6" xfId="9" applyFont="1" applyFill="1" applyBorder="1" applyAlignment="1">
      <alignment horizontal="left" vertical="top" wrapText="1"/>
    </xf>
    <xf numFmtId="0" fontId="16" fillId="2" borderId="10" xfId="9" applyFont="1" applyFill="1" applyBorder="1" applyAlignment="1">
      <alignment horizontal="left" vertical="top" wrapText="1"/>
    </xf>
    <xf numFmtId="0" fontId="16" fillId="2" borderId="9" xfId="9" applyFont="1" applyFill="1" applyBorder="1" applyAlignment="1">
      <alignment horizontal="left" vertical="top" wrapText="1"/>
    </xf>
    <xf numFmtId="0" fontId="16" fillId="2" borderId="1" xfId="9" applyFont="1" applyFill="1" applyBorder="1" applyAlignment="1">
      <alignment horizontal="left" vertical="top" wrapText="1"/>
    </xf>
    <xf numFmtId="0" fontId="16" fillId="2" borderId="5" xfId="9" applyFont="1" applyFill="1" applyBorder="1" applyAlignment="1">
      <alignment horizontal="left" vertical="top" wrapText="1"/>
    </xf>
    <xf numFmtId="0" fontId="16" fillId="2" borderId="15" xfId="9" applyFont="1" applyFill="1" applyBorder="1" applyAlignment="1">
      <alignment horizontal="left" vertical="top" wrapText="1"/>
    </xf>
    <xf numFmtId="0" fontId="16" fillId="2" borderId="0" xfId="9" applyFont="1" applyFill="1" applyBorder="1" applyAlignment="1">
      <alignment horizontal="left" vertical="center"/>
    </xf>
    <xf numFmtId="0" fontId="8" fillId="0" borderId="126" xfId="9" applyFont="1" applyFill="1" applyBorder="1" applyAlignment="1">
      <alignment horizontal="center" vertical="center" wrapText="1"/>
    </xf>
    <xf numFmtId="0" fontId="8" fillId="0" borderId="119" xfId="9" applyFont="1" applyFill="1" applyBorder="1" applyAlignment="1">
      <alignment horizontal="center" vertical="center" wrapText="1"/>
    </xf>
    <xf numFmtId="0" fontId="36" fillId="0" borderId="119" xfId="9" applyFont="1" applyFill="1" applyBorder="1" applyAlignment="1">
      <alignment horizontal="center" vertical="center" wrapText="1"/>
    </xf>
    <xf numFmtId="0" fontId="8" fillId="0" borderId="119" xfId="9" applyFont="1" applyFill="1" applyBorder="1" applyAlignment="1">
      <alignment horizontal="center" vertical="center"/>
    </xf>
    <xf numFmtId="0" fontId="16" fillId="0" borderId="135" xfId="9" applyFont="1" applyFill="1" applyBorder="1" applyAlignment="1">
      <alignment horizontal="center" vertical="center"/>
    </xf>
    <xf numFmtId="0" fontId="16" fillId="0" borderId="136" xfId="9" applyFont="1" applyFill="1" applyBorder="1" applyAlignment="1">
      <alignment horizontal="center" vertical="center"/>
    </xf>
    <xf numFmtId="0" fontId="16" fillId="0" borderId="119" xfId="9" applyFont="1" applyFill="1" applyBorder="1" applyAlignment="1">
      <alignment horizontal="center" vertical="center"/>
    </xf>
    <xf numFmtId="0" fontId="36" fillId="0" borderId="119" xfId="9" applyFont="1" applyFill="1" applyBorder="1" applyAlignment="1">
      <alignment horizontal="center" vertical="center"/>
    </xf>
    <xf numFmtId="0" fontId="36" fillId="0" borderId="125" xfId="9" applyFont="1" applyFill="1" applyBorder="1" applyAlignment="1">
      <alignment horizontal="center" vertical="center"/>
    </xf>
    <xf numFmtId="0" fontId="16" fillId="0" borderId="120" xfId="9" applyFont="1" applyFill="1" applyBorder="1" applyAlignment="1">
      <alignment horizontal="center" vertical="center"/>
    </xf>
    <xf numFmtId="0" fontId="16" fillId="0" borderId="128" xfId="9" applyFont="1" applyFill="1" applyBorder="1" applyAlignment="1">
      <alignment horizontal="center" vertical="center"/>
    </xf>
    <xf numFmtId="0" fontId="16" fillId="0" borderId="9" xfId="9" applyFont="1" applyFill="1" applyBorder="1" applyAlignment="1">
      <alignment horizontal="center" vertical="center"/>
    </xf>
    <xf numFmtId="0" fontId="16" fillId="0" borderId="1" xfId="9" applyFont="1" applyFill="1" applyBorder="1" applyAlignment="1">
      <alignment horizontal="center" vertical="center"/>
    </xf>
    <xf numFmtId="0" fontId="16" fillId="0" borderId="121" xfId="9" applyFont="1" applyFill="1" applyBorder="1" applyAlignment="1">
      <alignment horizontal="center" vertical="center"/>
    </xf>
    <xf numFmtId="0" fontId="16" fillId="0" borderId="129" xfId="9" applyFont="1" applyFill="1" applyBorder="1" applyAlignment="1">
      <alignment horizontal="center" vertical="center"/>
    </xf>
    <xf numFmtId="0" fontId="16" fillId="0" borderId="130" xfId="9" applyFont="1" applyFill="1" applyBorder="1" applyAlignment="1">
      <alignment horizontal="center" vertical="center"/>
    </xf>
    <xf numFmtId="0" fontId="16" fillId="0" borderId="131" xfId="9" applyFont="1" applyFill="1" applyBorder="1" applyAlignment="1">
      <alignment horizontal="center" vertical="center"/>
    </xf>
    <xf numFmtId="0" fontId="16" fillId="0" borderId="122" xfId="9" applyFont="1" applyFill="1" applyBorder="1" applyAlignment="1">
      <alignment horizontal="center" vertical="center" wrapText="1"/>
    </xf>
    <xf numFmtId="0" fontId="16" fillId="0" borderId="121" xfId="9" applyFont="1" applyFill="1" applyBorder="1" applyAlignment="1">
      <alignment horizontal="center" vertical="center" wrapText="1"/>
    </xf>
    <xf numFmtId="0" fontId="16" fillId="0" borderId="132" xfId="9" applyFont="1" applyFill="1" applyBorder="1" applyAlignment="1">
      <alignment horizontal="center" vertical="center" wrapText="1"/>
    </xf>
    <xf numFmtId="0" fontId="16" fillId="0" borderId="131" xfId="9" applyFont="1" applyFill="1" applyBorder="1" applyAlignment="1">
      <alignment horizontal="center" vertical="center" wrapText="1"/>
    </xf>
    <xf numFmtId="0" fontId="16" fillId="0" borderId="122" xfId="9" applyFont="1" applyFill="1" applyBorder="1" applyAlignment="1">
      <alignment horizontal="center" vertical="center"/>
    </xf>
    <xf numFmtId="0" fontId="16" fillId="0" borderId="132" xfId="9" applyFont="1" applyFill="1" applyBorder="1" applyAlignment="1">
      <alignment horizontal="center" vertical="center"/>
    </xf>
    <xf numFmtId="0" fontId="16" fillId="0" borderId="124" xfId="9" applyFont="1" applyFill="1" applyBorder="1" applyAlignment="1">
      <alignment horizontal="center" vertical="center"/>
    </xf>
    <xf numFmtId="0" fontId="25" fillId="0" borderId="111" xfId="9" applyFont="1" applyFill="1" applyBorder="1" applyAlignment="1">
      <alignment horizontal="center" vertical="center" wrapText="1"/>
    </xf>
    <xf numFmtId="0" fontId="52" fillId="0" borderId="119" xfId="9" applyFont="1" applyFill="1" applyBorder="1">
      <alignment vertical="center"/>
    </xf>
    <xf numFmtId="0" fontId="11" fillId="0" borderId="111" xfId="9" applyFont="1" applyFill="1" applyBorder="1" applyAlignment="1">
      <alignment horizontal="center" vertical="center" wrapText="1"/>
    </xf>
    <xf numFmtId="0" fontId="16" fillId="0" borderId="110" xfId="9" applyFont="1" applyFill="1" applyBorder="1" applyAlignment="1">
      <alignment horizontal="center" vertical="center" textRotation="255"/>
    </xf>
    <xf numFmtId="0" fontId="16" fillId="0" borderId="118" xfId="9" applyFont="1" applyFill="1" applyBorder="1" applyAlignment="1">
      <alignment horizontal="center" vertical="center" textRotation="255"/>
    </xf>
    <xf numFmtId="0" fontId="16" fillId="0" borderId="165" xfId="9" applyFont="1" applyFill="1" applyBorder="1" applyAlignment="1">
      <alignment horizontal="center" vertical="center" textRotation="255"/>
    </xf>
    <xf numFmtId="0" fontId="16" fillId="0" borderId="111" xfId="9" applyFont="1" applyFill="1" applyBorder="1" applyAlignment="1">
      <alignment horizontal="center" vertical="center" textRotation="255"/>
    </xf>
    <xf numFmtId="0" fontId="36" fillId="0" borderId="119" xfId="9" applyFont="1" applyFill="1" applyBorder="1" applyAlignment="1">
      <alignment horizontal="center" vertical="center" textRotation="255"/>
    </xf>
    <xf numFmtId="0" fontId="16" fillId="0" borderId="112" xfId="9" applyFont="1" applyFill="1" applyBorder="1" applyAlignment="1">
      <alignment horizontal="left" vertical="center"/>
    </xf>
    <xf numFmtId="0" fontId="16" fillId="0" borderId="113" xfId="9" applyFont="1" applyFill="1" applyBorder="1" applyAlignment="1">
      <alignment horizontal="left" vertical="center"/>
    </xf>
    <xf numFmtId="0" fontId="16" fillId="0" borderId="114" xfId="9" applyFont="1" applyFill="1" applyBorder="1" applyAlignment="1">
      <alignment horizontal="left" vertical="center"/>
    </xf>
    <xf numFmtId="0" fontId="16" fillId="0" borderId="111" xfId="9" applyFont="1" applyFill="1" applyBorder="1" applyAlignment="1">
      <alignment horizontal="center" vertical="center" wrapText="1"/>
    </xf>
    <xf numFmtId="0" fontId="16" fillId="0" borderId="111" xfId="9" applyFont="1" applyFill="1" applyBorder="1" applyAlignment="1">
      <alignment horizontal="center" vertical="center"/>
    </xf>
    <xf numFmtId="0" fontId="16" fillId="0" borderId="115" xfId="9" applyFont="1" applyFill="1" applyBorder="1" applyAlignment="1">
      <alignment horizontal="center" vertical="center" wrapText="1"/>
    </xf>
    <xf numFmtId="0" fontId="16" fillId="0" borderId="123" xfId="9" applyFont="1" applyFill="1" applyBorder="1" applyAlignment="1">
      <alignment horizontal="center" vertical="center"/>
    </xf>
    <xf numFmtId="0" fontId="16" fillId="0" borderId="133" xfId="9" applyFont="1" applyFill="1" applyBorder="1" applyAlignment="1">
      <alignment horizontal="center" vertical="center"/>
    </xf>
    <xf numFmtId="0" fontId="16" fillId="0" borderId="138" xfId="9" applyFont="1" applyFill="1" applyBorder="1" applyAlignment="1">
      <alignment horizontal="center" vertical="center"/>
    </xf>
    <xf numFmtId="0" fontId="16" fillId="0" borderId="0" xfId="9" applyFont="1" applyFill="1" applyBorder="1" applyAlignment="1">
      <alignment horizontal="center" vertical="center"/>
    </xf>
    <xf numFmtId="0" fontId="16" fillId="0" borderId="139" xfId="9" applyFont="1" applyFill="1" applyBorder="1" applyAlignment="1">
      <alignment horizontal="center" vertical="center"/>
    </xf>
    <xf numFmtId="178" fontId="16" fillId="0" borderId="119" xfId="9" applyNumberFormat="1" applyFont="1" applyFill="1" applyBorder="1" applyAlignment="1">
      <alignment vertical="center"/>
    </xf>
    <xf numFmtId="0" fontId="36" fillId="0" borderId="111" xfId="9" applyFont="1" applyFill="1" applyBorder="1" applyAlignment="1">
      <alignment horizontal="center" vertical="center"/>
    </xf>
    <xf numFmtId="0" fontId="36" fillId="0" borderId="115" xfId="9" applyFont="1" applyFill="1" applyBorder="1" applyAlignment="1">
      <alignment horizontal="center" vertical="center"/>
    </xf>
    <xf numFmtId="0" fontId="16" fillId="0" borderId="151" xfId="9" applyFont="1" applyFill="1" applyBorder="1" applyAlignment="1">
      <alignment horizontal="center" vertical="center"/>
    </xf>
    <xf numFmtId="0" fontId="16" fillId="0" borderId="152" xfId="9" applyFont="1" applyFill="1" applyBorder="1" applyAlignment="1">
      <alignment horizontal="center" vertical="center"/>
    </xf>
    <xf numFmtId="0" fontId="16" fillId="0" borderId="153" xfId="9" applyFont="1" applyFill="1" applyBorder="1" applyAlignment="1">
      <alignment horizontal="center" vertical="center"/>
    </xf>
    <xf numFmtId="0" fontId="16" fillId="0" borderId="150" xfId="9" applyFont="1" applyFill="1" applyBorder="1" applyAlignment="1">
      <alignment horizontal="left" vertical="top" wrapText="1"/>
    </xf>
    <xf numFmtId="0" fontId="16" fillId="0" borderId="150" xfId="9" applyFont="1" applyFill="1" applyBorder="1" applyAlignment="1">
      <alignment horizontal="center" vertical="center" wrapText="1"/>
    </xf>
    <xf numFmtId="0" fontId="16" fillId="0" borderId="150" xfId="9" applyFont="1" applyFill="1" applyBorder="1" applyAlignment="1">
      <alignment horizontal="center" vertical="center"/>
    </xf>
    <xf numFmtId="0" fontId="8" fillId="0" borderId="150" xfId="9" applyFont="1" applyFill="1" applyBorder="1" applyAlignment="1">
      <alignment horizontal="center" vertical="center"/>
    </xf>
    <xf numFmtId="178" fontId="16" fillId="0" borderId="150" xfId="9" applyNumberFormat="1" applyFont="1" applyFill="1" applyBorder="1" applyAlignment="1">
      <alignment vertical="center"/>
    </xf>
    <xf numFmtId="178" fontId="16" fillId="0" borderId="140" xfId="9" applyNumberFormat="1" applyFont="1" applyFill="1" applyBorder="1" applyAlignment="1">
      <alignment vertical="center"/>
    </xf>
    <xf numFmtId="178" fontId="16" fillId="0" borderId="126" xfId="9" applyNumberFormat="1" applyFont="1" applyFill="1" applyBorder="1" applyAlignment="1">
      <alignment vertical="center"/>
    </xf>
    <xf numFmtId="38" fontId="16" fillId="0" borderId="119" xfId="13" applyFont="1" applyFill="1" applyBorder="1" applyAlignment="1">
      <alignment vertical="center"/>
    </xf>
    <xf numFmtId="38" fontId="36" fillId="0" borderId="119" xfId="13" applyFont="1" applyFill="1" applyBorder="1" applyAlignment="1">
      <alignment vertical="center"/>
    </xf>
    <xf numFmtId="38" fontId="16" fillId="0" borderId="125" xfId="13" applyFont="1" applyFill="1" applyBorder="1" applyAlignment="1">
      <alignment vertical="center"/>
    </xf>
    <xf numFmtId="38" fontId="16" fillId="0" borderId="118" xfId="13" applyFont="1" applyFill="1" applyBorder="1" applyAlignment="1">
      <alignment vertical="center"/>
    </xf>
    <xf numFmtId="0" fontId="36" fillId="0" borderId="127" xfId="9" applyFont="1" applyFill="1" applyBorder="1" applyAlignment="1">
      <alignment vertical="center"/>
    </xf>
    <xf numFmtId="0" fontId="16" fillId="0" borderId="158" xfId="9" applyFont="1" applyFill="1" applyBorder="1" applyAlignment="1">
      <alignment horizontal="center" vertical="center"/>
    </xf>
    <xf numFmtId="0" fontId="16" fillId="0" borderId="159" xfId="9" applyFont="1" applyFill="1" applyBorder="1" applyAlignment="1">
      <alignment horizontal="center" vertical="center"/>
    </xf>
    <xf numFmtId="0" fontId="16" fillId="0" borderId="160" xfId="9" applyFont="1" applyFill="1" applyBorder="1" applyAlignment="1">
      <alignment horizontal="center" vertical="center"/>
    </xf>
    <xf numFmtId="0" fontId="16" fillId="0" borderId="161" xfId="9" applyFont="1" applyFill="1" applyBorder="1" applyAlignment="1">
      <alignment horizontal="center" vertical="center"/>
    </xf>
    <xf numFmtId="57" fontId="8" fillId="0" borderId="137" xfId="9" applyNumberFormat="1" applyFont="1" applyFill="1" applyBorder="1" applyAlignment="1">
      <alignment horizontal="center" vertical="center"/>
    </xf>
    <xf numFmtId="0" fontId="8" fillId="0" borderId="142" xfId="9" applyFont="1" applyFill="1" applyBorder="1" applyAlignment="1">
      <alignment horizontal="center" vertical="center"/>
    </xf>
    <xf numFmtId="0" fontId="16" fillId="0" borderId="144" xfId="9" applyFont="1" applyFill="1" applyBorder="1" applyAlignment="1">
      <alignment horizontal="center" vertical="center"/>
    </xf>
    <xf numFmtId="0" fontId="16" fillId="0" borderId="145" xfId="9" applyFont="1" applyFill="1" applyBorder="1" applyAlignment="1">
      <alignment horizontal="center" vertical="center"/>
    </xf>
    <xf numFmtId="0" fontId="16" fillId="0" borderId="146" xfId="9" applyFont="1" applyFill="1" applyBorder="1" applyAlignment="1">
      <alignment horizontal="center" vertical="center"/>
    </xf>
    <xf numFmtId="0" fontId="16" fillId="0" borderId="143" xfId="9" applyFont="1" applyFill="1" applyBorder="1" applyAlignment="1">
      <alignment horizontal="left" vertical="top" wrapText="1"/>
    </xf>
    <xf numFmtId="0" fontId="16" fillId="0" borderId="143" xfId="9" applyFont="1" applyFill="1" applyBorder="1" applyAlignment="1">
      <alignment horizontal="center" vertical="center" wrapText="1"/>
    </xf>
    <xf numFmtId="0" fontId="16" fillId="0" borderId="143" xfId="9" applyFont="1" applyFill="1" applyBorder="1" applyAlignment="1">
      <alignment horizontal="center" vertical="center"/>
    </xf>
    <xf numFmtId="0" fontId="8" fillId="0" borderId="143" xfId="9" applyFont="1" applyFill="1" applyBorder="1" applyAlignment="1">
      <alignment horizontal="center" vertical="center"/>
    </xf>
    <xf numFmtId="178" fontId="16" fillId="0" borderId="143" xfId="9" applyNumberFormat="1" applyFont="1" applyFill="1" applyBorder="1" applyAlignment="1">
      <alignment vertical="center"/>
    </xf>
    <xf numFmtId="178" fontId="16" fillId="0" borderId="147" xfId="9" applyNumberFormat="1" applyFont="1" applyFill="1" applyBorder="1" applyAlignment="1">
      <alignment vertical="center"/>
    </xf>
    <xf numFmtId="178" fontId="16" fillId="0" borderId="146" xfId="9" applyNumberFormat="1" applyFont="1" applyFill="1" applyBorder="1" applyAlignment="1">
      <alignment vertical="center"/>
    </xf>
    <xf numFmtId="38" fontId="16" fillId="0" borderId="143" xfId="13" applyFont="1" applyFill="1" applyBorder="1" applyAlignment="1">
      <alignment vertical="center"/>
    </xf>
    <xf numFmtId="38" fontId="36" fillId="0" borderId="143" xfId="13" applyFont="1" applyFill="1" applyBorder="1" applyAlignment="1">
      <alignment vertical="center"/>
    </xf>
    <xf numFmtId="38" fontId="16" fillId="0" borderId="144" xfId="13" applyFont="1" applyFill="1" applyBorder="1" applyAlignment="1">
      <alignment vertical="center"/>
    </xf>
    <xf numFmtId="38" fontId="16" fillId="0" borderId="148" xfId="13" applyFont="1" applyFill="1" applyBorder="1" applyAlignment="1">
      <alignment vertical="center"/>
    </xf>
    <xf numFmtId="0" fontId="36" fillId="0" borderId="149" xfId="9" applyFont="1" applyFill="1" applyBorder="1" applyAlignment="1">
      <alignment vertical="center"/>
    </xf>
    <xf numFmtId="57" fontId="8" fillId="0" borderId="143" xfId="9" applyNumberFormat="1" applyFont="1" applyFill="1" applyBorder="1" applyAlignment="1">
      <alignment horizontal="center" vertical="center"/>
    </xf>
    <xf numFmtId="0" fontId="8" fillId="0" borderId="149" xfId="9" applyFont="1" applyFill="1" applyBorder="1" applyAlignment="1">
      <alignment horizontal="center" vertical="center"/>
    </xf>
    <xf numFmtId="0" fontId="8" fillId="0" borderId="111" xfId="9" applyFont="1" applyFill="1" applyBorder="1" applyAlignment="1">
      <alignment horizontal="center" vertical="center" wrapText="1"/>
    </xf>
    <xf numFmtId="0" fontId="8" fillId="0" borderId="116" xfId="9" applyFont="1" applyFill="1" applyBorder="1" applyAlignment="1">
      <alignment horizontal="center" vertical="center" wrapText="1"/>
    </xf>
    <xf numFmtId="0" fontId="8" fillId="0" borderId="127" xfId="9" applyFont="1" applyFill="1" applyBorder="1" applyAlignment="1">
      <alignment horizontal="center" vertical="center" wrapText="1"/>
    </xf>
    <xf numFmtId="0" fontId="16" fillId="0" borderId="110" xfId="9" applyFont="1" applyFill="1" applyBorder="1" applyAlignment="1">
      <alignment horizontal="center" vertical="center"/>
    </xf>
    <xf numFmtId="0" fontId="16" fillId="0" borderId="116" xfId="9" applyFont="1" applyFill="1" applyBorder="1" applyAlignment="1">
      <alignment horizontal="center" vertical="center"/>
    </xf>
    <xf numFmtId="0" fontId="16" fillId="0" borderId="118" xfId="9" applyFont="1" applyFill="1" applyBorder="1" applyAlignment="1">
      <alignment horizontal="center" vertical="center"/>
    </xf>
    <xf numFmtId="0" fontId="16" fillId="0" borderId="127" xfId="9" applyFont="1" applyFill="1" applyBorder="1" applyAlignment="1">
      <alignment horizontal="center" vertical="center"/>
    </xf>
    <xf numFmtId="57" fontId="8" fillId="0" borderId="150" xfId="9" applyNumberFormat="1" applyFont="1" applyFill="1" applyBorder="1" applyAlignment="1">
      <alignment horizontal="center" vertical="center"/>
    </xf>
    <xf numFmtId="0" fontId="8" fillId="0" borderId="156" xfId="9" applyFont="1" applyFill="1" applyBorder="1" applyAlignment="1">
      <alignment horizontal="center" vertical="center"/>
    </xf>
    <xf numFmtId="0" fontId="16" fillId="0" borderId="161" xfId="9" applyFont="1" applyFill="1" applyBorder="1" applyAlignment="1">
      <alignment horizontal="left" vertical="top" wrapText="1"/>
    </xf>
    <xf numFmtId="0" fontId="16" fillId="0" borderId="161" xfId="9" applyFont="1" applyFill="1" applyBorder="1" applyAlignment="1">
      <alignment horizontal="center" vertical="center" wrapText="1"/>
    </xf>
    <xf numFmtId="0" fontId="8" fillId="0" borderId="161" xfId="9" applyFont="1" applyFill="1" applyBorder="1" applyAlignment="1">
      <alignment horizontal="center" vertical="center" wrapText="1"/>
    </xf>
    <xf numFmtId="0" fontId="8" fillId="0" borderId="161" xfId="9" applyFont="1" applyFill="1" applyBorder="1" applyAlignment="1">
      <alignment horizontal="center" vertical="center"/>
    </xf>
    <xf numFmtId="178" fontId="16" fillId="0" borderId="154" xfId="9" applyNumberFormat="1" applyFont="1" applyFill="1" applyBorder="1" applyAlignment="1">
      <alignment vertical="center"/>
    </xf>
    <xf numFmtId="178" fontId="16" fillId="0" borderId="153" xfId="9" applyNumberFormat="1" applyFont="1" applyFill="1" applyBorder="1" applyAlignment="1">
      <alignment vertical="center"/>
    </xf>
    <xf numFmtId="38" fontId="16" fillId="0" borderId="150" xfId="13" applyFont="1" applyFill="1" applyBorder="1" applyAlignment="1">
      <alignment vertical="center"/>
    </xf>
    <xf numFmtId="38" fontId="36" fillId="0" borderId="150" xfId="13" applyFont="1" applyFill="1" applyBorder="1" applyAlignment="1">
      <alignment vertical="center"/>
    </xf>
    <xf numFmtId="38" fontId="16" fillId="0" borderId="151" xfId="13" applyFont="1" applyFill="1" applyBorder="1" applyAlignment="1">
      <alignment vertical="center"/>
    </xf>
    <xf numFmtId="38" fontId="16" fillId="0" borderId="155" xfId="13" applyFont="1" applyFill="1" applyBorder="1" applyAlignment="1">
      <alignment vertical="center"/>
    </xf>
    <xf numFmtId="0" fontId="36" fillId="0" borderId="156" xfId="9" applyFont="1" applyFill="1" applyBorder="1" applyAlignment="1">
      <alignment vertical="center"/>
    </xf>
    <xf numFmtId="0" fontId="16" fillId="0" borderId="141" xfId="9" applyFont="1" applyFill="1" applyBorder="1" applyAlignment="1">
      <alignment horizontal="center" vertical="center"/>
    </xf>
    <xf numFmtId="0" fontId="16" fillId="0" borderId="137" xfId="9" applyFont="1" applyFill="1" applyBorder="1" applyAlignment="1">
      <alignment horizontal="center" vertical="center"/>
    </xf>
    <xf numFmtId="178" fontId="16" fillId="0" borderId="161" xfId="9" applyNumberFormat="1" applyFont="1" applyFill="1" applyBorder="1" applyAlignment="1">
      <alignment vertical="center"/>
    </xf>
    <xf numFmtId="178" fontId="16" fillId="0" borderId="162" xfId="9" applyNumberFormat="1" applyFont="1" applyFill="1" applyBorder="1" applyAlignment="1">
      <alignment vertical="center"/>
    </xf>
    <xf numFmtId="178" fontId="16" fillId="0" borderId="160" xfId="9" applyNumberFormat="1" applyFont="1" applyFill="1" applyBorder="1" applyAlignment="1">
      <alignment vertical="center"/>
    </xf>
    <xf numFmtId="38" fontId="16" fillId="0" borderId="161" xfId="13" applyFont="1" applyFill="1" applyBorder="1" applyAlignment="1">
      <alignment vertical="center"/>
    </xf>
    <xf numFmtId="38" fontId="36" fillId="0" borderId="161" xfId="13" applyFont="1" applyFill="1" applyBorder="1" applyAlignment="1">
      <alignment vertical="center"/>
    </xf>
    <xf numFmtId="38" fontId="16" fillId="0" borderId="158" xfId="13" applyFont="1" applyFill="1" applyBorder="1" applyAlignment="1">
      <alignment vertical="center"/>
    </xf>
    <xf numFmtId="38" fontId="16" fillId="0" borderId="163" xfId="13" applyFont="1" applyFill="1" applyBorder="1" applyAlignment="1">
      <alignment vertical="center"/>
    </xf>
    <xf numFmtId="0" fontId="36" fillId="0" borderId="164" xfId="9" applyFont="1" applyFill="1" applyBorder="1" applyAlignment="1">
      <alignment vertical="center"/>
    </xf>
    <xf numFmtId="0" fontId="8" fillId="0" borderId="164" xfId="9" applyFont="1" applyFill="1" applyBorder="1" applyAlignment="1">
      <alignment horizontal="center" vertical="center"/>
    </xf>
    <xf numFmtId="0" fontId="16" fillId="0" borderId="166" xfId="9" applyFont="1" applyFill="1" applyBorder="1" applyAlignment="1">
      <alignment horizontal="center" vertical="center"/>
    </xf>
    <xf numFmtId="0" fontId="36" fillId="0" borderId="166" xfId="9" applyFont="1" applyFill="1" applyBorder="1" applyAlignment="1">
      <alignment horizontal="center" vertical="center"/>
    </xf>
    <xf numFmtId="178" fontId="16" fillId="0" borderId="166" xfId="9" applyNumberFormat="1" applyFont="1" applyFill="1" applyBorder="1" applyAlignment="1">
      <alignment vertical="center"/>
    </xf>
    <xf numFmtId="0" fontId="16" fillId="0" borderId="166" xfId="9" applyFont="1" applyFill="1" applyBorder="1" applyAlignment="1">
      <alignment vertical="center"/>
    </xf>
    <xf numFmtId="0" fontId="16" fillId="0" borderId="167" xfId="9" applyFont="1" applyFill="1" applyBorder="1" applyAlignment="1">
      <alignment vertical="center"/>
    </xf>
    <xf numFmtId="178" fontId="16" fillId="0" borderId="168" xfId="9" applyNumberFormat="1" applyFont="1" applyFill="1" applyBorder="1" applyAlignment="1">
      <alignment vertical="center"/>
    </xf>
    <xf numFmtId="178" fontId="16" fillId="0" borderId="169" xfId="9" applyNumberFormat="1" applyFont="1" applyFill="1" applyBorder="1" applyAlignment="1">
      <alignment vertical="center"/>
    </xf>
    <xf numFmtId="38" fontId="16" fillId="0" borderId="170" xfId="13" applyFont="1" applyFill="1" applyBorder="1" applyAlignment="1">
      <alignment vertical="center"/>
    </xf>
    <xf numFmtId="38" fontId="16" fillId="0" borderId="169" xfId="13" applyFont="1" applyFill="1" applyBorder="1" applyAlignment="1">
      <alignment vertical="center"/>
    </xf>
    <xf numFmtId="38" fontId="16" fillId="0" borderId="171" xfId="13" applyFont="1" applyFill="1" applyBorder="1" applyAlignment="1">
      <alignment vertical="center"/>
    </xf>
    <xf numFmtId="38" fontId="16" fillId="0" borderId="172" xfId="13" applyFont="1" applyFill="1" applyBorder="1" applyAlignment="1">
      <alignment vertical="center"/>
    </xf>
    <xf numFmtId="0" fontId="16" fillId="0" borderId="173" xfId="9" applyFont="1" applyFill="1" applyBorder="1" applyAlignment="1">
      <alignment horizontal="center" vertical="center"/>
    </xf>
    <xf numFmtId="0" fontId="16" fillId="0" borderId="174" xfId="9" applyFont="1" applyFill="1" applyBorder="1" applyAlignment="1">
      <alignment horizontal="center" vertical="center"/>
    </xf>
    <xf numFmtId="0" fontId="16" fillId="0" borderId="175" xfId="9" applyFont="1" applyFill="1" applyBorder="1" applyAlignment="1">
      <alignment horizontal="center" vertical="center"/>
    </xf>
    <xf numFmtId="0" fontId="16" fillId="0" borderId="176" xfId="9" applyFont="1" applyFill="1" applyBorder="1" applyAlignment="1">
      <alignment horizontal="center" vertical="center" wrapText="1"/>
    </xf>
    <xf numFmtId="0" fontId="16" fillId="0" borderId="177" xfId="9" applyFont="1" applyFill="1" applyBorder="1" applyAlignment="1">
      <alignment horizontal="center" vertical="center" wrapText="1"/>
    </xf>
    <xf numFmtId="0" fontId="16" fillId="0" borderId="176" xfId="9" applyFont="1" applyFill="1" applyBorder="1" applyAlignment="1">
      <alignment horizontal="center" vertical="center"/>
    </xf>
    <xf numFmtId="0" fontId="16" fillId="0" borderId="178" xfId="9" applyFont="1" applyFill="1" applyBorder="1" applyAlignment="1">
      <alignment horizontal="center" vertical="center"/>
    </xf>
    <xf numFmtId="0" fontId="16" fillId="0" borderId="177" xfId="9" applyFont="1" applyFill="1" applyBorder="1" applyAlignment="1">
      <alignment horizontal="center" vertical="center"/>
    </xf>
    <xf numFmtId="0" fontId="16" fillId="0" borderId="112" xfId="9" applyFont="1" applyFill="1" applyBorder="1" applyAlignment="1">
      <alignment horizontal="left" vertical="center" wrapText="1"/>
    </xf>
    <xf numFmtId="0" fontId="16" fillId="0" borderId="113" xfId="9" applyFont="1" applyFill="1" applyBorder="1" applyAlignment="1">
      <alignment horizontal="left" vertical="center" wrapText="1"/>
    </xf>
    <xf numFmtId="0" fontId="16" fillId="0" borderId="114" xfId="9" applyFont="1" applyFill="1" applyBorder="1" applyAlignment="1">
      <alignment horizontal="left" vertical="center" wrapText="1"/>
    </xf>
    <xf numFmtId="0" fontId="16" fillId="0" borderId="179" xfId="9" applyFont="1" applyFill="1" applyBorder="1" applyAlignment="1">
      <alignment horizontal="center" vertical="center"/>
    </xf>
    <xf numFmtId="0" fontId="16" fillId="0" borderId="180" xfId="9" applyFont="1" applyFill="1" applyBorder="1" applyAlignment="1">
      <alignment horizontal="center" vertical="center"/>
    </xf>
    <xf numFmtId="0" fontId="16" fillId="0" borderId="181" xfId="9" applyFont="1" applyFill="1" applyBorder="1" applyAlignment="1">
      <alignment horizontal="center" vertical="center"/>
    </xf>
    <xf numFmtId="0" fontId="16" fillId="0" borderId="182" xfId="9" applyFont="1" applyFill="1" applyBorder="1" applyAlignment="1">
      <alignment horizontal="left" vertical="top" wrapText="1"/>
    </xf>
    <xf numFmtId="0" fontId="36" fillId="0" borderId="179" xfId="9" applyFont="1" applyFill="1" applyBorder="1" applyAlignment="1">
      <alignment horizontal="center" vertical="center"/>
    </xf>
    <xf numFmtId="0" fontId="36" fillId="0" borderId="180" xfId="9" applyFont="1" applyFill="1" applyBorder="1" applyAlignment="1">
      <alignment horizontal="center" vertical="center"/>
    </xf>
    <xf numFmtId="0" fontId="36" fillId="0" borderId="181" xfId="9" applyFont="1" applyFill="1" applyBorder="1" applyAlignment="1">
      <alignment horizontal="center" vertical="center"/>
    </xf>
    <xf numFmtId="0" fontId="16" fillId="0" borderId="183" xfId="9" applyFont="1" applyFill="1" applyBorder="1" applyAlignment="1">
      <alignment horizontal="center" vertical="center"/>
    </xf>
    <xf numFmtId="0" fontId="16" fillId="0" borderId="184" xfId="9" applyFont="1" applyFill="1" applyBorder="1" applyAlignment="1">
      <alignment horizontal="center" vertical="center"/>
    </xf>
    <xf numFmtId="0" fontId="16" fillId="0" borderId="185" xfId="9" applyFont="1" applyFill="1" applyBorder="1" applyAlignment="1">
      <alignment horizontal="center" vertical="center"/>
    </xf>
    <xf numFmtId="0" fontId="16" fillId="0" borderId="186" xfId="9" applyFont="1" applyFill="1" applyBorder="1" applyAlignment="1">
      <alignment horizontal="left" vertical="top" wrapText="1"/>
    </xf>
    <xf numFmtId="0" fontId="36" fillId="0" borderId="183" xfId="9" applyFont="1" applyFill="1" applyBorder="1" applyAlignment="1">
      <alignment horizontal="center" vertical="center"/>
    </xf>
    <xf numFmtId="0" fontId="36" fillId="0" borderId="184" xfId="9" applyFont="1" applyFill="1" applyBorder="1" applyAlignment="1">
      <alignment horizontal="center" vertical="center"/>
    </xf>
    <xf numFmtId="0" fontId="36" fillId="0" borderId="185" xfId="9" applyFont="1" applyFill="1" applyBorder="1" applyAlignment="1">
      <alignment horizontal="center" vertical="center"/>
    </xf>
    <xf numFmtId="0" fontId="36" fillId="0" borderId="151" xfId="9" applyFont="1" applyFill="1" applyBorder="1" applyAlignment="1">
      <alignment horizontal="center" vertical="center"/>
    </xf>
    <xf numFmtId="0" fontId="36" fillId="0" borderId="152" xfId="9" applyFont="1" applyFill="1" applyBorder="1" applyAlignment="1">
      <alignment horizontal="center" vertical="center"/>
    </xf>
    <xf numFmtId="0" fontId="36" fillId="0" borderId="153" xfId="9" applyFont="1" applyFill="1" applyBorder="1" applyAlignment="1">
      <alignment horizontal="center" vertical="center"/>
    </xf>
    <xf numFmtId="0" fontId="36" fillId="0" borderId="158" xfId="9" applyFont="1" applyFill="1" applyBorder="1" applyAlignment="1">
      <alignment horizontal="center" vertical="center"/>
    </xf>
    <xf numFmtId="0" fontId="36" fillId="0" borderId="159" xfId="9" applyFont="1" applyFill="1" applyBorder="1" applyAlignment="1">
      <alignment horizontal="center" vertical="center"/>
    </xf>
    <xf numFmtId="0" fontId="36" fillId="0" borderId="160" xfId="9" applyFont="1" applyFill="1" applyBorder="1" applyAlignment="1">
      <alignment horizontal="center" vertical="center"/>
    </xf>
    <xf numFmtId="38" fontId="16" fillId="0" borderId="166" xfId="13" applyFont="1" applyFill="1" applyBorder="1" applyAlignment="1">
      <alignment vertical="center"/>
    </xf>
    <xf numFmtId="38" fontId="16" fillId="0" borderId="165" xfId="13" applyFont="1" applyFill="1" applyBorder="1" applyAlignment="1">
      <alignment vertical="center"/>
    </xf>
    <xf numFmtId="38" fontId="16" fillId="0" borderId="187" xfId="13" applyFont="1" applyFill="1" applyBorder="1" applyAlignment="1">
      <alignment vertical="center"/>
    </xf>
    <xf numFmtId="0" fontId="16" fillId="0" borderId="188" xfId="9" applyFont="1" applyFill="1" applyBorder="1" applyAlignment="1">
      <alignment horizontal="center" vertical="center"/>
    </xf>
    <xf numFmtId="0" fontId="16" fillId="0" borderId="189" xfId="9" applyFont="1" applyFill="1" applyBorder="1" applyAlignment="1">
      <alignment horizontal="center" vertical="center"/>
    </xf>
    <xf numFmtId="178" fontId="16" fillId="0" borderId="189" xfId="9" applyNumberFormat="1" applyFont="1" applyFill="1" applyBorder="1" applyAlignment="1">
      <alignment horizontal="right" vertical="center"/>
    </xf>
    <xf numFmtId="178" fontId="16" fillId="0" borderId="190" xfId="9" applyNumberFormat="1" applyFont="1" applyFill="1" applyBorder="1" applyAlignment="1">
      <alignment horizontal="right" vertical="center"/>
    </xf>
    <xf numFmtId="178" fontId="16" fillId="0" borderId="191" xfId="9" applyNumberFormat="1" applyFont="1" applyFill="1" applyBorder="1" applyAlignment="1">
      <alignment horizontal="right" vertical="center"/>
    </xf>
    <xf numFmtId="38" fontId="16" fillId="0" borderId="189" xfId="13" applyFont="1" applyFill="1" applyBorder="1" applyAlignment="1">
      <alignment vertical="center"/>
    </xf>
    <xf numFmtId="38" fontId="36" fillId="0" borderId="189" xfId="13" applyFont="1" applyFill="1" applyBorder="1" applyAlignment="1">
      <alignment vertical="center"/>
    </xf>
    <xf numFmtId="38" fontId="16" fillId="0" borderId="192" xfId="13" applyFont="1" applyFill="1" applyBorder="1" applyAlignment="1">
      <alignment vertical="center"/>
    </xf>
    <xf numFmtId="0" fontId="48" fillId="0" borderId="167" xfId="9" applyFont="1" applyFill="1" applyBorder="1" applyAlignment="1">
      <alignment vertical="center"/>
    </xf>
    <xf numFmtId="38" fontId="36" fillId="0" borderId="166" xfId="13" applyFont="1" applyFill="1" applyBorder="1" applyAlignment="1">
      <alignment vertical="center"/>
    </xf>
    <xf numFmtId="0" fontId="36" fillId="0" borderId="144" xfId="9" applyFont="1" applyFill="1" applyBorder="1" applyAlignment="1">
      <alignment horizontal="center" vertical="center"/>
    </xf>
    <xf numFmtId="0" fontId="36" fillId="0" borderId="145" xfId="9" applyFont="1" applyFill="1" applyBorder="1" applyAlignment="1">
      <alignment horizontal="center" vertical="center"/>
    </xf>
    <xf numFmtId="0" fontId="36" fillId="0" borderId="146" xfId="9" applyFont="1" applyFill="1" applyBorder="1" applyAlignment="1">
      <alignment horizontal="center" vertical="center"/>
    </xf>
    <xf numFmtId="0" fontId="16" fillId="0" borderId="178" xfId="9" applyFont="1" applyFill="1" applyBorder="1" applyAlignment="1">
      <alignment horizontal="center" vertical="center" wrapText="1"/>
    </xf>
    <xf numFmtId="0" fontId="19" fillId="0" borderId="2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10" xfId="0" applyFont="1" applyFill="1" applyBorder="1" applyAlignment="1">
      <alignment horizontal="center" vertical="center" wrapText="1"/>
    </xf>
    <xf numFmtId="38" fontId="16" fillId="0" borderId="188" xfId="13" applyFont="1" applyFill="1" applyBorder="1" applyAlignment="1">
      <alignment vertical="center"/>
    </xf>
    <xf numFmtId="0" fontId="36" fillId="0" borderId="193" xfId="9" applyFont="1" applyFill="1" applyBorder="1" applyAlignment="1">
      <alignment vertical="center"/>
    </xf>
    <xf numFmtId="0" fontId="16" fillId="0" borderId="194" xfId="9" applyFont="1" applyFill="1" applyBorder="1" applyAlignment="1">
      <alignment horizontal="center" vertical="center"/>
    </xf>
    <xf numFmtId="0" fontId="16" fillId="0" borderId="195" xfId="9" applyFont="1" applyFill="1" applyBorder="1" applyAlignment="1">
      <alignment horizontal="center" vertical="center"/>
    </xf>
    <xf numFmtId="0" fontId="16" fillId="0" borderId="196" xfId="9" applyFont="1" applyFill="1" applyBorder="1" applyAlignment="1">
      <alignment horizontal="center" vertical="center"/>
    </xf>
    <xf numFmtId="0" fontId="19" fillId="0" borderId="9"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3" xfId="0" applyFont="1" applyFill="1" applyBorder="1" applyAlignment="1">
      <alignment horizontal="center" vertical="center"/>
    </xf>
    <xf numFmtId="0" fontId="15" fillId="0" borderId="9" xfId="0" applyFont="1" applyFill="1" applyBorder="1" applyAlignment="1">
      <alignment horizontal="center" vertical="center" wrapText="1"/>
    </xf>
    <xf numFmtId="0" fontId="15" fillId="0" borderId="1"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9" fillId="0" borderId="15" xfId="0" applyFont="1" applyFill="1" applyBorder="1" applyAlignment="1">
      <alignment horizontal="center" vertical="center" wrapText="1"/>
    </xf>
    <xf numFmtId="0" fontId="19" fillId="0" borderId="15" xfId="0" applyFont="1" applyFill="1" applyBorder="1" applyAlignment="1">
      <alignment horizontal="center" vertical="center"/>
    </xf>
    <xf numFmtId="0" fontId="19" fillId="0" borderId="23" xfId="0" applyFont="1" applyFill="1" applyBorder="1" applyAlignment="1" applyProtection="1">
      <alignment horizontal="center" vertical="top"/>
      <protection locked="0"/>
    </xf>
    <xf numFmtId="0" fontId="19" fillId="0" borderId="6" xfId="0" applyFont="1" applyFill="1" applyBorder="1" applyAlignment="1" applyProtection="1">
      <alignment horizontal="center" vertical="top"/>
      <protection locked="0"/>
    </xf>
    <xf numFmtId="0" fontId="19" fillId="0" borderId="10" xfId="0" applyFont="1" applyFill="1" applyBorder="1" applyAlignment="1" applyProtection="1">
      <alignment horizontal="center" vertical="top"/>
      <protection locked="0"/>
    </xf>
    <xf numFmtId="0" fontId="15" fillId="0" borderId="23"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10"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53" xfId="0" applyFont="1" applyFill="1" applyBorder="1" applyAlignment="1">
      <alignment horizontal="center" vertical="center" wrapText="1"/>
    </xf>
    <xf numFmtId="0" fontId="15" fillId="0" borderId="235" xfId="0" applyFont="1" applyFill="1" applyBorder="1" applyAlignment="1">
      <alignment horizontal="center" vertical="center" wrapText="1"/>
    </xf>
    <xf numFmtId="0" fontId="3" fillId="0" borderId="234" xfId="0" applyFont="1" applyFill="1" applyBorder="1" applyAlignment="1">
      <alignment horizontal="center" vertical="center" wrapText="1"/>
    </xf>
    <xf numFmtId="0" fontId="19" fillId="0" borderId="1" xfId="0" applyFont="1" applyFill="1" applyBorder="1" applyAlignment="1">
      <alignment horizontal="right" vertical="top"/>
    </xf>
    <xf numFmtId="0" fontId="15" fillId="0" borderId="0" xfId="0" applyFont="1" applyFill="1" applyBorder="1" applyAlignment="1">
      <alignment horizontal="left" vertical="top" wrapText="1"/>
    </xf>
    <xf numFmtId="0" fontId="19" fillId="2" borderId="22" xfId="0" applyFont="1" applyFill="1" applyBorder="1" applyAlignment="1">
      <alignment horizontal="center" vertical="center"/>
    </xf>
    <xf numFmtId="0" fontId="15" fillId="2" borderId="0" xfId="0" applyFont="1" applyFill="1" applyBorder="1" applyAlignment="1">
      <alignment horizontal="left" vertical="top" wrapText="1"/>
    </xf>
    <xf numFmtId="0" fontId="48" fillId="2" borderId="0" xfId="0" applyFont="1" applyFill="1" applyBorder="1" applyAlignment="1">
      <alignment horizontal="left" vertical="center" wrapText="1"/>
    </xf>
    <xf numFmtId="0" fontId="19" fillId="2" borderId="0" xfId="0" applyFont="1" applyFill="1" applyBorder="1" applyAlignment="1">
      <alignment horizontal="left" vertical="top" wrapText="1"/>
    </xf>
    <xf numFmtId="0" fontId="19" fillId="2" borderId="2" xfId="0" applyFont="1" applyFill="1" applyBorder="1" applyAlignment="1">
      <alignment horizontal="left" vertical="top" wrapText="1"/>
    </xf>
    <xf numFmtId="0" fontId="19" fillId="2" borderId="15" xfId="0" applyFont="1" applyFill="1" applyBorder="1" applyAlignment="1">
      <alignment horizontal="center" vertical="center" wrapText="1"/>
    </xf>
    <xf numFmtId="0" fontId="19" fillId="2" borderId="23" xfId="0" applyFont="1" applyFill="1" applyBorder="1" applyAlignment="1">
      <alignment horizontal="center" vertical="top" wrapText="1"/>
    </xf>
    <xf numFmtId="0" fontId="19" fillId="2" borderId="6" xfId="0" applyFont="1" applyFill="1" applyBorder="1" applyAlignment="1">
      <alignment horizontal="center" vertical="top" wrapText="1"/>
    </xf>
    <xf numFmtId="0" fontId="19" fillId="2" borderId="10" xfId="0" applyFont="1" applyFill="1" applyBorder="1" applyAlignment="1">
      <alignment horizontal="center" vertical="top" wrapText="1"/>
    </xf>
    <xf numFmtId="0" fontId="3" fillId="0" borderId="0" xfId="0" applyFont="1" applyAlignment="1">
      <alignment horizontal="left" vertical="top" wrapText="1"/>
    </xf>
    <xf numFmtId="0" fontId="17" fillId="2" borderId="7" xfId="0" applyFont="1" applyFill="1" applyBorder="1" applyAlignment="1">
      <alignment vertical="center"/>
    </xf>
    <xf numFmtId="0" fontId="17" fillId="2" borderId="2" xfId="0" applyFont="1" applyFill="1" applyBorder="1" applyAlignment="1">
      <alignment vertical="center"/>
    </xf>
    <xf numFmtId="0" fontId="17" fillId="2" borderId="3" xfId="0" applyFont="1" applyFill="1" applyBorder="1" applyAlignment="1">
      <alignment vertical="center"/>
    </xf>
    <xf numFmtId="0" fontId="19" fillId="2" borderId="0" xfId="0" applyFont="1" applyFill="1" applyBorder="1" applyAlignment="1">
      <alignment horizontal="right" vertical="top"/>
    </xf>
    <xf numFmtId="0" fontId="17" fillId="2" borderId="33" xfId="0" applyFont="1" applyFill="1" applyBorder="1" applyAlignment="1">
      <alignment horizontal="center" vertical="center" wrapText="1"/>
    </xf>
    <xf numFmtId="0" fontId="17" fillId="2" borderId="1" xfId="0" applyFont="1" applyFill="1" applyBorder="1" applyAlignment="1">
      <alignment horizontal="center" vertical="center" wrapText="1"/>
    </xf>
    <xf numFmtId="0" fontId="17" fillId="2" borderId="5" xfId="0" applyFont="1" applyFill="1" applyBorder="1" applyAlignment="1">
      <alignment horizontal="center" vertical="center" wrapText="1"/>
    </xf>
    <xf numFmtId="0" fontId="17" fillId="2" borderId="34" xfId="0" applyFont="1" applyFill="1" applyBorder="1" applyAlignment="1">
      <alignment horizontal="center" vertical="center" wrapText="1"/>
    </xf>
    <xf numFmtId="0" fontId="17" fillId="2" borderId="2" xfId="0" applyFont="1" applyFill="1" applyBorder="1" applyAlignment="1">
      <alignment horizontal="center" vertical="center" wrapText="1"/>
    </xf>
    <xf numFmtId="0" fontId="17" fillId="2" borderId="3" xfId="0" applyFont="1" applyFill="1" applyBorder="1" applyAlignment="1">
      <alignment horizontal="center" vertical="center" wrapText="1"/>
    </xf>
    <xf numFmtId="0" fontId="17" fillId="2" borderId="8" xfId="0" applyFont="1" applyFill="1" applyBorder="1" applyAlignment="1">
      <alignment vertical="center"/>
    </xf>
    <xf numFmtId="0" fontId="17" fillId="2" borderId="0" xfId="0" applyFont="1" applyFill="1" applyBorder="1" applyAlignment="1">
      <alignment vertical="center"/>
    </xf>
    <xf numFmtId="0" fontId="17" fillId="2" borderId="4" xfId="0" applyFont="1" applyFill="1" applyBorder="1" applyAlignment="1">
      <alignment vertical="center"/>
    </xf>
    <xf numFmtId="0" fontId="17" fillId="2" borderId="31" xfId="0" applyFont="1" applyFill="1" applyBorder="1" applyAlignment="1" applyProtection="1">
      <alignment horizontal="center" vertical="center"/>
      <protection locked="0"/>
    </xf>
    <xf numFmtId="0" fontId="17" fillId="2" borderId="32" xfId="0" applyFont="1" applyFill="1" applyBorder="1" applyAlignment="1" applyProtection="1">
      <alignment horizontal="center" vertical="center"/>
      <protection locked="0"/>
    </xf>
    <xf numFmtId="0" fontId="17" fillId="2" borderId="89" xfId="0" applyFont="1" applyFill="1" applyBorder="1" applyAlignment="1" applyProtection="1">
      <alignment horizontal="center" vertical="center"/>
      <protection locked="0"/>
    </xf>
    <xf numFmtId="0" fontId="17" fillId="2" borderId="33"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7" fillId="2" borderId="5" xfId="0" applyFont="1" applyFill="1" applyBorder="1" applyAlignment="1">
      <alignment horizontal="left" vertical="center" wrapText="1"/>
    </xf>
    <xf numFmtId="0" fontId="17" fillId="2" borderId="90" xfId="0" applyFont="1" applyFill="1" applyBorder="1" applyAlignment="1">
      <alignment horizontal="left" vertical="center" wrapText="1"/>
    </xf>
    <xf numFmtId="0" fontId="17" fillId="2" borderId="0" xfId="0" applyFont="1" applyFill="1" applyBorder="1" applyAlignment="1">
      <alignment horizontal="left" vertical="center" wrapText="1"/>
    </xf>
    <xf numFmtId="0" fontId="17" fillId="2" borderId="4" xfId="0" applyFont="1" applyFill="1" applyBorder="1" applyAlignment="1">
      <alignment horizontal="left" vertical="center" wrapText="1"/>
    </xf>
    <xf numFmtId="0" fontId="17" fillId="2" borderId="34" xfId="0" applyFont="1" applyFill="1" applyBorder="1" applyAlignment="1">
      <alignment horizontal="left" vertical="center" wrapText="1"/>
    </xf>
    <xf numFmtId="0" fontId="17" fillId="2" borderId="2" xfId="0" applyFont="1" applyFill="1" applyBorder="1" applyAlignment="1">
      <alignment horizontal="left" vertical="center" wrapText="1"/>
    </xf>
    <xf numFmtId="0" fontId="17" fillId="2" borderId="3" xfId="0" applyFont="1" applyFill="1" applyBorder="1" applyAlignment="1">
      <alignment horizontal="left" vertical="center" wrapText="1"/>
    </xf>
    <xf numFmtId="0" fontId="17" fillId="2" borderId="52" xfId="0" applyFont="1" applyFill="1" applyBorder="1" applyAlignment="1">
      <alignment horizontal="center" vertical="center" wrapText="1"/>
    </xf>
    <xf numFmtId="0" fontId="17" fillId="2" borderId="53" xfId="0" applyFont="1" applyFill="1" applyBorder="1" applyAlignment="1">
      <alignment horizontal="center" vertical="center" wrapText="1"/>
    </xf>
    <xf numFmtId="0" fontId="17" fillId="2" borderId="90" xfId="0" applyFont="1" applyFill="1" applyBorder="1" applyAlignment="1">
      <alignment horizontal="center" vertical="center" wrapText="1"/>
    </xf>
    <xf numFmtId="0" fontId="17" fillId="2" borderId="0"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2" borderId="8" xfId="0" applyFont="1" applyFill="1" applyBorder="1" applyAlignment="1">
      <alignment horizontal="left" vertical="center" wrapText="1"/>
    </xf>
    <xf numFmtId="0" fontId="17" fillId="2" borderId="91" xfId="0" applyFont="1" applyFill="1" applyBorder="1" applyAlignment="1">
      <alignment horizontal="center" vertical="center" wrapText="1"/>
    </xf>
    <xf numFmtId="0" fontId="17" fillId="2" borderId="9" xfId="0" applyFont="1" applyFill="1" applyBorder="1" applyAlignment="1" applyProtection="1">
      <alignment horizontal="center" vertical="center"/>
      <protection locked="0"/>
    </xf>
    <xf numFmtId="0" fontId="17" fillId="2" borderId="7" xfId="0" applyFont="1" applyFill="1" applyBorder="1" applyAlignment="1" applyProtection="1">
      <alignment horizontal="center" vertical="center"/>
      <protection locked="0"/>
    </xf>
    <xf numFmtId="0" fontId="17" fillId="2" borderId="9" xfId="0" applyFont="1" applyFill="1" applyBorder="1" applyAlignment="1">
      <alignment vertical="center"/>
    </xf>
    <xf numFmtId="0" fontId="17" fillId="2" borderId="1" xfId="0" applyFont="1" applyFill="1" applyBorder="1" applyAlignment="1">
      <alignment vertical="center"/>
    </xf>
    <xf numFmtId="0" fontId="17" fillId="2" borderId="5" xfId="0" applyFont="1" applyFill="1" applyBorder="1" applyAlignment="1">
      <alignment vertical="center"/>
    </xf>
    <xf numFmtId="0" fontId="19" fillId="0" borderId="0" xfId="0" applyFont="1" applyFill="1" applyBorder="1" applyAlignment="1">
      <alignment horizontal="left" vertical="top"/>
    </xf>
    <xf numFmtId="0" fontId="19" fillId="0" borderId="201" xfId="0" applyFont="1" applyFill="1" applyBorder="1" applyAlignment="1">
      <alignment horizontal="center" vertical="center" wrapText="1"/>
    </xf>
    <xf numFmtId="0" fontId="19" fillId="0" borderId="202" xfId="0" applyFont="1" applyFill="1" applyBorder="1" applyAlignment="1">
      <alignment horizontal="center" vertical="center" wrapText="1"/>
    </xf>
    <xf numFmtId="0" fontId="19" fillId="0" borderId="79" xfId="0" applyFont="1" applyFill="1" applyBorder="1" applyAlignment="1">
      <alignment horizontal="center" vertical="center" wrapText="1"/>
    </xf>
    <xf numFmtId="0" fontId="19" fillId="0" borderId="22" xfId="0" quotePrefix="1" applyFont="1" applyFill="1" applyBorder="1" applyAlignment="1">
      <alignment horizontal="left" vertical="center" wrapText="1"/>
    </xf>
    <xf numFmtId="0" fontId="19" fillId="0" borderId="27" xfId="0" quotePrefix="1" applyFont="1" applyFill="1" applyBorder="1" applyAlignment="1">
      <alignment horizontal="left" vertical="center" wrapText="1"/>
    </xf>
    <xf numFmtId="0" fontId="19" fillId="0" borderId="11" xfId="0" quotePrefix="1" applyFont="1" applyFill="1" applyBorder="1" applyAlignment="1">
      <alignment horizontal="left" vertical="center" wrapText="1"/>
    </xf>
    <xf numFmtId="0" fontId="19" fillId="0" borderId="220" xfId="0" applyFont="1" applyFill="1" applyBorder="1" applyAlignment="1">
      <alignment horizontal="center" vertical="center" wrapText="1"/>
    </xf>
    <xf numFmtId="0" fontId="19" fillId="0" borderId="221" xfId="0" quotePrefix="1" applyFont="1" applyFill="1" applyBorder="1" applyAlignment="1">
      <alignment horizontal="left" vertical="center" wrapText="1"/>
    </xf>
    <xf numFmtId="0" fontId="19" fillId="0" borderId="88" xfId="0" applyFont="1" applyFill="1" applyBorder="1" applyAlignment="1">
      <alignment horizontal="right" vertical="center" wrapText="1"/>
    </xf>
    <xf numFmtId="0" fontId="19" fillId="0" borderId="203" xfId="0" applyFont="1" applyFill="1" applyBorder="1" applyAlignment="1">
      <alignment horizontal="right" vertical="center" wrapText="1"/>
    </xf>
    <xf numFmtId="0" fontId="19" fillId="0" borderId="204" xfId="0" applyFont="1" applyFill="1" applyBorder="1" applyAlignment="1">
      <alignment horizontal="right" vertical="center" wrapText="1"/>
    </xf>
    <xf numFmtId="0" fontId="19" fillId="0" borderId="23" xfId="0" quotePrefix="1" applyFont="1" applyFill="1" applyBorder="1" applyAlignment="1">
      <alignment horizontal="left" vertical="center" wrapText="1"/>
    </xf>
    <xf numFmtId="0" fontId="19" fillId="0" borderId="10" xfId="0" quotePrefix="1" applyFont="1" applyFill="1" applyBorder="1" applyAlignment="1">
      <alignment horizontal="left" vertical="center" wrapText="1"/>
    </xf>
    <xf numFmtId="0" fontId="19" fillId="0" borderId="23" xfId="0" applyFont="1" applyFill="1" applyBorder="1" applyAlignment="1">
      <alignment horizontal="left" vertical="center" wrapText="1"/>
    </xf>
    <xf numFmtId="0" fontId="19" fillId="0" borderId="10" xfId="0" applyFont="1" applyFill="1" applyBorder="1" applyAlignment="1">
      <alignment horizontal="left" vertical="center" wrapText="1"/>
    </xf>
    <xf numFmtId="0" fontId="19" fillId="0" borderId="22" xfId="0" applyFont="1" applyFill="1" applyBorder="1" applyAlignment="1">
      <alignment horizontal="center" vertical="center"/>
    </xf>
    <xf numFmtId="0" fontId="40" fillId="0" borderId="0" xfId="9" applyFont="1" applyFill="1" applyBorder="1" applyAlignment="1">
      <alignment horizontal="left" vertical="center"/>
    </xf>
    <xf numFmtId="0" fontId="21" fillId="0" borderId="0" xfId="0" applyFont="1" applyFill="1" applyBorder="1" applyAlignment="1">
      <alignment horizontal="left" vertical="center"/>
    </xf>
    <xf numFmtId="0" fontId="19" fillId="0" borderId="0" xfId="0" applyFont="1" applyFill="1" applyBorder="1" applyAlignment="1">
      <alignment horizontal="left" vertical="center"/>
    </xf>
    <xf numFmtId="0" fontId="51" fillId="0" borderId="207" xfId="0" applyFont="1" applyFill="1" applyBorder="1" applyAlignment="1">
      <alignment horizontal="center" vertical="center" wrapText="1"/>
    </xf>
    <xf numFmtId="0" fontId="51" fillId="0" borderId="203" xfId="0" applyFont="1" applyFill="1" applyBorder="1" applyAlignment="1">
      <alignment horizontal="center" vertical="center" wrapText="1"/>
    </xf>
    <xf numFmtId="0" fontId="3" fillId="0" borderId="79" xfId="0" applyFont="1" applyFill="1" applyBorder="1" applyAlignment="1">
      <alignment horizontal="center" vertical="center" wrapText="1"/>
    </xf>
    <xf numFmtId="0" fontId="19" fillId="0" borderId="9" xfId="0" quotePrefix="1" applyFont="1" applyFill="1" applyBorder="1" applyAlignment="1">
      <alignment horizontal="left" vertical="center" wrapText="1"/>
    </xf>
    <xf numFmtId="0" fontId="3" fillId="0" borderId="7" xfId="0" applyFont="1" applyFill="1" applyBorder="1" applyAlignment="1">
      <alignment horizontal="left" vertical="center" wrapText="1"/>
    </xf>
    <xf numFmtId="0" fontId="22" fillId="2" borderId="23" xfId="9" applyFont="1" applyFill="1" applyBorder="1" applyAlignment="1">
      <alignment horizontal="center" vertical="center"/>
    </xf>
    <xf numFmtId="0" fontId="22" fillId="2" borderId="6" xfId="9" applyFont="1" applyFill="1" applyBorder="1" applyAlignment="1">
      <alignment horizontal="center" vertical="center"/>
    </xf>
    <xf numFmtId="0" fontId="22" fillId="2" borderId="10" xfId="9" applyFont="1" applyFill="1" applyBorder="1" applyAlignment="1">
      <alignment horizontal="center" vertical="center"/>
    </xf>
    <xf numFmtId="38" fontId="22" fillId="2" borderId="23" xfId="2" applyFont="1" applyFill="1" applyBorder="1" applyAlignment="1">
      <alignment horizontal="center" vertical="center"/>
    </xf>
    <xf numFmtId="38" fontId="22" fillId="2" borderId="6" xfId="2" applyFont="1" applyFill="1" applyBorder="1" applyAlignment="1">
      <alignment horizontal="center" vertical="center"/>
    </xf>
    <xf numFmtId="40" fontId="22" fillId="2" borderId="23" xfId="2" applyNumberFormat="1" applyFont="1" applyFill="1" applyBorder="1" applyAlignment="1">
      <alignment horizontal="center" vertical="center"/>
    </xf>
    <xf numFmtId="40" fontId="22" fillId="2" borderId="6" xfId="2" applyNumberFormat="1" applyFont="1" applyFill="1" applyBorder="1" applyAlignment="1">
      <alignment horizontal="center" vertical="center"/>
    </xf>
    <xf numFmtId="189" fontId="22" fillId="2" borderId="23" xfId="2" applyNumberFormat="1" applyFont="1" applyFill="1" applyBorder="1" applyAlignment="1">
      <alignment horizontal="center" vertical="center"/>
    </xf>
    <xf numFmtId="189" fontId="22" fillId="2" borderId="6" xfId="2" applyNumberFormat="1" applyFont="1" applyFill="1" applyBorder="1" applyAlignment="1">
      <alignment horizontal="center" vertical="center"/>
    </xf>
    <xf numFmtId="0" fontId="22" fillId="2" borderId="23" xfId="9" applyFont="1" applyFill="1" applyBorder="1" applyAlignment="1">
      <alignment horizontal="left" vertical="center"/>
    </xf>
    <xf numFmtId="0" fontId="22" fillId="2" borderId="6" xfId="9" applyFont="1" applyFill="1" applyBorder="1" applyAlignment="1">
      <alignment horizontal="left" vertical="center"/>
    </xf>
    <xf numFmtId="0" fontId="22" fillId="2" borderId="10" xfId="9" applyFont="1" applyFill="1" applyBorder="1" applyAlignment="1">
      <alignment horizontal="left" vertical="center"/>
    </xf>
    <xf numFmtId="38" fontId="22" fillId="2" borderId="10" xfId="2" applyFont="1" applyFill="1" applyBorder="1" applyAlignment="1">
      <alignment horizontal="center" vertical="center"/>
    </xf>
    <xf numFmtId="0" fontId="22" fillId="2" borderId="23" xfId="9" applyFont="1" applyFill="1" applyBorder="1" applyAlignment="1">
      <alignment horizontal="left" vertical="center" wrapText="1"/>
    </xf>
    <xf numFmtId="0" fontId="22" fillId="2" borderId="6" xfId="9" applyFont="1" applyFill="1" applyBorder="1" applyAlignment="1">
      <alignment horizontal="left" vertical="center" wrapText="1"/>
    </xf>
    <xf numFmtId="0" fontId="22" fillId="2" borderId="10" xfId="9" applyFont="1" applyFill="1" applyBorder="1" applyAlignment="1">
      <alignment horizontal="left" vertical="center" wrapText="1"/>
    </xf>
    <xf numFmtId="38" fontId="22" fillId="2" borderId="15" xfId="2" applyFont="1" applyFill="1" applyBorder="1" applyAlignment="1">
      <alignment horizontal="center" vertical="center"/>
    </xf>
    <xf numFmtId="0" fontId="22" fillId="2" borderId="15" xfId="9" applyFont="1" applyFill="1" applyBorder="1" applyAlignment="1">
      <alignment horizontal="center" vertical="center"/>
    </xf>
    <xf numFmtId="0" fontId="22" fillId="2" borderId="23" xfId="9" applyFont="1" applyFill="1" applyBorder="1" applyAlignment="1">
      <alignment horizontal="right" vertical="center"/>
    </xf>
    <xf numFmtId="0" fontId="22" fillId="2" borderId="6" xfId="9" applyFont="1" applyFill="1" applyBorder="1" applyAlignment="1">
      <alignment horizontal="right" vertical="center"/>
    </xf>
    <xf numFmtId="0" fontId="22" fillId="2" borderId="23" xfId="9" applyFont="1" applyFill="1" applyBorder="1" applyAlignment="1">
      <alignment horizontal="center" vertical="top" wrapText="1"/>
    </xf>
    <xf numFmtId="0" fontId="22" fillId="2" borderId="6" xfId="9" applyFont="1" applyFill="1" applyBorder="1" applyAlignment="1">
      <alignment horizontal="center" vertical="top" wrapText="1"/>
    </xf>
    <xf numFmtId="0" fontId="22" fillId="2" borderId="10" xfId="9" applyFont="1" applyFill="1" applyBorder="1" applyAlignment="1">
      <alignment horizontal="center" vertical="top" wrapText="1"/>
    </xf>
    <xf numFmtId="0" fontId="22" fillId="2" borderId="23" xfId="9" applyFont="1" applyFill="1" applyBorder="1" applyAlignment="1">
      <alignment horizontal="center" vertical="center" wrapText="1"/>
    </xf>
    <xf numFmtId="0" fontId="22" fillId="2" borderId="10" xfId="9" applyFont="1" applyFill="1" applyBorder="1" applyAlignment="1">
      <alignment horizontal="center" vertical="center" wrapText="1"/>
    </xf>
    <xf numFmtId="0" fontId="22" fillId="2" borderId="6" xfId="9" applyFont="1" applyFill="1" applyBorder="1" applyAlignment="1">
      <alignment horizontal="center" vertical="center" wrapText="1"/>
    </xf>
    <xf numFmtId="0" fontId="22" fillId="2" borderId="9" xfId="9" applyFont="1" applyFill="1" applyBorder="1" applyAlignment="1">
      <alignment horizontal="left" vertical="center" wrapText="1"/>
    </xf>
    <xf numFmtId="0" fontId="22" fillId="2" borderId="1" xfId="9" applyFont="1" applyFill="1" applyBorder="1" applyAlignment="1">
      <alignment horizontal="left" vertical="center" wrapText="1"/>
    </xf>
    <xf numFmtId="0" fontId="22" fillId="2" borderId="5" xfId="9" applyFont="1" applyFill="1" applyBorder="1" applyAlignment="1">
      <alignment horizontal="left" vertical="center" wrapText="1"/>
    </xf>
    <xf numFmtId="0" fontId="22" fillId="2" borderId="7" xfId="9" applyFont="1" applyFill="1" applyBorder="1" applyAlignment="1">
      <alignment horizontal="left" vertical="center" wrapText="1"/>
    </xf>
    <xf numFmtId="0" fontId="22" fillId="2" borderId="2" xfId="9" applyFont="1" applyFill="1" applyBorder="1" applyAlignment="1">
      <alignment horizontal="left" vertical="center" wrapText="1"/>
    </xf>
    <xf numFmtId="0" fontId="22" fillId="2" borderId="3" xfId="9" applyFont="1" applyFill="1" applyBorder="1" applyAlignment="1">
      <alignment horizontal="left" vertical="center" wrapText="1"/>
    </xf>
    <xf numFmtId="0" fontId="45" fillId="2" borderId="9" xfId="9" applyFont="1" applyFill="1" applyBorder="1" applyAlignment="1">
      <alignment horizontal="center" vertical="center"/>
    </xf>
    <xf numFmtId="0" fontId="45" fillId="2" borderId="5" xfId="9" applyFont="1" applyFill="1" applyBorder="1" applyAlignment="1">
      <alignment horizontal="center" vertical="center"/>
    </xf>
    <xf numFmtId="0" fontId="45" fillId="2" borderId="8" xfId="9" applyFont="1" applyFill="1" applyBorder="1" applyAlignment="1">
      <alignment horizontal="center" vertical="center"/>
    </xf>
    <xf numFmtId="0" fontId="45" fillId="2" borderId="4" xfId="9" applyFont="1" applyFill="1" applyBorder="1" applyAlignment="1">
      <alignment horizontal="center" vertical="center"/>
    </xf>
    <xf numFmtId="0" fontId="45" fillId="2" borderId="7" xfId="9" applyFont="1" applyFill="1" applyBorder="1" applyAlignment="1">
      <alignment horizontal="center" vertical="center"/>
    </xf>
    <xf numFmtId="0" fontId="45" fillId="2" borderId="3" xfId="9" applyFont="1" applyFill="1" applyBorder="1" applyAlignment="1">
      <alignment horizontal="center" vertical="center"/>
    </xf>
    <xf numFmtId="0" fontId="22" fillId="0" borderId="88" xfId="9" applyFont="1" applyFill="1" applyBorder="1" applyAlignment="1">
      <alignment horizontal="center" vertical="center"/>
    </xf>
    <xf numFmtId="0" fontId="22" fillId="0" borderId="204" xfId="9" applyFont="1" applyFill="1" applyBorder="1" applyAlignment="1">
      <alignment horizontal="center" vertical="center"/>
    </xf>
    <xf numFmtId="0" fontId="22" fillId="0" borderId="207" xfId="9" applyFont="1" applyFill="1" applyBorder="1" applyAlignment="1">
      <alignment horizontal="center" vertical="center"/>
    </xf>
    <xf numFmtId="191" fontId="22" fillId="0" borderId="207" xfId="2" applyNumberFormat="1" applyFont="1" applyFill="1" applyBorder="1" applyAlignment="1">
      <alignment horizontal="center" vertical="center"/>
    </xf>
    <xf numFmtId="191" fontId="22" fillId="0" borderId="228" xfId="2" applyNumberFormat="1" applyFont="1" applyFill="1" applyBorder="1" applyAlignment="1">
      <alignment horizontal="center" vertical="center"/>
    </xf>
    <xf numFmtId="38" fontId="22" fillId="0" borderId="23" xfId="2" applyFont="1" applyFill="1" applyBorder="1" applyAlignment="1">
      <alignment horizontal="center" vertical="center"/>
    </xf>
    <xf numFmtId="38" fontId="22" fillId="0" borderId="10" xfId="2" applyFont="1" applyFill="1" applyBorder="1" applyAlignment="1">
      <alignment horizontal="center" vertical="center"/>
    </xf>
    <xf numFmtId="191" fontId="22" fillId="0" borderId="15" xfId="2" applyNumberFormat="1" applyFont="1" applyFill="1" applyBorder="1" applyAlignment="1">
      <alignment horizontal="center" vertical="center"/>
    </xf>
    <xf numFmtId="191" fontId="22" fillId="0" borderId="84" xfId="2" applyNumberFormat="1" applyFont="1" applyFill="1" applyBorder="1" applyAlignment="1">
      <alignment horizontal="center" vertical="center"/>
    </xf>
    <xf numFmtId="0" fontId="22" fillId="0" borderId="76" xfId="9" applyFont="1" applyFill="1" applyBorder="1" applyAlignment="1">
      <alignment horizontal="center" vertical="center"/>
    </xf>
    <xf numFmtId="0" fontId="22" fillId="0" borderId="10" xfId="9" applyFont="1" applyFill="1" applyBorder="1" applyAlignment="1">
      <alignment horizontal="center" vertical="center"/>
    </xf>
    <xf numFmtId="0" fontId="22" fillId="0" borderId="226" xfId="9" applyFont="1" applyFill="1" applyBorder="1" applyAlignment="1">
      <alignment horizontal="center" vertical="center"/>
    </xf>
    <xf numFmtId="0" fontId="22" fillId="0" borderId="65" xfId="9" applyFont="1" applyFill="1" applyBorder="1" applyAlignment="1">
      <alignment horizontal="center" vertical="center"/>
    </xf>
    <xf numFmtId="38" fontId="22" fillId="0" borderId="64" xfId="2" applyFont="1" applyFill="1" applyBorder="1" applyAlignment="1">
      <alignment horizontal="center" vertical="center"/>
    </xf>
    <xf numFmtId="38" fontId="22" fillId="0" borderId="65" xfId="2" applyFont="1" applyFill="1" applyBorder="1" applyAlignment="1">
      <alignment horizontal="center" vertical="center"/>
    </xf>
    <xf numFmtId="191" fontId="22" fillId="0" borderId="67" xfId="2" applyNumberFormat="1" applyFont="1" applyFill="1" applyBorder="1" applyAlignment="1">
      <alignment horizontal="center" vertical="center"/>
    </xf>
    <xf numFmtId="191" fontId="22" fillId="0" borderId="68" xfId="2" applyNumberFormat="1" applyFont="1" applyFill="1" applyBorder="1" applyAlignment="1">
      <alignment horizontal="center" vertical="center"/>
    </xf>
    <xf numFmtId="0" fontId="22" fillId="0" borderId="227" xfId="9" applyFont="1" applyFill="1" applyBorder="1" applyAlignment="1">
      <alignment horizontal="center" vertical="center"/>
    </xf>
    <xf numFmtId="0" fontId="22" fillId="0" borderId="3" xfId="9" applyFont="1" applyFill="1" applyBorder="1" applyAlignment="1">
      <alignment horizontal="center" vertical="center"/>
    </xf>
    <xf numFmtId="38" fontId="22" fillId="0" borderId="7" xfId="2" applyFont="1" applyFill="1" applyBorder="1" applyAlignment="1">
      <alignment horizontal="center" vertical="center"/>
    </xf>
    <xf numFmtId="38" fontId="22" fillId="0" borderId="3" xfId="2" applyFont="1" applyFill="1" applyBorder="1" applyAlignment="1">
      <alignment horizontal="center" vertical="center"/>
    </xf>
    <xf numFmtId="191" fontId="22" fillId="0" borderId="11" xfId="2" applyNumberFormat="1" applyFont="1" applyFill="1" applyBorder="1" applyAlignment="1">
      <alignment horizontal="center" vertical="center"/>
    </xf>
    <xf numFmtId="191" fontId="22" fillId="0" borderId="80" xfId="2" applyNumberFormat="1" applyFont="1" applyFill="1" applyBorder="1" applyAlignment="1">
      <alignment horizontal="center" vertical="center"/>
    </xf>
    <xf numFmtId="0" fontId="42" fillId="0" borderId="76" xfId="9" applyFont="1" applyFill="1" applyBorder="1" applyAlignment="1">
      <alignment horizontal="center" vertical="center"/>
    </xf>
    <xf numFmtId="0" fontId="42" fillId="0" borderId="10" xfId="9" applyFont="1" applyFill="1" applyBorder="1" applyAlignment="1">
      <alignment horizontal="center" vertical="center"/>
    </xf>
    <xf numFmtId="38" fontId="42" fillId="0" borderId="23" xfId="2" applyFont="1" applyFill="1" applyBorder="1" applyAlignment="1">
      <alignment horizontal="center" vertical="center"/>
    </xf>
    <xf numFmtId="38" fontId="42" fillId="0" borderId="10" xfId="2" applyFont="1" applyFill="1" applyBorder="1" applyAlignment="1">
      <alignment horizontal="center" vertical="center"/>
    </xf>
    <xf numFmtId="191" fontId="42" fillId="0" borderId="15" xfId="2" applyNumberFormat="1" applyFont="1" applyFill="1" applyBorder="1" applyAlignment="1">
      <alignment horizontal="center" vertical="center"/>
    </xf>
    <xf numFmtId="191" fontId="42" fillId="0" borderId="84" xfId="2" applyNumberFormat="1" applyFont="1" applyFill="1" applyBorder="1" applyAlignment="1">
      <alignment horizontal="center" vertical="center"/>
    </xf>
    <xf numFmtId="0" fontId="14" fillId="2" borderId="1" xfId="0" applyFont="1" applyFill="1" applyBorder="1" applyAlignment="1">
      <alignment horizontal="center" vertical="center"/>
    </xf>
    <xf numFmtId="0" fontId="14" fillId="2" borderId="5" xfId="0" applyFont="1" applyFill="1" applyBorder="1" applyAlignment="1">
      <alignment horizontal="center" vertical="center"/>
    </xf>
    <xf numFmtId="0" fontId="10" fillId="2" borderId="0" xfId="0" applyFont="1" applyFill="1" applyBorder="1" applyAlignment="1">
      <alignment horizontal="center" vertical="center"/>
    </xf>
    <xf numFmtId="0" fontId="22" fillId="2" borderId="9" xfId="0" applyFont="1" applyFill="1" applyBorder="1" applyAlignment="1">
      <alignment horizontal="center" vertical="center"/>
    </xf>
    <xf numFmtId="0" fontId="22" fillId="2" borderId="5" xfId="0" applyFont="1" applyFill="1" applyBorder="1" applyAlignment="1">
      <alignment horizontal="center" vertical="center"/>
    </xf>
    <xf numFmtId="0" fontId="22" fillId="2" borderId="8" xfId="0" applyFont="1" applyFill="1" applyBorder="1" applyAlignment="1">
      <alignment horizontal="center" vertical="center"/>
    </xf>
    <xf numFmtId="0" fontId="22" fillId="2" borderId="4" xfId="0" applyFont="1" applyFill="1" applyBorder="1" applyAlignment="1">
      <alignment horizontal="center" vertical="center"/>
    </xf>
    <xf numFmtId="0" fontId="22" fillId="2" borderId="7" xfId="0" applyFont="1" applyFill="1" applyBorder="1" applyAlignment="1">
      <alignment horizontal="center" vertical="center"/>
    </xf>
    <xf numFmtId="0" fontId="22" fillId="2" borderId="3" xfId="0" applyFont="1" applyFill="1" applyBorder="1" applyAlignment="1">
      <alignment horizontal="center" vertical="center"/>
    </xf>
    <xf numFmtId="0" fontId="8" fillId="2" borderId="9" xfId="0" applyFont="1" applyFill="1" applyBorder="1" applyAlignment="1">
      <alignment vertical="center" wrapText="1"/>
    </xf>
    <xf numFmtId="0" fontId="8" fillId="2" borderId="1" xfId="0" applyFont="1" applyFill="1" applyBorder="1" applyAlignment="1">
      <alignment vertical="center" wrapText="1"/>
    </xf>
    <xf numFmtId="0" fontId="8" fillId="2" borderId="5" xfId="0" applyFont="1" applyFill="1" applyBorder="1" applyAlignment="1">
      <alignment vertical="center" wrapText="1"/>
    </xf>
    <xf numFmtId="0" fontId="8" fillId="2" borderId="8" xfId="0" applyFont="1" applyFill="1" applyBorder="1" applyAlignment="1">
      <alignment vertical="center" wrapText="1"/>
    </xf>
    <xf numFmtId="0" fontId="8" fillId="2" borderId="0" xfId="0" applyFont="1" applyFill="1" applyBorder="1" applyAlignment="1">
      <alignment vertical="center" wrapText="1"/>
    </xf>
    <xf numFmtId="0" fontId="8" fillId="2" borderId="4" xfId="0" applyFont="1" applyFill="1" applyBorder="1" applyAlignment="1">
      <alignment vertical="center" wrapText="1"/>
    </xf>
    <xf numFmtId="0" fontId="8" fillId="2" borderId="7" xfId="0" applyFont="1" applyFill="1" applyBorder="1" applyAlignment="1">
      <alignment vertical="center" wrapText="1"/>
    </xf>
    <xf numFmtId="0" fontId="8" fillId="2" borderId="2" xfId="0" applyFont="1" applyFill="1" applyBorder="1" applyAlignment="1">
      <alignment vertical="center" wrapText="1"/>
    </xf>
    <xf numFmtId="0" fontId="8" fillId="2" borderId="3" xfId="0" applyFont="1" applyFill="1" applyBorder="1" applyAlignment="1">
      <alignment vertical="center" wrapText="1"/>
    </xf>
    <xf numFmtId="0" fontId="8" fillId="2" borderId="9" xfId="0" applyFont="1" applyFill="1" applyBorder="1" applyAlignment="1">
      <alignment horizontal="center" vertical="center"/>
    </xf>
    <xf numFmtId="0" fontId="8" fillId="2" borderId="5"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4"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15" xfId="0" applyFont="1" applyFill="1" applyBorder="1" applyAlignment="1">
      <alignment horizontal="left" vertical="center" wrapText="1"/>
    </xf>
    <xf numFmtId="0" fontId="8" fillId="2" borderId="15"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22" xfId="0" applyFont="1" applyFill="1" applyBorder="1" applyAlignment="1">
      <alignment horizontal="center" vertical="center" textRotation="255" shrinkToFit="1"/>
    </xf>
    <xf numFmtId="0" fontId="8" fillId="2" borderId="11" xfId="0" applyFont="1" applyFill="1" applyBorder="1" applyAlignment="1">
      <alignment horizontal="center" vertical="center" textRotation="255" shrinkToFit="1"/>
    </xf>
    <xf numFmtId="0" fontId="8" fillId="2" borderId="22" xfId="0" applyFont="1" applyFill="1" applyBorder="1" applyAlignment="1">
      <alignment horizontal="center" vertical="center"/>
    </xf>
    <xf numFmtId="0" fontId="8" fillId="2" borderId="11" xfId="0" applyFont="1" applyFill="1" applyBorder="1" applyAlignment="1">
      <alignment horizontal="center" vertical="center"/>
    </xf>
    <xf numFmtId="0" fontId="11" fillId="2" borderId="15" xfId="0" applyFont="1" applyFill="1" applyBorder="1" applyAlignment="1">
      <alignment horizontal="center" vertical="center"/>
    </xf>
    <xf numFmtId="176" fontId="8" fillId="2" borderId="15" xfId="2" applyNumberFormat="1" applyFont="1" applyFill="1" applyBorder="1" applyAlignment="1">
      <alignment horizontal="center" vertical="center"/>
    </xf>
    <xf numFmtId="0" fontId="8" fillId="2" borderId="0" xfId="0" applyFont="1" applyFill="1" applyBorder="1" applyAlignment="1">
      <alignment horizontal="right" vertical="center"/>
    </xf>
    <xf numFmtId="0" fontId="8" fillId="2" borderId="2" xfId="0" applyFont="1" applyFill="1" applyBorder="1" applyAlignment="1">
      <alignment horizontal="right" vertical="center"/>
    </xf>
    <xf numFmtId="0" fontId="8" fillId="2" borderId="2" xfId="0" applyFont="1" applyFill="1" applyBorder="1" applyAlignment="1">
      <alignment horizontal="center" vertical="center"/>
    </xf>
    <xf numFmtId="0" fontId="11" fillId="2" borderId="9" xfId="0" applyFont="1" applyFill="1" applyBorder="1" applyAlignment="1">
      <alignment horizontal="center" vertical="center" wrapText="1"/>
    </xf>
    <xf numFmtId="0" fontId="11" fillId="2" borderId="1" xfId="0" applyFont="1" applyFill="1" applyBorder="1" applyAlignment="1">
      <alignment horizontal="center" vertical="center" wrapText="1"/>
    </xf>
    <xf numFmtId="0" fontId="11" fillId="2" borderId="5" xfId="0" applyFont="1" applyFill="1" applyBorder="1" applyAlignment="1">
      <alignment horizontal="center" vertical="center" wrapText="1"/>
    </xf>
    <xf numFmtId="0" fontId="11" fillId="2" borderId="7" xfId="0" applyFont="1" applyFill="1" applyBorder="1" applyAlignment="1">
      <alignment horizontal="center" vertical="center"/>
    </xf>
    <xf numFmtId="0" fontId="11" fillId="2" borderId="2" xfId="0" applyFont="1" applyFill="1" applyBorder="1" applyAlignment="1">
      <alignment horizontal="center" vertical="center"/>
    </xf>
    <xf numFmtId="0" fontId="11" fillId="2" borderId="3" xfId="0" applyFont="1" applyFill="1" applyBorder="1" applyAlignment="1">
      <alignment horizontal="center" vertical="center"/>
    </xf>
    <xf numFmtId="0" fontId="11" fillId="2" borderId="7" xfId="0" applyFont="1" applyFill="1" applyBorder="1" applyAlignment="1">
      <alignment horizontal="center" vertical="center" wrapText="1"/>
    </xf>
    <xf numFmtId="0" fontId="11" fillId="2" borderId="2" xfId="0" applyFont="1" applyFill="1" applyBorder="1" applyAlignment="1">
      <alignment horizontal="center" vertical="center" wrapText="1"/>
    </xf>
    <xf numFmtId="0" fontId="11" fillId="2" borderId="3" xfId="0" applyFont="1" applyFill="1" applyBorder="1" applyAlignment="1">
      <alignment horizontal="center" vertical="center" wrapText="1"/>
    </xf>
    <xf numFmtId="0" fontId="8" fillId="2" borderId="22" xfId="0" applyFont="1" applyFill="1" applyBorder="1" applyAlignment="1">
      <alignment horizontal="center" vertical="center" textRotation="255"/>
    </xf>
    <xf numFmtId="0" fontId="0" fillId="0" borderId="27" xfId="0" applyFont="1" applyBorder="1" applyAlignment="1">
      <alignment horizontal="center" vertical="center" textRotation="255"/>
    </xf>
    <xf numFmtId="0" fontId="0" fillId="0" borderId="11" xfId="0" applyFont="1" applyBorder="1" applyAlignment="1">
      <alignment horizontal="center" vertical="center" textRotation="255"/>
    </xf>
    <xf numFmtId="0" fontId="8" fillId="2" borderId="0" xfId="0" applyFont="1" applyFill="1" applyBorder="1" applyAlignment="1">
      <alignment horizontal="center" vertical="center"/>
    </xf>
    <xf numFmtId="0" fontId="8" fillId="2" borderId="9" xfId="0" applyFont="1" applyFill="1" applyBorder="1" applyAlignment="1">
      <alignment horizontal="center" vertical="center" wrapText="1"/>
    </xf>
    <xf numFmtId="0" fontId="8" fillId="2" borderId="1"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8" xfId="0" applyFont="1" applyFill="1" applyBorder="1" applyAlignment="1">
      <alignment horizontal="center" vertical="center" wrapText="1"/>
    </xf>
    <xf numFmtId="0" fontId="8" fillId="2" borderId="0"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25" fillId="2" borderId="7" xfId="0" applyFont="1" applyFill="1" applyBorder="1" applyAlignment="1">
      <alignment horizontal="center" vertical="center" shrinkToFit="1"/>
    </xf>
    <xf numFmtId="0" fontId="25" fillId="2" borderId="2" xfId="0" applyFont="1" applyFill="1" applyBorder="1" applyAlignment="1">
      <alignment horizontal="center" vertical="center" shrinkToFit="1"/>
    </xf>
    <xf numFmtId="0" fontId="25" fillId="2" borderId="3" xfId="0" applyFont="1" applyFill="1" applyBorder="1" applyAlignment="1">
      <alignment horizontal="center" vertical="center" shrinkToFit="1"/>
    </xf>
    <xf numFmtId="0" fontId="11" fillId="2" borderId="8" xfId="0" applyFont="1" applyFill="1" applyBorder="1" applyAlignment="1">
      <alignment horizontal="center" vertical="center" wrapText="1"/>
    </xf>
    <xf numFmtId="0" fontId="11" fillId="2" borderId="0" xfId="0" applyFont="1" applyFill="1" applyBorder="1" applyAlignment="1">
      <alignment horizontal="center" vertical="center" wrapText="1"/>
    </xf>
    <xf numFmtId="0" fontId="11" fillId="2" borderId="4" xfId="0" applyFont="1" applyFill="1" applyBorder="1" applyAlignment="1">
      <alignment horizontal="center" vertical="center" wrapText="1"/>
    </xf>
    <xf numFmtId="0" fontId="11" fillId="2" borderId="8" xfId="0" applyFont="1" applyFill="1" applyBorder="1" applyAlignment="1">
      <alignment horizontal="center" vertical="center" shrinkToFit="1"/>
    </xf>
    <xf numFmtId="0" fontId="11" fillId="2" borderId="0" xfId="0" applyFont="1" applyFill="1" applyBorder="1" applyAlignment="1">
      <alignment horizontal="center" vertical="center" shrinkToFit="1"/>
    </xf>
    <xf numFmtId="0" fontId="11" fillId="2" borderId="4" xfId="0" applyFont="1" applyFill="1" applyBorder="1" applyAlignment="1">
      <alignment horizontal="center" vertical="center" shrinkToFit="1"/>
    </xf>
    <xf numFmtId="0" fontId="25" fillId="2" borderId="8" xfId="0" applyFont="1" applyFill="1" applyBorder="1" applyAlignment="1">
      <alignment horizontal="center" vertical="center" wrapText="1"/>
    </xf>
    <xf numFmtId="0" fontId="25" fillId="2" borderId="0" xfId="0" applyFont="1" applyFill="1" applyBorder="1" applyAlignment="1">
      <alignment horizontal="center" vertical="center" wrapText="1"/>
    </xf>
    <xf numFmtId="0" fontId="25" fillId="2" borderId="4" xfId="0" applyFont="1" applyFill="1" applyBorder="1" applyAlignment="1">
      <alignment horizontal="center" vertical="center" wrapText="1"/>
    </xf>
    <xf numFmtId="0" fontId="25" fillId="2" borderId="7" xfId="0" applyFont="1" applyFill="1" applyBorder="1" applyAlignment="1">
      <alignment horizontal="center" vertical="center" wrapText="1"/>
    </xf>
    <xf numFmtId="0" fontId="25" fillId="2" borderId="2" xfId="0" applyFont="1" applyFill="1" applyBorder="1" applyAlignment="1">
      <alignment horizontal="center" vertical="center" wrapText="1"/>
    </xf>
    <xf numFmtId="0" fontId="25" fillId="2" borderId="3"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2" xfId="0" applyFont="1" applyFill="1" applyBorder="1" applyAlignment="1">
      <alignment horizontal="center" vertical="center" wrapText="1"/>
    </xf>
    <xf numFmtId="0" fontId="8" fillId="2" borderId="3" xfId="0" applyFont="1" applyFill="1" applyBorder="1" applyAlignment="1">
      <alignment horizontal="center" vertical="center" wrapText="1"/>
    </xf>
    <xf numFmtId="0" fontId="8" fillId="2" borderId="1" xfId="0" applyFont="1" applyFill="1" applyBorder="1" applyAlignment="1">
      <alignment vertical="top" wrapText="1"/>
    </xf>
    <xf numFmtId="0" fontId="8" fillId="2" borderId="0" xfId="0" applyFont="1" applyFill="1" applyBorder="1" applyAlignment="1">
      <alignment vertical="top" wrapText="1"/>
    </xf>
    <xf numFmtId="0" fontId="8" fillId="2" borderId="9" xfId="0" applyFont="1" applyFill="1" applyBorder="1" applyAlignment="1">
      <alignment horizontal="center" vertical="center" shrinkToFit="1"/>
    </xf>
    <xf numFmtId="0" fontId="8" fillId="2" borderId="1" xfId="0" applyFont="1" applyFill="1" applyBorder="1" applyAlignment="1">
      <alignment horizontal="center" vertical="center" shrinkToFit="1"/>
    </xf>
    <xf numFmtId="0" fontId="8" fillId="2" borderId="5" xfId="0" applyFont="1" applyFill="1" applyBorder="1" applyAlignment="1">
      <alignment horizontal="center" vertical="center" shrinkToFit="1"/>
    </xf>
    <xf numFmtId="0" fontId="8" fillId="2" borderId="6" xfId="0" applyFont="1" applyFill="1" applyBorder="1" applyAlignment="1">
      <alignment horizontal="center" vertical="center"/>
    </xf>
    <xf numFmtId="0" fontId="8" fillId="2" borderId="10" xfId="0" applyFont="1" applyFill="1" applyBorder="1" applyAlignment="1">
      <alignment horizontal="center" vertical="center"/>
    </xf>
    <xf numFmtId="0" fontId="8" fillId="2" borderId="9" xfId="0" applyFont="1" applyFill="1" applyBorder="1" applyAlignment="1">
      <alignment horizontal="left" vertical="center" shrinkToFit="1"/>
    </xf>
    <xf numFmtId="0" fontId="8" fillId="2" borderId="6" xfId="0" applyFont="1" applyFill="1" applyBorder="1" applyAlignment="1">
      <alignment horizontal="left" vertical="center" shrinkToFit="1"/>
    </xf>
    <xf numFmtId="0" fontId="8" fillId="2" borderId="10" xfId="0" applyFont="1" applyFill="1" applyBorder="1" applyAlignment="1">
      <alignment horizontal="left" vertical="center" shrinkToFit="1"/>
    </xf>
    <xf numFmtId="187" fontId="8" fillId="3" borderId="23" xfId="0" applyNumberFormat="1" applyFont="1" applyFill="1" applyBorder="1" applyAlignment="1">
      <alignment horizontal="center" vertical="center" shrinkToFit="1"/>
    </xf>
    <xf numFmtId="187" fontId="8" fillId="3" borderId="6" xfId="0" applyNumberFormat="1" applyFont="1" applyFill="1" applyBorder="1" applyAlignment="1">
      <alignment horizontal="center" vertical="center" shrinkToFit="1"/>
    </xf>
    <xf numFmtId="187" fontId="8" fillId="3" borderId="10" xfId="0" applyNumberFormat="1" applyFont="1" applyFill="1" applyBorder="1" applyAlignment="1">
      <alignment horizontal="center" vertical="center" shrinkToFit="1"/>
    </xf>
    <xf numFmtId="187" fontId="8" fillId="2" borderId="23" xfId="0" applyNumberFormat="1" applyFont="1" applyFill="1" applyBorder="1" applyAlignment="1">
      <alignment horizontal="center" vertical="center" shrinkToFit="1"/>
    </xf>
    <xf numFmtId="187" fontId="8" fillId="2" borderId="6" xfId="0" applyNumberFormat="1" applyFont="1" applyFill="1" applyBorder="1" applyAlignment="1">
      <alignment horizontal="center" vertical="center" shrinkToFit="1"/>
    </xf>
    <xf numFmtId="187" fontId="8" fillId="2" borderId="10" xfId="0" applyNumberFormat="1" applyFont="1" applyFill="1" applyBorder="1" applyAlignment="1">
      <alignment horizontal="center" vertical="center" shrinkToFit="1"/>
    </xf>
    <xf numFmtId="178" fontId="8" fillId="2" borderId="23" xfId="0" applyNumberFormat="1" applyFont="1" applyFill="1" applyBorder="1" applyAlignment="1">
      <alignment horizontal="center" vertical="center" shrinkToFit="1"/>
    </xf>
    <xf numFmtId="178" fontId="8" fillId="2" borderId="6" xfId="0" applyNumberFormat="1" applyFont="1" applyFill="1" applyBorder="1" applyAlignment="1">
      <alignment horizontal="center" vertical="center" shrinkToFit="1"/>
    </xf>
    <xf numFmtId="178" fontId="8" fillId="2" borderId="10" xfId="0" applyNumberFormat="1" applyFont="1" applyFill="1" applyBorder="1" applyAlignment="1">
      <alignment horizontal="center" vertical="center" shrinkToFit="1"/>
    </xf>
    <xf numFmtId="178" fontId="8" fillId="2" borderId="23" xfId="0" applyNumberFormat="1" applyFont="1" applyFill="1" applyBorder="1" applyAlignment="1">
      <alignment horizontal="center" vertical="center"/>
    </xf>
    <xf numFmtId="178" fontId="8" fillId="2" borderId="6" xfId="0" applyNumberFormat="1" applyFont="1" applyFill="1" applyBorder="1" applyAlignment="1">
      <alignment horizontal="center" vertical="center"/>
    </xf>
    <xf numFmtId="0" fontId="8" fillId="2" borderId="23" xfId="0" applyFont="1" applyFill="1" applyBorder="1" applyAlignment="1">
      <alignment horizontal="center" vertical="center" shrinkToFit="1"/>
    </xf>
    <xf numFmtId="0" fontId="8" fillId="2" borderId="6" xfId="0" applyFont="1" applyFill="1" applyBorder="1" applyAlignment="1">
      <alignment horizontal="center" vertical="center" shrinkToFit="1"/>
    </xf>
    <xf numFmtId="0" fontId="8" fillId="2" borderId="10" xfId="0" applyFont="1" applyFill="1" applyBorder="1" applyAlignment="1">
      <alignment horizontal="center" vertical="center" shrinkToFit="1"/>
    </xf>
    <xf numFmtId="187" fontId="8" fillId="2" borderId="12" xfId="0" applyNumberFormat="1" applyFont="1" applyFill="1" applyBorder="1" applyAlignment="1">
      <alignment horizontal="center" vertical="center" shrinkToFit="1"/>
    </xf>
    <xf numFmtId="187" fontId="8" fillId="2" borderId="28" xfId="0" applyNumberFormat="1" applyFont="1" applyFill="1" applyBorder="1" applyAlignment="1">
      <alignment horizontal="center" vertical="center" shrinkToFit="1"/>
    </xf>
    <xf numFmtId="187" fontId="8" fillId="2" borderId="29" xfId="0" applyNumberFormat="1" applyFont="1" applyFill="1" applyBorder="1" applyAlignment="1">
      <alignment horizontal="center" vertical="center" shrinkToFit="1"/>
    </xf>
    <xf numFmtId="187" fontId="8" fillId="2" borderId="13" xfId="0" applyNumberFormat="1" applyFont="1" applyFill="1" applyBorder="1" applyAlignment="1">
      <alignment horizontal="center" vertical="center" shrinkToFit="1"/>
    </xf>
    <xf numFmtId="187" fontId="8" fillId="2" borderId="14" xfId="0" applyNumberFormat="1" applyFont="1" applyFill="1" applyBorder="1" applyAlignment="1">
      <alignment horizontal="center" vertical="center" shrinkToFit="1"/>
    </xf>
    <xf numFmtId="187" fontId="8" fillId="2" borderId="30" xfId="0" applyNumberFormat="1" applyFont="1" applyFill="1" applyBorder="1" applyAlignment="1">
      <alignment horizontal="center" vertical="center" shrinkToFit="1"/>
    </xf>
    <xf numFmtId="0" fontId="8" fillId="2" borderId="12" xfId="0" applyFont="1" applyFill="1" applyBorder="1" applyAlignment="1">
      <alignment horizontal="center" vertical="center" shrinkToFit="1"/>
    </xf>
    <xf numFmtId="0" fontId="8" fillId="2" borderId="28" xfId="0" applyFont="1" applyFill="1" applyBorder="1" applyAlignment="1">
      <alignment horizontal="center" vertical="center" shrinkToFit="1"/>
    </xf>
    <xf numFmtId="0" fontId="8" fillId="2" borderId="29" xfId="0" applyFont="1" applyFill="1" applyBorder="1" applyAlignment="1">
      <alignment horizontal="center" vertical="center" shrinkToFit="1"/>
    </xf>
    <xf numFmtId="0" fontId="8" fillId="2" borderId="13"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30" xfId="0" applyFont="1" applyFill="1" applyBorder="1" applyAlignment="1">
      <alignment horizontal="center" vertical="center" shrinkToFit="1"/>
    </xf>
    <xf numFmtId="0" fontId="25" fillId="2" borderId="9" xfId="0" applyFont="1" applyFill="1" applyBorder="1" applyAlignment="1">
      <alignment horizontal="center" vertical="center" shrinkToFit="1"/>
    </xf>
    <xf numFmtId="0" fontId="25" fillId="2" borderId="1" xfId="0" applyFont="1" applyFill="1" applyBorder="1" applyAlignment="1">
      <alignment horizontal="center" vertical="center" shrinkToFit="1"/>
    </xf>
    <xf numFmtId="38" fontId="8" fillId="2" borderId="7" xfId="2" applyFont="1" applyFill="1" applyBorder="1" applyAlignment="1">
      <alignment horizontal="center" vertical="center"/>
    </xf>
    <xf numFmtId="38" fontId="8" fillId="2" borderId="2" xfId="2" applyFont="1" applyFill="1" applyBorder="1" applyAlignment="1">
      <alignment horizontal="center" vertical="center"/>
    </xf>
    <xf numFmtId="0" fontId="8" fillId="2" borderId="2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187" fontId="8" fillId="3" borderId="8" xfId="0" applyNumberFormat="1" applyFont="1" applyFill="1" applyBorder="1" applyAlignment="1">
      <alignment horizontal="center" vertical="center" shrinkToFit="1"/>
    </xf>
    <xf numFmtId="187" fontId="8" fillId="3" borderId="0" xfId="0" applyNumberFormat="1" applyFont="1" applyFill="1" applyBorder="1" applyAlignment="1">
      <alignment horizontal="center" vertical="center" shrinkToFit="1"/>
    </xf>
    <xf numFmtId="187" fontId="8" fillId="3" borderId="4" xfId="0" applyNumberFormat="1" applyFont="1" applyFill="1" applyBorder="1" applyAlignment="1">
      <alignment horizontal="center" vertical="center" shrinkToFit="1"/>
    </xf>
    <xf numFmtId="187" fontId="8" fillId="3" borderId="24" xfId="0" applyNumberFormat="1" applyFont="1" applyFill="1" applyBorder="1" applyAlignment="1">
      <alignment horizontal="center" vertical="center" shrinkToFit="1"/>
    </xf>
    <xf numFmtId="187" fontId="8" fillId="3" borderId="25" xfId="0" applyNumberFormat="1" applyFont="1" applyFill="1" applyBorder="1" applyAlignment="1">
      <alignment horizontal="center" vertical="center" shrinkToFit="1"/>
    </xf>
    <xf numFmtId="187" fontId="8" fillId="3" borderId="26" xfId="0" applyNumberFormat="1" applyFont="1" applyFill="1" applyBorder="1" applyAlignment="1">
      <alignment horizontal="center" vertical="center" shrinkToFit="1"/>
    </xf>
    <xf numFmtId="0" fontId="8" fillId="2" borderId="35" xfId="0" applyFont="1" applyFill="1" applyBorder="1" applyAlignment="1">
      <alignment horizontal="center" vertical="center" shrinkToFit="1"/>
    </xf>
    <xf numFmtId="0" fontId="8" fillId="2" borderId="36" xfId="0" applyFont="1" applyFill="1" applyBorder="1" applyAlignment="1">
      <alignment horizontal="center" vertical="center" shrinkToFit="1"/>
    </xf>
    <xf numFmtId="0" fontId="8" fillId="2" borderId="37" xfId="0" applyFont="1" applyFill="1" applyBorder="1" applyAlignment="1">
      <alignment horizontal="center" vertical="center" shrinkToFit="1"/>
    </xf>
    <xf numFmtId="0" fontId="8" fillId="2" borderId="55" xfId="0" applyFont="1" applyFill="1" applyBorder="1" applyAlignment="1">
      <alignment horizontal="center" vertical="center" shrinkToFit="1"/>
    </xf>
    <xf numFmtId="0" fontId="8" fillId="2" borderId="56" xfId="0" applyFont="1" applyFill="1" applyBorder="1" applyAlignment="1">
      <alignment horizontal="center" vertical="center" shrinkToFit="1"/>
    </xf>
    <xf numFmtId="0" fontId="8" fillId="2" borderId="57" xfId="0" applyFont="1" applyFill="1" applyBorder="1" applyAlignment="1">
      <alignment horizontal="center" vertical="center" shrinkToFit="1"/>
    </xf>
    <xf numFmtId="187" fontId="8" fillId="2" borderId="35" xfId="0" applyNumberFormat="1" applyFont="1" applyFill="1" applyBorder="1" applyAlignment="1">
      <alignment horizontal="center" vertical="center" shrinkToFit="1"/>
    </xf>
    <xf numFmtId="187" fontId="8" fillId="2" borderId="36" xfId="0" applyNumberFormat="1" applyFont="1" applyFill="1" applyBorder="1" applyAlignment="1">
      <alignment horizontal="center" vertical="center" shrinkToFit="1"/>
    </xf>
    <xf numFmtId="187" fontId="8" fillId="2" borderId="37" xfId="0" applyNumberFormat="1" applyFont="1" applyFill="1" applyBorder="1" applyAlignment="1">
      <alignment horizontal="center" vertical="center" shrinkToFit="1"/>
    </xf>
    <xf numFmtId="187" fontId="8" fillId="2" borderId="55" xfId="0" applyNumberFormat="1" applyFont="1" applyFill="1" applyBorder="1" applyAlignment="1">
      <alignment horizontal="center" vertical="center" shrinkToFit="1"/>
    </xf>
    <xf numFmtId="187" fontId="8" fillId="2" borderId="56" xfId="0" applyNumberFormat="1" applyFont="1" applyFill="1" applyBorder="1" applyAlignment="1">
      <alignment horizontal="center" vertical="center" shrinkToFit="1"/>
    </xf>
    <xf numFmtId="187" fontId="8" fillId="2" borderId="57" xfId="0" applyNumberFormat="1" applyFont="1" applyFill="1" applyBorder="1" applyAlignment="1">
      <alignment horizontal="center" vertical="center" shrinkToFit="1"/>
    </xf>
    <xf numFmtId="0" fontId="8" fillId="2" borderId="1" xfId="0" applyFont="1" applyFill="1" applyBorder="1" applyAlignment="1">
      <alignment horizontal="left" vertical="center" shrinkToFit="1"/>
    </xf>
    <xf numFmtId="0" fontId="8" fillId="2" borderId="5"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2" xfId="0" applyFont="1" applyFill="1" applyBorder="1" applyAlignment="1">
      <alignment horizontal="left" vertical="center" shrinkToFit="1"/>
    </xf>
    <xf numFmtId="0" fontId="8" fillId="2" borderId="3" xfId="0" applyFont="1" applyFill="1" applyBorder="1" applyAlignment="1">
      <alignment horizontal="left" vertical="center" shrinkToFit="1"/>
    </xf>
    <xf numFmtId="187" fontId="8" fillId="3" borderId="9" xfId="0" applyNumberFormat="1" applyFont="1" applyFill="1" applyBorder="1" applyAlignment="1">
      <alignment horizontal="center" vertical="center" shrinkToFit="1"/>
    </xf>
    <xf numFmtId="187" fontId="8" fillId="3" borderId="1" xfId="0" applyNumberFormat="1" applyFont="1" applyFill="1" applyBorder="1" applyAlignment="1">
      <alignment horizontal="center" vertical="center" shrinkToFit="1"/>
    </xf>
    <xf numFmtId="187" fontId="8" fillId="3" borderId="5" xfId="0" applyNumberFormat="1" applyFont="1" applyFill="1" applyBorder="1" applyAlignment="1">
      <alignment horizontal="center" vertical="center" shrinkToFit="1"/>
    </xf>
    <xf numFmtId="187" fontId="8" fillId="3" borderId="7" xfId="0" applyNumberFormat="1" applyFont="1" applyFill="1" applyBorder="1" applyAlignment="1">
      <alignment horizontal="center" vertical="center" shrinkToFit="1"/>
    </xf>
    <xf numFmtId="187" fontId="8" fillId="3" borderId="2" xfId="0" applyNumberFormat="1" applyFont="1" applyFill="1" applyBorder="1" applyAlignment="1">
      <alignment horizontal="center" vertical="center" shrinkToFit="1"/>
    </xf>
    <xf numFmtId="187" fontId="8" fillId="3" borderId="3" xfId="0" applyNumberFormat="1" applyFont="1" applyFill="1" applyBorder="1" applyAlignment="1">
      <alignment horizontal="center" vertical="center" shrinkToFit="1"/>
    </xf>
    <xf numFmtId="0" fontId="25" fillId="2" borderId="8" xfId="0" applyFont="1" applyFill="1" applyBorder="1" applyAlignment="1">
      <alignment horizontal="center" vertical="center" shrinkToFit="1"/>
    </xf>
    <xf numFmtId="0" fontId="25" fillId="2" borderId="0" xfId="0" applyFont="1" applyFill="1" applyBorder="1" applyAlignment="1">
      <alignment horizontal="center" vertical="center" shrinkToFit="1"/>
    </xf>
    <xf numFmtId="38" fontId="8" fillId="2" borderId="24" xfId="2" applyFont="1" applyFill="1" applyBorder="1" applyAlignment="1">
      <alignment horizontal="center" vertical="center"/>
    </xf>
    <xf numFmtId="38" fontId="8" fillId="2" borderId="25" xfId="2" applyFont="1" applyFill="1" applyBorder="1" applyAlignment="1">
      <alignment horizontal="center" vertical="center"/>
    </xf>
    <xf numFmtId="0" fontId="8" fillId="2" borderId="58" xfId="0" applyFont="1" applyFill="1" applyBorder="1" applyAlignment="1">
      <alignment horizontal="center" vertical="center"/>
    </xf>
    <xf numFmtId="187" fontId="8" fillId="3" borderId="59" xfId="0" applyNumberFormat="1" applyFont="1" applyFill="1" applyBorder="1" applyAlignment="1">
      <alignment horizontal="center" vertical="center" shrinkToFit="1"/>
    </xf>
    <xf numFmtId="187" fontId="8" fillId="3" borderId="60" xfId="0" applyNumberFormat="1" applyFont="1" applyFill="1" applyBorder="1" applyAlignment="1">
      <alignment horizontal="center" vertical="center" shrinkToFit="1"/>
    </xf>
    <xf numFmtId="187" fontId="8" fillId="3" borderId="61" xfId="0" applyNumberFormat="1" applyFont="1" applyFill="1" applyBorder="1" applyAlignment="1">
      <alignment horizontal="center" vertical="center" shrinkToFit="1"/>
    </xf>
    <xf numFmtId="178" fontId="8" fillId="2" borderId="59" xfId="0" applyNumberFormat="1" applyFont="1" applyFill="1" applyBorder="1" applyAlignment="1">
      <alignment horizontal="center" vertical="center"/>
    </xf>
    <xf numFmtId="178" fontId="8" fillId="2" borderId="60" xfId="0" applyNumberFormat="1" applyFont="1" applyFill="1" applyBorder="1" applyAlignment="1">
      <alignment horizontal="center" vertical="center"/>
    </xf>
    <xf numFmtId="178" fontId="8" fillId="2" borderId="61" xfId="0" applyNumberFormat="1" applyFont="1" applyFill="1" applyBorder="1" applyAlignment="1">
      <alignment horizontal="center" vertical="center"/>
    </xf>
    <xf numFmtId="0" fontId="8" fillId="3" borderId="23" xfId="0" applyFont="1" applyFill="1" applyBorder="1" applyAlignment="1">
      <alignment horizontal="center" vertical="center" shrinkToFit="1"/>
    </xf>
    <xf numFmtId="0" fontId="8" fillId="3" borderId="6" xfId="0" applyFont="1" applyFill="1" applyBorder="1" applyAlignment="1">
      <alignment horizontal="center" vertical="center" shrinkToFit="1"/>
    </xf>
    <xf numFmtId="0" fontId="8" fillId="3" borderId="10" xfId="0" applyFont="1" applyFill="1" applyBorder="1" applyAlignment="1">
      <alignment horizontal="center" vertical="center" shrinkToFit="1"/>
    </xf>
    <xf numFmtId="0" fontId="8" fillId="2" borderId="23"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2" borderId="10" xfId="0" applyFont="1" applyFill="1" applyBorder="1" applyAlignment="1">
      <alignment horizontal="center" vertical="center" wrapText="1"/>
    </xf>
    <xf numFmtId="0" fontId="11" fillId="2" borderId="0" xfId="0" applyFont="1" applyFill="1" applyBorder="1" applyAlignment="1">
      <alignment horizontal="center" vertical="center"/>
    </xf>
    <xf numFmtId="0" fontId="11" fillId="2" borderId="4" xfId="0" applyFont="1" applyFill="1" applyBorder="1" applyAlignment="1">
      <alignment horizontal="center" vertical="center"/>
    </xf>
    <xf numFmtId="38" fontId="8" fillId="3" borderId="9" xfId="2" applyFont="1" applyFill="1" applyBorder="1" applyAlignment="1">
      <alignment horizontal="center" vertical="center"/>
    </xf>
    <xf numFmtId="38" fontId="8" fillId="3" borderId="1" xfId="2" applyFont="1" applyFill="1" applyBorder="1" applyAlignment="1">
      <alignment horizontal="center" vertical="center"/>
    </xf>
    <xf numFmtId="38" fontId="8" fillId="3" borderId="7" xfId="2" applyFont="1" applyFill="1" applyBorder="1" applyAlignment="1">
      <alignment horizontal="center" vertical="center"/>
    </xf>
    <xf numFmtId="38" fontId="8" fillId="3" borderId="2" xfId="2" applyFont="1" applyFill="1" applyBorder="1" applyAlignment="1">
      <alignment horizontal="center" vertical="center"/>
    </xf>
    <xf numFmtId="38" fontId="8" fillId="2" borderId="9" xfId="2" applyFont="1" applyFill="1" applyBorder="1" applyAlignment="1">
      <alignment horizontal="center" vertical="center"/>
    </xf>
    <xf numFmtId="38" fontId="8" fillId="2" borderId="1" xfId="2" applyFont="1" applyFill="1" applyBorder="1" applyAlignment="1">
      <alignment horizontal="center" vertical="center"/>
    </xf>
    <xf numFmtId="38" fontId="8" fillId="2" borderId="12" xfId="2" applyFont="1" applyFill="1" applyBorder="1" applyAlignment="1">
      <alignment horizontal="center" vertical="center"/>
    </xf>
    <xf numFmtId="38" fontId="8" fillId="2" borderId="28" xfId="2" applyFont="1" applyFill="1" applyBorder="1" applyAlignment="1">
      <alignment horizontal="center" vertical="center"/>
    </xf>
    <xf numFmtId="38" fontId="8" fillId="2" borderId="29" xfId="2" applyFont="1" applyFill="1" applyBorder="1" applyAlignment="1">
      <alignment horizontal="center" vertical="center"/>
    </xf>
    <xf numFmtId="38" fontId="8" fillId="2" borderId="13" xfId="2" applyFont="1" applyFill="1" applyBorder="1" applyAlignment="1">
      <alignment horizontal="center" vertical="center"/>
    </xf>
    <xf numFmtId="38" fontId="8" fillId="2" borderId="14" xfId="2" applyFont="1" applyFill="1" applyBorder="1" applyAlignment="1">
      <alignment horizontal="center" vertical="center"/>
    </xf>
    <xf numFmtId="38" fontId="8" fillId="2" borderId="30" xfId="2" applyFont="1" applyFill="1" applyBorder="1" applyAlignment="1">
      <alignment horizontal="center" vertical="center"/>
    </xf>
    <xf numFmtId="38" fontId="8" fillId="2" borderId="15" xfId="2" applyFont="1" applyFill="1" applyBorder="1" applyAlignment="1">
      <alignment horizontal="center" vertical="center"/>
    </xf>
    <xf numFmtId="0" fontId="8" fillId="2" borderId="23" xfId="0" applyFont="1" applyFill="1" applyBorder="1" applyAlignment="1">
      <alignment horizontal="center" vertical="center"/>
    </xf>
    <xf numFmtId="0" fontId="8" fillId="2" borderId="15" xfId="0" applyFont="1" applyFill="1" applyBorder="1" applyAlignment="1">
      <alignment horizontal="center" vertical="center" wrapText="1"/>
    </xf>
    <xf numFmtId="0" fontId="8" fillId="2" borderId="22" xfId="0" applyFont="1" applyFill="1" applyBorder="1" applyAlignment="1">
      <alignment horizontal="center" vertical="center" wrapText="1"/>
    </xf>
    <xf numFmtId="0" fontId="11" fillId="2" borderId="15" xfId="0" applyFont="1" applyFill="1" applyBorder="1" applyAlignment="1">
      <alignment horizontal="center" vertical="center" wrapText="1"/>
    </xf>
    <xf numFmtId="0" fontId="11" fillId="2" borderId="22" xfId="0" applyFont="1" applyFill="1" applyBorder="1" applyAlignment="1">
      <alignment horizontal="center" vertical="center" wrapText="1"/>
    </xf>
    <xf numFmtId="0" fontId="11" fillId="2" borderId="9" xfId="0" applyFont="1" applyFill="1" applyBorder="1" applyAlignment="1">
      <alignment horizontal="center" vertical="center" shrinkToFit="1"/>
    </xf>
    <xf numFmtId="0" fontId="11" fillId="2" borderId="1" xfId="0" applyFont="1" applyFill="1" applyBorder="1" applyAlignment="1">
      <alignment horizontal="center" vertical="center" shrinkToFit="1"/>
    </xf>
    <xf numFmtId="0" fontId="11" fillId="2" borderId="5" xfId="0" applyFont="1" applyFill="1" applyBorder="1" applyAlignment="1">
      <alignment horizontal="center" vertical="center" shrinkToFit="1"/>
    </xf>
    <xf numFmtId="0" fontId="8" fillId="3" borderId="15" xfId="0" applyFont="1" applyFill="1" applyBorder="1" applyAlignment="1">
      <alignment horizontal="center" vertical="center"/>
    </xf>
    <xf numFmtId="0" fontId="8" fillId="2" borderId="7" xfId="0" applyFont="1" applyFill="1" applyBorder="1" applyAlignment="1">
      <alignment horizontal="center" vertical="center" shrinkToFit="1"/>
    </xf>
    <xf numFmtId="0" fontId="8" fillId="2" borderId="2"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8" fillId="2" borderId="0" xfId="0" applyFont="1" applyFill="1" applyBorder="1" applyAlignment="1">
      <alignment horizontal="left" vertical="top" wrapText="1"/>
    </xf>
    <xf numFmtId="0" fontId="8" fillId="2" borderId="0" xfId="0" applyFont="1" applyFill="1" applyBorder="1" applyAlignment="1">
      <alignment horizontal="left" vertical="center" wrapText="1"/>
    </xf>
    <xf numFmtId="0" fontId="23" fillId="2" borderId="2" xfId="0" applyFont="1" applyFill="1" applyBorder="1" applyAlignment="1">
      <alignment vertical="center"/>
    </xf>
    <xf numFmtId="0" fontId="8" fillId="2" borderId="10" xfId="0" applyFont="1" applyFill="1" applyBorder="1" applyAlignment="1">
      <alignment vertical="center"/>
    </xf>
    <xf numFmtId="0" fontId="8" fillId="2" borderId="15" xfId="0" applyFont="1" applyFill="1" applyBorder="1" applyAlignment="1">
      <alignment vertical="center"/>
    </xf>
    <xf numFmtId="0" fontId="8" fillId="2" borderId="23" xfId="0" applyFont="1" applyFill="1" applyBorder="1" applyAlignment="1">
      <alignment vertical="center"/>
    </xf>
    <xf numFmtId="0" fontId="8" fillId="2" borderId="6" xfId="0" applyFont="1" applyFill="1" applyBorder="1" applyAlignment="1">
      <alignment vertical="center"/>
    </xf>
    <xf numFmtId="0" fontId="8" fillId="2" borderId="9" xfId="0" applyFont="1" applyFill="1" applyBorder="1" applyAlignment="1">
      <alignment horizontal="center" vertical="top" wrapText="1"/>
    </xf>
    <xf numFmtId="0" fontId="8" fillId="2" borderId="1" xfId="0" applyFont="1" applyFill="1" applyBorder="1" applyAlignment="1">
      <alignment horizontal="center" vertical="top" wrapText="1"/>
    </xf>
    <xf numFmtId="0" fontId="8" fillId="2" borderId="5" xfId="0" applyFont="1" applyFill="1" applyBorder="1" applyAlignment="1">
      <alignment horizontal="center" vertical="top" wrapText="1"/>
    </xf>
    <xf numFmtId="0" fontId="8" fillId="2" borderId="7" xfId="0" applyFont="1" applyFill="1" applyBorder="1" applyAlignment="1">
      <alignment horizontal="center" vertical="top" wrapText="1"/>
    </xf>
    <xf numFmtId="0" fontId="8" fillId="2" borderId="2" xfId="0" applyFont="1" applyFill="1" applyBorder="1" applyAlignment="1">
      <alignment horizontal="center" vertical="top" wrapText="1"/>
    </xf>
    <xf numFmtId="0" fontId="8" fillId="2" borderId="3" xfId="0" applyFont="1" applyFill="1" applyBorder="1" applyAlignment="1">
      <alignment horizontal="center" vertical="top" wrapText="1"/>
    </xf>
    <xf numFmtId="0" fontId="8" fillId="2" borderId="1" xfId="0" applyFont="1" applyFill="1" applyBorder="1" applyAlignment="1">
      <alignment horizontal="left" vertical="center"/>
    </xf>
    <xf numFmtId="0" fontId="8" fillId="2" borderId="5" xfId="0" applyFont="1" applyFill="1" applyBorder="1" applyAlignment="1">
      <alignment horizontal="left" vertical="center"/>
    </xf>
    <xf numFmtId="0" fontId="8" fillId="2" borderId="2" xfId="0" applyFont="1" applyFill="1" applyBorder="1" applyAlignment="1">
      <alignment horizontal="left" vertical="center"/>
    </xf>
    <xf numFmtId="0" fontId="8" fillId="2" borderId="3" xfId="0" applyFont="1" applyFill="1" applyBorder="1" applyAlignment="1">
      <alignment horizontal="left" vertical="center"/>
    </xf>
    <xf numFmtId="0" fontId="16" fillId="2" borderId="23" xfId="0" applyFont="1" applyFill="1" applyBorder="1" applyAlignment="1">
      <alignment horizontal="center" vertical="center"/>
    </xf>
    <xf numFmtId="0" fontId="16" fillId="2" borderId="6" xfId="0" applyFont="1" applyFill="1" applyBorder="1" applyAlignment="1">
      <alignment horizontal="center" vertical="center"/>
    </xf>
    <xf numFmtId="0" fontId="16" fillId="2" borderId="10" xfId="0" applyFont="1" applyFill="1" applyBorder="1" applyAlignment="1">
      <alignment horizontal="center" vertical="center"/>
    </xf>
    <xf numFmtId="0" fontId="16" fillId="2" borderId="9" xfId="0" applyFont="1" applyFill="1" applyBorder="1" applyAlignment="1">
      <alignment horizontal="center" vertical="center"/>
    </xf>
    <xf numFmtId="0" fontId="16" fillId="2" borderId="1" xfId="0" applyFont="1" applyFill="1" applyBorder="1" applyAlignment="1">
      <alignment horizontal="center" vertical="center"/>
    </xf>
    <xf numFmtId="0" fontId="16" fillId="2" borderId="5" xfId="0" applyFont="1" applyFill="1" applyBorder="1" applyAlignment="1">
      <alignment horizontal="center" vertical="center"/>
    </xf>
    <xf numFmtId="0" fontId="16" fillId="2" borderId="7" xfId="0" applyFont="1" applyFill="1" applyBorder="1" applyAlignment="1">
      <alignment horizontal="center" vertical="center"/>
    </xf>
    <xf numFmtId="0" fontId="16" fillId="2" borderId="2" xfId="0" applyFont="1" applyFill="1" applyBorder="1" applyAlignment="1">
      <alignment horizontal="center" vertical="center"/>
    </xf>
    <xf numFmtId="0" fontId="16" fillId="2" borderId="3" xfId="0" applyFont="1" applyFill="1" applyBorder="1" applyAlignment="1">
      <alignment horizontal="center" vertical="center"/>
    </xf>
    <xf numFmtId="0" fontId="0" fillId="2" borderId="23" xfId="0" applyFont="1" applyFill="1" applyBorder="1" applyAlignment="1">
      <alignment horizontal="center" vertical="center"/>
    </xf>
    <xf numFmtId="0" fontId="0" fillId="2" borderId="6" xfId="0" applyFont="1" applyFill="1" applyBorder="1" applyAlignment="1">
      <alignment horizontal="center" vertical="center"/>
    </xf>
    <xf numFmtId="0" fontId="0" fillId="2" borderId="10" xfId="0" applyFont="1" applyFill="1" applyBorder="1" applyAlignment="1">
      <alignment horizontal="center" vertical="center"/>
    </xf>
    <xf numFmtId="0" fontId="0" fillId="2" borderId="15" xfId="0" applyFont="1" applyFill="1" applyBorder="1" applyAlignment="1">
      <alignment horizontal="center" vertical="center"/>
    </xf>
    <xf numFmtId="0" fontId="7" fillId="0" borderId="9"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5" xfId="0" applyFont="1" applyFill="1" applyBorder="1" applyAlignment="1">
      <alignment horizontal="center" vertical="center"/>
    </xf>
    <xf numFmtId="0" fontId="7" fillId="0" borderId="7" xfId="0" applyFont="1" applyFill="1" applyBorder="1" applyAlignment="1">
      <alignment horizontal="center" vertical="center"/>
    </xf>
    <xf numFmtId="0" fontId="7" fillId="0" borderId="2"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9" xfId="0" applyFont="1" applyFill="1" applyBorder="1" applyAlignment="1">
      <alignment horizontal="center" vertical="center"/>
    </xf>
    <xf numFmtId="0" fontId="0" fillId="0" borderId="0" xfId="0" applyFont="1" applyFill="1" applyBorder="1" applyAlignment="1">
      <alignment horizontal="left" vertical="center" wrapText="1"/>
    </xf>
    <xf numFmtId="0" fontId="16" fillId="2" borderId="8" xfId="0" applyFont="1" applyFill="1" applyBorder="1" applyAlignment="1">
      <alignment horizontal="center" vertical="center"/>
    </xf>
    <xf numFmtId="0" fontId="16" fillId="2" borderId="0" xfId="0" applyFont="1" applyFill="1" applyBorder="1" applyAlignment="1">
      <alignment horizontal="center" vertical="center"/>
    </xf>
    <xf numFmtId="0" fontId="16" fillId="2" borderId="4" xfId="0" applyFont="1" applyFill="1" applyBorder="1" applyAlignment="1">
      <alignment horizontal="center" vertical="center"/>
    </xf>
    <xf numFmtId="0" fontId="16" fillId="2" borderId="9" xfId="0" applyFont="1" applyFill="1" applyBorder="1" applyAlignment="1">
      <alignment horizontal="left" vertical="center" wrapText="1"/>
    </xf>
    <xf numFmtId="0" fontId="16" fillId="2" borderId="1" xfId="0" applyFont="1" applyFill="1" applyBorder="1" applyAlignment="1">
      <alignment horizontal="left" vertical="center" wrapText="1"/>
    </xf>
    <xf numFmtId="0" fontId="16" fillId="2" borderId="7"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16" fillId="2" borderId="6" xfId="0" applyFont="1" applyFill="1" applyBorder="1" applyAlignment="1">
      <alignment horizontal="center" vertical="top" wrapText="1"/>
    </xf>
    <xf numFmtId="0" fontId="16" fillId="2" borderId="5" xfId="0" applyFont="1" applyFill="1" applyBorder="1" applyAlignment="1">
      <alignment horizontal="left" vertical="center" wrapText="1"/>
    </xf>
    <xf numFmtId="0" fontId="16" fillId="2" borderId="8" xfId="0" applyFont="1" applyFill="1" applyBorder="1" applyAlignment="1">
      <alignment horizontal="center" vertical="top" wrapText="1"/>
    </xf>
    <xf numFmtId="0" fontId="16" fillId="2" borderId="0" xfId="0" applyFont="1" applyFill="1" applyBorder="1" applyAlignment="1">
      <alignment horizontal="center" vertical="top" wrapText="1"/>
    </xf>
    <xf numFmtId="0" fontId="16" fillId="2" borderId="4" xfId="0" applyFont="1" applyFill="1" applyBorder="1" applyAlignment="1">
      <alignment horizontal="center" vertical="top" wrapText="1"/>
    </xf>
    <xf numFmtId="0" fontId="16" fillId="2" borderId="7" xfId="0" applyFont="1" applyFill="1" applyBorder="1" applyAlignment="1">
      <alignment horizontal="center" vertical="top" wrapText="1"/>
    </xf>
    <xf numFmtId="0" fontId="16" fillId="2" borderId="2" xfId="0" applyFont="1" applyFill="1" applyBorder="1" applyAlignment="1">
      <alignment horizontal="center" vertical="top" wrapText="1"/>
    </xf>
    <xf numFmtId="0" fontId="16" fillId="2" borderId="3" xfId="0" applyFont="1" applyFill="1" applyBorder="1" applyAlignment="1">
      <alignment horizontal="center" vertical="top" wrapText="1"/>
    </xf>
    <xf numFmtId="0" fontId="16" fillId="2" borderId="0" xfId="0" applyFont="1" applyFill="1" applyBorder="1" applyAlignment="1">
      <alignment horizontal="left" vertical="center" wrapText="1"/>
    </xf>
    <xf numFmtId="0" fontId="0" fillId="0" borderId="0" xfId="0" applyFont="1" applyBorder="1" applyAlignment="1">
      <alignment horizontal="left" vertical="center" wrapText="1"/>
    </xf>
    <xf numFmtId="0" fontId="16" fillId="2" borderId="0" xfId="0" applyFont="1" applyFill="1" applyBorder="1" applyAlignment="1">
      <alignment horizontal="left" vertical="top" wrapText="1"/>
    </xf>
    <xf numFmtId="0" fontId="16" fillId="2" borderId="6" xfId="0" applyFont="1" applyFill="1" applyBorder="1" applyAlignment="1">
      <alignment horizontal="left" vertical="top" wrapText="1"/>
    </xf>
    <xf numFmtId="0" fontId="16" fillId="2" borderId="10" xfId="0" applyFont="1" applyFill="1" applyBorder="1" applyAlignment="1">
      <alignment horizontal="left" vertical="top" wrapText="1"/>
    </xf>
    <xf numFmtId="0" fontId="16" fillId="2" borderId="23" xfId="0" applyFont="1" applyFill="1" applyBorder="1" applyAlignment="1">
      <alignment horizontal="center" vertical="top" wrapText="1"/>
    </xf>
    <xf numFmtId="0" fontId="16" fillId="2" borderId="9" xfId="0" applyFont="1" applyFill="1" applyBorder="1" applyAlignment="1">
      <alignment horizontal="left" vertical="center"/>
    </xf>
    <xf numFmtId="0" fontId="16" fillId="2" borderId="1" xfId="0" applyFont="1" applyFill="1" applyBorder="1" applyAlignment="1">
      <alignment horizontal="left" vertical="center"/>
    </xf>
    <xf numFmtId="0" fontId="16" fillId="2" borderId="5" xfId="0" applyFont="1" applyFill="1" applyBorder="1" applyAlignment="1">
      <alignment horizontal="left" vertical="center"/>
    </xf>
    <xf numFmtId="0" fontId="16" fillId="2" borderId="15" xfId="0" applyFont="1" applyFill="1" applyBorder="1" applyAlignment="1">
      <alignment horizontal="left" vertical="center"/>
    </xf>
    <xf numFmtId="0" fontId="16" fillId="2" borderId="10" xfId="0" applyFont="1" applyFill="1" applyBorder="1" applyAlignment="1">
      <alignment horizontal="center" vertical="top" wrapText="1"/>
    </xf>
    <xf numFmtId="0" fontId="16" fillId="2" borderId="3" xfId="0" applyFont="1" applyFill="1" applyBorder="1" applyAlignment="1">
      <alignment horizontal="left" vertical="center" wrapText="1"/>
    </xf>
    <xf numFmtId="0" fontId="14" fillId="2" borderId="9" xfId="0" applyFont="1" applyFill="1" applyBorder="1" applyAlignment="1">
      <alignment horizontal="center" vertical="center"/>
    </xf>
    <xf numFmtId="0" fontId="31" fillId="0" borderId="16" xfId="11" applyFont="1" applyBorder="1" applyAlignment="1">
      <alignment horizontal="center" vertical="center"/>
    </xf>
    <xf numFmtId="0" fontId="31" fillId="0" borderId="18" xfId="11" applyFont="1" applyBorder="1" applyAlignment="1">
      <alignment horizontal="center" vertical="center"/>
    </xf>
    <xf numFmtId="0" fontId="31" fillId="0" borderId="74" xfId="11" applyFont="1" applyBorder="1" applyAlignment="1">
      <alignment horizontal="center" vertical="center"/>
    </xf>
    <xf numFmtId="0" fontId="31" fillId="0" borderId="75" xfId="11" applyFont="1" applyBorder="1" applyAlignment="1">
      <alignment horizontal="center" vertical="center"/>
    </xf>
    <xf numFmtId="0" fontId="31" fillId="0" borderId="19" xfId="11" applyFont="1" applyBorder="1" applyAlignment="1">
      <alignment horizontal="center" vertical="center"/>
    </xf>
    <xf numFmtId="0" fontId="31" fillId="0" borderId="21" xfId="11" applyFont="1" applyBorder="1" applyAlignment="1">
      <alignment horizontal="center" vertical="center"/>
    </xf>
    <xf numFmtId="0" fontId="31" fillId="0" borderId="69" xfId="11" applyFont="1" applyFill="1" applyBorder="1" applyAlignment="1">
      <alignment horizontal="center" vertical="center" shrinkToFit="1"/>
    </xf>
    <xf numFmtId="0" fontId="31" fillId="0" borderId="70" xfId="11" applyFont="1" applyFill="1" applyBorder="1" applyAlignment="1">
      <alignment horizontal="center" vertical="center" shrinkToFit="1"/>
    </xf>
    <xf numFmtId="0" fontId="31" fillId="0" borderId="72" xfId="11" applyFont="1" applyFill="1" applyBorder="1" applyAlignment="1">
      <alignment horizontal="center" vertical="center" shrinkToFit="1"/>
    </xf>
    <xf numFmtId="0" fontId="31" fillId="0" borderId="71" xfId="11" applyFont="1" applyFill="1" applyBorder="1" applyAlignment="1">
      <alignment horizontal="center" vertical="center" shrinkToFit="1"/>
    </xf>
    <xf numFmtId="188" fontId="31" fillId="4" borderId="73" xfId="0" applyNumberFormat="1" applyFont="1" applyFill="1" applyBorder="1" applyAlignment="1">
      <alignment horizontal="center" vertical="center"/>
    </xf>
    <xf numFmtId="188" fontId="31" fillId="4" borderId="77" xfId="0" applyNumberFormat="1" applyFont="1" applyFill="1" applyBorder="1" applyAlignment="1">
      <alignment horizontal="center" vertical="center"/>
    </xf>
    <xf numFmtId="188" fontId="31" fillId="4" borderId="78" xfId="0" applyNumberFormat="1" applyFont="1" applyFill="1" applyBorder="1" applyAlignment="1">
      <alignment horizontal="center" vertical="center"/>
    </xf>
    <xf numFmtId="188" fontId="31" fillId="0" borderId="18" xfId="0" applyNumberFormat="1" applyFont="1" applyBorder="1" applyAlignment="1">
      <alignment horizontal="center" vertical="center"/>
    </xf>
    <xf numFmtId="188" fontId="31" fillId="0" borderId="75" xfId="0" applyNumberFormat="1" applyFont="1" applyBorder="1" applyAlignment="1">
      <alignment horizontal="center" vertical="center"/>
    </xf>
    <xf numFmtId="188" fontId="31" fillId="0" borderId="21" xfId="0" applyNumberFormat="1" applyFont="1" applyBorder="1" applyAlignment="1">
      <alignment horizontal="center" vertical="center"/>
    </xf>
    <xf numFmtId="0" fontId="31" fillId="0" borderId="76" xfId="11" applyFont="1" applyFill="1" applyBorder="1" applyAlignment="1">
      <alignment horizontal="left" vertical="center" wrapText="1" shrinkToFit="1"/>
    </xf>
    <xf numFmtId="0" fontId="31" fillId="0" borderId="6" xfId="11" applyFont="1" applyFill="1" applyBorder="1" applyAlignment="1">
      <alignment horizontal="left" vertical="center" wrapText="1" shrinkToFit="1"/>
    </xf>
    <xf numFmtId="0" fontId="31" fillId="0" borderId="23" xfId="11" applyFont="1" applyFill="1" applyBorder="1" applyAlignment="1">
      <alignment horizontal="left" vertical="center" wrapText="1" shrinkToFit="1"/>
    </xf>
    <xf numFmtId="0" fontId="31" fillId="0" borderId="62" xfId="11" applyFont="1" applyFill="1" applyBorder="1" applyAlignment="1">
      <alignment horizontal="left" vertical="center" wrapText="1" shrinkToFit="1"/>
    </xf>
    <xf numFmtId="0" fontId="32" fillId="0" borderId="76" xfId="11" applyFont="1" applyBorder="1" applyAlignment="1">
      <alignment horizontal="center" vertical="center" wrapText="1"/>
    </xf>
    <xf numFmtId="0" fontId="32" fillId="0" borderId="10" xfId="11" applyFont="1" applyBorder="1" applyAlignment="1">
      <alignment horizontal="center" vertical="center" wrapText="1"/>
    </xf>
    <xf numFmtId="0" fontId="32" fillId="0" borderId="23" xfId="11" applyFont="1" applyBorder="1" applyAlignment="1">
      <alignment horizontal="center" vertical="center" wrapText="1"/>
    </xf>
    <xf numFmtId="0" fontId="32" fillId="0" borderId="6" xfId="11" applyFont="1" applyBorder="1" applyAlignment="1">
      <alignment horizontal="center" vertical="center"/>
    </xf>
    <xf numFmtId="0" fontId="32" fillId="0" borderId="62" xfId="11" applyFont="1" applyBorder="1" applyAlignment="1">
      <alignment horizontal="center" vertical="center"/>
    </xf>
    <xf numFmtId="0" fontId="9" fillId="2" borderId="0" xfId="0" applyFont="1" applyFill="1" applyBorder="1" applyAlignment="1">
      <alignment horizontal="center" vertical="center"/>
    </xf>
    <xf numFmtId="0" fontId="11" fillId="2" borderId="9" xfId="0" applyFont="1" applyFill="1" applyBorder="1" applyAlignment="1">
      <alignment horizontal="distributed" vertical="center" indent="6"/>
    </xf>
    <xf numFmtId="0" fontId="11" fillId="2" borderId="1" xfId="0" applyFont="1" applyFill="1" applyBorder="1" applyAlignment="1">
      <alignment horizontal="distributed" vertical="center" indent="6"/>
    </xf>
    <xf numFmtId="0" fontId="11" fillId="2" borderId="5" xfId="0" applyFont="1" applyFill="1" applyBorder="1" applyAlignment="1">
      <alignment horizontal="distributed" vertical="center" indent="6"/>
    </xf>
    <xf numFmtId="0" fontId="11" fillId="2" borderId="8" xfId="0" applyFont="1" applyFill="1" applyBorder="1" applyAlignment="1">
      <alignment horizontal="distributed" vertical="center" indent="6"/>
    </xf>
    <xf numFmtId="0" fontId="11" fillId="2" borderId="0" xfId="0" applyFont="1" applyFill="1" applyBorder="1" applyAlignment="1">
      <alignment horizontal="distributed" vertical="center" indent="6"/>
    </xf>
    <xf numFmtId="0" fontId="11" fillId="2" borderId="4" xfId="0" applyFont="1" applyFill="1" applyBorder="1" applyAlignment="1">
      <alignment horizontal="distributed" vertical="center" indent="6"/>
    </xf>
    <xf numFmtId="0" fontId="11" fillId="2" borderId="7" xfId="0" applyFont="1" applyFill="1" applyBorder="1" applyAlignment="1">
      <alignment horizontal="distributed" vertical="center" indent="6"/>
    </xf>
    <xf numFmtId="0" fontId="11" fillId="2" borderId="2" xfId="0" applyFont="1" applyFill="1" applyBorder="1" applyAlignment="1">
      <alignment horizontal="distributed" vertical="center" indent="6"/>
    </xf>
    <xf numFmtId="0" fontId="11" fillId="2" borderId="3" xfId="0" applyFont="1" applyFill="1" applyBorder="1" applyAlignment="1">
      <alignment horizontal="distributed" vertical="center" indent="6"/>
    </xf>
    <xf numFmtId="0" fontId="11" fillId="2" borderId="22" xfId="0" applyFont="1" applyFill="1" applyBorder="1" applyAlignment="1">
      <alignment vertical="center"/>
    </xf>
    <xf numFmtId="0" fontId="11" fillId="2" borderId="27" xfId="0" applyFont="1" applyFill="1" applyBorder="1" applyAlignment="1">
      <alignment vertical="center"/>
    </xf>
    <xf numFmtId="0" fontId="11" fillId="2" borderId="9" xfId="0" applyFont="1" applyFill="1" applyBorder="1" applyAlignment="1">
      <alignment vertical="center" wrapText="1"/>
    </xf>
    <xf numFmtId="0" fontId="11" fillId="2" borderId="1" xfId="0" applyFont="1" applyFill="1" applyBorder="1" applyAlignment="1">
      <alignment vertical="center" wrapText="1"/>
    </xf>
    <xf numFmtId="0" fontId="11" fillId="2" borderId="5" xfId="0" applyFont="1" applyFill="1" applyBorder="1" applyAlignment="1">
      <alignment vertical="center" wrapText="1"/>
    </xf>
    <xf numFmtId="0" fontId="11" fillId="2" borderId="8" xfId="0" applyFont="1" applyFill="1" applyBorder="1" applyAlignment="1">
      <alignment vertical="center" wrapText="1"/>
    </xf>
    <xf numFmtId="0" fontId="11" fillId="2" borderId="0" xfId="0" applyFont="1" applyFill="1" applyBorder="1" applyAlignment="1">
      <alignment vertical="center" wrapText="1"/>
    </xf>
    <xf numFmtId="0" fontId="11" fillId="2" borderId="4" xfId="0" applyFont="1" applyFill="1" applyBorder="1" applyAlignment="1">
      <alignment vertical="center" wrapText="1"/>
    </xf>
    <xf numFmtId="176" fontId="11" fillId="2" borderId="9" xfId="2" applyNumberFormat="1" applyFont="1" applyFill="1" applyBorder="1" applyAlignment="1">
      <alignment vertical="center" wrapText="1"/>
    </xf>
    <xf numFmtId="176" fontId="11" fillId="2" borderId="1" xfId="2" applyNumberFormat="1" applyFont="1" applyFill="1" applyBorder="1" applyAlignment="1">
      <alignment vertical="center" wrapText="1"/>
    </xf>
    <xf numFmtId="176" fontId="11" fillId="2" borderId="5" xfId="2" applyNumberFormat="1" applyFont="1" applyFill="1" applyBorder="1" applyAlignment="1">
      <alignment vertical="center" wrapText="1"/>
    </xf>
    <xf numFmtId="176" fontId="11" fillId="2" borderId="12" xfId="2" applyNumberFormat="1" applyFont="1" applyFill="1" applyBorder="1" applyAlignment="1">
      <alignment vertical="center"/>
    </xf>
    <xf numFmtId="176" fontId="11" fillId="2" borderId="28" xfId="2" applyNumberFormat="1" applyFont="1" applyFill="1" applyBorder="1" applyAlignment="1">
      <alignment vertical="center"/>
    </xf>
    <xf numFmtId="176" fontId="11" fillId="2" borderId="29" xfId="2" applyNumberFormat="1" applyFont="1" applyFill="1" applyBorder="1" applyAlignment="1">
      <alignment vertical="center"/>
    </xf>
    <xf numFmtId="176" fontId="11" fillId="2" borderId="35" xfId="2" applyNumberFormat="1" applyFont="1" applyFill="1" applyBorder="1" applyAlignment="1">
      <alignment vertical="center"/>
    </xf>
    <xf numFmtId="176" fontId="11" fillId="2" borderId="36" xfId="2" applyNumberFormat="1" applyFont="1" applyFill="1" applyBorder="1" applyAlignment="1">
      <alignment vertical="center"/>
    </xf>
    <xf numFmtId="176" fontId="11" fillId="2" borderId="37" xfId="2" applyNumberFormat="1" applyFont="1" applyFill="1" applyBorder="1" applyAlignment="1">
      <alignment vertical="center"/>
    </xf>
    <xf numFmtId="176" fontId="11" fillId="2" borderId="13" xfId="2" applyNumberFormat="1" applyFont="1" applyFill="1" applyBorder="1" applyAlignment="1">
      <alignment vertical="center"/>
    </xf>
    <xf numFmtId="176" fontId="11" fillId="2" borderId="14" xfId="2" applyNumberFormat="1" applyFont="1" applyFill="1" applyBorder="1" applyAlignment="1">
      <alignment vertical="center"/>
    </xf>
    <xf numFmtId="176" fontId="11" fillId="2" borderId="30" xfId="2" applyNumberFormat="1" applyFont="1" applyFill="1" applyBorder="1" applyAlignment="1">
      <alignment vertical="center"/>
    </xf>
    <xf numFmtId="0" fontId="11" fillId="2" borderId="12" xfId="0" applyFont="1" applyFill="1" applyBorder="1" applyAlignment="1">
      <alignment horizontal="left" vertical="center" wrapText="1"/>
    </xf>
    <xf numFmtId="0" fontId="11" fillId="2" borderId="28" xfId="0" applyFont="1" applyFill="1" applyBorder="1" applyAlignment="1">
      <alignment horizontal="left" vertical="center" wrapText="1"/>
    </xf>
    <xf numFmtId="0" fontId="11" fillId="2" borderId="29" xfId="0" applyFont="1" applyFill="1" applyBorder="1" applyAlignment="1">
      <alignment horizontal="left" vertical="center" wrapText="1"/>
    </xf>
    <xf numFmtId="0" fontId="11" fillId="2" borderId="35" xfId="0" applyFont="1" applyFill="1" applyBorder="1" applyAlignment="1">
      <alignment horizontal="left" vertical="center" wrapText="1"/>
    </xf>
    <xf numFmtId="0" fontId="11" fillId="2" borderId="36" xfId="0" applyFont="1" applyFill="1" applyBorder="1" applyAlignment="1">
      <alignment horizontal="left" vertical="center" wrapText="1"/>
    </xf>
    <xf numFmtId="0" fontId="11" fillId="2" borderId="37" xfId="0" applyFont="1" applyFill="1" applyBorder="1" applyAlignment="1">
      <alignment horizontal="left" vertical="center" wrapText="1"/>
    </xf>
    <xf numFmtId="0" fontId="11" fillId="2" borderId="13" xfId="0" applyFont="1" applyFill="1" applyBorder="1" applyAlignment="1">
      <alignment horizontal="left" vertical="center" wrapText="1"/>
    </xf>
    <xf numFmtId="0" fontId="11" fillId="2" borderId="14" xfId="0" applyFont="1" applyFill="1" applyBorder="1" applyAlignment="1">
      <alignment horizontal="left" vertical="center" wrapText="1"/>
    </xf>
    <xf numFmtId="0" fontId="11" fillId="2" borderId="30" xfId="0" applyFont="1" applyFill="1" applyBorder="1" applyAlignment="1">
      <alignment horizontal="left" vertical="center" wrapText="1"/>
    </xf>
    <xf numFmtId="176" fontId="11" fillId="2" borderId="23" xfId="2" applyNumberFormat="1" applyFont="1" applyFill="1" applyBorder="1" applyAlignment="1">
      <alignment horizontal="left" vertical="center" wrapText="1"/>
    </xf>
    <xf numFmtId="176" fontId="11" fillId="2" borderId="6" xfId="2" applyNumberFormat="1" applyFont="1" applyFill="1" applyBorder="1" applyAlignment="1">
      <alignment horizontal="left" vertical="center" wrapText="1"/>
    </xf>
    <xf numFmtId="176" fontId="11" fillId="2" borderId="10" xfId="2" applyNumberFormat="1" applyFont="1" applyFill="1" applyBorder="1" applyAlignment="1">
      <alignment horizontal="left" vertical="center" wrapText="1"/>
    </xf>
    <xf numFmtId="176" fontId="11" fillId="2" borderId="23" xfId="2" applyNumberFormat="1" applyFont="1" applyFill="1" applyBorder="1" applyAlignment="1">
      <alignment horizontal="center" vertical="center"/>
    </xf>
    <xf numFmtId="176" fontId="11" fillId="2" borderId="6" xfId="2" applyNumberFormat="1" applyFont="1" applyFill="1" applyBorder="1" applyAlignment="1">
      <alignment horizontal="center" vertical="center"/>
    </xf>
    <xf numFmtId="176" fontId="11" fillId="2" borderId="10" xfId="2" applyNumberFormat="1" applyFont="1" applyFill="1" applyBorder="1" applyAlignment="1">
      <alignment horizontal="center" vertical="center"/>
    </xf>
    <xf numFmtId="0" fontId="11" fillId="2" borderId="23" xfId="0" applyFont="1" applyFill="1" applyBorder="1" applyAlignment="1">
      <alignment horizontal="center" vertical="center" wrapText="1"/>
    </xf>
    <xf numFmtId="0" fontId="11" fillId="2" borderId="6" xfId="0" applyFont="1" applyFill="1" applyBorder="1" applyAlignment="1">
      <alignment horizontal="center" vertical="center" wrapText="1"/>
    </xf>
    <xf numFmtId="0" fontId="11" fillId="2" borderId="10" xfId="0" applyFont="1" applyFill="1" applyBorder="1" applyAlignment="1">
      <alignment horizontal="center" vertical="center" wrapText="1"/>
    </xf>
    <xf numFmtId="177" fontId="11" fillId="3" borderId="9" xfId="2" applyNumberFormat="1" applyFont="1" applyFill="1" applyBorder="1" applyAlignment="1">
      <alignment horizontal="center" vertical="center"/>
    </xf>
    <xf numFmtId="177" fontId="11" fillId="3" borderId="1" xfId="2" applyNumberFormat="1" applyFont="1" applyFill="1" applyBorder="1" applyAlignment="1">
      <alignment horizontal="center" vertical="center"/>
    </xf>
    <xf numFmtId="177" fontId="11" fillId="3" borderId="5" xfId="2" applyNumberFormat="1" applyFont="1" applyFill="1" applyBorder="1" applyAlignment="1">
      <alignment horizontal="center" vertical="center"/>
    </xf>
    <xf numFmtId="176" fontId="11" fillId="2" borderId="9" xfId="2" applyNumberFormat="1" applyFont="1" applyFill="1" applyBorder="1" applyAlignment="1">
      <alignment vertical="center"/>
    </xf>
    <xf numFmtId="176" fontId="11" fillId="2" borderId="1" xfId="2" applyNumberFormat="1" applyFont="1" applyFill="1" applyBorder="1" applyAlignment="1">
      <alignment vertical="center"/>
    </xf>
    <xf numFmtId="176" fontId="11" fillId="2" borderId="5" xfId="2" applyNumberFormat="1" applyFont="1" applyFill="1" applyBorder="1" applyAlignment="1">
      <alignment vertical="center"/>
    </xf>
    <xf numFmtId="177" fontId="11" fillId="0" borderId="12" xfId="2" applyNumberFormat="1" applyFont="1" applyFill="1" applyBorder="1" applyAlignment="1">
      <alignment horizontal="center" vertical="center"/>
    </xf>
    <xf numFmtId="177" fontId="11" fillId="0" borderId="28" xfId="2" applyNumberFormat="1" applyFont="1" applyFill="1" applyBorder="1" applyAlignment="1">
      <alignment horizontal="center" vertical="center"/>
    </xf>
    <xf numFmtId="177" fontId="11" fillId="0" borderId="29" xfId="2" applyNumberFormat="1" applyFont="1" applyFill="1" applyBorder="1" applyAlignment="1">
      <alignment horizontal="center" vertical="center"/>
    </xf>
    <xf numFmtId="177" fontId="11" fillId="0" borderId="35" xfId="2" applyNumberFormat="1" applyFont="1" applyFill="1" applyBorder="1" applyAlignment="1">
      <alignment horizontal="center" vertical="center"/>
    </xf>
    <xf numFmtId="177" fontId="11" fillId="0" borderId="36" xfId="2" applyNumberFormat="1" applyFont="1" applyFill="1" applyBorder="1" applyAlignment="1">
      <alignment horizontal="center" vertical="center"/>
    </xf>
    <xf numFmtId="177" fontId="11" fillId="0" borderId="37" xfId="2" applyNumberFormat="1" applyFont="1" applyFill="1" applyBorder="1" applyAlignment="1">
      <alignment horizontal="center" vertical="center"/>
    </xf>
    <xf numFmtId="177" fontId="11" fillId="0" borderId="13" xfId="2" applyNumberFormat="1" applyFont="1" applyFill="1" applyBorder="1" applyAlignment="1">
      <alignment horizontal="center" vertical="center"/>
    </xf>
    <xf numFmtId="177" fontId="11" fillId="0" borderId="14" xfId="2" applyNumberFormat="1" applyFont="1" applyFill="1" applyBorder="1" applyAlignment="1">
      <alignment horizontal="center" vertical="center"/>
    </xf>
    <xf numFmtId="177" fontId="11" fillId="0" borderId="30" xfId="2" applyNumberFormat="1" applyFont="1" applyFill="1" applyBorder="1" applyAlignment="1">
      <alignment horizontal="center" vertical="center"/>
    </xf>
    <xf numFmtId="176" fontId="11" fillId="2" borderId="8" xfId="2" applyNumberFormat="1" applyFont="1" applyFill="1" applyBorder="1" applyAlignment="1">
      <alignment vertical="center" wrapText="1"/>
    </xf>
    <xf numFmtId="176" fontId="11" fillId="2" borderId="0" xfId="2" applyNumberFormat="1" applyFont="1" applyFill="1" applyBorder="1" applyAlignment="1">
      <alignment vertical="center" wrapText="1"/>
    </xf>
    <xf numFmtId="176" fontId="11" fillId="2" borderId="4" xfId="2" applyNumberFormat="1" applyFont="1" applyFill="1" applyBorder="1" applyAlignment="1">
      <alignment vertical="center" wrapText="1"/>
    </xf>
    <xf numFmtId="176" fontId="11" fillId="2" borderId="23" xfId="2" applyNumberFormat="1" applyFont="1" applyFill="1" applyBorder="1" applyAlignment="1">
      <alignment vertical="center" wrapText="1"/>
    </xf>
    <xf numFmtId="176" fontId="11" fillId="2" borderId="6" xfId="2" applyNumberFormat="1" applyFont="1" applyFill="1" applyBorder="1" applyAlignment="1">
      <alignment vertical="center" wrapText="1"/>
    </xf>
    <xf numFmtId="176" fontId="11" fillId="2" borderId="10" xfId="2" applyNumberFormat="1" applyFont="1" applyFill="1" applyBorder="1" applyAlignment="1">
      <alignment vertical="center" wrapText="1"/>
    </xf>
    <xf numFmtId="176" fontId="11" fillId="2" borderId="23" xfId="2" applyNumberFormat="1" applyFont="1" applyFill="1" applyBorder="1" applyAlignment="1">
      <alignment vertical="center"/>
    </xf>
    <xf numFmtId="176" fontId="11" fillId="2" borderId="6" xfId="2" applyNumberFormat="1" applyFont="1" applyFill="1" applyBorder="1" applyAlignment="1">
      <alignment vertical="center"/>
    </xf>
    <xf numFmtId="176" fontId="11" fillId="2" borderId="10" xfId="2" applyNumberFormat="1" applyFont="1" applyFill="1" applyBorder="1" applyAlignment="1">
      <alignment vertical="center"/>
    </xf>
    <xf numFmtId="177" fontId="11" fillId="3" borderId="23" xfId="2" applyNumberFormat="1" applyFont="1" applyFill="1" applyBorder="1" applyAlignment="1">
      <alignment horizontal="center" vertical="center"/>
    </xf>
    <xf numFmtId="177" fontId="11" fillId="3" borderId="6" xfId="2" applyNumberFormat="1" applyFont="1" applyFill="1" applyBorder="1" applyAlignment="1">
      <alignment horizontal="center" vertical="center"/>
    </xf>
    <xf numFmtId="177" fontId="11" fillId="3" borderId="10" xfId="2" applyNumberFormat="1" applyFont="1" applyFill="1" applyBorder="1" applyAlignment="1">
      <alignment horizontal="center" vertical="center"/>
    </xf>
    <xf numFmtId="176" fontId="11" fillId="2" borderId="7" xfId="2" applyNumberFormat="1" applyFont="1" applyFill="1" applyBorder="1" applyAlignment="1">
      <alignment vertical="center" wrapText="1"/>
    </xf>
    <xf numFmtId="176" fontId="11" fillId="2" borderId="2" xfId="2" applyNumberFormat="1" applyFont="1" applyFill="1" applyBorder="1" applyAlignment="1">
      <alignment vertical="center" wrapText="1"/>
    </xf>
    <xf numFmtId="176" fontId="11" fillId="2" borderId="3" xfId="2" applyNumberFormat="1" applyFont="1" applyFill="1" applyBorder="1" applyAlignment="1">
      <alignment vertical="center" wrapText="1"/>
    </xf>
    <xf numFmtId="0" fontId="11" fillId="2" borderId="11" xfId="0" applyFont="1" applyFill="1" applyBorder="1" applyAlignment="1">
      <alignment vertical="center"/>
    </xf>
    <xf numFmtId="0" fontId="11" fillId="2" borderId="7" xfId="0" applyFont="1" applyFill="1" applyBorder="1" applyAlignment="1">
      <alignment vertical="center" wrapText="1"/>
    </xf>
    <xf numFmtId="0" fontId="11" fillId="2" borderId="2" xfId="0" applyFont="1" applyFill="1" applyBorder="1" applyAlignment="1">
      <alignment vertical="center" wrapText="1"/>
    </xf>
    <xf numFmtId="0" fontId="11" fillId="2" borderId="3" xfId="0" applyFont="1" applyFill="1" applyBorder="1" applyAlignment="1">
      <alignment vertical="center" wrapText="1"/>
    </xf>
    <xf numFmtId="0" fontId="11" fillId="2" borderId="22" xfId="0" applyFont="1" applyFill="1" applyBorder="1" applyAlignment="1">
      <alignment horizontal="center" vertical="center"/>
    </xf>
    <xf numFmtId="0" fontId="11" fillId="2" borderId="27" xfId="0" applyFont="1" applyFill="1" applyBorder="1" applyAlignment="1">
      <alignment horizontal="center" vertical="center"/>
    </xf>
    <xf numFmtId="0" fontId="11" fillId="2" borderId="11" xfId="0" applyFont="1" applyFill="1" applyBorder="1" applyAlignment="1">
      <alignment horizontal="center" vertical="center"/>
    </xf>
    <xf numFmtId="0" fontId="11" fillId="0" borderId="15" xfId="0" applyFont="1" applyFill="1" applyBorder="1" applyAlignment="1">
      <alignment vertical="center" wrapText="1"/>
    </xf>
    <xf numFmtId="0" fontId="11" fillId="0" borderId="1" xfId="0" applyFont="1" applyFill="1" applyBorder="1" applyAlignment="1">
      <alignment vertical="center" wrapText="1"/>
    </xf>
    <xf numFmtId="0" fontId="11" fillId="0" borderId="5" xfId="0" applyFont="1" applyFill="1" applyBorder="1" applyAlignment="1">
      <alignment vertical="center" wrapText="1"/>
    </xf>
    <xf numFmtId="0" fontId="8" fillId="2" borderId="27" xfId="0" applyFont="1" applyFill="1" applyBorder="1" applyAlignment="1">
      <alignment horizontal="center" vertical="center"/>
    </xf>
    <xf numFmtId="0" fontId="11" fillId="2" borderId="9" xfId="0" applyFont="1" applyFill="1" applyBorder="1" applyAlignment="1">
      <alignment horizontal="left" vertical="center" wrapText="1"/>
    </xf>
    <xf numFmtId="0" fontId="11" fillId="2" borderId="1" xfId="0" applyFont="1" applyFill="1" applyBorder="1" applyAlignment="1">
      <alignment horizontal="left" vertical="center" wrapText="1"/>
    </xf>
    <xf numFmtId="0" fontId="11" fillId="2" borderId="5" xfId="0" applyFont="1" applyFill="1" applyBorder="1" applyAlignment="1">
      <alignment horizontal="left" vertical="center" wrapText="1"/>
    </xf>
    <xf numFmtId="0" fontId="11" fillId="2" borderId="9" xfId="0" applyFont="1" applyFill="1" applyBorder="1" applyAlignment="1">
      <alignment vertical="center"/>
    </xf>
    <xf numFmtId="0" fontId="11" fillId="2" borderId="1" xfId="0" applyFont="1" applyFill="1" applyBorder="1" applyAlignment="1">
      <alignment vertical="center"/>
    </xf>
    <xf numFmtId="0" fontId="11" fillId="2" borderId="5" xfId="0" applyFont="1" applyFill="1" applyBorder="1" applyAlignment="1">
      <alignment vertical="center"/>
    </xf>
    <xf numFmtId="176" fontId="11" fillId="2" borderId="47" xfId="2" applyNumberFormat="1" applyFont="1" applyFill="1" applyBorder="1" applyAlignment="1">
      <alignment horizontal="center" vertical="center"/>
    </xf>
    <xf numFmtId="176" fontId="11" fillId="2" borderId="48" xfId="2" applyNumberFormat="1" applyFont="1" applyFill="1" applyBorder="1" applyAlignment="1">
      <alignment horizontal="center" vertical="center"/>
    </xf>
    <xf numFmtId="176" fontId="11" fillId="2" borderId="49" xfId="2" applyNumberFormat="1" applyFont="1" applyFill="1" applyBorder="1" applyAlignment="1">
      <alignment horizontal="center" vertical="center"/>
    </xf>
    <xf numFmtId="0" fontId="11" fillId="2" borderId="47" xfId="0" applyFont="1" applyFill="1" applyBorder="1" applyAlignment="1">
      <alignment horizontal="center" vertical="center" wrapText="1"/>
    </xf>
    <xf numFmtId="0" fontId="11" fillId="2" borderId="48" xfId="0" applyFont="1" applyFill="1" applyBorder="1" applyAlignment="1">
      <alignment horizontal="center" vertical="center" wrapText="1"/>
    </xf>
    <xf numFmtId="0" fontId="11" fillId="2" borderId="49" xfId="0" applyFont="1" applyFill="1" applyBorder="1" applyAlignment="1">
      <alignment horizontal="center" vertical="center" wrapText="1"/>
    </xf>
    <xf numFmtId="177" fontId="11" fillId="3" borderId="47" xfId="2" applyNumberFormat="1" applyFont="1" applyFill="1" applyBorder="1" applyAlignment="1">
      <alignment horizontal="center" vertical="center"/>
    </xf>
    <xf numFmtId="177" fontId="11" fillId="3" borderId="48" xfId="2" applyNumberFormat="1" applyFont="1" applyFill="1" applyBorder="1" applyAlignment="1">
      <alignment horizontal="center" vertical="center"/>
    </xf>
    <xf numFmtId="177" fontId="11" fillId="3" borderId="49" xfId="2" applyNumberFormat="1" applyFont="1" applyFill="1" applyBorder="1" applyAlignment="1">
      <alignment horizontal="center" vertical="center"/>
    </xf>
    <xf numFmtId="0" fontId="8" fillId="2" borderId="22" xfId="0" applyFont="1" applyFill="1" applyBorder="1" applyAlignment="1">
      <alignment vertical="center"/>
    </xf>
    <xf numFmtId="0" fontId="8" fillId="2" borderId="27" xfId="0" applyFont="1" applyFill="1" applyBorder="1" applyAlignment="1">
      <alignment vertical="center"/>
    </xf>
    <xf numFmtId="38" fontId="11" fillId="3" borderId="9" xfId="2" applyFont="1" applyFill="1" applyBorder="1" applyAlignment="1">
      <alignment horizontal="right" vertical="center"/>
    </xf>
    <xf numFmtId="38" fontId="11" fillId="3" borderId="1" xfId="2" applyFont="1" applyFill="1" applyBorder="1" applyAlignment="1">
      <alignment horizontal="right" vertical="center"/>
    </xf>
    <xf numFmtId="38" fontId="11" fillId="3" borderId="5" xfId="2" applyFont="1" applyFill="1" applyBorder="1" applyAlignment="1">
      <alignment horizontal="right" vertical="center"/>
    </xf>
    <xf numFmtId="38" fontId="11" fillId="3" borderId="7" xfId="2" applyFont="1" applyFill="1" applyBorder="1" applyAlignment="1">
      <alignment horizontal="right" vertical="center"/>
    </xf>
    <xf numFmtId="38" fontId="11" fillId="3" borderId="2" xfId="2" applyFont="1" applyFill="1" applyBorder="1" applyAlignment="1">
      <alignment horizontal="right" vertical="center"/>
    </xf>
    <xf numFmtId="38" fontId="11" fillId="3" borderId="3" xfId="2" applyFont="1" applyFill="1" applyBorder="1" applyAlignment="1">
      <alignment horizontal="right" vertical="center"/>
    </xf>
    <xf numFmtId="38" fontId="11" fillId="2" borderId="9" xfId="2" applyFont="1" applyFill="1" applyBorder="1" applyAlignment="1">
      <alignment vertical="center"/>
    </xf>
    <xf numFmtId="38" fontId="11" fillId="2" borderId="1" xfId="2" applyFont="1" applyFill="1" applyBorder="1" applyAlignment="1">
      <alignment vertical="center"/>
    </xf>
    <xf numFmtId="38" fontId="11" fillId="2" borderId="5" xfId="2" applyFont="1" applyFill="1" applyBorder="1" applyAlignment="1">
      <alignment vertical="center"/>
    </xf>
    <xf numFmtId="38" fontId="11" fillId="2" borderId="7" xfId="2" applyFont="1" applyFill="1" applyBorder="1" applyAlignment="1">
      <alignment vertical="center"/>
    </xf>
    <xf numFmtId="38" fontId="11" fillId="2" borderId="2" xfId="2" applyFont="1" applyFill="1" applyBorder="1" applyAlignment="1">
      <alignment vertical="center"/>
    </xf>
    <xf numFmtId="38" fontId="11" fillId="2" borderId="3" xfId="2" applyFont="1" applyFill="1" applyBorder="1" applyAlignment="1">
      <alignment vertical="center"/>
    </xf>
    <xf numFmtId="0" fontId="11" fillId="2" borderId="16" xfId="0" applyFont="1" applyFill="1" applyBorder="1" applyAlignment="1">
      <alignment horizontal="center" vertical="center" wrapText="1"/>
    </xf>
    <xf numFmtId="0" fontId="11" fillId="2" borderId="17" xfId="0" applyFont="1" applyFill="1" applyBorder="1" applyAlignment="1">
      <alignment horizontal="center" vertical="center" wrapText="1"/>
    </xf>
    <xf numFmtId="0" fontId="11" fillId="2" borderId="50"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2" borderId="20" xfId="0" applyFont="1" applyFill="1" applyBorder="1" applyAlignment="1">
      <alignment horizontal="center" vertical="center" wrapText="1"/>
    </xf>
    <xf numFmtId="0" fontId="11" fillId="2" borderId="51" xfId="0" applyFont="1" applyFill="1" applyBorder="1" applyAlignment="1">
      <alignment horizontal="center" vertical="center" wrapText="1"/>
    </xf>
    <xf numFmtId="179" fontId="11" fillId="3" borderId="17" xfId="2" applyNumberFormat="1" applyFont="1" applyFill="1" applyBorder="1" applyAlignment="1">
      <alignment vertical="center"/>
    </xf>
    <xf numFmtId="179" fontId="11" fillId="3" borderId="18" xfId="2" applyNumberFormat="1" applyFont="1" applyFill="1" applyBorder="1" applyAlignment="1">
      <alignment vertical="center"/>
    </xf>
    <xf numFmtId="179" fontId="11" fillId="3" borderId="20" xfId="2" applyNumberFormat="1" applyFont="1" applyFill="1" applyBorder="1" applyAlignment="1">
      <alignment vertical="center"/>
    </xf>
    <xf numFmtId="179" fontId="11" fillId="3" borderId="21" xfId="2" applyNumberFormat="1" applyFont="1" applyFill="1" applyBorder="1" applyAlignment="1">
      <alignment vertical="center"/>
    </xf>
    <xf numFmtId="0" fontId="8" fillId="2" borderId="11" xfId="0" applyFont="1" applyFill="1" applyBorder="1" applyAlignment="1">
      <alignment vertical="center"/>
    </xf>
    <xf numFmtId="176" fontId="11" fillId="2" borderId="9" xfId="2" applyNumberFormat="1" applyFont="1" applyFill="1" applyBorder="1" applyAlignment="1">
      <alignment horizontal="center" vertical="center"/>
    </xf>
    <xf numFmtId="176" fontId="11" fillId="2" borderId="1" xfId="2" applyNumberFormat="1" applyFont="1" applyFill="1" applyBorder="1" applyAlignment="1">
      <alignment horizontal="center" vertical="center"/>
    </xf>
    <xf numFmtId="176" fontId="11" fillId="2" borderId="5" xfId="2" applyNumberFormat="1" applyFont="1" applyFill="1" applyBorder="1" applyAlignment="1">
      <alignment horizontal="center" vertical="center"/>
    </xf>
    <xf numFmtId="176" fontId="11" fillId="2" borderId="8" xfId="2" applyNumberFormat="1" applyFont="1" applyFill="1" applyBorder="1" applyAlignment="1">
      <alignment horizontal="center" vertical="center"/>
    </xf>
    <xf numFmtId="176" fontId="11" fillId="2" borderId="0" xfId="2" applyNumberFormat="1" applyFont="1" applyFill="1" applyBorder="1" applyAlignment="1">
      <alignment horizontal="center" vertical="center"/>
    </xf>
    <xf numFmtId="176" fontId="11" fillId="2" borderId="4" xfId="2" applyNumberFormat="1" applyFont="1" applyFill="1" applyBorder="1" applyAlignment="1">
      <alignment horizontal="center" vertical="center"/>
    </xf>
    <xf numFmtId="176" fontId="11" fillId="2" borderId="7" xfId="2" applyNumberFormat="1" applyFont="1" applyFill="1" applyBorder="1" applyAlignment="1">
      <alignment horizontal="center" vertical="center"/>
    </xf>
    <xf numFmtId="176" fontId="11" fillId="2" borderId="2" xfId="2" applyNumberFormat="1" applyFont="1" applyFill="1" applyBorder="1" applyAlignment="1">
      <alignment horizontal="center" vertical="center"/>
    </xf>
    <xf numFmtId="176" fontId="11" fillId="2" borderId="3" xfId="2" applyNumberFormat="1" applyFont="1" applyFill="1" applyBorder="1" applyAlignment="1">
      <alignment horizontal="center" vertical="center"/>
    </xf>
    <xf numFmtId="177" fontId="11" fillId="3" borderId="8" xfId="2" applyNumberFormat="1" applyFont="1" applyFill="1" applyBorder="1" applyAlignment="1">
      <alignment horizontal="center" vertical="center"/>
    </xf>
    <xf numFmtId="177" fontId="11" fillId="3" borderId="0" xfId="2" applyNumberFormat="1" applyFont="1" applyFill="1" applyBorder="1" applyAlignment="1">
      <alignment horizontal="center" vertical="center"/>
    </xf>
    <xf numFmtId="177" fontId="11" fillId="3" borderId="4" xfId="2" applyNumberFormat="1" applyFont="1" applyFill="1" applyBorder="1" applyAlignment="1">
      <alignment horizontal="center" vertical="center"/>
    </xf>
    <xf numFmtId="177" fontId="11" fillId="3" borderId="7" xfId="2" applyNumberFormat="1" applyFont="1" applyFill="1" applyBorder="1" applyAlignment="1">
      <alignment horizontal="center" vertical="center"/>
    </xf>
    <xf numFmtId="177" fontId="11" fillId="3" borderId="2" xfId="2" applyNumberFormat="1" applyFont="1" applyFill="1" applyBorder="1" applyAlignment="1">
      <alignment horizontal="center" vertical="center"/>
    </xf>
    <xf numFmtId="177" fontId="11" fillId="3" borderId="3" xfId="2" applyNumberFormat="1" applyFont="1" applyFill="1" applyBorder="1" applyAlignment="1">
      <alignment horizontal="center" vertical="center"/>
    </xf>
    <xf numFmtId="0" fontId="11" fillId="2" borderId="0" xfId="0" applyFont="1" applyFill="1" applyBorder="1" applyAlignment="1">
      <alignment horizontal="left" vertical="top" wrapText="1"/>
    </xf>
    <xf numFmtId="0" fontId="11" fillId="2" borderId="9" xfId="0" applyFont="1" applyFill="1" applyBorder="1" applyAlignment="1">
      <alignment horizontal="center" vertical="center"/>
    </xf>
    <xf numFmtId="0" fontId="11" fillId="2" borderId="1" xfId="0" applyFont="1" applyFill="1" applyBorder="1" applyAlignment="1">
      <alignment horizontal="center" vertical="center"/>
    </xf>
    <xf numFmtId="0" fontId="11" fillId="2" borderId="8" xfId="0" applyFont="1" applyFill="1" applyBorder="1" applyAlignment="1">
      <alignment horizontal="center" vertical="center"/>
    </xf>
    <xf numFmtId="0" fontId="11" fillId="2" borderId="12" xfId="0" applyFont="1" applyFill="1" applyBorder="1" applyAlignment="1">
      <alignment horizontal="center" vertical="center" wrapText="1"/>
    </xf>
    <xf numFmtId="0" fontId="11" fillId="2" borderId="28" xfId="0" applyFont="1" applyFill="1" applyBorder="1" applyAlignment="1">
      <alignment horizontal="center" vertical="center" wrapText="1"/>
    </xf>
    <xf numFmtId="0" fontId="11" fillId="2" borderId="29" xfId="0" applyFont="1" applyFill="1" applyBorder="1" applyAlignment="1">
      <alignment horizontal="center" vertical="center" wrapText="1"/>
    </xf>
    <xf numFmtId="0" fontId="11" fillId="2" borderId="35" xfId="0" applyFont="1" applyFill="1" applyBorder="1" applyAlignment="1">
      <alignment horizontal="center" vertical="center" wrapText="1"/>
    </xf>
    <xf numFmtId="0" fontId="11" fillId="2" borderId="36" xfId="0" applyFont="1" applyFill="1" applyBorder="1" applyAlignment="1">
      <alignment horizontal="center" vertical="center" wrapText="1"/>
    </xf>
    <xf numFmtId="0" fontId="11" fillId="2" borderId="37" xfId="0" applyFont="1" applyFill="1" applyBorder="1" applyAlignment="1">
      <alignment horizontal="center" vertical="center" wrapText="1"/>
    </xf>
    <xf numFmtId="0" fontId="11" fillId="2" borderId="13" xfId="0" applyFont="1" applyFill="1" applyBorder="1" applyAlignment="1">
      <alignment horizontal="center" vertical="center" wrapText="1"/>
    </xf>
    <xf numFmtId="0" fontId="11" fillId="2" borderId="14" xfId="0" applyFont="1" applyFill="1" applyBorder="1" applyAlignment="1">
      <alignment horizontal="center" vertical="center" wrapText="1"/>
    </xf>
    <xf numFmtId="0" fontId="11" fillId="2" borderId="30" xfId="0" applyFont="1" applyFill="1" applyBorder="1" applyAlignment="1">
      <alignment horizontal="center" vertical="center" wrapText="1"/>
    </xf>
    <xf numFmtId="9" fontId="11" fillId="3" borderId="12" xfId="1" applyFont="1" applyFill="1" applyBorder="1" applyAlignment="1">
      <alignment horizontal="center" vertical="center" wrapText="1"/>
    </xf>
    <xf numFmtId="9" fontId="11" fillId="3" borderId="28" xfId="1" applyFont="1" applyFill="1" applyBorder="1" applyAlignment="1">
      <alignment horizontal="center" vertical="center" wrapText="1"/>
    </xf>
    <xf numFmtId="9" fontId="11" fillId="3" borderId="29" xfId="1" applyFont="1" applyFill="1" applyBorder="1" applyAlignment="1">
      <alignment horizontal="center" vertical="center" wrapText="1"/>
    </xf>
    <xf numFmtId="9" fontId="11" fillId="3" borderId="13" xfId="1" applyFont="1" applyFill="1" applyBorder="1" applyAlignment="1">
      <alignment horizontal="center" vertical="center" wrapText="1"/>
    </xf>
    <xf numFmtId="9" fontId="11" fillId="3" borderId="14" xfId="1" applyFont="1" applyFill="1" applyBorder="1" applyAlignment="1">
      <alignment horizontal="center" vertical="center" wrapText="1"/>
    </xf>
    <xf numFmtId="9" fontId="11" fillId="3" borderId="30" xfId="1" applyFont="1" applyFill="1" applyBorder="1" applyAlignment="1">
      <alignment horizontal="center" vertical="center" wrapText="1"/>
    </xf>
    <xf numFmtId="177" fontId="11" fillId="3" borderId="12" xfId="2" applyNumberFormat="1" applyFont="1" applyFill="1" applyBorder="1" applyAlignment="1">
      <alignment horizontal="center" vertical="center"/>
    </xf>
    <xf numFmtId="177" fontId="11" fillId="3" borderId="28" xfId="2" applyNumberFormat="1" applyFont="1" applyFill="1" applyBorder="1" applyAlignment="1">
      <alignment horizontal="center" vertical="center"/>
    </xf>
    <xf numFmtId="177" fontId="11" fillId="3" borderId="29" xfId="2" applyNumberFormat="1" applyFont="1" applyFill="1" applyBorder="1" applyAlignment="1">
      <alignment horizontal="center" vertical="center"/>
    </xf>
    <xf numFmtId="177" fontId="11" fillId="3" borderId="35" xfId="2" applyNumberFormat="1" applyFont="1" applyFill="1" applyBorder="1" applyAlignment="1">
      <alignment horizontal="center" vertical="center"/>
    </xf>
    <xf numFmtId="177" fontId="11" fillId="3" borderId="36" xfId="2" applyNumberFormat="1" applyFont="1" applyFill="1" applyBorder="1" applyAlignment="1">
      <alignment horizontal="center" vertical="center"/>
    </xf>
    <xf numFmtId="177" fontId="11" fillId="3" borderId="37" xfId="2" applyNumberFormat="1" applyFont="1" applyFill="1" applyBorder="1" applyAlignment="1">
      <alignment horizontal="center" vertical="center"/>
    </xf>
    <xf numFmtId="177" fontId="11" fillId="3" borderId="13" xfId="2" applyNumberFormat="1" applyFont="1" applyFill="1" applyBorder="1" applyAlignment="1">
      <alignment horizontal="center" vertical="center"/>
    </xf>
    <xf numFmtId="177" fontId="11" fillId="3" borderId="14" xfId="2" applyNumberFormat="1" applyFont="1" applyFill="1" applyBorder="1" applyAlignment="1">
      <alignment horizontal="center" vertical="center"/>
    </xf>
    <xf numFmtId="177" fontId="11" fillId="3" borderId="30" xfId="2" applyNumberFormat="1" applyFont="1" applyFill="1" applyBorder="1" applyAlignment="1">
      <alignment horizontal="center" vertical="center"/>
    </xf>
    <xf numFmtId="181" fontId="11" fillId="3" borderId="12" xfId="2" applyNumberFormat="1" applyFont="1" applyFill="1" applyBorder="1" applyAlignment="1">
      <alignment horizontal="center" vertical="center"/>
    </xf>
    <xf numFmtId="181" fontId="11" fillId="3" borderId="28" xfId="2" applyNumberFormat="1" applyFont="1" applyFill="1" applyBorder="1" applyAlignment="1">
      <alignment horizontal="center" vertical="center"/>
    </xf>
    <xf numFmtId="181" fontId="11" fillId="3" borderId="29" xfId="2" applyNumberFormat="1" applyFont="1" applyFill="1" applyBorder="1" applyAlignment="1">
      <alignment horizontal="center" vertical="center"/>
    </xf>
    <xf numFmtId="181" fontId="11" fillId="3" borderId="35" xfId="2" applyNumberFormat="1" applyFont="1" applyFill="1" applyBorder="1" applyAlignment="1">
      <alignment horizontal="center" vertical="center"/>
    </xf>
    <xf numFmtId="181" fontId="11" fillId="3" borderId="36" xfId="2" applyNumberFormat="1" applyFont="1" applyFill="1" applyBorder="1" applyAlignment="1">
      <alignment horizontal="center" vertical="center"/>
    </xf>
    <xf numFmtId="181" fontId="11" fillId="3" borderId="37" xfId="2" applyNumberFormat="1" applyFont="1" applyFill="1" applyBorder="1" applyAlignment="1">
      <alignment horizontal="center" vertical="center"/>
    </xf>
    <xf numFmtId="181" fontId="11" fillId="3" borderId="13" xfId="2" applyNumberFormat="1" applyFont="1" applyFill="1" applyBorder="1" applyAlignment="1">
      <alignment horizontal="center" vertical="center"/>
    </xf>
    <xf numFmtId="181" fontId="11" fillId="3" borderId="14" xfId="2" applyNumberFormat="1" applyFont="1" applyFill="1" applyBorder="1" applyAlignment="1">
      <alignment horizontal="center" vertical="center"/>
    </xf>
    <xf numFmtId="181" fontId="11" fillId="3" borderId="30" xfId="2" applyNumberFormat="1" applyFont="1" applyFill="1" applyBorder="1" applyAlignment="1">
      <alignment horizontal="center" vertical="center"/>
    </xf>
    <xf numFmtId="176" fontId="11" fillId="2" borderId="27" xfId="2" applyNumberFormat="1" applyFont="1" applyFill="1" applyBorder="1" applyAlignment="1">
      <alignment horizontal="center" vertical="center" wrapText="1"/>
    </xf>
    <xf numFmtId="176" fontId="11" fillId="2" borderId="11" xfId="2" applyNumberFormat="1" applyFont="1" applyFill="1" applyBorder="1" applyAlignment="1">
      <alignment horizontal="center" vertical="center" wrapText="1"/>
    </xf>
    <xf numFmtId="177" fontId="11" fillId="3" borderId="38" xfId="2" applyNumberFormat="1" applyFont="1" applyFill="1" applyBorder="1" applyAlignment="1">
      <alignment horizontal="center" vertical="center"/>
    </xf>
    <xf numFmtId="177" fontId="11" fillId="3" borderId="39" xfId="2" applyNumberFormat="1" applyFont="1" applyFill="1" applyBorder="1" applyAlignment="1">
      <alignment horizontal="center" vertical="center"/>
    </xf>
    <xf numFmtId="177" fontId="11" fillId="3" borderId="40" xfId="2" applyNumberFormat="1" applyFont="1" applyFill="1" applyBorder="1" applyAlignment="1">
      <alignment horizontal="center" vertical="center"/>
    </xf>
    <xf numFmtId="177" fontId="11" fillId="3" borderId="41" xfId="2" applyNumberFormat="1" applyFont="1" applyFill="1" applyBorder="1" applyAlignment="1">
      <alignment horizontal="center" vertical="center"/>
    </xf>
    <xf numFmtId="177" fontId="11" fillId="3" borderId="42" xfId="2" applyNumberFormat="1" applyFont="1" applyFill="1" applyBorder="1" applyAlignment="1">
      <alignment horizontal="center" vertical="center"/>
    </xf>
    <xf numFmtId="177" fontId="11" fillId="3" borderId="43" xfId="2" applyNumberFormat="1" applyFont="1" applyFill="1" applyBorder="1" applyAlignment="1">
      <alignment horizontal="center" vertical="center"/>
    </xf>
    <xf numFmtId="177" fontId="11" fillId="3" borderId="44" xfId="2" applyNumberFormat="1" applyFont="1" applyFill="1" applyBorder="1" applyAlignment="1">
      <alignment horizontal="center" vertical="center"/>
    </xf>
    <xf numFmtId="177" fontId="11" fillId="3" borderId="45" xfId="2" applyNumberFormat="1" applyFont="1" applyFill="1" applyBorder="1" applyAlignment="1">
      <alignment horizontal="center" vertical="center"/>
    </xf>
    <xf numFmtId="177" fontId="11" fillId="3" borderId="46" xfId="2" applyNumberFormat="1" applyFont="1" applyFill="1" applyBorder="1" applyAlignment="1">
      <alignment horizontal="center" vertical="center"/>
    </xf>
    <xf numFmtId="176" fontId="11" fillId="2" borderId="15" xfId="2" applyNumberFormat="1" applyFont="1" applyFill="1" applyBorder="1" applyAlignment="1">
      <alignment vertical="center" wrapText="1"/>
    </xf>
    <xf numFmtId="176" fontId="11" fillId="2" borderId="9" xfId="2" applyNumberFormat="1" applyFont="1" applyFill="1" applyBorder="1" applyAlignment="1">
      <alignment horizontal="center" vertical="center" wrapText="1"/>
    </xf>
    <xf numFmtId="176" fontId="11" fillId="2" borderId="1" xfId="2" applyNumberFormat="1" applyFont="1" applyFill="1" applyBorder="1" applyAlignment="1">
      <alignment horizontal="center" vertical="center" wrapText="1"/>
    </xf>
    <xf numFmtId="176" fontId="11" fillId="2" borderId="7" xfId="2" applyNumberFormat="1" applyFont="1" applyFill="1" applyBorder="1" applyAlignment="1">
      <alignment horizontal="center" vertical="center" wrapText="1"/>
    </xf>
    <xf numFmtId="176" fontId="11" fillId="2" borderId="2" xfId="2" applyNumberFormat="1" applyFont="1" applyFill="1" applyBorder="1" applyAlignment="1">
      <alignment horizontal="center" vertical="center" wrapText="1"/>
    </xf>
    <xf numFmtId="176" fontId="11" fillId="3" borderId="5" xfId="2" applyNumberFormat="1" applyFont="1" applyFill="1" applyBorder="1" applyAlignment="1">
      <alignment horizontal="center" vertical="center" wrapText="1"/>
    </xf>
    <xf numFmtId="176" fontId="11" fillId="3" borderId="3" xfId="2" applyNumberFormat="1" applyFont="1" applyFill="1" applyBorder="1" applyAlignment="1">
      <alignment horizontal="center" vertical="center" wrapText="1"/>
    </xf>
    <xf numFmtId="9" fontId="11" fillId="3" borderId="9" xfId="1" applyFont="1" applyFill="1" applyBorder="1" applyAlignment="1">
      <alignment horizontal="center" vertical="center" wrapText="1"/>
    </xf>
    <xf numFmtId="9" fontId="11" fillId="3" borderId="1" xfId="1" applyFont="1" applyFill="1" applyBorder="1" applyAlignment="1">
      <alignment horizontal="center" vertical="center" wrapText="1"/>
    </xf>
    <xf numFmtId="9" fontId="11" fillId="3" borderId="5" xfId="1" applyFont="1" applyFill="1" applyBorder="1" applyAlignment="1">
      <alignment horizontal="center" vertical="center" wrapText="1"/>
    </xf>
    <xf numFmtId="9" fontId="11" fillId="3" borderId="8" xfId="1" applyFont="1" applyFill="1" applyBorder="1" applyAlignment="1">
      <alignment horizontal="center" vertical="center" wrapText="1"/>
    </xf>
    <xf numFmtId="9" fontId="11" fillId="3" borderId="0" xfId="1" applyFont="1" applyFill="1" applyBorder="1" applyAlignment="1">
      <alignment horizontal="center" vertical="center" wrapText="1"/>
    </xf>
    <xf numFmtId="9" fontId="11" fillId="3" borderId="4" xfId="1" applyFont="1" applyFill="1" applyBorder="1" applyAlignment="1">
      <alignment horizontal="center" vertical="center" wrapText="1"/>
    </xf>
    <xf numFmtId="9" fontId="11" fillId="3" borderId="7" xfId="1" applyFont="1" applyFill="1" applyBorder="1" applyAlignment="1">
      <alignment horizontal="center" vertical="center" wrapText="1"/>
    </xf>
    <xf numFmtId="9" fontId="11" fillId="3" borderId="2" xfId="1" applyFont="1" applyFill="1" applyBorder="1" applyAlignment="1">
      <alignment horizontal="center" vertical="center" wrapText="1"/>
    </xf>
    <xf numFmtId="9" fontId="11" fillId="3" borderId="3" xfId="1" applyFont="1" applyFill="1" applyBorder="1" applyAlignment="1">
      <alignment horizontal="center" vertical="center" wrapText="1"/>
    </xf>
    <xf numFmtId="185" fontId="11" fillId="3" borderId="9" xfId="2" applyNumberFormat="1" applyFont="1" applyFill="1" applyBorder="1" applyAlignment="1">
      <alignment horizontal="center" vertical="center"/>
    </xf>
    <xf numFmtId="185" fontId="11" fillId="3" borderId="1" xfId="2" applyNumberFormat="1" applyFont="1" applyFill="1" applyBorder="1" applyAlignment="1">
      <alignment horizontal="center" vertical="center"/>
    </xf>
    <xf numFmtId="185" fontId="11" fillId="3" borderId="5" xfId="2" applyNumberFormat="1" applyFont="1" applyFill="1" applyBorder="1" applyAlignment="1">
      <alignment horizontal="center" vertical="center"/>
    </xf>
    <xf numFmtId="185" fontId="11" fillId="3" borderId="8" xfId="2" applyNumberFormat="1" applyFont="1" applyFill="1" applyBorder="1" applyAlignment="1">
      <alignment horizontal="center" vertical="center"/>
    </xf>
    <xf numFmtId="185" fontId="11" fillId="3" borderId="0" xfId="2" applyNumberFormat="1" applyFont="1" applyFill="1" applyBorder="1" applyAlignment="1">
      <alignment horizontal="center" vertical="center"/>
    </xf>
    <xf numFmtId="185" fontId="11" fillId="3" borderId="4" xfId="2" applyNumberFormat="1" applyFont="1" applyFill="1" applyBorder="1" applyAlignment="1">
      <alignment horizontal="center" vertical="center"/>
    </xf>
    <xf numFmtId="185" fontId="11" fillId="3" borderId="7" xfId="2" applyNumberFormat="1" applyFont="1" applyFill="1" applyBorder="1" applyAlignment="1">
      <alignment horizontal="center" vertical="center"/>
    </xf>
    <xf numFmtId="185" fontId="11" fillId="3" borderId="2" xfId="2" applyNumberFormat="1" applyFont="1" applyFill="1" applyBorder="1" applyAlignment="1">
      <alignment horizontal="center" vertical="center"/>
    </xf>
    <xf numFmtId="185" fontId="11" fillId="3" borderId="3" xfId="2" applyNumberFormat="1" applyFont="1" applyFill="1" applyBorder="1" applyAlignment="1">
      <alignment horizontal="center" vertical="center"/>
    </xf>
    <xf numFmtId="176" fontId="11" fillId="3" borderId="9" xfId="2" applyNumberFormat="1" applyFont="1" applyFill="1" applyBorder="1" applyAlignment="1">
      <alignment horizontal="center" vertical="center" wrapText="1"/>
    </xf>
    <xf numFmtId="176" fontId="11" fillId="3" borderId="1" xfId="2" applyNumberFormat="1" applyFont="1" applyFill="1" applyBorder="1" applyAlignment="1">
      <alignment horizontal="center" vertical="center" wrapText="1"/>
    </xf>
    <xf numFmtId="176" fontId="11" fillId="3" borderId="7" xfId="2" applyNumberFormat="1" applyFont="1" applyFill="1" applyBorder="1" applyAlignment="1">
      <alignment horizontal="center" vertical="center" wrapText="1"/>
    </xf>
    <xf numFmtId="176" fontId="11" fillId="3" borderId="2" xfId="2" applyNumberFormat="1" applyFont="1" applyFill="1" applyBorder="1" applyAlignment="1">
      <alignment horizontal="center" vertical="center" wrapText="1"/>
    </xf>
    <xf numFmtId="181" fontId="8" fillId="3" borderId="7" xfId="2" applyNumberFormat="1" applyFont="1" applyFill="1" applyBorder="1" applyAlignment="1">
      <alignment horizontal="center" vertical="center"/>
    </xf>
    <xf numFmtId="181" fontId="8" fillId="3" borderId="2" xfId="2" applyNumberFormat="1" applyFont="1" applyFill="1" applyBorder="1" applyAlignment="1">
      <alignment horizontal="center" vertical="center"/>
    </xf>
    <xf numFmtId="181" fontId="8" fillId="3" borderId="3" xfId="2" applyNumberFormat="1" applyFont="1" applyFill="1" applyBorder="1" applyAlignment="1">
      <alignment horizontal="center" vertical="center"/>
    </xf>
    <xf numFmtId="0" fontId="11" fillId="2" borderId="5" xfId="0" applyFont="1" applyFill="1" applyBorder="1" applyAlignment="1">
      <alignment horizontal="center" vertical="center"/>
    </xf>
    <xf numFmtId="0" fontId="11" fillId="2" borderId="8" xfId="0" applyFont="1" applyFill="1" applyBorder="1" applyAlignment="1">
      <alignment horizontal="left" vertical="center" wrapText="1"/>
    </xf>
    <xf numFmtId="0" fontId="11" fillId="2" borderId="0" xfId="0" applyFont="1" applyFill="1" applyBorder="1" applyAlignment="1">
      <alignment horizontal="left" vertical="center" wrapText="1"/>
    </xf>
    <xf numFmtId="0" fontId="11" fillId="2" borderId="4" xfId="0" applyFont="1" applyFill="1" applyBorder="1" applyAlignment="1">
      <alignment horizontal="left" vertical="center" wrapText="1"/>
    </xf>
    <xf numFmtId="0" fontId="11" fillId="2" borderId="7" xfId="0" applyFont="1" applyFill="1" applyBorder="1" applyAlignment="1">
      <alignment horizontal="left" vertical="center" wrapText="1"/>
    </xf>
    <xf numFmtId="0" fontId="11" fillId="2" borderId="2" xfId="0" applyFont="1" applyFill="1" applyBorder="1" applyAlignment="1">
      <alignment horizontal="left" vertical="center" wrapText="1"/>
    </xf>
    <xf numFmtId="0" fontId="11" fillId="2" borderId="3" xfId="0" applyFont="1" applyFill="1" applyBorder="1" applyAlignment="1">
      <alignment horizontal="left" vertical="center" wrapText="1"/>
    </xf>
    <xf numFmtId="176" fontId="11" fillId="2" borderId="27" xfId="2" applyNumberFormat="1" applyFont="1" applyFill="1" applyBorder="1" applyAlignment="1">
      <alignment vertical="center" wrapText="1"/>
    </xf>
    <xf numFmtId="176" fontId="11" fillId="2" borderId="11" xfId="2" applyNumberFormat="1" applyFont="1" applyFill="1" applyBorder="1" applyAlignment="1">
      <alignment vertical="center" wrapText="1"/>
    </xf>
    <xf numFmtId="186" fontId="8" fillId="3" borderId="9" xfId="1" applyNumberFormat="1" applyFont="1" applyFill="1" applyBorder="1" applyAlignment="1">
      <alignment horizontal="center" vertical="center" wrapText="1"/>
    </xf>
    <xf numFmtId="186" fontId="8" fillId="3" borderId="1" xfId="1" applyNumberFormat="1" applyFont="1" applyFill="1" applyBorder="1" applyAlignment="1">
      <alignment horizontal="center" vertical="center" wrapText="1"/>
    </xf>
    <xf numFmtId="186" fontId="8" fillId="3" borderId="5" xfId="1" applyNumberFormat="1" applyFont="1" applyFill="1" applyBorder="1" applyAlignment="1">
      <alignment horizontal="center" vertical="center" wrapText="1"/>
    </xf>
    <xf numFmtId="186" fontId="8" fillId="3" borderId="7" xfId="1" applyNumberFormat="1" applyFont="1" applyFill="1" applyBorder="1" applyAlignment="1">
      <alignment horizontal="center" vertical="center" wrapText="1"/>
    </xf>
    <xf numFmtId="186" fontId="8" fillId="3" borderId="2" xfId="1" applyNumberFormat="1" applyFont="1" applyFill="1" applyBorder="1" applyAlignment="1">
      <alignment horizontal="center" vertical="center" wrapText="1"/>
    </xf>
    <xf numFmtId="186" fontId="8" fillId="3" borderId="3" xfId="1" applyNumberFormat="1" applyFont="1" applyFill="1" applyBorder="1" applyAlignment="1">
      <alignment horizontal="center" vertical="center" wrapText="1"/>
    </xf>
    <xf numFmtId="0" fontId="8" fillId="2" borderId="15" xfId="0" applyFont="1" applyFill="1" applyBorder="1" applyAlignment="1">
      <alignment vertical="center" wrapText="1"/>
    </xf>
    <xf numFmtId="176" fontId="8" fillId="2" borderId="15" xfId="2" applyNumberFormat="1" applyFont="1" applyFill="1" applyBorder="1" applyAlignment="1">
      <alignment vertical="center" wrapText="1"/>
    </xf>
    <xf numFmtId="180" fontId="8" fillId="2" borderId="2" xfId="2" applyNumberFormat="1" applyFont="1" applyFill="1" applyBorder="1" applyAlignment="1">
      <alignment horizontal="center" vertical="center" wrapText="1"/>
    </xf>
    <xf numFmtId="180" fontId="8" fillId="2" borderId="3" xfId="2" applyNumberFormat="1" applyFont="1" applyFill="1" applyBorder="1" applyAlignment="1">
      <alignment horizontal="center" vertical="center" wrapText="1"/>
    </xf>
    <xf numFmtId="176" fontId="11" fillId="2" borderId="15" xfId="2" applyNumberFormat="1" applyFont="1" applyFill="1" applyBorder="1" applyAlignment="1">
      <alignment horizontal="left" vertical="center" wrapText="1"/>
    </xf>
    <xf numFmtId="176" fontId="11" fillId="3" borderId="0" xfId="2" applyNumberFormat="1" applyFont="1" applyFill="1" applyBorder="1" applyAlignment="1">
      <alignment horizontal="center" vertical="center" wrapText="1"/>
    </xf>
    <xf numFmtId="176" fontId="11" fillId="2" borderId="5" xfId="2" applyNumberFormat="1" applyFont="1" applyFill="1" applyBorder="1" applyAlignment="1">
      <alignment horizontal="center" vertical="center" wrapText="1"/>
    </xf>
    <xf numFmtId="176" fontId="11" fillId="2" borderId="0" xfId="2" applyNumberFormat="1" applyFont="1" applyFill="1" applyBorder="1" applyAlignment="1">
      <alignment horizontal="center" vertical="center" wrapText="1"/>
    </xf>
    <xf numFmtId="176" fontId="11" fillId="2" borderId="4" xfId="2" applyNumberFormat="1" applyFont="1" applyFill="1" applyBorder="1" applyAlignment="1">
      <alignment horizontal="center" vertical="center" wrapText="1"/>
    </xf>
    <xf numFmtId="176" fontId="11" fillId="2" borderId="3" xfId="2" applyNumberFormat="1" applyFont="1" applyFill="1" applyBorder="1" applyAlignment="1">
      <alignment horizontal="center" vertical="center" wrapText="1"/>
    </xf>
    <xf numFmtId="176" fontId="11" fillId="2" borderId="9" xfId="2" applyNumberFormat="1" applyFont="1" applyFill="1" applyBorder="1" applyAlignment="1">
      <alignment horizontal="left" vertical="center" wrapText="1"/>
    </xf>
    <xf numFmtId="176" fontId="11" fillId="2" borderId="1" xfId="2" applyNumberFormat="1" applyFont="1" applyFill="1" applyBorder="1" applyAlignment="1">
      <alignment horizontal="left" vertical="center" wrapText="1"/>
    </xf>
    <xf numFmtId="176" fontId="11" fillId="2" borderId="5" xfId="2" applyNumberFormat="1" applyFont="1" applyFill="1" applyBorder="1" applyAlignment="1">
      <alignment horizontal="left" vertical="center" wrapText="1"/>
    </xf>
    <xf numFmtId="176" fontId="11" fillId="2" borderId="8" xfId="2" applyNumberFormat="1" applyFont="1" applyFill="1" applyBorder="1" applyAlignment="1">
      <alignment horizontal="left" vertical="center" wrapText="1"/>
    </xf>
    <xf numFmtId="176" fontId="11" fillId="2" borderId="0" xfId="2" applyNumberFormat="1" applyFont="1" applyFill="1" applyBorder="1" applyAlignment="1">
      <alignment horizontal="left" vertical="center" wrapText="1"/>
    </xf>
    <xf numFmtId="176" fontId="11" fillId="2" borderId="4" xfId="2" applyNumberFormat="1" applyFont="1" applyFill="1" applyBorder="1" applyAlignment="1">
      <alignment horizontal="left" vertical="center" wrapText="1"/>
    </xf>
    <xf numFmtId="176" fontId="11" fillId="2" borderId="7" xfId="2" applyNumberFormat="1" applyFont="1" applyFill="1" applyBorder="1" applyAlignment="1">
      <alignment horizontal="left" vertical="center" wrapText="1"/>
    </xf>
    <xf numFmtId="176" fontId="11" fillId="2" borderId="2" xfId="2" applyNumberFormat="1" applyFont="1" applyFill="1" applyBorder="1" applyAlignment="1">
      <alignment horizontal="left" vertical="center" wrapText="1"/>
    </xf>
    <xf numFmtId="176" fontId="11" fillId="2" borderId="3" xfId="2" applyNumberFormat="1" applyFont="1" applyFill="1" applyBorder="1" applyAlignment="1">
      <alignment horizontal="left" vertical="center" wrapText="1"/>
    </xf>
    <xf numFmtId="182" fontId="11" fillId="3" borderId="9" xfId="2" applyNumberFormat="1" applyFont="1" applyFill="1" applyBorder="1" applyAlignment="1">
      <alignment horizontal="center" vertical="center"/>
    </xf>
    <xf numFmtId="182" fontId="11" fillId="3" borderId="1" xfId="2" applyNumberFormat="1" applyFont="1" applyFill="1" applyBorder="1" applyAlignment="1">
      <alignment horizontal="center" vertical="center"/>
    </xf>
    <xf numFmtId="182" fontId="11" fillId="3" borderId="5" xfId="2" applyNumberFormat="1" applyFont="1" applyFill="1" applyBorder="1" applyAlignment="1">
      <alignment horizontal="center" vertical="center"/>
    </xf>
    <xf numFmtId="182" fontId="11" fillId="3" borderId="8" xfId="2" applyNumberFormat="1" applyFont="1" applyFill="1" applyBorder="1" applyAlignment="1">
      <alignment horizontal="center" vertical="center"/>
    </xf>
    <xf numFmtId="182" fontId="11" fillId="3" borderId="0" xfId="2" applyNumberFormat="1" applyFont="1" applyFill="1" applyBorder="1" applyAlignment="1">
      <alignment horizontal="center" vertical="center"/>
    </xf>
    <xf numFmtId="182" fontId="11" fillId="3" borderId="4" xfId="2" applyNumberFormat="1" applyFont="1" applyFill="1" applyBorder="1" applyAlignment="1">
      <alignment horizontal="center" vertical="center"/>
    </xf>
    <xf numFmtId="182" fontId="11" fillId="3" borderId="7" xfId="2" applyNumberFormat="1" applyFont="1" applyFill="1" applyBorder="1" applyAlignment="1">
      <alignment horizontal="center" vertical="center"/>
    </xf>
    <xf numFmtId="182" fontId="11" fillId="3" borderId="2" xfId="2" applyNumberFormat="1" applyFont="1" applyFill="1" applyBorder="1" applyAlignment="1">
      <alignment horizontal="center" vertical="center"/>
    </xf>
    <xf numFmtId="182" fontId="11" fillId="3" borderId="3" xfId="2" applyNumberFormat="1" applyFont="1" applyFill="1" applyBorder="1" applyAlignment="1">
      <alignment horizontal="center" vertical="center"/>
    </xf>
    <xf numFmtId="184" fontId="7" fillId="3" borderId="9" xfId="0" applyNumberFormat="1" applyFont="1" applyFill="1" applyBorder="1" applyAlignment="1">
      <alignment horizontal="center" vertical="center"/>
    </xf>
    <xf numFmtId="184" fontId="7" fillId="3" borderId="1" xfId="0" applyNumberFormat="1" applyFont="1" applyFill="1" applyBorder="1" applyAlignment="1">
      <alignment horizontal="center" vertical="center"/>
    </xf>
    <xf numFmtId="184" fontId="7" fillId="3" borderId="5" xfId="0" applyNumberFormat="1" applyFont="1" applyFill="1" applyBorder="1" applyAlignment="1">
      <alignment horizontal="center" vertical="center"/>
    </xf>
    <xf numFmtId="184" fontId="7" fillId="3" borderId="7" xfId="0" applyNumberFormat="1" applyFont="1" applyFill="1" applyBorder="1" applyAlignment="1">
      <alignment horizontal="center" vertical="center"/>
    </xf>
    <xf numFmtId="184" fontId="7" fillId="3" borderId="2" xfId="0" applyNumberFormat="1" applyFont="1" applyFill="1" applyBorder="1" applyAlignment="1">
      <alignment horizontal="center" vertical="center"/>
    </xf>
    <xf numFmtId="184" fontId="7" fillId="3" borderId="3" xfId="0" applyNumberFormat="1" applyFont="1" applyFill="1" applyBorder="1" applyAlignment="1">
      <alignment horizontal="center" vertical="center"/>
    </xf>
    <xf numFmtId="183" fontId="11" fillId="3" borderId="9" xfId="2" applyNumberFormat="1" applyFont="1" applyFill="1" applyBorder="1" applyAlignment="1">
      <alignment horizontal="center" vertical="center"/>
    </xf>
    <xf numFmtId="183" fontId="11" fillId="3" borderId="1" xfId="2" applyNumberFormat="1" applyFont="1" applyFill="1" applyBorder="1" applyAlignment="1">
      <alignment horizontal="center" vertical="center"/>
    </xf>
    <xf numFmtId="183" fontId="11" fillId="3" borderId="5" xfId="2" applyNumberFormat="1" applyFont="1" applyFill="1" applyBorder="1" applyAlignment="1">
      <alignment horizontal="center" vertical="center"/>
    </xf>
    <xf numFmtId="183" fontId="11" fillId="3" borderId="7" xfId="2" applyNumberFormat="1" applyFont="1" applyFill="1" applyBorder="1" applyAlignment="1">
      <alignment horizontal="center" vertical="center"/>
    </xf>
    <xf numFmtId="183" fontId="11" fillId="3" borderId="2" xfId="2" applyNumberFormat="1" applyFont="1" applyFill="1" applyBorder="1" applyAlignment="1">
      <alignment horizontal="center" vertical="center"/>
    </xf>
    <xf numFmtId="183" fontId="11" fillId="3" borderId="3" xfId="2" applyNumberFormat="1" applyFont="1" applyFill="1" applyBorder="1" applyAlignment="1">
      <alignment horizontal="center" vertical="center"/>
    </xf>
    <xf numFmtId="0" fontId="39" fillId="2" borderId="0" xfId="9" applyFont="1" applyFill="1" applyAlignment="1">
      <alignment horizontal="center" vertical="center"/>
    </xf>
    <xf numFmtId="0" fontId="16" fillId="2" borderId="5" xfId="9" applyFont="1" applyFill="1" applyBorder="1" applyAlignment="1">
      <alignment horizontal="center" vertical="center" wrapText="1"/>
    </xf>
    <xf numFmtId="0" fontId="16" fillId="2" borderId="15" xfId="9" applyFont="1" applyFill="1" applyBorder="1" applyAlignment="1">
      <alignment horizontal="center" vertical="top" wrapText="1"/>
    </xf>
    <xf numFmtId="0" fontId="16" fillId="2" borderId="7" xfId="9" applyFont="1" applyFill="1" applyBorder="1" applyAlignment="1">
      <alignment horizontal="center" vertical="top" wrapText="1"/>
    </xf>
    <xf numFmtId="0" fontId="16" fillId="2" borderId="3" xfId="9" applyFont="1" applyFill="1" applyBorder="1" applyAlignment="1">
      <alignment horizontal="center" vertical="top" wrapText="1"/>
    </xf>
    <xf numFmtId="0" fontId="16" fillId="2" borderId="2" xfId="9" applyFont="1" applyFill="1" applyBorder="1" applyAlignment="1">
      <alignment horizontal="center" vertical="top" wrapText="1"/>
    </xf>
    <xf numFmtId="0" fontId="16" fillId="2" borderId="15" xfId="9" applyFont="1" applyFill="1" applyBorder="1" applyAlignment="1">
      <alignment horizontal="left" vertical="center"/>
    </xf>
    <xf numFmtId="0" fontId="16" fillId="2" borderId="15" xfId="9" applyFont="1" applyFill="1" applyBorder="1" applyAlignment="1">
      <alignment horizontal="center" vertical="top"/>
    </xf>
    <xf numFmtId="0" fontId="16" fillId="2" borderId="15" xfId="9" applyFont="1" applyFill="1" applyBorder="1" applyAlignment="1">
      <alignment horizontal="left" vertical="center" wrapText="1"/>
    </xf>
    <xf numFmtId="0" fontId="36" fillId="2" borderId="15" xfId="9" applyFont="1" applyFill="1" applyBorder="1" applyAlignment="1">
      <alignment horizontal="left" vertical="center" wrapText="1"/>
    </xf>
    <xf numFmtId="0" fontId="16" fillId="2" borderId="27" xfId="9" applyFont="1" applyFill="1" applyBorder="1" applyAlignment="1">
      <alignment horizontal="center" vertical="center"/>
    </xf>
  </cellXfs>
  <cellStyles count="17">
    <cellStyle name="パーセント" xfId="1" builtinId="5"/>
    <cellStyle name="パーセント 2" xfId="6" xr:uid="{00000000-0005-0000-0000-000001000000}"/>
    <cellStyle name="ハイパーリンク" xfId="14" builtinId="8"/>
    <cellStyle name="桁区切り" xfId="2" builtinId="6"/>
    <cellStyle name="桁区切り 2" xfId="4" xr:uid="{00000000-0005-0000-0000-000003000000}"/>
    <cellStyle name="桁区切り 2 2" xfId="16" xr:uid="{02B644B9-E1DE-42A0-82F2-AE6EE439CD22}"/>
    <cellStyle name="桁区切り 3" xfId="13" xr:uid="{436FAEE0-ED22-4ADD-9C13-07FA62B7BC8B}"/>
    <cellStyle name="通貨 2" xfId="7" xr:uid="{00000000-0005-0000-0000-000004000000}"/>
    <cellStyle name="通貨 2 2" xfId="10" xr:uid="{00000000-0005-0000-0000-000005000000}"/>
    <cellStyle name="標準" xfId="0" builtinId="0"/>
    <cellStyle name="標準 2" xfId="3" xr:uid="{00000000-0005-0000-0000-000007000000}"/>
    <cellStyle name="標準 2 2" xfId="15" xr:uid="{B5824729-9BD5-4CE9-BCF9-889CF5AB5396}"/>
    <cellStyle name="標準 2 2 2" xfId="11" xr:uid="{00000000-0005-0000-0000-000008000000}"/>
    <cellStyle name="標準 3" xfId="5" xr:uid="{00000000-0005-0000-0000-000009000000}"/>
    <cellStyle name="標準 3 2" xfId="9" xr:uid="{00000000-0005-0000-0000-00000A000000}"/>
    <cellStyle name="標準 4" xfId="12" xr:uid="{88633AA8-885A-4834-B161-583435A0FE20}"/>
    <cellStyle name="未定義" xfId="8" xr:uid="{00000000-0005-0000-0000-00000B000000}"/>
  </cellStyles>
  <dxfs count="0"/>
  <tableStyles count="0" defaultTableStyle="TableStyleMedium9" defaultPivotStyle="PivotStyleLight16"/>
  <colors>
    <mruColors>
      <color rgb="FFFFFF99"/>
      <color rgb="FFFFFFCC"/>
      <color rgb="FF0000FF"/>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5</xdr:col>
      <xdr:colOff>38100</xdr:colOff>
      <xdr:row>12</xdr:row>
      <xdr:rowOff>0</xdr:rowOff>
    </xdr:from>
    <xdr:to>
      <xdr:col>7</xdr:col>
      <xdr:colOff>142875</xdr:colOff>
      <xdr:row>12</xdr:row>
      <xdr:rowOff>219076</xdr:rowOff>
    </xdr:to>
    <xdr:sp macro="" textlink="">
      <xdr:nvSpPr>
        <xdr:cNvPr id="17" name="テキスト ボックス 16">
          <a:extLst>
            <a:ext uri="{FF2B5EF4-FFF2-40B4-BE49-F238E27FC236}">
              <a16:creationId xmlns:a16="http://schemas.microsoft.com/office/drawing/2014/main" id="{8A7C8177-1828-4409-B1F9-87512EF8A481}"/>
            </a:ext>
          </a:extLst>
        </xdr:cNvPr>
        <xdr:cNvSpPr txBox="1"/>
      </xdr:nvSpPr>
      <xdr:spPr>
        <a:xfrm>
          <a:off x="1038225" y="7410450"/>
          <a:ext cx="438150" cy="21907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a:t>
          </a:r>
          <a:r>
            <a:rPr kumimoji="1" lang="en-US" altLang="ja-JP" sz="800" b="1">
              <a:solidFill>
                <a:sysClr val="windowText" lastClr="000000"/>
              </a:solidFill>
            </a:rPr>
            <a:t>2</a:t>
          </a:r>
        </a:p>
      </xdr:txBody>
    </xdr:sp>
    <xdr:clientData/>
  </xdr:twoCellAnchor>
  <xdr:twoCellAnchor>
    <xdr:from>
      <xdr:col>7</xdr:col>
      <xdr:colOff>66675</xdr:colOff>
      <xdr:row>10</xdr:row>
      <xdr:rowOff>190500</xdr:rowOff>
    </xdr:from>
    <xdr:to>
      <xdr:col>9</xdr:col>
      <xdr:colOff>219075</xdr:colOff>
      <xdr:row>11</xdr:row>
      <xdr:rowOff>209550</xdr:rowOff>
    </xdr:to>
    <xdr:sp macro="" textlink="">
      <xdr:nvSpPr>
        <xdr:cNvPr id="11" name="テキスト ボックス 10">
          <a:extLst>
            <a:ext uri="{FF2B5EF4-FFF2-40B4-BE49-F238E27FC236}">
              <a16:creationId xmlns:a16="http://schemas.microsoft.com/office/drawing/2014/main" id="{7EEA2723-1666-436B-A90D-E083C50DBC64}"/>
            </a:ext>
          </a:extLst>
        </xdr:cNvPr>
        <xdr:cNvSpPr txBox="1"/>
      </xdr:nvSpPr>
      <xdr:spPr>
        <a:xfrm>
          <a:off x="1504950" y="2847975"/>
          <a:ext cx="561975" cy="2381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800" b="1">
              <a:solidFill>
                <a:sysClr val="windowText" lastClr="000000"/>
              </a:solidFill>
            </a:rPr>
            <a:t>注１</a:t>
          </a:r>
          <a:endParaRPr kumimoji="1" lang="en-US" altLang="ja-JP" sz="800" b="1">
            <a:solidFill>
              <a:sysClr val="windowText" lastClr="000000"/>
            </a:solidFill>
          </a:endParaRPr>
        </a:p>
      </xdr:txBody>
    </xdr:sp>
    <xdr:clientData/>
  </xdr:twoCellAnchor>
</xdr:wsDr>
</file>

<file path=xl/drawings/drawing10.xml><?xml version="1.0" encoding="utf-8"?>
<xdr:wsDr xmlns:xdr="http://schemas.openxmlformats.org/drawingml/2006/spreadsheetDrawing" xmlns:a="http://schemas.openxmlformats.org/drawingml/2006/main">
  <xdr:twoCellAnchor editAs="oneCell">
    <xdr:from>
      <xdr:col>20</xdr:col>
      <xdr:colOff>66675</xdr:colOff>
      <xdr:row>3</xdr:row>
      <xdr:rowOff>0</xdr:rowOff>
    </xdr:from>
    <xdr:to>
      <xdr:col>20</xdr:col>
      <xdr:colOff>142875</xdr:colOff>
      <xdr:row>4</xdr:row>
      <xdr:rowOff>38100</xdr:rowOff>
    </xdr:to>
    <xdr:sp macro="" textlink="">
      <xdr:nvSpPr>
        <xdr:cNvPr id="2" name="Text Box 5">
          <a:extLst>
            <a:ext uri="{FF2B5EF4-FFF2-40B4-BE49-F238E27FC236}">
              <a16:creationId xmlns:a16="http://schemas.microsoft.com/office/drawing/2014/main" id="{00000000-0008-0000-0300-000002000000}"/>
            </a:ext>
          </a:extLst>
        </xdr:cNvPr>
        <xdr:cNvSpPr txBox="1">
          <a:spLocks noChangeArrowheads="1"/>
        </xdr:cNvSpPr>
      </xdr:nvSpPr>
      <xdr:spPr bwMode="auto">
        <a:xfrm>
          <a:off x="3819525" y="476250"/>
          <a:ext cx="76200" cy="257175"/>
        </a:xfrm>
        <a:prstGeom prst="rect">
          <a:avLst/>
        </a:prstGeom>
        <a:noFill/>
        <a:ln w="9525">
          <a:noFill/>
          <a:miter lim="800000"/>
          <a:headEnd/>
          <a:tailEnd/>
        </a:ln>
      </xdr:spPr>
    </xdr:sp>
    <xdr:clientData/>
  </xdr:twoCellAnchor>
  <xdr:twoCellAnchor editAs="oneCell">
    <xdr:from>
      <xdr:col>19</xdr:col>
      <xdr:colOff>66675</xdr:colOff>
      <xdr:row>3</xdr:row>
      <xdr:rowOff>0</xdr:rowOff>
    </xdr:from>
    <xdr:to>
      <xdr:col>19</xdr:col>
      <xdr:colOff>142875</xdr:colOff>
      <xdr:row>3</xdr:row>
      <xdr:rowOff>209550</xdr:rowOff>
    </xdr:to>
    <xdr:sp macro="" textlink="">
      <xdr:nvSpPr>
        <xdr:cNvPr id="3" name="Text Box 5">
          <a:extLst>
            <a:ext uri="{FF2B5EF4-FFF2-40B4-BE49-F238E27FC236}">
              <a16:creationId xmlns:a16="http://schemas.microsoft.com/office/drawing/2014/main" id="{00000000-0008-0000-0300-000003000000}"/>
            </a:ext>
          </a:extLst>
        </xdr:cNvPr>
        <xdr:cNvSpPr txBox="1">
          <a:spLocks noChangeArrowheads="1"/>
        </xdr:cNvSpPr>
      </xdr:nvSpPr>
      <xdr:spPr bwMode="auto">
        <a:xfrm>
          <a:off x="3619500" y="476250"/>
          <a:ext cx="76200" cy="209550"/>
        </a:xfrm>
        <a:prstGeom prst="rect">
          <a:avLst/>
        </a:prstGeom>
        <a:noFill/>
        <a:ln w="9525">
          <a:noFill/>
          <a:miter lim="800000"/>
          <a:headEnd/>
          <a:tailEnd/>
        </a:ln>
      </xdr:spPr>
    </xdr:sp>
    <xdr:clientData/>
  </xdr:twoCellAnchor>
  <xdr:oneCellAnchor>
    <xdr:from>
      <xdr:col>43</xdr:col>
      <xdr:colOff>0</xdr:colOff>
      <xdr:row>59</xdr:row>
      <xdr:rowOff>0</xdr:rowOff>
    </xdr:from>
    <xdr:ext cx="76200" cy="257175"/>
    <xdr:sp macro="" textlink="">
      <xdr:nvSpPr>
        <xdr:cNvPr id="4" name="Text Box 5">
          <a:extLst>
            <a:ext uri="{FF2B5EF4-FFF2-40B4-BE49-F238E27FC236}">
              <a16:creationId xmlns:a16="http://schemas.microsoft.com/office/drawing/2014/main" id="{00000000-0008-0000-0300-000004000000}"/>
            </a:ext>
          </a:extLst>
        </xdr:cNvPr>
        <xdr:cNvSpPr txBox="1">
          <a:spLocks noChangeArrowheads="1"/>
        </xdr:cNvSpPr>
      </xdr:nvSpPr>
      <xdr:spPr bwMode="auto">
        <a:xfrm>
          <a:off x="7848600" y="11391900"/>
          <a:ext cx="76200" cy="257175"/>
        </a:xfrm>
        <a:prstGeom prst="rect">
          <a:avLst/>
        </a:prstGeom>
        <a:noFill/>
        <a:ln w="9525">
          <a:noFill/>
          <a:miter lim="800000"/>
          <a:headEnd/>
          <a:tailEnd/>
        </a:ln>
      </xdr:spPr>
    </xdr:sp>
    <xdr:clientData/>
  </xdr:oneCellAnchor>
  <xdr:oneCellAnchor>
    <xdr:from>
      <xdr:col>43</xdr:col>
      <xdr:colOff>0</xdr:colOff>
      <xdr:row>58</xdr:row>
      <xdr:rowOff>0</xdr:rowOff>
    </xdr:from>
    <xdr:ext cx="76200" cy="200025"/>
    <xdr:sp macro="" textlink="">
      <xdr:nvSpPr>
        <xdr:cNvPr id="5" name="Text Box 5">
          <a:extLst>
            <a:ext uri="{FF2B5EF4-FFF2-40B4-BE49-F238E27FC236}">
              <a16:creationId xmlns:a16="http://schemas.microsoft.com/office/drawing/2014/main" id="{00000000-0008-0000-0300-000005000000}"/>
            </a:ext>
          </a:extLst>
        </xdr:cNvPr>
        <xdr:cNvSpPr txBox="1">
          <a:spLocks noChangeArrowheads="1"/>
        </xdr:cNvSpPr>
      </xdr:nvSpPr>
      <xdr:spPr bwMode="auto">
        <a:xfrm>
          <a:off x="7848600" y="11144250"/>
          <a:ext cx="76200" cy="200025"/>
        </a:xfrm>
        <a:prstGeom prst="rect">
          <a:avLst/>
        </a:prstGeom>
        <a:noFill/>
        <a:ln w="9525">
          <a:noFill/>
          <a:miter lim="800000"/>
          <a:headEnd/>
          <a:tailEnd/>
        </a:ln>
      </xdr:spPr>
    </xdr:sp>
    <xdr:clientData/>
  </xdr:oneCellAnchor>
  <xdr:oneCellAnchor>
    <xdr:from>
      <xdr:col>43</xdr:col>
      <xdr:colOff>0</xdr:colOff>
      <xdr:row>69</xdr:row>
      <xdr:rowOff>0</xdr:rowOff>
    </xdr:from>
    <xdr:ext cx="76200" cy="209550"/>
    <xdr:sp macro="" textlink="">
      <xdr:nvSpPr>
        <xdr:cNvPr id="6" name="Text Box 5">
          <a:extLst>
            <a:ext uri="{FF2B5EF4-FFF2-40B4-BE49-F238E27FC236}">
              <a16:creationId xmlns:a16="http://schemas.microsoft.com/office/drawing/2014/main" id="{00000000-0008-0000-0300-000006000000}"/>
            </a:ext>
          </a:extLst>
        </xdr:cNvPr>
        <xdr:cNvSpPr txBox="1">
          <a:spLocks noChangeArrowheads="1"/>
        </xdr:cNvSpPr>
      </xdr:nvSpPr>
      <xdr:spPr bwMode="auto">
        <a:xfrm>
          <a:off x="7848600" y="13782675"/>
          <a:ext cx="76200" cy="209550"/>
        </a:xfrm>
        <a:prstGeom prst="rect">
          <a:avLst/>
        </a:prstGeom>
        <a:noFill/>
        <a:ln w="9525">
          <a:noFill/>
          <a:miter lim="800000"/>
          <a:headEnd/>
          <a:tailEnd/>
        </a:ln>
      </xdr:spPr>
    </xdr:sp>
    <xdr:clientData/>
  </xdr:oneCellAnchor>
  <xdr:twoCellAnchor editAs="oneCell">
    <xdr:from>
      <xdr:col>20</xdr:col>
      <xdr:colOff>66675</xdr:colOff>
      <xdr:row>58</xdr:row>
      <xdr:rowOff>0</xdr:rowOff>
    </xdr:from>
    <xdr:to>
      <xdr:col>20</xdr:col>
      <xdr:colOff>142875</xdr:colOff>
      <xdr:row>58</xdr:row>
      <xdr:rowOff>216353</xdr:rowOff>
    </xdr:to>
    <xdr:sp macro="" textlink="">
      <xdr:nvSpPr>
        <xdr:cNvPr id="7" name="Text Box 5">
          <a:extLst>
            <a:ext uri="{FF2B5EF4-FFF2-40B4-BE49-F238E27FC236}">
              <a16:creationId xmlns:a16="http://schemas.microsoft.com/office/drawing/2014/main" id="{00000000-0008-0000-0300-000007000000}"/>
            </a:ext>
          </a:extLst>
        </xdr:cNvPr>
        <xdr:cNvSpPr txBox="1">
          <a:spLocks noChangeArrowheads="1"/>
        </xdr:cNvSpPr>
      </xdr:nvSpPr>
      <xdr:spPr bwMode="auto">
        <a:xfrm>
          <a:off x="3819525" y="11144250"/>
          <a:ext cx="76200" cy="216353"/>
        </a:xfrm>
        <a:prstGeom prst="rect">
          <a:avLst/>
        </a:prstGeom>
        <a:noFill/>
        <a:ln w="9525">
          <a:noFill/>
          <a:miter lim="800000"/>
          <a:headEnd/>
          <a:tailEnd/>
        </a:ln>
      </xdr:spPr>
    </xdr:sp>
    <xdr:clientData/>
  </xdr:twoCellAnchor>
  <xdr:oneCellAnchor>
    <xdr:from>
      <xdr:col>43</xdr:col>
      <xdr:colOff>0</xdr:colOff>
      <xdr:row>58</xdr:row>
      <xdr:rowOff>0</xdr:rowOff>
    </xdr:from>
    <xdr:ext cx="76200" cy="216353"/>
    <xdr:sp macro="" textlink="">
      <xdr:nvSpPr>
        <xdr:cNvPr id="8" name="Text Box 5">
          <a:extLst>
            <a:ext uri="{FF2B5EF4-FFF2-40B4-BE49-F238E27FC236}">
              <a16:creationId xmlns:a16="http://schemas.microsoft.com/office/drawing/2014/main" id="{00000000-0008-0000-0300-000008000000}"/>
            </a:ext>
          </a:extLst>
        </xdr:cNvPr>
        <xdr:cNvSpPr txBox="1">
          <a:spLocks noChangeArrowheads="1"/>
        </xdr:cNvSpPr>
      </xdr:nvSpPr>
      <xdr:spPr bwMode="auto">
        <a:xfrm>
          <a:off x="7848600" y="11144250"/>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00025"/>
    <xdr:sp macro="" textlink="">
      <xdr:nvSpPr>
        <xdr:cNvPr id="9" name="Text Box 5">
          <a:extLst>
            <a:ext uri="{FF2B5EF4-FFF2-40B4-BE49-F238E27FC236}">
              <a16:creationId xmlns:a16="http://schemas.microsoft.com/office/drawing/2014/main" id="{00000000-0008-0000-0300-000009000000}"/>
            </a:ext>
          </a:extLst>
        </xdr:cNvPr>
        <xdr:cNvSpPr txBox="1">
          <a:spLocks noChangeArrowheads="1"/>
        </xdr:cNvSpPr>
      </xdr:nvSpPr>
      <xdr:spPr bwMode="auto">
        <a:xfrm>
          <a:off x="7848600" y="13782675"/>
          <a:ext cx="76200" cy="200025"/>
        </a:xfrm>
        <a:prstGeom prst="rect">
          <a:avLst/>
        </a:prstGeom>
        <a:noFill/>
        <a:ln w="9525">
          <a:noFill/>
          <a:miter lim="800000"/>
          <a:headEnd/>
          <a:tailEnd/>
        </a:ln>
      </xdr:spPr>
    </xdr:sp>
    <xdr:clientData/>
  </xdr:oneCellAnchor>
  <xdr:oneCellAnchor>
    <xdr:from>
      <xdr:col>20</xdr:col>
      <xdr:colOff>66675</xdr:colOff>
      <xdr:row>69</xdr:row>
      <xdr:rowOff>0</xdr:rowOff>
    </xdr:from>
    <xdr:ext cx="76200" cy="216353"/>
    <xdr:sp macro="" textlink="">
      <xdr:nvSpPr>
        <xdr:cNvPr id="10" name="Text Box 5">
          <a:extLst>
            <a:ext uri="{FF2B5EF4-FFF2-40B4-BE49-F238E27FC236}">
              <a16:creationId xmlns:a16="http://schemas.microsoft.com/office/drawing/2014/main" id="{00000000-0008-0000-0300-00000A000000}"/>
            </a:ext>
          </a:extLst>
        </xdr:cNvPr>
        <xdr:cNvSpPr txBox="1">
          <a:spLocks noChangeArrowheads="1"/>
        </xdr:cNvSpPr>
      </xdr:nvSpPr>
      <xdr:spPr bwMode="auto">
        <a:xfrm>
          <a:off x="3819525" y="13782675"/>
          <a:ext cx="76200" cy="216353"/>
        </a:xfrm>
        <a:prstGeom prst="rect">
          <a:avLst/>
        </a:prstGeom>
        <a:noFill/>
        <a:ln w="9525">
          <a:noFill/>
          <a:miter lim="800000"/>
          <a:headEnd/>
          <a:tailEnd/>
        </a:ln>
      </xdr:spPr>
    </xdr:sp>
    <xdr:clientData/>
  </xdr:oneCellAnchor>
  <xdr:oneCellAnchor>
    <xdr:from>
      <xdr:col>43</xdr:col>
      <xdr:colOff>0</xdr:colOff>
      <xdr:row>69</xdr:row>
      <xdr:rowOff>0</xdr:rowOff>
    </xdr:from>
    <xdr:ext cx="76200" cy="216353"/>
    <xdr:sp macro="" textlink="">
      <xdr:nvSpPr>
        <xdr:cNvPr id="11" name="Text Box 5">
          <a:extLst>
            <a:ext uri="{FF2B5EF4-FFF2-40B4-BE49-F238E27FC236}">
              <a16:creationId xmlns:a16="http://schemas.microsoft.com/office/drawing/2014/main" id="{00000000-0008-0000-0300-00000B000000}"/>
            </a:ext>
          </a:extLst>
        </xdr:cNvPr>
        <xdr:cNvSpPr txBox="1">
          <a:spLocks noChangeArrowheads="1"/>
        </xdr:cNvSpPr>
      </xdr:nvSpPr>
      <xdr:spPr bwMode="auto">
        <a:xfrm>
          <a:off x="7848600" y="13782675"/>
          <a:ext cx="76200" cy="216353"/>
        </a:xfrm>
        <a:prstGeom prst="rect">
          <a:avLst/>
        </a:prstGeom>
        <a:noFill/>
        <a:ln w="9525">
          <a:noFill/>
          <a:miter lim="800000"/>
          <a:headEnd/>
          <a:tailEnd/>
        </a:ln>
      </xdr:spPr>
    </xdr:sp>
    <xdr:clientData/>
  </xdr:oneCellAnchor>
  <xdr:oneCellAnchor>
    <xdr:from>
      <xdr:col>43</xdr:col>
      <xdr:colOff>0</xdr:colOff>
      <xdr:row>67</xdr:row>
      <xdr:rowOff>0</xdr:rowOff>
    </xdr:from>
    <xdr:ext cx="76200" cy="257175"/>
    <xdr:sp macro="" textlink="">
      <xdr:nvSpPr>
        <xdr:cNvPr id="12" name="Text Box 5">
          <a:extLst>
            <a:ext uri="{FF2B5EF4-FFF2-40B4-BE49-F238E27FC236}">
              <a16:creationId xmlns:a16="http://schemas.microsoft.com/office/drawing/2014/main" id="{00000000-0008-0000-0300-00000C000000}"/>
            </a:ext>
          </a:extLst>
        </xdr:cNvPr>
        <xdr:cNvSpPr txBox="1">
          <a:spLocks noChangeArrowheads="1"/>
        </xdr:cNvSpPr>
      </xdr:nvSpPr>
      <xdr:spPr bwMode="auto">
        <a:xfrm>
          <a:off x="7848600" y="13296900"/>
          <a:ext cx="76200" cy="257175"/>
        </a:xfrm>
        <a:prstGeom prst="rect">
          <a:avLst/>
        </a:prstGeom>
        <a:noFill/>
        <a:ln w="9525">
          <a:noFill/>
          <a:miter lim="800000"/>
          <a:headEnd/>
          <a:tailEnd/>
        </a:ln>
      </xdr:spPr>
    </xdr:sp>
    <xdr:clientData/>
  </xdr:oneCellAnchor>
</xdr:wsDr>
</file>

<file path=xl/drawings/drawing11.xml><?xml version="1.0" encoding="utf-8"?>
<xdr:wsDr xmlns:xdr="http://schemas.openxmlformats.org/drawingml/2006/spreadsheetDrawing" xmlns:a="http://schemas.openxmlformats.org/drawingml/2006/main">
  <xdr:twoCellAnchor editAs="oneCell">
    <xdr:from>
      <xdr:col>24</xdr:col>
      <xdr:colOff>66675</xdr:colOff>
      <xdr:row>0</xdr:row>
      <xdr:rowOff>0</xdr:rowOff>
    </xdr:from>
    <xdr:to>
      <xdr:col>24</xdr:col>
      <xdr:colOff>142875</xdr:colOff>
      <xdr:row>1</xdr:row>
      <xdr:rowOff>19050</xdr:rowOff>
    </xdr:to>
    <xdr:sp macro="" textlink="">
      <xdr:nvSpPr>
        <xdr:cNvPr id="2" name="Text Box 5">
          <a:extLst>
            <a:ext uri="{FF2B5EF4-FFF2-40B4-BE49-F238E27FC236}">
              <a16:creationId xmlns:a16="http://schemas.microsoft.com/office/drawing/2014/main" id="{00000000-0008-0000-0100-000002000000}"/>
            </a:ext>
          </a:extLst>
        </xdr:cNvPr>
        <xdr:cNvSpPr txBox="1">
          <a:spLocks noChangeArrowheads="1"/>
        </xdr:cNvSpPr>
      </xdr:nvSpPr>
      <xdr:spPr bwMode="auto">
        <a:xfrm>
          <a:off x="4267200" y="0"/>
          <a:ext cx="76200" cy="209550"/>
        </a:xfrm>
        <a:prstGeom prst="rect">
          <a:avLst/>
        </a:prstGeom>
        <a:noFill/>
        <a:ln w="9525">
          <a:noFill/>
          <a:miter lim="800000"/>
          <a:headEnd/>
          <a:tailEnd/>
        </a:ln>
      </xdr:spPr>
    </xdr:sp>
    <xdr:clientData/>
  </xdr:twoCellAnchor>
  <xdr:oneCellAnchor>
    <xdr:from>
      <xdr:col>24</xdr:col>
      <xdr:colOff>66675</xdr:colOff>
      <xdr:row>4</xdr:row>
      <xdr:rowOff>0</xdr:rowOff>
    </xdr:from>
    <xdr:ext cx="76200" cy="209550"/>
    <xdr:sp macro="" textlink="">
      <xdr:nvSpPr>
        <xdr:cNvPr id="3" name="Text Box 5">
          <a:extLst>
            <a:ext uri="{FF2B5EF4-FFF2-40B4-BE49-F238E27FC236}">
              <a16:creationId xmlns:a16="http://schemas.microsoft.com/office/drawing/2014/main" id="{00000000-0008-0000-0100-000003000000}"/>
            </a:ext>
          </a:extLst>
        </xdr:cNvPr>
        <xdr:cNvSpPr txBox="1">
          <a:spLocks noChangeArrowheads="1"/>
        </xdr:cNvSpPr>
      </xdr:nvSpPr>
      <xdr:spPr bwMode="auto">
        <a:xfrm>
          <a:off x="4267200" y="523875"/>
          <a:ext cx="76200" cy="209550"/>
        </a:xfrm>
        <a:prstGeom prst="rect">
          <a:avLst/>
        </a:prstGeom>
        <a:noFill/>
        <a:ln w="9525">
          <a:noFill/>
          <a:miter lim="800000"/>
          <a:headEnd/>
          <a:tailEnd/>
        </a:ln>
      </xdr:spPr>
    </xdr:sp>
    <xdr:clientData/>
  </xdr:oneCellAnchor>
  <xdr:oneCellAnchor>
    <xdr:from>
      <xdr:col>19</xdr:col>
      <xdr:colOff>66675</xdr:colOff>
      <xdr:row>113</xdr:row>
      <xdr:rowOff>0</xdr:rowOff>
    </xdr:from>
    <xdr:ext cx="76200" cy="209550"/>
    <xdr:sp macro="" textlink="">
      <xdr:nvSpPr>
        <xdr:cNvPr id="4" name="Text Box 5">
          <a:extLst>
            <a:ext uri="{FF2B5EF4-FFF2-40B4-BE49-F238E27FC236}">
              <a16:creationId xmlns:a16="http://schemas.microsoft.com/office/drawing/2014/main" id="{00000000-0008-0000-0100-000004000000}"/>
            </a:ext>
          </a:extLst>
        </xdr:cNvPr>
        <xdr:cNvSpPr txBox="1">
          <a:spLocks noChangeArrowheads="1"/>
        </xdr:cNvSpPr>
      </xdr:nvSpPr>
      <xdr:spPr bwMode="auto">
        <a:xfrm>
          <a:off x="3267075" y="30965775"/>
          <a:ext cx="76200" cy="209550"/>
        </a:xfrm>
        <a:prstGeom prst="rect">
          <a:avLst/>
        </a:prstGeom>
        <a:noFill/>
        <a:ln w="9525">
          <a:noFill/>
          <a:miter lim="800000"/>
          <a:headEnd/>
          <a:tailEnd/>
        </a:ln>
      </xdr:spPr>
    </xdr:sp>
    <xdr:clientData/>
  </xdr:oneCellAnchor>
  <xdr:twoCellAnchor>
    <xdr:from>
      <xdr:col>30</xdr:col>
      <xdr:colOff>0</xdr:colOff>
      <xdr:row>67</xdr:row>
      <xdr:rowOff>0</xdr:rowOff>
    </xdr:from>
    <xdr:to>
      <xdr:col>31</xdr:col>
      <xdr:colOff>22412</xdr:colOff>
      <xdr:row>67</xdr:row>
      <xdr:rowOff>0</xdr:rowOff>
    </xdr:to>
    <xdr:sp macro="" textlink="">
      <xdr:nvSpPr>
        <xdr:cNvPr id="5" name="Line 2">
          <a:extLst>
            <a:ext uri="{FF2B5EF4-FFF2-40B4-BE49-F238E27FC236}">
              <a16:creationId xmlns:a16="http://schemas.microsoft.com/office/drawing/2014/main" id="{00000000-0008-0000-0100-000005000000}"/>
            </a:ext>
          </a:extLst>
        </xdr:cNvPr>
        <xdr:cNvSpPr>
          <a:spLocks noChangeShapeType="1"/>
        </xdr:cNvSpPr>
      </xdr:nvSpPr>
      <xdr:spPr bwMode="auto">
        <a:xfrm>
          <a:off x="5934075" y="24774525"/>
          <a:ext cx="222437" cy="0"/>
        </a:xfrm>
        <a:prstGeom prst="line">
          <a:avLst/>
        </a:prstGeom>
        <a:noFill/>
        <a:ln w="9525">
          <a:solidFill>
            <a:srgbClr val="000000"/>
          </a:solidFill>
          <a:round/>
          <a:headEnd/>
          <a:tailEnd type="triangle" w="med" len="med"/>
        </a:ln>
      </xdr:spPr>
    </xdr:sp>
    <xdr:clientData/>
  </xdr:twoCellAnchor>
  <xdr:twoCellAnchor>
    <xdr:from>
      <xdr:col>42</xdr:col>
      <xdr:colOff>104775</xdr:colOff>
      <xdr:row>65</xdr:row>
      <xdr:rowOff>0</xdr:rowOff>
    </xdr:from>
    <xdr:to>
      <xdr:col>42</xdr:col>
      <xdr:colOff>104775</xdr:colOff>
      <xdr:row>66</xdr:row>
      <xdr:rowOff>0</xdr:rowOff>
    </xdr:to>
    <xdr:sp macro="" textlink="">
      <xdr:nvSpPr>
        <xdr:cNvPr id="6" name="Line 3">
          <a:extLst>
            <a:ext uri="{FF2B5EF4-FFF2-40B4-BE49-F238E27FC236}">
              <a16:creationId xmlns:a16="http://schemas.microsoft.com/office/drawing/2014/main" id="{00000000-0008-0000-0100-000006000000}"/>
            </a:ext>
          </a:extLst>
        </xdr:cNvPr>
        <xdr:cNvSpPr>
          <a:spLocks noChangeShapeType="1"/>
        </xdr:cNvSpPr>
      </xdr:nvSpPr>
      <xdr:spPr bwMode="auto">
        <a:xfrm>
          <a:off x="8162925" y="24355425"/>
          <a:ext cx="0" cy="190500"/>
        </a:xfrm>
        <a:prstGeom prst="line">
          <a:avLst/>
        </a:prstGeom>
        <a:noFill/>
        <a:ln w="9525">
          <a:solidFill>
            <a:srgbClr val="000000"/>
          </a:solidFill>
          <a:round/>
          <a:headEnd/>
          <a:tailEnd type="triangle" w="med" len="med"/>
        </a:ln>
      </xdr:spPr>
    </xdr:sp>
    <xdr:clientData/>
  </xdr:twoCellAnchor>
  <xdr:oneCellAnchor>
    <xdr:from>
      <xdr:col>19</xdr:col>
      <xdr:colOff>66675</xdr:colOff>
      <xdr:row>118</xdr:row>
      <xdr:rowOff>0</xdr:rowOff>
    </xdr:from>
    <xdr:ext cx="76200" cy="209550"/>
    <xdr:sp macro="" textlink="">
      <xdr:nvSpPr>
        <xdr:cNvPr id="7" name="Text Box 5">
          <a:extLst>
            <a:ext uri="{FF2B5EF4-FFF2-40B4-BE49-F238E27FC236}">
              <a16:creationId xmlns:a16="http://schemas.microsoft.com/office/drawing/2014/main" id="{00000000-0008-0000-0100-000007000000}"/>
            </a:ext>
          </a:extLst>
        </xdr:cNvPr>
        <xdr:cNvSpPr txBox="1">
          <a:spLocks noChangeArrowheads="1"/>
        </xdr:cNvSpPr>
      </xdr:nvSpPr>
      <xdr:spPr bwMode="auto">
        <a:xfrm>
          <a:off x="3267075" y="31603950"/>
          <a:ext cx="76200" cy="209550"/>
        </a:xfrm>
        <a:prstGeom prst="rect">
          <a:avLst/>
        </a:prstGeom>
        <a:noFill/>
        <a:ln w="9525">
          <a:noFill/>
          <a:miter lim="800000"/>
          <a:headEnd/>
          <a:tailEnd/>
        </a:ln>
      </xdr:spPr>
    </xdr:sp>
    <xdr:clientData/>
  </xdr:oneCellAnchor>
  <xdr:oneCellAnchor>
    <xdr:from>
      <xdr:col>19</xdr:col>
      <xdr:colOff>98425</xdr:colOff>
      <xdr:row>148</xdr:row>
      <xdr:rowOff>0</xdr:rowOff>
    </xdr:from>
    <xdr:ext cx="76200" cy="209550"/>
    <xdr:sp macro="" textlink="">
      <xdr:nvSpPr>
        <xdr:cNvPr id="8" name="Text Box 5">
          <a:extLst>
            <a:ext uri="{FF2B5EF4-FFF2-40B4-BE49-F238E27FC236}">
              <a16:creationId xmlns:a16="http://schemas.microsoft.com/office/drawing/2014/main" id="{00000000-0008-0000-0100-000008000000}"/>
            </a:ext>
          </a:extLst>
        </xdr:cNvPr>
        <xdr:cNvSpPr txBox="1">
          <a:spLocks noChangeArrowheads="1"/>
        </xdr:cNvSpPr>
      </xdr:nvSpPr>
      <xdr:spPr bwMode="auto">
        <a:xfrm>
          <a:off x="3298825" y="36042600"/>
          <a:ext cx="76200" cy="209550"/>
        </a:xfrm>
        <a:prstGeom prst="rect">
          <a:avLst/>
        </a:prstGeom>
        <a:noFill/>
        <a:ln w="9525">
          <a:noFill/>
          <a:miter lim="800000"/>
          <a:headEnd/>
          <a:tailEnd/>
        </a:ln>
      </xdr:spPr>
    </xdr:sp>
    <xdr:clientData/>
  </xdr:oneCellAnchor>
  <xdr:twoCellAnchor>
    <xdr:from>
      <xdr:col>2</xdr:col>
      <xdr:colOff>47625</xdr:colOff>
      <xdr:row>130</xdr:row>
      <xdr:rowOff>85725</xdr:rowOff>
    </xdr:from>
    <xdr:to>
      <xdr:col>2</xdr:col>
      <xdr:colOff>47669</xdr:colOff>
      <xdr:row>130</xdr:row>
      <xdr:rowOff>85726</xdr:rowOff>
    </xdr:to>
    <xdr:cxnSp macro="">
      <xdr:nvCxnSpPr>
        <xdr:cNvPr id="9" name="直線コネクタ 8">
          <a:extLst>
            <a:ext uri="{FF2B5EF4-FFF2-40B4-BE49-F238E27FC236}">
              <a16:creationId xmlns:a16="http://schemas.microsoft.com/office/drawing/2014/main" id="{00000000-0008-0000-0100-000009000000}"/>
            </a:ext>
          </a:extLst>
        </xdr:cNvPr>
        <xdr:cNvCxnSpPr/>
      </xdr:nvCxnSpPr>
      <xdr:spPr>
        <a:xfrm flipV="1">
          <a:off x="333375" y="33118425"/>
          <a:ext cx="44" cy="1"/>
        </a:xfrm>
        <a:prstGeom prst="line">
          <a:avLst/>
        </a:prstGeom>
        <a:ln w="63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oneCellAnchor>
    <xdr:from>
      <xdr:col>48</xdr:col>
      <xdr:colOff>0</xdr:colOff>
      <xdr:row>0</xdr:row>
      <xdr:rowOff>0</xdr:rowOff>
    </xdr:from>
    <xdr:ext cx="76200" cy="209550"/>
    <xdr:sp macro="" textlink="">
      <xdr:nvSpPr>
        <xdr:cNvPr id="10" name="Text Box 5">
          <a:extLst>
            <a:ext uri="{FF2B5EF4-FFF2-40B4-BE49-F238E27FC236}">
              <a16:creationId xmlns:a16="http://schemas.microsoft.com/office/drawing/2014/main" id="{00000000-0008-0000-0100-00000A000000}"/>
            </a:ext>
          </a:extLst>
        </xdr:cNvPr>
        <xdr:cNvSpPr txBox="1">
          <a:spLocks noChangeArrowheads="1"/>
        </xdr:cNvSpPr>
      </xdr:nvSpPr>
      <xdr:spPr bwMode="auto">
        <a:xfrm>
          <a:off x="8496300" y="0"/>
          <a:ext cx="76200" cy="209550"/>
        </a:xfrm>
        <a:prstGeom prst="rect">
          <a:avLst/>
        </a:prstGeom>
        <a:noFill/>
        <a:ln w="9525">
          <a:noFill/>
          <a:miter lim="800000"/>
          <a:headEnd/>
          <a:tailEnd/>
        </a:ln>
      </xdr:spPr>
    </xdr:sp>
    <xdr:clientData/>
  </xdr:oneCellAnchor>
  <xdr:oneCellAnchor>
    <xdr:from>
      <xdr:col>48</xdr:col>
      <xdr:colOff>0</xdr:colOff>
      <xdr:row>4</xdr:row>
      <xdr:rowOff>0</xdr:rowOff>
    </xdr:from>
    <xdr:ext cx="76200" cy="209550"/>
    <xdr:sp macro="" textlink="">
      <xdr:nvSpPr>
        <xdr:cNvPr id="11" name="Text Box 5">
          <a:extLst>
            <a:ext uri="{FF2B5EF4-FFF2-40B4-BE49-F238E27FC236}">
              <a16:creationId xmlns:a16="http://schemas.microsoft.com/office/drawing/2014/main" id="{00000000-0008-0000-0100-00000B000000}"/>
            </a:ext>
          </a:extLst>
        </xdr:cNvPr>
        <xdr:cNvSpPr txBox="1">
          <a:spLocks noChangeArrowheads="1"/>
        </xdr:cNvSpPr>
      </xdr:nvSpPr>
      <xdr:spPr bwMode="auto">
        <a:xfrm>
          <a:off x="8496300" y="523875"/>
          <a:ext cx="76200" cy="209550"/>
        </a:xfrm>
        <a:prstGeom prst="rect">
          <a:avLst/>
        </a:prstGeom>
        <a:noFill/>
        <a:ln w="9525">
          <a:noFill/>
          <a:miter lim="800000"/>
          <a:headEnd/>
          <a:tailEnd/>
        </a:ln>
      </xdr:spPr>
    </xdr:sp>
    <xdr:clientData/>
  </xdr:oneCellAnchor>
  <xdr:oneCellAnchor>
    <xdr:from>
      <xdr:col>48</xdr:col>
      <xdr:colOff>0</xdr:colOff>
      <xdr:row>113</xdr:row>
      <xdr:rowOff>0</xdr:rowOff>
    </xdr:from>
    <xdr:ext cx="76200" cy="209550"/>
    <xdr:sp macro="" textlink="">
      <xdr:nvSpPr>
        <xdr:cNvPr id="12" name="Text Box 5">
          <a:extLst>
            <a:ext uri="{FF2B5EF4-FFF2-40B4-BE49-F238E27FC236}">
              <a16:creationId xmlns:a16="http://schemas.microsoft.com/office/drawing/2014/main" id="{00000000-0008-0000-0100-00000C000000}"/>
            </a:ext>
          </a:extLst>
        </xdr:cNvPr>
        <xdr:cNvSpPr txBox="1">
          <a:spLocks noChangeArrowheads="1"/>
        </xdr:cNvSpPr>
      </xdr:nvSpPr>
      <xdr:spPr bwMode="auto">
        <a:xfrm>
          <a:off x="8496300" y="30965775"/>
          <a:ext cx="76200" cy="209550"/>
        </a:xfrm>
        <a:prstGeom prst="rect">
          <a:avLst/>
        </a:prstGeom>
        <a:noFill/>
        <a:ln w="9525">
          <a:noFill/>
          <a:miter lim="800000"/>
          <a:headEnd/>
          <a:tailEnd/>
        </a:ln>
      </xdr:spPr>
    </xdr:sp>
    <xdr:clientData/>
  </xdr:oneCellAnchor>
  <xdr:oneCellAnchor>
    <xdr:from>
      <xdr:col>48</xdr:col>
      <xdr:colOff>0</xdr:colOff>
      <xdr:row>118</xdr:row>
      <xdr:rowOff>0</xdr:rowOff>
    </xdr:from>
    <xdr:ext cx="76200" cy="209550"/>
    <xdr:sp macro="" textlink="">
      <xdr:nvSpPr>
        <xdr:cNvPr id="13" name="Text Box 5">
          <a:extLst>
            <a:ext uri="{FF2B5EF4-FFF2-40B4-BE49-F238E27FC236}">
              <a16:creationId xmlns:a16="http://schemas.microsoft.com/office/drawing/2014/main" id="{00000000-0008-0000-0100-00000D000000}"/>
            </a:ext>
          </a:extLst>
        </xdr:cNvPr>
        <xdr:cNvSpPr txBox="1">
          <a:spLocks noChangeArrowheads="1"/>
        </xdr:cNvSpPr>
      </xdr:nvSpPr>
      <xdr:spPr bwMode="auto">
        <a:xfrm>
          <a:off x="8496300" y="31603950"/>
          <a:ext cx="76200" cy="209550"/>
        </a:xfrm>
        <a:prstGeom prst="rect">
          <a:avLst/>
        </a:prstGeom>
        <a:noFill/>
        <a:ln w="9525">
          <a:noFill/>
          <a:miter lim="800000"/>
          <a:headEnd/>
          <a:tailEnd/>
        </a:ln>
      </xdr:spPr>
    </xdr:sp>
    <xdr:clientData/>
  </xdr:oneCellAnchor>
  <xdr:oneCellAnchor>
    <xdr:from>
      <xdr:col>48</xdr:col>
      <xdr:colOff>0</xdr:colOff>
      <xdr:row>148</xdr:row>
      <xdr:rowOff>0</xdr:rowOff>
    </xdr:from>
    <xdr:ext cx="76200" cy="209550"/>
    <xdr:sp macro="" textlink="">
      <xdr:nvSpPr>
        <xdr:cNvPr id="14" name="Text Box 5">
          <a:extLst>
            <a:ext uri="{FF2B5EF4-FFF2-40B4-BE49-F238E27FC236}">
              <a16:creationId xmlns:a16="http://schemas.microsoft.com/office/drawing/2014/main" id="{00000000-0008-0000-0100-00000E000000}"/>
            </a:ext>
          </a:extLst>
        </xdr:cNvPr>
        <xdr:cNvSpPr txBox="1">
          <a:spLocks noChangeArrowheads="1"/>
        </xdr:cNvSpPr>
      </xdr:nvSpPr>
      <xdr:spPr bwMode="auto">
        <a:xfrm>
          <a:off x="8496300" y="36042600"/>
          <a:ext cx="76200" cy="209550"/>
        </a:xfrm>
        <a:prstGeom prst="rect">
          <a:avLst/>
        </a:prstGeom>
        <a:noFill/>
        <a:ln w="9525">
          <a:noFill/>
          <a:miter lim="800000"/>
          <a:headEnd/>
          <a:tailEnd/>
        </a:ln>
      </xdr:spPr>
    </xdr:sp>
    <xdr:clientData/>
  </xdr:oneCellAnchor>
  <xdr:oneCellAnchor>
    <xdr:from>
      <xdr:col>23</xdr:col>
      <xdr:colOff>66675</xdr:colOff>
      <xdr:row>113</xdr:row>
      <xdr:rowOff>0</xdr:rowOff>
    </xdr:from>
    <xdr:ext cx="76200" cy="209550"/>
    <xdr:sp macro="" textlink="">
      <xdr:nvSpPr>
        <xdr:cNvPr id="15" name="Text Box 5">
          <a:extLst>
            <a:ext uri="{FF2B5EF4-FFF2-40B4-BE49-F238E27FC236}">
              <a16:creationId xmlns:a16="http://schemas.microsoft.com/office/drawing/2014/main" id="{00000000-0008-0000-0100-00000F000000}"/>
            </a:ext>
          </a:extLst>
        </xdr:cNvPr>
        <xdr:cNvSpPr txBox="1">
          <a:spLocks noChangeArrowheads="1"/>
        </xdr:cNvSpPr>
      </xdr:nvSpPr>
      <xdr:spPr bwMode="auto">
        <a:xfrm>
          <a:off x="4067175" y="30965775"/>
          <a:ext cx="76200" cy="209550"/>
        </a:xfrm>
        <a:prstGeom prst="rect">
          <a:avLst/>
        </a:prstGeom>
        <a:noFill/>
        <a:ln w="9525">
          <a:noFill/>
          <a:miter lim="800000"/>
          <a:headEnd/>
          <a:tailEnd/>
        </a:ln>
      </xdr:spPr>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5</xdr:col>
      <xdr:colOff>133350</xdr:colOff>
      <xdr:row>4</xdr:row>
      <xdr:rowOff>0</xdr:rowOff>
    </xdr:from>
    <xdr:to>
      <xdr:col>5</xdr:col>
      <xdr:colOff>209550</xdr:colOff>
      <xdr:row>4</xdr:row>
      <xdr:rowOff>200026</xdr:rowOff>
    </xdr:to>
    <xdr:sp macro="" textlink="">
      <xdr:nvSpPr>
        <xdr:cNvPr id="2" name="Text Box 5">
          <a:extLst>
            <a:ext uri="{FF2B5EF4-FFF2-40B4-BE49-F238E27FC236}">
              <a16:creationId xmlns:a16="http://schemas.microsoft.com/office/drawing/2014/main" id="{F151B042-E104-4280-8C88-510F3A2A2698}"/>
            </a:ext>
          </a:extLst>
        </xdr:cNvPr>
        <xdr:cNvSpPr txBox="1">
          <a:spLocks noChangeArrowheads="1"/>
        </xdr:cNvSpPr>
      </xdr:nvSpPr>
      <xdr:spPr bwMode="auto">
        <a:xfrm>
          <a:off x="3990975" y="4057650"/>
          <a:ext cx="76200" cy="200026"/>
        </a:xfrm>
        <a:prstGeom prst="rect">
          <a:avLst/>
        </a:prstGeom>
        <a:noFill/>
        <a:ln w="9525">
          <a:noFill/>
          <a:miter lim="800000"/>
          <a:headEnd/>
          <a:tailEnd/>
        </a:ln>
      </xdr:spPr>
    </xdr:sp>
    <xdr:clientData/>
  </xdr:twoCellAnchor>
  <xdr:twoCellAnchor editAs="oneCell">
    <xdr:from>
      <xdr:col>6</xdr:col>
      <xdr:colOff>0</xdr:colOff>
      <xdr:row>4</xdr:row>
      <xdr:rowOff>0</xdr:rowOff>
    </xdr:from>
    <xdr:to>
      <xdr:col>6</xdr:col>
      <xdr:colOff>76200</xdr:colOff>
      <xdr:row>4</xdr:row>
      <xdr:rowOff>200026</xdr:rowOff>
    </xdr:to>
    <xdr:sp macro="" textlink="">
      <xdr:nvSpPr>
        <xdr:cNvPr id="3" name="Text Box 5">
          <a:extLst>
            <a:ext uri="{FF2B5EF4-FFF2-40B4-BE49-F238E27FC236}">
              <a16:creationId xmlns:a16="http://schemas.microsoft.com/office/drawing/2014/main" id="{274F072C-9B08-4FFA-93CC-DB6E092F64A6}"/>
            </a:ext>
          </a:extLst>
        </xdr:cNvPr>
        <xdr:cNvSpPr txBox="1">
          <a:spLocks noChangeArrowheads="1"/>
        </xdr:cNvSpPr>
      </xdr:nvSpPr>
      <xdr:spPr bwMode="auto">
        <a:xfrm>
          <a:off x="5010150" y="4057650"/>
          <a:ext cx="76200" cy="200026"/>
        </a:xfrm>
        <a:prstGeom prst="rect">
          <a:avLst/>
        </a:prstGeom>
        <a:noFill/>
        <a:ln w="9525">
          <a:noFill/>
          <a:miter lim="800000"/>
          <a:headEnd/>
          <a:tailEnd/>
        </a:ln>
      </xdr:spPr>
    </xdr:sp>
    <xdr:clientData/>
  </xdr:twoCellAnchor>
  <xdr:twoCellAnchor editAs="oneCell">
    <xdr:from>
      <xdr:col>6</xdr:col>
      <xdr:colOff>0</xdr:colOff>
      <xdr:row>4</xdr:row>
      <xdr:rowOff>0</xdr:rowOff>
    </xdr:from>
    <xdr:to>
      <xdr:col>6</xdr:col>
      <xdr:colOff>76200</xdr:colOff>
      <xdr:row>4</xdr:row>
      <xdr:rowOff>204892</xdr:rowOff>
    </xdr:to>
    <xdr:sp macro="" textlink="">
      <xdr:nvSpPr>
        <xdr:cNvPr id="4" name="Text Box 5">
          <a:extLst>
            <a:ext uri="{FF2B5EF4-FFF2-40B4-BE49-F238E27FC236}">
              <a16:creationId xmlns:a16="http://schemas.microsoft.com/office/drawing/2014/main" id="{C95EC8CD-E2DB-4930-8134-7B5E330BEC79}"/>
            </a:ext>
          </a:extLst>
        </xdr:cNvPr>
        <xdr:cNvSpPr txBox="1">
          <a:spLocks noChangeArrowheads="1"/>
        </xdr:cNvSpPr>
      </xdr:nvSpPr>
      <xdr:spPr bwMode="auto">
        <a:xfrm>
          <a:off x="5010150" y="4057650"/>
          <a:ext cx="76200" cy="204892"/>
        </a:xfrm>
        <a:prstGeom prst="rect">
          <a:avLst/>
        </a:prstGeom>
        <a:noFill/>
        <a:ln w="9525">
          <a:noFill/>
          <a:miter lim="800000"/>
          <a:headEnd/>
          <a:tailEnd/>
        </a:ln>
      </xdr:spPr>
    </xdr:sp>
    <xdr:clientData/>
  </xdr:twoCellAnchor>
  <xdr:oneCellAnchor>
    <xdr:from>
      <xdr:col>12</xdr:col>
      <xdr:colOff>0</xdr:colOff>
      <xdr:row>4</xdr:row>
      <xdr:rowOff>0</xdr:rowOff>
    </xdr:from>
    <xdr:ext cx="76200" cy="209550"/>
    <xdr:sp macro="" textlink="">
      <xdr:nvSpPr>
        <xdr:cNvPr id="5" name="Text Box 5">
          <a:extLst>
            <a:ext uri="{FF2B5EF4-FFF2-40B4-BE49-F238E27FC236}">
              <a16:creationId xmlns:a16="http://schemas.microsoft.com/office/drawing/2014/main" id="{56A2F2EC-EB9E-4BA3-AC01-A7EFE45C9C25}"/>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09550"/>
    <xdr:sp macro="" textlink="">
      <xdr:nvSpPr>
        <xdr:cNvPr id="6" name="Text Box 5">
          <a:extLst>
            <a:ext uri="{FF2B5EF4-FFF2-40B4-BE49-F238E27FC236}">
              <a16:creationId xmlns:a16="http://schemas.microsoft.com/office/drawing/2014/main" id="{1A48845B-7325-465C-A18B-BDEE20D6AF9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14417"/>
    <xdr:sp macro="" textlink="">
      <xdr:nvSpPr>
        <xdr:cNvPr id="7" name="Text Box 5">
          <a:extLst>
            <a:ext uri="{FF2B5EF4-FFF2-40B4-BE49-F238E27FC236}">
              <a16:creationId xmlns:a16="http://schemas.microsoft.com/office/drawing/2014/main" id="{A333ED5D-4375-4CC7-916D-2A5E7C066D98}"/>
            </a:ext>
          </a:extLst>
        </xdr:cNvPr>
        <xdr:cNvSpPr txBox="1">
          <a:spLocks noChangeArrowheads="1"/>
        </xdr:cNvSpPr>
      </xdr:nvSpPr>
      <xdr:spPr bwMode="auto">
        <a:xfrm>
          <a:off x="10534650" y="4057650"/>
          <a:ext cx="76200" cy="214417"/>
        </a:xfrm>
        <a:prstGeom prst="rect">
          <a:avLst/>
        </a:prstGeom>
        <a:noFill/>
        <a:ln w="9525">
          <a:noFill/>
          <a:miter lim="800000"/>
          <a:headEnd/>
          <a:tailEnd/>
        </a:ln>
      </xdr:spPr>
    </xdr:sp>
    <xdr:clientData/>
  </xdr:oneCellAnchor>
  <xdr:oneCellAnchor>
    <xdr:from>
      <xdr:col>12</xdr:col>
      <xdr:colOff>0</xdr:colOff>
      <xdr:row>4</xdr:row>
      <xdr:rowOff>0</xdr:rowOff>
    </xdr:from>
    <xdr:ext cx="76200" cy="303045"/>
    <xdr:sp macro="" textlink="">
      <xdr:nvSpPr>
        <xdr:cNvPr id="8" name="Text Box 5">
          <a:extLst>
            <a:ext uri="{FF2B5EF4-FFF2-40B4-BE49-F238E27FC236}">
              <a16:creationId xmlns:a16="http://schemas.microsoft.com/office/drawing/2014/main" id="{3D9A4657-07E1-4AF5-9039-AD68533305A9}"/>
            </a:ext>
          </a:extLst>
        </xdr:cNvPr>
        <xdr:cNvSpPr txBox="1">
          <a:spLocks noChangeArrowheads="1"/>
        </xdr:cNvSpPr>
      </xdr:nvSpPr>
      <xdr:spPr bwMode="auto">
        <a:xfrm>
          <a:off x="10534650" y="4057650"/>
          <a:ext cx="76200" cy="303045"/>
        </a:xfrm>
        <a:prstGeom prst="rect">
          <a:avLst/>
        </a:prstGeom>
        <a:noFill/>
        <a:ln w="9525">
          <a:noFill/>
          <a:miter lim="800000"/>
          <a:headEnd/>
          <a:tailEnd/>
        </a:ln>
      </xdr:spPr>
    </xdr:sp>
    <xdr:clientData/>
  </xdr:oneCellAnchor>
  <xdr:oneCellAnchor>
    <xdr:from>
      <xdr:col>12</xdr:col>
      <xdr:colOff>0</xdr:colOff>
      <xdr:row>4</xdr:row>
      <xdr:rowOff>0</xdr:rowOff>
    </xdr:from>
    <xdr:ext cx="76200" cy="209550"/>
    <xdr:sp macro="" textlink="">
      <xdr:nvSpPr>
        <xdr:cNvPr id="9" name="Text Box 5">
          <a:extLst>
            <a:ext uri="{FF2B5EF4-FFF2-40B4-BE49-F238E27FC236}">
              <a16:creationId xmlns:a16="http://schemas.microsoft.com/office/drawing/2014/main" id="{8D20FC4A-7F8A-4D65-903B-D99F720E2E46}"/>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09550"/>
    <xdr:sp macro="" textlink="">
      <xdr:nvSpPr>
        <xdr:cNvPr id="10" name="Text Box 5">
          <a:extLst>
            <a:ext uri="{FF2B5EF4-FFF2-40B4-BE49-F238E27FC236}">
              <a16:creationId xmlns:a16="http://schemas.microsoft.com/office/drawing/2014/main" id="{F75226EF-5CCA-4620-8181-6773CF031259}"/>
            </a:ext>
          </a:extLst>
        </xdr:cNvPr>
        <xdr:cNvSpPr txBox="1">
          <a:spLocks noChangeArrowheads="1"/>
        </xdr:cNvSpPr>
      </xdr:nvSpPr>
      <xdr:spPr bwMode="auto">
        <a:xfrm>
          <a:off x="10534650" y="4057650"/>
          <a:ext cx="76200" cy="209550"/>
        </a:xfrm>
        <a:prstGeom prst="rect">
          <a:avLst/>
        </a:prstGeom>
        <a:noFill/>
        <a:ln w="9525">
          <a:noFill/>
          <a:miter lim="800000"/>
          <a:headEnd/>
          <a:tailEnd/>
        </a:ln>
      </xdr:spPr>
    </xdr:sp>
    <xdr:clientData/>
  </xdr:oneCellAnchor>
  <xdr:oneCellAnchor>
    <xdr:from>
      <xdr:col>12</xdr:col>
      <xdr:colOff>0</xdr:colOff>
      <xdr:row>4</xdr:row>
      <xdr:rowOff>0</xdr:rowOff>
    </xdr:from>
    <xdr:ext cx="76200" cy="213398"/>
    <xdr:sp macro="" textlink="">
      <xdr:nvSpPr>
        <xdr:cNvPr id="11" name="Text Box 5">
          <a:extLst>
            <a:ext uri="{FF2B5EF4-FFF2-40B4-BE49-F238E27FC236}">
              <a16:creationId xmlns:a16="http://schemas.microsoft.com/office/drawing/2014/main" id="{EEC0F476-5A5C-4743-A536-0C3DB4E5F3FA}"/>
            </a:ext>
          </a:extLst>
        </xdr:cNvPr>
        <xdr:cNvSpPr txBox="1">
          <a:spLocks noChangeArrowheads="1"/>
        </xdr:cNvSpPr>
      </xdr:nvSpPr>
      <xdr:spPr bwMode="auto">
        <a:xfrm>
          <a:off x="10534650" y="4057650"/>
          <a:ext cx="76200" cy="213398"/>
        </a:xfrm>
        <a:prstGeom prst="rect">
          <a:avLst/>
        </a:prstGeom>
        <a:noFill/>
        <a:ln w="9525">
          <a:noFill/>
          <a:miter lim="800000"/>
          <a:headEnd/>
          <a:tailEnd/>
        </a:ln>
      </xdr:spPr>
    </xdr:sp>
    <xdr:clientData/>
  </xdr:oneCellAnchor>
  <xdr:oneCellAnchor>
    <xdr:from>
      <xdr:col>11</xdr:col>
      <xdr:colOff>0</xdr:colOff>
      <xdr:row>4</xdr:row>
      <xdr:rowOff>0</xdr:rowOff>
    </xdr:from>
    <xdr:ext cx="76200" cy="209935"/>
    <xdr:sp macro="" textlink="">
      <xdr:nvSpPr>
        <xdr:cNvPr id="12" name="Text Box 5">
          <a:extLst>
            <a:ext uri="{FF2B5EF4-FFF2-40B4-BE49-F238E27FC236}">
              <a16:creationId xmlns:a16="http://schemas.microsoft.com/office/drawing/2014/main" id="{A619B759-38BC-40E3-AA4F-632856F50630}"/>
            </a:ext>
          </a:extLst>
        </xdr:cNvPr>
        <xdr:cNvSpPr txBox="1">
          <a:spLocks noChangeArrowheads="1"/>
        </xdr:cNvSpPr>
      </xdr:nvSpPr>
      <xdr:spPr bwMode="auto">
        <a:xfrm>
          <a:off x="10410825" y="4057650"/>
          <a:ext cx="76200" cy="209935"/>
        </a:xfrm>
        <a:prstGeom prst="rect">
          <a:avLst/>
        </a:prstGeom>
        <a:noFill/>
        <a:ln w="9525">
          <a:noFill/>
          <a:miter lim="800000"/>
          <a:headEnd/>
          <a:tailEnd/>
        </a:ln>
      </xdr:spPr>
    </xdr:sp>
    <xdr:clientData/>
  </xdr:oneCellAnchor>
  <xdr:oneCellAnchor>
    <xdr:from>
      <xdr:col>5</xdr:col>
      <xdr:colOff>133350</xdr:colOff>
      <xdr:row>7</xdr:row>
      <xdr:rowOff>0</xdr:rowOff>
    </xdr:from>
    <xdr:ext cx="76200" cy="200026"/>
    <xdr:sp macro="" textlink="">
      <xdr:nvSpPr>
        <xdr:cNvPr id="13" name="Text Box 5">
          <a:extLst>
            <a:ext uri="{FF2B5EF4-FFF2-40B4-BE49-F238E27FC236}">
              <a16:creationId xmlns:a16="http://schemas.microsoft.com/office/drawing/2014/main" id="{ED357E68-329C-49C1-9A67-87B4DC119B8B}"/>
            </a:ext>
          </a:extLst>
        </xdr:cNvPr>
        <xdr:cNvSpPr txBox="1">
          <a:spLocks noChangeArrowheads="1"/>
        </xdr:cNvSpPr>
      </xdr:nvSpPr>
      <xdr:spPr bwMode="auto">
        <a:xfrm>
          <a:off x="1820636" y="3429000"/>
          <a:ext cx="76200" cy="200026"/>
        </a:xfrm>
        <a:prstGeom prst="rect">
          <a:avLst/>
        </a:prstGeom>
        <a:noFill/>
        <a:ln w="9525">
          <a:noFill/>
          <a:miter lim="800000"/>
          <a:headEnd/>
          <a:tailEnd/>
        </a:ln>
      </xdr:spPr>
    </xdr:sp>
    <xdr:clientData/>
  </xdr:oneCellAnchor>
  <xdr:oneCellAnchor>
    <xdr:from>
      <xdr:col>6</xdr:col>
      <xdr:colOff>0</xdr:colOff>
      <xdr:row>7</xdr:row>
      <xdr:rowOff>0</xdr:rowOff>
    </xdr:from>
    <xdr:ext cx="76200" cy="200026"/>
    <xdr:sp macro="" textlink="">
      <xdr:nvSpPr>
        <xdr:cNvPr id="14" name="Text Box 5">
          <a:extLst>
            <a:ext uri="{FF2B5EF4-FFF2-40B4-BE49-F238E27FC236}">
              <a16:creationId xmlns:a16="http://schemas.microsoft.com/office/drawing/2014/main" id="{38C7B796-ED80-4C40-8482-1647BEC3B3F6}"/>
            </a:ext>
          </a:extLst>
        </xdr:cNvPr>
        <xdr:cNvSpPr txBox="1">
          <a:spLocks noChangeArrowheads="1"/>
        </xdr:cNvSpPr>
      </xdr:nvSpPr>
      <xdr:spPr bwMode="auto">
        <a:xfrm>
          <a:off x="2217964" y="3429000"/>
          <a:ext cx="76200" cy="200026"/>
        </a:xfrm>
        <a:prstGeom prst="rect">
          <a:avLst/>
        </a:prstGeom>
        <a:noFill/>
        <a:ln w="9525">
          <a:noFill/>
          <a:miter lim="800000"/>
          <a:headEnd/>
          <a:tailEnd/>
        </a:ln>
      </xdr:spPr>
    </xdr:sp>
    <xdr:clientData/>
  </xdr:oneCellAnchor>
  <xdr:oneCellAnchor>
    <xdr:from>
      <xdr:col>6</xdr:col>
      <xdr:colOff>0</xdr:colOff>
      <xdr:row>7</xdr:row>
      <xdr:rowOff>0</xdr:rowOff>
    </xdr:from>
    <xdr:ext cx="76200" cy="204892"/>
    <xdr:sp macro="" textlink="">
      <xdr:nvSpPr>
        <xdr:cNvPr id="15" name="Text Box 5">
          <a:extLst>
            <a:ext uri="{FF2B5EF4-FFF2-40B4-BE49-F238E27FC236}">
              <a16:creationId xmlns:a16="http://schemas.microsoft.com/office/drawing/2014/main" id="{331F9FD9-BBB0-4899-A580-135CCBD16CC8}"/>
            </a:ext>
          </a:extLst>
        </xdr:cNvPr>
        <xdr:cNvSpPr txBox="1">
          <a:spLocks noChangeArrowheads="1"/>
        </xdr:cNvSpPr>
      </xdr:nvSpPr>
      <xdr:spPr bwMode="auto">
        <a:xfrm>
          <a:off x="2217964" y="3429000"/>
          <a:ext cx="76200" cy="204892"/>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16" name="Text Box 5">
          <a:extLst>
            <a:ext uri="{FF2B5EF4-FFF2-40B4-BE49-F238E27FC236}">
              <a16:creationId xmlns:a16="http://schemas.microsoft.com/office/drawing/2014/main" id="{F2DB039E-2D3D-40D7-B402-016E94F40DA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17" name="Text Box 5">
          <a:extLst>
            <a:ext uri="{FF2B5EF4-FFF2-40B4-BE49-F238E27FC236}">
              <a16:creationId xmlns:a16="http://schemas.microsoft.com/office/drawing/2014/main" id="{C5B3CED3-059E-49FD-A712-48E667D84D34}"/>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14417"/>
    <xdr:sp macro="" textlink="">
      <xdr:nvSpPr>
        <xdr:cNvPr id="18" name="Text Box 5">
          <a:extLst>
            <a:ext uri="{FF2B5EF4-FFF2-40B4-BE49-F238E27FC236}">
              <a16:creationId xmlns:a16="http://schemas.microsoft.com/office/drawing/2014/main" id="{F60186E8-809D-4B12-9C24-53452AE3425E}"/>
            </a:ext>
          </a:extLst>
        </xdr:cNvPr>
        <xdr:cNvSpPr txBox="1">
          <a:spLocks noChangeArrowheads="1"/>
        </xdr:cNvSpPr>
      </xdr:nvSpPr>
      <xdr:spPr bwMode="auto">
        <a:xfrm>
          <a:off x="5402036" y="3429000"/>
          <a:ext cx="76200" cy="214417"/>
        </a:xfrm>
        <a:prstGeom prst="rect">
          <a:avLst/>
        </a:prstGeom>
        <a:noFill/>
        <a:ln w="9525">
          <a:noFill/>
          <a:miter lim="800000"/>
          <a:headEnd/>
          <a:tailEnd/>
        </a:ln>
      </xdr:spPr>
    </xdr:sp>
    <xdr:clientData/>
  </xdr:oneCellAnchor>
  <xdr:oneCellAnchor>
    <xdr:from>
      <xdr:col>12</xdr:col>
      <xdr:colOff>0</xdr:colOff>
      <xdr:row>7</xdr:row>
      <xdr:rowOff>0</xdr:rowOff>
    </xdr:from>
    <xdr:ext cx="76200" cy="303045"/>
    <xdr:sp macro="" textlink="">
      <xdr:nvSpPr>
        <xdr:cNvPr id="19" name="Text Box 5">
          <a:extLst>
            <a:ext uri="{FF2B5EF4-FFF2-40B4-BE49-F238E27FC236}">
              <a16:creationId xmlns:a16="http://schemas.microsoft.com/office/drawing/2014/main" id="{7C762DE3-4596-4CCF-9480-401F75AFAFF6}"/>
            </a:ext>
          </a:extLst>
        </xdr:cNvPr>
        <xdr:cNvSpPr txBox="1">
          <a:spLocks noChangeArrowheads="1"/>
        </xdr:cNvSpPr>
      </xdr:nvSpPr>
      <xdr:spPr bwMode="auto">
        <a:xfrm>
          <a:off x="5402036" y="3429000"/>
          <a:ext cx="76200" cy="303045"/>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20" name="Text Box 5">
          <a:extLst>
            <a:ext uri="{FF2B5EF4-FFF2-40B4-BE49-F238E27FC236}">
              <a16:creationId xmlns:a16="http://schemas.microsoft.com/office/drawing/2014/main" id="{70374E84-48FD-4E31-966B-A8E132377A9C}"/>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09550"/>
    <xdr:sp macro="" textlink="">
      <xdr:nvSpPr>
        <xdr:cNvPr id="21" name="Text Box 5">
          <a:extLst>
            <a:ext uri="{FF2B5EF4-FFF2-40B4-BE49-F238E27FC236}">
              <a16:creationId xmlns:a16="http://schemas.microsoft.com/office/drawing/2014/main" id="{776DDC2C-8D39-4C45-9A7C-FBFA28EE9177}"/>
            </a:ext>
          </a:extLst>
        </xdr:cNvPr>
        <xdr:cNvSpPr txBox="1">
          <a:spLocks noChangeArrowheads="1"/>
        </xdr:cNvSpPr>
      </xdr:nvSpPr>
      <xdr:spPr bwMode="auto">
        <a:xfrm>
          <a:off x="5402036" y="3429000"/>
          <a:ext cx="76200" cy="209550"/>
        </a:xfrm>
        <a:prstGeom prst="rect">
          <a:avLst/>
        </a:prstGeom>
        <a:noFill/>
        <a:ln w="9525">
          <a:noFill/>
          <a:miter lim="800000"/>
          <a:headEnd/>
          <a:tailEnd/>
        </a:ln>
      </xdr:spPr>
    </xdr:sp>
    <xdr:clientData/>
  </xdr:oneCellAnchor>
  <xdr:oneCellAnchor>
    <xdr:from>
      <xdr:col>12</xdr:col>
      <xdr:colOff>0</xdr:colOff>
      <xdr:row>7</xdr:row>
      <xdr:rowOff>0</xdr:rowOff>
    </xdr:from>
    <xdr:ext cx="76200" cy="213398"/>
    <xdr:sp macro="" textlink="">
      <xdr:nvSpPr>
        <xdr:cNvPr id="22" name="Text Box 5">
          <a:extLst>
            <a:ext uri="{FF2B5EF4-FFF2-40B4-BE49-F238E27FC236}">
              <a16:creationId xmlns:a16="http://schemas.microsoft.com/office/drawing/2014/main" id="{BD4235E1-DF35-4AE4-94C2-6DD54D37E179}"/>
            </a:ext>
          </a:extLst>
        </xdr:cNvPr>
        <xdr:cNvSpPr txBox="1">
          <a:spLocks noChangeArrowheads="1"/>
        </xdr:cNvSpPr>
      </xdr:nvSpPr>
      <xdr:spPr bwMode="auto">
        <a:xfrm>
          <a:off x="5402036" y="3429000"/>
          <a:ext cx="76200" cy="213398"/>
        </a:xfrm>
        <a:prstGeom prst="rect">
          <a:avLst/>
        </a:prstGeom>
        <a:noFill/>
        <a:ln w="9525">
          <a:noFill/>
          <a:miter lim="800000"/>
          <a:headEnd/>
          <a:tailEnd/>
        </a:ln>
      </xdr:spPr>
    </xdr:sp>
    <xdr:clientData/>
  </xdr:oneCellAnchor>
  <xdr:oneCellAnchor>
    <xdr:from>
      <xdr:col>11</xdr:col>
      <xdr:colOff>0</xdr:colOff>
      <xdr:row>7</xdr:row>
      <xdr:rowOff>0</xdr:rowOff>
    </xdr:from>
    <xdr:ext cx="76200" cy="209935"/>
    <xdr:sp macro="" textlink="">
      <xdr:nvSpPr>
        <xdr:cNvPr id="23" name="Text Box 5">
          <a:extLst>
            <a:ext uri="{FF2B5EF4-FFF2-40B4-BE49-F238E27FC236}">
              <a16:creationId xmlns:a16="http://schemas.microsoft.com/office/drawing/2014/main" id="{99C30BC6-A64B-4C5D-B3DA-6B08924A223B}"/>
            </a:ext>
          </a:extLst>
        </xdr:cNvPr>
        <xdr:cNvSpPr txBox="1">
          <a:spLocks noChangeArrowheads="1"/>
        </xdr:cNvSpPr>
      </xdr:nvSpPr>
      <xdr:spPr bwMode="auto">
        <a:xfrm>
          <a:off x="4871357" y="3429000"/>
          <a:ext cx="76200" cy="209935"/>
        </a:xfrm>
        <a:prstGeom prst="rect">
          <a:avLst/>
        </a:prstGeom>
        <a:noFill/>
        <a:ln w="9525">
          <a:noFill/>
          <a:miter lim="800000"/>
          <a:headEnd/>
          <a:tailEnd/>
        </a:ln>
      </xdr:spPr>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6</xdr:col>
      <xdr:colOff>0</xdr:colOff>
      <xdr:row>1</xdr:row>
      <xdr:rowOff>0</xdr:rowOff>
    </xdr:from>
    <xdr:to>
      <xdr:col>6</xdr:col>
      <xdr:colOff>76200</xdr:colOff>
      <xdr:row>1</xdr:row>
      <xdr:rowOff>187138</xdr:rowOff>
    </xdr:to>
    <xdr:sp macro="" textlink="">
      <xdr:nvSpPr>
        <xdr:cNvPr id="2" name="Text Box 5">
          <a:extLst>
            <a:ext uri="{FF2B5EF4-FFF2-40B4-BE49-F238E27FC236}">
              <a16:creationId xmlns:a16="http://schemas.microsoft.com/office/drawing/2014/main" id="{67F76482-84A8-4C93-8439-0CCA8E9DA2F5}"/>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5</xdr:col>
      <xdr:colOff>133350</xdr:colOff>
      <xdr:row>14</xdr:row>
      <xdr:rowOff>0</xdr:rowOff>
    </xdr:from>
    <xdr:to>
      <xdr:col>5</xdr:col>
      <xdr:colOff>209550</xdr:colOff>
      <xdr:row>15</xdr:row>
      <xdr:rowOff>43143</xdr:rowOff>
    </xdr:to>
    <xdr:sp macro="" textlink="">
      <xdr:nvSpPr>
        <xdr:cNvPr id="3" name="Text Box 5">
          <a:extLst>
            <a:ext uri="{FF2B5EF4-FFF2-40B4-BE49-F238E27FC236}">
              <a16:creationId xmlns:a16="http://schemas.microsoft.com/office/drawing/2014/main" id="{811F11DA-97CD-42BB-A284-D01181D62452}"/>
            </a:ext>
          </a:extLst>
        </xdr:cNvPr>
        <xdr:cNvSpPr txBox="1">
          <a:spLocks noChangeArrowheads="1"/>
        </xdr:cNvSpPr>
      </xdr:nvSpPr>
      <xdr:spPr bwMode="auto">
        <a:xfrm>
          <a:off x="4314825" y="18954750"/>
          <a:ext cx="76200" cy="205069"/>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43143</xdr:rowOff>
    </xdr:to>
    <xdr:sp macro="" textlink="">
      <xdr:nvSpPr>
        <xdr:cNvPr id="4" name="Text Box 5">
          <a:extLst>
            <a:ext uri="{FF2B5EF4-FFF2-40B4-BE49-F238E27FC236}">
              <a16:creationId xmlns:a16="http://schemas.microsoft.com/office/drawing/2014/main" id="{FD5D34C9-7205-4D99-B8C0-DECE2B16A1B6}"/>
            </a:ext>
          </a:extLst>
        </xdr:cNvPr>
        <xdr:cNvSpPr txBox="1">
          <a:spLocks noChangeArrowheads="1"/>
        </xdr:cNvSpPr>
      </xdr:nvSpPr>
      <xdr:spPr bwMode="auto">
        <a:xfrm>
          <a:off x="4476750" y="17697450"/>
          <a:ext cx="76200" cy="205069"/>
        </a:xfrm>
        <a:prstGeom prst="rect">
          <a:avLst/>
        </a:prstGeom>
        <a:noFill/>
        <a:ln w="9525">
          <a:noFill/>
          <a:miter lim="800000"/>
          <a:headEnd/>
          <a:tailEnd/>
        </a:ln>
      </xdr:spPr>
    </xdr:sp>
    <xdr:clientData/>
  </xdr:twoCellAnchor>
  <xdr:twoCellAnchor editAs="oneCell">
    <xdr:from>
      <xdr:col>6</xdr:col>
      <xdr:colOff>0</xdr:colOff>
      <xdr:row>14</xdr:row>
      <xdr:rowOff>0</xdr:rowOff>
    </xdr:from>
    <xdr:to>
      <xdr:col>6</xdr:col>
      <xdr:colOff>76200</xdr:colOff>
      <xdr:row>15</xdr:row>
      <xdr:rowOff>48009</xdr:rowOff>
    </xdr:to>
    <xdr:sp macro="" textlink="">
      <xdr:nvSpPr>
        <xdr:cNvPr id="5" name="Text Box 5">
          <a:extLst>
            <a:ext uri="{FF2B5EF4-FFF2-40B4-BE49-F238E27FC236}">
              <a16:creationId xmlns:a16="http://schemas.microsoft.com/office/drawing/2014/main" id="{54D4E413-4A09-4FBC-A298-87F2819547B0}"/>
            </a:ext>
          </a:extLst>
        </xdr:cNvPr>
        <xdr:cNvSpPr txBox="1">
          <a:spLocks noChangeArrowheads="1"/>
        </xdr:cNvSpPr>
      </xdr:nvSpPr>
      <xdr:spPr bwMode="auto">
        <a:xfrm>
          <a:off x="4705350" y="15306675"/>
          <a:ext cx="76200" cy="209935"/>
        </a:xfrm>
        <a:prstGeom prst="rect">
          <a:avLst/>
        </a:prstGeom>
        <a:noFill/>
        <a:ln w="9525">
          <a:noFill/>
          <a:miter lim="800000"/>
          <a:headEnd/>
          <a:tailEnd/>
        </a:ln>
      </xdr:spPr>
    </xdr:sp>
    <xdr:clientData/>
  </xdr:twoCellAnchor>
  <xdr:oneCellAnchor>
    <xdr:from>
      <xdr:col>11</xdr:col>
      <xdr:colOff>0</xdr:colOff>
      <xdr:row>1</xdr:row>
      <xdr:rowOff>0</xdr:rowOff>
    </xdr:from>
    <xdr:ext cx="76200" cy="187138"/>
    <xdr:sp macro="" textlink="">
      <xdr:nvSpPr>
        <xdr:cNvPr id="6" name="Text Box 5">
          <a:extLst>
            <a:ext uri="{FF2B5EF4-FFF2-40B4-BE49-F238E27FC236}">
              <a16:creationId xmlns:a16="http://schemas.microsoft.com/office/drawing/2014/main" id="{97532E50-35A7-4731-ADB1-DAD06AB67E12}"/>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11</xdr:col>
      <xdr:colOff>0</xdr:colOff>
      <xdr:row>14</xdr:row>
      <xdr:rowOff>0</xdr:rowOff>
    </xdr:from>
    <xdr:ext cx="76200" cy="209550"/>
    <xdr:sp macro="" textlink="">
      <xdr:nvSpPr>
        <xdr:cNvPr id="7" name="Text Box 5">
          <a:extLst>
            <a:ext uri="{FF2B5EF4-FFF2-40B4-BE49-F238E27FC236}">
              <a16:creationId xmlns:a16="http://schemas.microsoft.com/office/drawing/2014/main" id="{8F9B42B0-E3F1-4846-A936-C9FD2CF9EE2F}"/>
            </a:ext>
          </a:extLst>
        </xdr:cNvPr>
        <xdr:cNvSpPr txBox="1">
          <a:spLocks noChangeArrowheads="1"/>
        </xdr:cNvSpPr>
      </xdr:nvSpPr>
      <xdr:spPr bwMode="auto">
        <a:xfrm>
          <a:off x="11391900" y="17697450"/>
          <a:ext cx="76200" cy="209550"/>
        </a:xfrm>
        <a:prstGeom prst="rect">
          <a:avLst/>
        </a:prstGeom>
        <a:noFill/>
        <a:ln w="9525">
          <a:noFill/>
          <a:miter lim="800000"/>
          <a:headEnd/>
          <a:tailEnd/>
        </a:ln>
      </xdr:spPr>
    </xdr:sp>
    <xdr:clientData/>
  </xdr:oneCellAnchor>
  <xdr:oneCellAnchor>
    <xdr:from>
      <xdr:col>11</xdr:col>
      <xdr:colOff>0</xdr:colOff>
      <xdr:row>14</xdr:row>
      <xdr:rowOff>0</xdr:rowOff>
    </xdr:from>
    <xdr:ext cx="76200" cy="209550"/>
    <xdr:sp macro="" textlink="">
      <xdr:nvSpPr>
        <xdr:cNvPr id="8" name="Text Box 5">
          <a:extLst>
            <a:ext uri="{FF2B5EF4-FFF2-40B4-BE49-F238E27FC236}">
              <a16:creationId xmlns:a16="http://schemas.microsoft.com/office/drawing/2014/main" id="{B6B4D515-7134-47FF-8421-D3943A36ED1F}"/>
            </a:ext>
          </a:extLst>
        </xdr:cNvPr>
        <xdr:cNvSpPr txBox="1">
          <a:spLocks noChangeArrowheads="1"/>
        </xdr:cNvSpPr>
      </xdr:nvSpPr>
      <xdr:spPr bwMode="auto">
        <a:xfrm>
          <a:off x="11391900" y="17697450"/>
          <a:ext cx="76200" cy="209550"/>
        </a:xfrm>
        <a:prstGeom prst="rect">
          <a:avLst/>
        </a:prstGeom>
        <a:noFill/>
        <a:ln w="9525">
          <a:noFill/>
          <a:miter lim="800000"/>
          <a:headEnd/>
          <a:tailEnd/>
        </a:ln>
      </xdr:spPr>
    </xdr:sp>
    <xdr:clientData/>
  </xdr:oneCellAnchor>
  <xdr:oneCellAnchor>
    <xdr:from>
      <xdr:col>11</xdr:col>
      <xdr:colOff>0</xdr:colOff>
      <xdr:row>14</xdr:row>
      <xdr:rowOff>0</xdr:rowOff>
    </xdr:from>
    <xdr:ext cx="76200" cy="214417"/>
    <xdr:sp macro="" textlink="">
      <xdr:nvSpPr>
        <xdr:cNvPr id="9" name="Text Box 5">
          <a:extLst>
            <a:ext uri="{FF2B5EF4-FFF2-40B4-BE49-F238E27FC236}">
              <a16:creationId xmlns:a16="http://schemas.microsoft.com/office/drawing/2014/main" id="{33EEA2D3-358D-4F64-A351-E8B5679F895E}"/>
            </a:ext>
          </a:extLst>
        </xdr:cNvPr>
        <xdr:cNvSpPr txBox="1">
          <a:spLocks noChangeArrowheads="1"/>
        </xdr:cNvSpPr>
      </xdr:nvSpPr>
      <xdr:spPr bwMode="auto">
        <a:xfrm>
          <a:off x="11391900" y="15306675"/>
          <a:ext cx="76200" cy="214417"/>
        </a:xfrm>
        <a:prstGeom prst="rect">
          <a:avLst/>
        </a:prstGeom>
        <a:noFill/>
        <a:ln w="9525">
          <a:noFill/>
          <a:miter lim="800000"/>
          <a:headEnd/>
          <a:tailEnd/>
        </a:ln>
      </xdr:spPr>
    </xdr:sp>
    <xdr:clientData/>
  </xdr:oneCellAnchor>
  <xdr:oneCellAnchor>
    <xdr:from>
      <xdr:col>11</xdr:col>
      <xdr:colOff>0</xdr:colOff>
      <xdr:row>14</xdr:row>
      <xdr:rowOff>0</xdr:rowOff>
    </xdr:from>
    <xdr:ext cx="76200" cy="303045"/>
    <xdr:sp macro="" textlink="">
      <xdr:nvSpPr>
        <xdr:cNvPr id="10" name="Text Box 5">
          <a:extLst>
            <a:ext uri="{FF2B5EF4-FFF2-40B4-BE49-F238E27FC236}">
              <a16:creationId xmlns:a16="http://schemas.microsoft.com/office/drawing/2014/main" id="{DED6DBDD-A1C0-494A-8530-7273F3B61DF3}"/>
            </a:ext>
          </a:extLst>
        </xdr:cNvPr>
        <xdr:cNvSpPr txBox="1">
          <a:spLocks noChangeArrowheads="1"/>
        </xdr:cNvSpPr>
      </xdr:nvSpPr>
      <xdr:spPr bwMode="auto">
        <a:xfrm>
          <a:off x="11391900" y="17849850"/>
          <a:ext cx="76200" cy="303045"/>
        </a:xfrm>
        <a:prstGeom prst="rect">
          <a:avLst/>
        </a:prstGeom>
        <a:noFill/>
        <a:ln w="9525">
          <a:noFill/>
          <a:miter lim="800000"/>
          <a:headEnd/>
          <a:tailEnd/>
        </a:ln>
      </xdr:spPr>
    </xdr:sp>
    <xdr:clientData/>
  </xdr:oneCellAnchor>
  <xdr:oneCellAnchor>
    <xdr:from>
      <xdr:col>11</xdr:col>
      <xdr:colOff>0</xdr:colOff>
      <xdr:row>14</xdr:row>
      <xdr:rowOff>0</xdr:rowOff>
    </xdr:from>
    <xdr:ext cx="76200" cy="209550"/>
    <xdr:sp macro="" textlink="">
      <xdr:nvSpPr>
        <xdr:cNvPr id="11" name="Text Box 5">
          <a:extLst>
            <a:ext uri="{FF2B5EF4-FFF2-40B4-BE49-F238E27FC236}">
              <a16:creationId xmlns:a16="http://schemas.microsoft.com/office/drawing/2014/main" id="{95751579-72E3-4773-8DA6-67DF780B7191}"/>
            </a:ext>
          </a:extLst>
        </xdr:cNvPr>
        <xdr:cNvSpPr txBox="1">
          <a:spLocks noChangeArrowheads="1"/>
        </xdr:cNvSpPr>
      </xdr:nvSpPr>
      <xdr:spPr bwMode="auto">
        <a:xfrm>
          <a:off x="11391900" y="17849850"/>
          <a:ext cx="76200" cy="209550"/>
        </a:xfrm>
        <a:prstGeom prst="rect">
          <a:avLst/>
        </a:prstGeom>
        <a:noFill/>
        <a:ln w="9525">
          <a:noFill/>
          <a:miter lim="800000"/>
          <a:headEnd/>
          <a:tailEnd/>
        </a:ln>
      </xdr:spPr>
    </xdr:sp>
    <xdr:clientData/>
  </xdr:oneCellAnchor>
  <xdr:oneCellAnchor>
    <xdr:from>
      <xdr:col>11</xdr:col>
      <xdr:colOff>0</xdr:colOff>
      <xdr:row>14</xdr:row>
      <xdr:rowOff>0</xdr:rowOff>
    </xdr:from>
    <xdr:ext cx="76200" cy="209550"/>
    <xdr:sp macro="" textlink="">
      <xdr:nvSpPr>
        <xdr:cNvPr id="12" name="Text Box 5">
          <a:extLst>
            <a:ext uri="{FF2B5EF4-FFF2-40B4-BE49-F238E27FC236}">
              <a16:creationId xmlns:a16="http://schemas.microsoft.com/office/drawing/2014/main" id="{98FBAFB1-FE9F-4975-AD42-606FD9019D5E}"/>
            </a:ext>
          </a:extLst>
        </xdr:cNvPr>
        <xdr:cNvSpPr txBox="1">
          <a:spLocks noChangeArrowheads="1"/>
        </xdr:cNvSpPr>
      </xdr:nvSpPr>
      <xdr:spPr bwMode="auto">
        <a:xfrm>
          <a:off x="11391900" y="17849850"/>
          <a:ext cx="76200" cy="209550"/>
        </a:xfrm>
        <a:prstGeom prst="rect">
          <a:avLst/>
        </a:prstGeom>
        <a:noFill/>
        <a:ln w="9525">
          <a:noFill/>
          <a:miter lim="800000"/>
          <a:headEnd/>
          <a:tailEnd/>
        </a:ln>
      </xdr:spPr>
    </xdr:sp>
    <xdr:clientData/>
  </xdr:oneCellAnchor>
  <xdr:oneCellAnchor>
    <xdr:from>
      <xdr:col>11</xdr:col>
      <xdr:colOff>0</xdr:colOff>
      <xdr:row>14</xdr:row>
      <xdr:rowOff>0</xdr:rowOff>
    </xdr:from>
    <xdr:ext cx="76200" cy="213398"/>
    <xdr:sp macro="" textlink="">
      <xdr:nvSpPr>
        <xdr:cNvPr id="13" name="Text Box 5">
          <a:extLst>
            <a:ext uri="{FF2B5EF4-FFF2-40B4-BE49-F238E27FC236}">
              <a16:creationId xmlns:a16="http://schemas.microsoft.com/office/drawing/2014/main" id="{B497FB07-2A1F-4A76-B415-05D1F33F08AB}"/>
            </a:ext>
          </a:extLst>
        </xdr:cNvPr>
        <xdr:cNvSpPr txBox="1">
          <a:spLocks noChangeArrowheads="1"/>
        </xdr:cNvSpPr>
      </xdr:nvSpPr>
      <xdr:spPr bwMode="auto">
        <a:xfrm>
          <a:off x="11391900" y="17849850"/>
          <a:ext cx="76200" cy="213398"/>
        </a:xfrm>
        <a:prstGeom prst="rect">
          <a:avLst/>
        </a:prstGeom>
        <a:noFill/>
        <a:ln w="9525">
          <a:noFill/>
          <a:miter lim="800000"/>
          <a:headEnd/>
          <a:tailEnd/>
        </a:ln>
      </xdr:spPr>
    </xdr:sp>
    <xdr:clientData/>
  </xdr:oneCellAnchor>
  <xdr:oneCellAnchor>
    <xdr:from>
      <xdr:col>10</xdr:col>
      <xdr:colOff>0</xdr:colOff>
      <xdr:row>15</xdr:row>
      <xdr:rowOff>0</xdr:rowOff>
    </xdr:from>
    <xdr:ext cx="76200" cy="209935"/>
    <xdr:sp macro="" textlink="">
      <xdr:nvSpPr>
        <xdr:cNvPr id="14" name="Text Box 5">
          <a:extLst>
            <a:ext uri="{FF2B5EF4-FFF2-40B4-BE49-F238E27FC236}">
              <a16:creationId xmlns:a16="http://schemas.microsoft.com/office/drawing/2014/main" id="{A78E6CC9-6912-4DAA-96BB-7A0DF4F1D8D5}"/>
            </a:ext>
          </a:extLst>
        </xdr:cNvPr>
        <xdr:cNvSpPr txBox="1">
          <a:spLocks noChangeArrowheads="1"/>
        </xdr:cNvSpPr>
      </xdr:nvSpPr>
      <xdr:spPr bwMode="auto">
        <a:xfrm>
          <a:off x="8897470" y="6689911"/>
          <a:ext cx="76200" cy="209935"/>
        </a:xfrm>
        <a:prstGeom prst="rect">
          <a:avLst/>
        </a:prstGeom>
        <a:noFill/>
        <a:ln w="9525">
          <a:noFill/>
          <a:miter lim="800000"/>
          <a:headEnd/>
          <a:tailEnd/>
        </a:ln>
      </xdr:spPr>
    </xdr:sp>
    <xdr:clientData/>
  </xdr:oneCellAnchor>
  <xdr:oneCellAnchor>
    <xdr:from>
      <xdr:col>10</xdr:col>
      <xdr:colOff>0</xdr:colOff>
      <xdr:row>14</xdr:row>
      <xdr:rowOff>0</xdr:rowOff>
    </xdr:from>
    <xdr:ext cx="76200" cy="209935"/>
    <xdr:sp macro="" textlink="">
      <xdr:nvSpPr>
        <xdr:cNvPr id="15" name="Text Box 5">
          <a:extLst>
            <a:ext uri="{FF2B5EF4-FFF2-40B4-BE49-F238E27FC236}">
              <a16:creationId xmlns:a16="http://schemas.microsoft.com/office/drawing/2014/main" id="{1A5629C9-DECF-472C-82BF-36753F98A3A5}"/>
            </a:ext>
          </a:extLst>
        </xdr:cNvPr>
        <xdr:cNvSpPr txBox="1">
          <a:spLocks noChangeArrowheads="1"/>
        </xdr:cNvSpPr>
      </xdr:nvSpPr>
      <xdr:spPr bwMode="auto">
        <a:xfrm>
          <a:off x="10763250" y="15306675"/>
          <a:ext cx="76200" cy="209935"/>
        </a:xfrm>
        <a:prstGeom prst="rect">
          <a:avLst/>
        </a:prstGeom>
        <a:noFill/>
        <a:ln w="9525">
          <a:noFill/>
          <a:miter lim="800000"/>
          <a:headEnd/>
          <a:tailEnd/>
        </a:ln>
      </xdr:spPr>
    </xdr:sp>
    <xdr:clientData/>
  </xdr:oneCellAnchor>
  <xdr:oneCellAnchor>
    <xdr:from>
      <xdr:col>5</xdr:col>
      <xdr:colOff>133350</xdr:colOff>
      <xdr:row>2</xdr:row>
      <xdr:rowOff>0</xdr:rowOff>
    </xdr:from>
    <xdr:ext cx="76200" cy="200026"/>
    <xdr:sp macro="" textlink="">
      <xdr:nvSpPr>
        <xdr:cNvPr id="16" name="Text Box 5">
          <a:extLst>
            <a:ext uri="{FF2B5EF4-FFF2-40B4-BE49-F238E27FC236}">
              <a16:creationId xmlns:a16="http://schemas.microsoft.com/office/drawing/2014/main" id="{362AE927-21F3-4CB4-9D72-6C42E470D089}"/>
            </a:ext>
          </a:extLst>
        </xdr:cNvPr>
        <xdr:cNvSpPr txBox="1">
          <a:spLocks noChangeArrowheads="1"/>
        </xdr:cNvSpPr>
      </xdr:nvSpPr>
      <xdr:spPr bwMode="auto">
        <a:xfrm>
          <a:off x="3999379"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0026"/>
    <xdr:sp macro="" textlink="">
      <xdr:nvSpPr>
        <xdr:cNvPr id="17" name="Text Box 5">
          <a:extLst>
            <a:ext uri="{FF2B5EF4-FFF2-40B4-BE49-F238E27FC236}">
              <a16:creationId xmlns:a16="http://schemas.microsoft.com/office/drawing/2014/main" id="{FD99B4F8-8BFB-4AE1-928F-72B3D9C5F9F4}"/>
            </a:ext>
          </a:extLst>
        </xdr:cNvPr>
        <xdr:cNvSpPr txBox="1">
          <a:spLocks noChangeArrowheads="1"/>
        </xdr:cNvSpPr>
      </xdr:nvSpPr>
      <xdr:spPr bwMode="auto">
        <a:xfrm>
          <a:off x="5020235" y="4168588"/>
          <a:ext cx="76200" cy="200026"/>
        </a:xfrm>
        <a:prstGeom prst="rect">
          <a:avLst/>
        </a:prstGeom>
        <a:noFill/>
        <a:ln w="9525">
          <a:noFill/>
          <a:miter lim="800000"/>
          <a:headEnd/>
          <a:tailEnd/>
        </a:ln>
      </xdr:spPr>
    </xdr:sp>
    <xdr:clientData/>
  </xdr:oneCellAnchor>
  <xdr:oneCellAnchor>
    <xdr:from>
      <xdr:col>6</xdr:col>
      <xdr:colOff>0</xdr:colOff>
      <xdr:row>2</xdr:row>
      <xdr:rowOff>0</xdr:rowOff>
    </xdr:from>
    <xdr:ext cx="76200" cy="204892"/>
    <xdr:sp macro="" textlink="">
      <xdr:nvSpPr>
        <xdr:cNvPr id="18" name="Text Box 5">
          <a:extLst>
            <a:ext uri="{FF2B5EF4-FFF2-40B4-BE49-F238E27FC236}">
              <a16:creationId xmlns:a16="http://schemas.microsoft.com/office/drawing/2014/main" id="{4E910E92-7FDD-4EA6-99CE-28F2A30342A2}"/>
            </a:ext>
          </a:extLst>
        </xdr:cNvPr>
        <xdr:cNvSpPr txBox="1">
          <a:spLocks noChangeArrowheads="1"/>
        </xdr:cNvSpPr>
      </xdr:nvSpPr>
      <xdr:spPr bwMode="auto">
        <a:xfrm>
          <a:off x="5020235" y="4168588"/>
          <a:ext cx="76200" cy="204892"/>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19" name="Text Box 5">
          <a:extLst>
            <a:ext uri="{FF2B5EF4-FFF2-40B4-BE49-F238E27FC236}">
              <a16:creationId xmlns:a16="http://schemas.microsoft.com/office/drawing/2014/main" id="{0A531B0D-A442-42F8-9AAC-742105021FC8}"/>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0" name="Text Box 5">
          <a:extLst>
            <a:ext uri="{FF2B5EF4-FFF2-40B4-BE49-F238E27FC236}">
              <a16:creationId xmlns:a16="http://schemas.microsoft.com/office/drawing/2014/main" id="{D0D90D59-A7A4-47B9-A9C0-5BC6E43E661E}"/>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4417"/>
    <xdr:sp macro="" textlink="">
      <xdr:nvSpPr>
        <xdr:cNvPr id="21" name="Text Box 5">
          <a:extLst>
            <a:ext uri="{FF2B5EF4-FFF2-40B4-BE49-F238E27FC236}">
              <a16:creationId xmlns:a16="http://schemas.microsoft.com/office/drawing/2014/main" id="{A659A257-C6C9-4351-8B8C-7F1F1349BD2A}"/>
            </a:ext>
          </a:extLst>
        </xdr:cNvPr>
        <xdr:cNvSpPr txBox="1">
          <a:spLocks noChangeArrowheads="1"/>
        </xdr:cNvSpPr>
      </xdr:nvSpPr>
      <xdr:spPr bwMode="auto">
        <a:xfrm>
          <a:off x="10555941" y="4168588"/>
          <a:ext cx="76200" cy="214417"/>
        </a:xfrm>
        <a:prstGeom prst="rect">
          <a:avLst/>
        </a:prstGeom>
        <a:noFill/>
        <a:ln w="9525">
          <a:noFill/>
          <a:miter lim="800000"/>
          <a:headEnd/>
          <a:tailEnd/>
        </a:ln>
      </xdr:spPr>
    </xdr:sp>
    <xdr:clientData/>
  </xdr:oneCellAnchor>
  <xdr:oneCellAnchor>
    <xdr:from>
      <xdr:col>11</xdr:col>
      <xdr:colOff>0</xdr:colOff>
      <xdr:row>2</xdr:row>
      <xdr:rowOff>0</xdr:rowOff>
    </xdr:from>
    <xdr:ext cx="76200" cy="303045"/>
    <xdr:sp macro="" textlink="">
      <xdr:nvSpPr>
        <xdr:cNvPr id="22" name="Text Box 5">
          <a:extLst>
            <a:ext uri="{FF2B5EF4-FFF2-40B4-BE49-F238E27FC236}">
              <a16:creationId xmlns:a16="http://schemas.microsoft.com/office/drawing/2014/main" id="{140BADAC-13B3-488E-ACD2-D2233B4A8D59}"/>
            </a:ext>
          </a:extLst>
        </xdr:cNvPr>
        <xdr:cNvSpPr txBox="1">
          <a:spLocks noChangeArrowheads="1"/>
        </xdr:cNvSpPr>
      </xdr:nvSpPr>
      <xdr:spPr bwMode="auto">
        <a:xfrm>
          <a:off x="10555941" y="4168588"/>
          <a:ext cx="76200" cy="303045"/>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3" name="Text Box 5">
          <a:extLst>
            <a:ext uri="{FF2B5EF4-FFF2-40B4-BE49-F238E27FC236}">
              <a16:creationId xmlns:a16="http://schemas.microsoft.com/office/drawing/2014/main" id="{8497951A-FF1F-44E3-B100-364C7D30200A}"/>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09550"/>
    <xdr:sp macro="" textlink="">
      <xdr:nvSpPr>
        <xdr:cNvPr id="24" name="Text Box 5">
          <a:extLst>
            <a:ext uri="{FF2B5EF4-FFF2-40B4-BE49-F238E27FC236}">
              <a16:creationId xmlns:a16="http://schemas.microsoft.com/office/drawing/2014/main" id="{628E9D3A-2192-4E38-AA22-384E320F1471}"/>
            </a:ext>
          </a:extLst>
        </xdr:cNvPr>
        <xdr:cNvSpPr txBox="1">
          <a:spLocks noChangeArrowheads="1"/>
        </xdr:cNvSpPr>
      </xdr:nvSpPr>
      <xdr:spPr bwMode="auto">
        <a:xfrm>
          <a:off x="10555941" y="4168588"/>
          <a:ext cx="76200" cy="209550"/>
        </a:xfrm>
        <a:prstGeom prst="rect">
          <a:avLst/>
        </a:prstGeom>
        <a:noFill/>
        <a:ln w="9525">
          <a:noFill/>
          <a:miter lim="800000"/>
          <a:headEnd/>
          <a:tailEnd/>
        </a:ln>
      </xdr:spPr>
    </xdr:sp>
    <xdr:clientData/>
  </xdr:oneCellAnchor>
  <xdr:oneCellAnchor>
    <xdr:from>
      <xdr:col>11</xdr:col>
      <xdr:colOff>0</xdr:colOff>
      <xdr:row>2</xdr:row>
      <xdr:rowOff>0</xdr:rowOff>
    </xdr:from>
    <xdr:ext cx="76200" cy="213398"/>
    <xdr:sp macro="" textlink="">
      <xdr:nvSpPr>
        <xdr:cNvPr id="25" name="Text Box 5">
          <a:extLst>
            <a:ext uri="{FF2B5EF4-FFF2-40B4-BE49-F238E27FC236}">
              <a16:creationId xmlns:a16="http://schemas.microsoft.com/office/drawing/2014/main" id="{52EAC1B5-50C9-4068-B149-3E9363423129}"/>
            </a:ext>
          </a:extLst>
        </xdr:cNvPr>
        <xdr:cNvSpPr txBox="1">
          <a:spLocks noChangeArrowheads="1"/>
        </xdr:cNvSpPr>
      </xdr:nvSpPr>
      <xdr:spPr bwMode="auto">
        <a:xfrm>
          <a:off x="10555941" y="4168588"/>
          <a:ext cx="76200" cy="213398"/>
        </a:xfrm>
        <a:prstGeom prst="rect">
          <a:avLst/>
        </a:prstGeom>
        <a:noFill/>
        <a:ln w="9525">
          <a:noFill/>
          <a:miter lim="800000"/>
          <a:headEnd/>
          <a:tailEnd/>
        </a:ln>
      </xdr:spPr>
    </xdr:sp>
    <xdr:clientData/>
  </xdr:oneCellAnchor>
  <xdr:oneCellAnchor>
    <xdr:from>
      <xdr:col>10</xdr:col>
      <xdr:colOff>0</xdr:colOff>
      <xdr:row>2</xdr:row>
      <xdr:rowOff>0</xdr:rowOff>
    </xdr:from>
    <xdr:ext cx="76200" cy="209935"/>
    <xdr:sp macro="" textlink="">
      <xdr:nvSpPr>
        <xdr:cNvPr id="26" name="Text Box 5">
          <a:extLst>
            <a:ext uri="{FF2B5EF4-FFF2-40B4-BE49-F238E27FC236}">
              <a16:creationId xmlns:a16="http://schemas.microsoft.com/office/drawing/2014/main" id="{C70E0C51-AED1-459E-9808-BE611C7C4295}"/>
            </a:ext>
          </a:extLst>
        </xdr:cNvPr>
        <xdr:cNvSpPr txBox="1">
          <a:spLocks noChangeArrowheads="1"/>
        </xdr:cNvSpPr>
      </xdr:nvSpPr>
      <xdr:spPr bwMode="auto">
        <a:xfrm>
          <a:off x="10432676" y="4168588"/>
          <a:ext cx="76200" cy="209935"/>
        </a:xfrm>
        <a:prstGeom prst="rect">
          <a:avLst/>
        </a:prstGeom>
        <a:noFill/>
        <a:ln w="9525">
          <a:noFill/>
          <a:miter lim="800000"/>
          <a:headEnd/>
          <a:tailEnd/>
        </a:ln>
      </xdr:spPr>
    </xdr:sp>
    <xdr:clientData/>
  </xdr:oneCellAnchor>
  <xdr:oneCellAnchor>
    <xdr:from>
      <xdr:col>5</xdr:col>
      <xdr:colOff>133350</xdr:colOff>
      <xdr:row>15</xdr:row>
      <xdr:rowOff>0</xdr:rowOff>
    </xdr:from>
    <xdr:ext cx="76200" cy="200026"/>
    <xdr:sp macro="" textlink="">
      <xdr:nvSpPr>
        <xdr:cNvPr id="27" name="Text Box 5">
          <a:extLst>
            <a:ext uri="{FF2B5EF4-FFF2-40B4-BE49-F238E27FC236}">
              <a16:creationId xmlns:a16="http://schemas.microsoft.com/office/drawing/2014/main" id="{3C5269BA-BC32-4E30-822A-653CFF9235CE}"/>
            </a:ext>
          </a:extLst>
        </xdr:cNvPr>
        <xdr:cNvSpPr txBox="1">
          <a:spLocks noChangeArrowheads="1"/>
        </xdr:cNvSpPr>
      </xdr:nvSpPr>
      <xdr:spPr bwMode="auto">
        <a:xfrm>
          <a:off x="7148232" y="403412"/>
          <a:ext cx="76200" cy="200026"/>
        </a:xfrm>
        <a:prstGeom prst="rect">
          <a:avLst/>
        </a:prstGeom>
        <a:noFill/>
        <a:ln w="9525">
          <a:noFill/>
          <a:miter lim="800000"/>
          <a:headEnd/>
          <a:tailEnd/>
        </a:ln>
      </xdr:spPr>
    </xdr:sp>
    <xdr:clientData/>
  </xdr:oneCellAnchor>
  <xdr:oneCellAnchor>
    <xdr:from>
      <xdr:col>6</xdr:col>
      <xdr:colOff>0</xdr:colOff>
      <xdr:row>15</xdr:row>
      <xdr:rowOff>0</xdr:rowOff>
    </xdr:from>
    <xdr:ext cx="76200" cy="200026"/>
    <xdr:sp macro="" textlink="">
      <xdr:nvSpPr>
        <xdr:cNvPr id="28" name="Text Box 5">
          <a:extLst>
            <a:ext uri="{FF2B5EF4-FFF2-40B4-BE49-F238E27FC236}">
              <a16:creationId xmlns:a16="http://schemas.microsoft.com/office/drawing/2014/main" id="{3143DFAC-B8FC-42FE-8EB6-D94F58384461}"/>
            </a:ext>
          </a:extLst>
        </xdr:cNvPr>
        <xdr:cNvSpPr txBox="1">
          <a:spLocks noChangeArrowheads="1"/>
        </xdr:cNvSpPr>
      </xdr:nvSpPr>
      <xdr:spPr bwMode="auto">
        <a:xfrm>
          <a:off x="8751794" y="403412"/>
          <a:ext cx="76200" cy="200026"/>
        </a:xfrm>
        <a:prstGeom prst="rect">
          <a:avLst/>
        </a:prstGeom>
        <a:noFill/>
        <a:ln w="9525">
          <a:noFill/>
          <a:miter lim="800000"/>
          <a:headEnd/>
          <a:tailEnd/>
        </a:ln>
      </xdr:spPr>
    </xdr:sp>
    <xdr:clientData/>
  </xdr:oneCellAnchor>
  <xdr:oneCellAnchor>
    <xdr:from>
      <xdr:col>6</xdr:col>
      <xdr:colOff>0</xdr:colOff>
      <xdr:row>15</xdr:row>
      <xdr:rowOff>0</xdr:rowOff>
    </xdr:from>
    <xdr:ext cx="76200" cy="204892"/>
    <xdr:sp macro="" textlink="">
      <xdr:nvSpPr>
        <xdr:cNvPr id="29" name="Text Box 5">
          <a:extLst>
            <a:ext uri="{FF2B5EF4-FFF2-40B4-BE49-F238E27FC236}">
              <a16:creationId xmlns:a16="http://schemas.microsoft.com/office/drawing/2014/main" id="{54D4FBE8-D7BF-4000-BD09-565C758ED11B}"/>
            </a:ext>
          </a:extLst>
        </xdr:cNvPr>
        <xdr:cNvSpPr txBox="1">
          <a:spLocks noChangeArrowheads="1"/>
        </xdr:cNvSpPr>
      </xdr:nvSpPr>
      <xdr:spPr bwMode="auto">
        <a:xfrm>
          <a:off x="8751794" y="403412"/>
          <a:ext cx="76200" cy="204892"/>
        </a:xfrm>
        <a:prstGeom prst="rect">
          <a:avLst/>
        </a:prstGeom>
        <a:noFill/>
        <a:ln w="9525">
          <a:noFill/>
          <a:miter lim="800000"/>
          <a:headEnd/>
          <a:tailEnd/>
        </a:ln>
      </xdr:spPr>
    </xdr:sp>
    <xdr:clientData/>
  </xdr:oneCellAnchor>
  <xdr:oneCellAnchor>
    <xdr:from>
      <xdr:col>11</xdr:col>
      <xdr:colOff>0</xdr:colOff>
      <xdr:row>15</xdr:row>
      <xdr:rowOff>0</xdr:rowOff>
    </xdr:from>
    <xdr:ext cx="76200" cy="209550"/>
    <xdr:sp macro="" textlink="">
      <xdr:nvSpPr>
        <xdr:cNvPr id="30" name="Text Box 5">
          <a:extLst>
            <a:ext uri="{FF2B5EF4-FFF2-40B4-BE49-F238E27FC236}">
              <a16:creationId xmlns:a16="http://schemas.microsoft.com/office/drawing/2014/main" id="{FFC9545B-850E-49A6-8A77-B35752D3FF3B}"/>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15</xdr:row>
      <xdr:rowOff>0</xdr:rowOff>
    </xdr:from>
    <xdr:ext cx="76200" cy="209550"/>
    <xdr:sp macro="" textlink="">
      <xdr:nvSpPr>
        <xdr:cNvPr id="31" name="Text Box 5">
          <a:extLst>
            <a:ext uri="{FF2B5EF4-FFF2-40B4-BE49-F238E27FC236}">
              <a16:creationId xmlns:a16="http://schemas.microsoft.com/office/drawing/2014/main" id="{1F23759D-C2F7-407F-AFD1-F6060D3F43D2}"/>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15</xdr:row>
      <xdr:rowOff>0</xdr:rowOff>
    </xdr:from>
    <xdr:ext cx="76200" cy="214417"/>
    <xdr:sp macro="" textlink="">
      <xdr:nvSpPr>
        <xdr:cNvPr id="32" name="Text Box 5">
          <a:extLst>
            <a:ext uri="{FF2B5EF4-FFF2-40B4-BE49-F238E27FC236}">
              <a16:creationId xmlns:a16="http://schemas.microsoft.com/office/drawing/2014/main" id="{2865E876-34F6-48DA-A7EB-940532E42354}"/>
            </a:ext>
          </a:extLst>
        </xdr:cNvPr>
        <xdr:cNvSpPr txBox="1">
          <a:spLocks noChangeArrowheads="1"/>
        </xdr:cNvSpPr>
      </xdr:nvSpPr>
      <xdr:spPr bwMode="auto">
        <a:xfrm>
          <a:off x="13772029" y="403412"/>
          <a:ext cx="76200" cy="214417"/>
        </a:xfrm>
        <a:prstGeom prst="rect">
          <a:avLst/>
        </a:prstGeom>
        <a:noFill/>
        <a:ln w="9525">
          <a:noFill/>
          <a:miter lim="800000"/>
          <a:headEnd/>
          <a:tailEnd/>
        </a:ln>
      </xdr:spPr>
    </xdr:sp>
    <xdr:clientData/>
  </xdr:oneCellAnchor>
  <xdr:oneCellAnchor>
    <xdr:from>
      <xdr:col>11</xdr:col>
      <xdr:colOff>0</xdr:colOff>
      <xdr:row>15</xdr:row>
      <xdr:rowOff>0</xdr:rowOff>
    </xdr:from>
    <xdr:ext cx="76200" cy="303045"/>
    <xdr:sp macro="" textlink="">
      <xdr:nvSpPr>
        <xdr:cNvPr id="33" name="Text Box 5">
          <a:extLst>
            <a:ext uri="{FF2B5EF4-FFF2-40B4-BE49-F238E27FC236}">
              <a16:creationId xmlns:a16="http://schemas.microsoft.com/office/drawing/2014/main" id="{74C2ECBD-832C-4FA1-B175-A5382A422F08}"/>
            </a:ext>
          </a:extLst>
        </xdr:cNvPr>
        <xdr:cNvSpPr txBox="1">
          <a:spLocks noChangeArrowheads="1"/>
        </xdr:cNvSpPr>
      </xdr:nvSpPr>
      <xdr:spPr bwMode="auto">
        <a:xfrm>
          <a:off x="13772029" y="403412"/>
          <a:ext cx="76200" cy="303045"/>
        </a:xfrm>
        <a:prstGeom prst="rect">
          <a:avLst/>
        </a:prstGeom>
        <a:noFill/>
        <a:ln w="9525">
          <a:noFill/>
          <a:miter lim="800000"/>
          <a:headEnd/>
          <a:tailEnd/>
        </a:ln>
      </xdr:spPr>
    </xdr:sp>
    <xdr:clientData/>
  </xdr:oneCellAnchor>
  <xdr:oneCellAnchor>
    <xdr:from>
      <xdr:col>11</xdr:col>
      <xdr:colOff>0</xdr:colOff>
      <xdr:row>15</xdr:row>
      <xdr:rowOff>0</xdr:rowOff>
    </xdr:from>
    <xdr:ext cx="76200" cy="209550"/>
    <xdr:sp macro="" textlink="">
      <xdr:nvSpPr>
        <xdr:cNvPr id="34" name="Text Box 5">
          <a:extLst>
            <a:ext uri="{FF2B5EF4-FFF2-40B4-BE49-F238E27FC236}">
              <a16:creationId xmlns:a16="http://schemas.microsoft.com/office/drawing/2014/main" id="{D4B7F8B7-74DC-4DCC-990F-D3C297D75C18}"/>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15</xdr:row>
      <xdr:rowOff>0</xdr:rowOff>
    </xdr:from>
    <xdr:ext cx="76200" cy="209550"/>
    <xdr:sp macro="" textlink="">
      <xdr:nvSpPr>
        <xdr:cNvPr id="35" name="Text Box 5">
          <a:extLst>
            <a:ext uri="{FF2B5EF4-FFF2-40B4-BE49-F238E27FC236}">
              <a16:creationId xmlns:a16="http://schemas.microsoft.com/office/drawing/2014/main" id="{3FEE58ED-05AF-4767-AFD0-91E922142EC5}"/>
            </a:ext>
          </a:extLst>
        </xdr:cNvPr>
        <xdr:cNvSpPr txBox="1">
          <a:spLocks noChangeArrowheads="1"/>
        </xdr:cNvSpPr>
      </xdr:nvSpPr>
      <xdr:spPr bwMode="auto">
        <a:xfrm>
          <a:off x="13772029" y="403412"/>
          <a:ext cx="76200" cy="209550"/>
        </a:xfrm>
        <a:prstGeom prst="rect">
          <a:avLst/>
        </a:prstGeom>
        <a:noFill/>
        <a:ln w="9525">
          <a:noFill/>
          <a:miter lim="800000"/>
          <a:headEnd/>
          <a:tailEnd/>
        </a:ln>
      </xdr:spPr>
    </xdr:sp>
    <xdr:clientData/>
  </xdr:oneCellAnchor>
  <xdr:oneCellAnchor>
    <xdr:from>
      <xdr:col>11</xdr:col>
      <xdr:colOff>0</xdr:colOff>
      <xdr:row>15</xdr:row>
      <xdr:rowOff>0</xdr:rowOff>
    </xdr:from>
    <xdr:ext cx="76200" cy="213398"/>
    <xdr:sp macro="" textlink="">
      <xdr:nvSpPr>
        <xdr:cNvPr id="36" name="Text Box 5">
          <a:extLst>
            <a:ext uri="{FF2B5EF4-FFF2-40B4-BE49-F238E27FC236}">
              <a16:creationId xmlns:a16="http://schemas.microsoft.com/office/drawing/2014/main" id="{E10B3CDF-D033-4475-A2CC-043AEE2DED1A}"/>
            </a:ext>
          </a:extLst>
        </xdr:cNvPr>
        <xdr:cNvSpPr txBox="1">
          <a:spLocks noChangeArrowheads="1"/>
        </xdr:cNvSpPr>
      </xdr:nvSpPr>
      <xdr:spPr bwMode="auto">
        <a:xfrm>
          <a:off x="13772029" y="403412"/>
          <a:ext cx="76200" cy="213398"/>
        </a:xfrm>
        <a:prstGeom prst="rect">
          <a:avLst/>
        </a:prstGeom>
        <a:noFill/>
        <a:ln w="9525">
          <a:noFill/>
          <a:miter lim="800000"/>
          <a:headEnd/>
          <a:tailEnd/>
        </a:ln>
      </xdr:spPr>
    </xdr:sp>
    <xdr:clientData/>
  </xdr:oneCellAnchor>
  <xdr:oneCellAnchor>
    <xdr:from>
      <xdr:col>10</xdr:col>
      <xdr:colOff>0</xdr:colOff>
      <xdr:row>15</xdr:row>
      <xdr:rowOff>0</xdr:rowOff>
    </xdr:from>
    <xdr:ext cx="76200" cy="209935"/>
    <xdr:sp macro="" textlink="">
      <xdr:nvSpPr>
        <xdr:cNvPr id="37" name="Text Box 5">
          <a:extLst>
            <a:ext uri="{FF2B5EF4-FFF2-40B4-BE49-F238E27FC236}">
              <a16:creationId xmlns:a16="http://schemas.microsoft.com/office/drawing/2014/main" id="{BCD7245E-E2E2-4EDE-950F-A29783746B35}"/>
            </a:ext>
          </a:extLst>
        </xdr:cNvPr>
        <xdr:cNvSpPr txBox="1">
          <a:spLocks noChangeArrowheads="1"/>
        </xdr:cNvSpPr>
      </xdr:nvSpPr>
      <xdr:spPr bwMode="auto">
        <a:xfrm>
          <a:off x="13648765" y="403412"/>
          <a:ext cx="76200" cy="209935"/>
        </a:xfrm>
        <a:prstGeom prst="rect">
          <a:avLst/>
        </a:prstGeom>
        <a:noFill/>
        <a:ln w="9525">
          <a:noFill/>
          <a:miter lim="800000"/>
          <a:headEnd/>
          <a:tailEnd/>
        </a:ln>
      </xdr:spPr>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2DFF68B0-AF67-4AC6-9002-5B94FF77A914}"/>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twoCellAnchor editAs="oneCell">
    <xdr:from>
      <xdr:col>19</xdr:col>
      <xdr:colOff>133350</xdr:colOff>
      <xdr:row>47</xdr:row>
      <xdr:rowOff>0</xdr:rowOff>
    </xdr:from>
    <xdr:to>
      <xdr:col>19</xdr:col>
      <xdr:colOff>209550</xdr:colOff>
      <xdr:row>48</xdr:row>
      <xdr:rowOff>43144</xdr:rowOff>
    </xdr:to>
    <xdr:sp macro="" textlink="">
      <xdr:nvSpPr>
        <xdr:cNvPr id="3" name="Text Box 5">
          <a:extLst>
            <a:ext uri="{FF2B5EF4-FFF2-40B4-BE49-F238E27FC236}">
              <a16:creationId xmlns:a16="http://schemas.microsoft.com/office/drawing/2014/main" id="{D18A261D-ED8C-49EA-8B35-44EA38CF62A1}"/>
            </a:ext>
          </a:extLst>
        </xdr:cNvPr>
        <xdr:cNvSpPr txBox="1">
          <a:spLocks noChangeArrowheads="1"/>
        </xdr:cNvSpPr>
      </xdr:nvSpPr>
      <xdr:spPr bwMode="auto">
        <a:xfrm>
          <a:off x="4314825" y="26355675"/>
          <a:ext cx="76200" cy="205069"/>
        </a:xfrm>
        <a:prstGeom prst="rect">
          <a:avLst/>
        </a:prstGeom>
        <a:noFill/>
        <a:ln w="9525">
          <a:noFill/>
          <a:miter lim="800000"/>
          <a:headEnd/>
          <a:tailEnd/>
        </a:ln>
      </xdr:spPr>
    </xdr:sp>
    <xdr:clientData/>
  </xdr:twoCellAnchor>
  <xdr:twoCellAnchor editAs="oneCell">
    <xdr:from>
      <xdr:col>20</xdr:col>
      <xdr:colOff>66675</xdr:colOff>
      <xdr:row>47</xdr:row>
      <xdr:rowOff>0</xdr:rowOff>
    </xdr:from>
    <xdr:to>
      <xdr:col>20</xdr:col>
      <xdr:colOff>142875</xdr:colOff>
      <xdr:row>48</xdr:row>
      <xdr:rowOff>43144</xdr:rowOff>
    </xdr:to>
    <xdr:sp macro="" textlink="">
      <xdr:nvSpPr>
        <xdr:cNvPr id="4" name="Text Box 5">
          <a:extLst>
            <a:ext uri="{FF2B5EF4-FFF2-40B4-BE49-F238E27FC236}">
              <a16:creationId xmlns:a16="http://schemas.microsoft.com/office/drawing/2014/main" id="{DAD3BFBE-270B-4C55-8785-DA5A79B58B74}"/>
            </a:ext>
          </a:extLst>
        </xdr:cNvPr>
        <xdr:cNvSpPr txBox="1">
          <a:spLocks noChangeArrowheads="1"/>
        </xdr:cNvSpPr>
      </xdr:nvSpPr>
      <xdr:spPr bwMode="auto">
        <a:xfrm>
          <a:off x="4476750" y="25098375"/>
          <a:ext cx="76200" cy="205069"/>
        </a:xfrm>
        <a:prstGeom prst="rect">
          <a:avLst/>
        </a:prstGeom>
        <a:noFill/>
        <a:ln w="9525">
          <a:noFill/>
          <a:miter lim="800000"/>
          <a:headEnd/>
          <a:tailEnd/>
        </a:ln>
      </xdr:spPr>
    </xdr:sp>
    <xdr:clientData/>
  </xdr:twoCellAnchor>
  <xdr:twoCellAnchor editAs="oneCell">
    <xdr:from>
      <xdr:col>21</xdr:col>
      <xdr:colOff>66675</xdr:colOff>
      <xdr:row>47</xdr:row>
      <xdr:rowOff>0</xdr:rowOff>
    </xdr:from>
    <xdr:to>
      <xdr:col>21</xdr:col>
      <xdr:colOff>142875</xdr:colOff>
      <xdr:row>48</xdr:row>
      <xdr:rowOff>48010</xdr:rowOff>
    </xdr:to>
    <xdr:sp macro="" textlink="">
      <xdr:nvSpPr>
        <xdr:cNvPr id="5" name="Text Box 5">
          <a:extLst>
            <a:ext uri="{FF2B5EF4-FFF2-40B4-BE49-F238E27FC236}">
              <a16:creationId xmlns:a16="http://schemas.microsoft.com/office/drawing/2014/main" id="{DF1ADB09-DA17-4C0F-A499-2AE6EE2FF1D7}"/>
            </a:ext>
          </a:extLst>
        </xdr:cNvPr>
        <xdr:cNvSpPr txBox="1">
          <a:spLocks noChangeArrowheads="1"/>
        </xdr:cNvSpPr>
      </xdr:nvSpPr>
      <xdr:spPr bwMode="auto">
        <a:xfrm>
          <a:off x="4705350" y="22707600"/>
          <a:ext cx="76200" cy="209935"/>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506DA098-D390-4F01-A22A-7A5B89449FDD}"/>
            </a:ext>
          </a:extLst>
        </xdr:cNvPr>
        <xdr:cNvSpPr txBox="1">
          <a:spLocks noChangeArrowheads="1"/>
        </xdr:cNvSpPr>
      </xdr:nvSpPr>
      <xdr:spPr bwMode="auto">
        <a:xfrm>
          <a:off x="11391900" y="0"/>
          <a:ext cx="76200" cy="187138"/>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7" name="Text Box 5">
          <a:extLst>
            <a:ext uri="{FF2B5EF4-FFF2-40B4-BE49-F238E27FC236}">
              <a16:creationId xmlns:a16="http://schemas.microsoft.com/office/drawing/2014/main" id="{E10C25C5-3810-4D31-B868-7D554B21D962}"/>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8" name="Text Box 5">
          <a:extLst>
            <a:ext uri="{FF2B5EF4-FFF2-40B4-BE49-F238E27FC236}">
              <a16:creationId xmlns:a16="http://schemas.microsoft.com/office/drawing/2014/main" id="{6335CE5A-5C80-44F6-B2F6-B185763D068D}"/>
            </a:ext>
          </a:extLst>
        </xdr:cNvPr>
        <xdr:cNvSpPr txBox="1">
          <a:spLocks noChangeArrowheads="1"/>
        </xdr:cNvSpPr>
      </xdr:nvSpPr>
      <xdr:spPr bwMode="auto">
        <a:xfrm>
          <a:off x="11391900" y="250983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4417"/>
    <xdr:sp macro="" textlink="">
      <xdr:nvSpPr>
        <xdr:cNvPr id="9" name="Text Box 5">
          <a:extLst>
            <a:ext uri="{FF2B5EF4-FFF2-40B4-BE49-F238E27FC236}">
              <a16:creationId xmlns:a16="http://schemas.microsoft.com/office/drawing/2014/main" id="{6493BB6D-1352-4BE3-B7A9-E7FB4062DFEB}"/>
            </a:ext>
          </a:extLst>
        </xdr:cNvPr>
        <xdr:cNvSpPr txBox="1">
          <a:spLocks noChangeArrowheads="1"/>
        </xdr:cNvSpPr>
      </xdr:nvSpPr>
      <xdr:spPr bwMode="auto">
        <a:xfrm>
          <a:off x="11391900" y="22707600"/>
          <a:ext cx="76200" cy="214417"/>
        </a:xfrm>
        <a:prstGeom prst="rect">
          <a:avLst/>
        </a:prstGeom>
        <a:noFill/>
        <a:ln w="9525">
          <a:noFill/>
          <a:miter lim="800000"/>
          <a:headEnd/>
          <a:tailEnd/>
        </a:ln>
      </xdr:spPr>
    </xdr:sp>
    <xdr:clientData/>
  </xdr:oneCellAnchor>
  <xdr:oneCellAnchor>
    <xdr:from>
      <xdr:col>38</xdr:col>
      <xdr:colOff>0</xdr:colOff>
      <xdr:row>47</xdr:row>
      <xdr:rowOff>0</xdr:rowOff>
    </xdr:from>
    <xdr:ext cx="76200" cy="303045"/>
    <xdr:sp macro="" textlink="">
      <xdr:nvSpPr>
        <xdr:cNvPr id="10" name="Text Box 5">
          <a:extLst>
            <a:ext uri="{FF2B5EF4-FFF2-40B4-BE49-F238E27FC236}">
              <a16:creationId xmlns:a16="http://schemas.microsoft.com/office/drawing/2014/main" id="{8B2C6472-FE3E-42A2-8583-D310314278DB}"/>
            </a:ext>
          </a:extLst>
        </xdr:cNvPr>
        <xdr:cNvSpPr txBox="1">
          <a:spLocks noChangeArrowheads="1"/>
        </xdr:cNvSpPr>
      </xdr:nvSpPr>
      <xdr:spPr bwMode="auto">
        <a:xfrm>
          <a:off x="11391900" y="25250775"/>
          <a:ext cx="76200" cy="303045"/>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1" name="Text Box 5">
          <a:extLst>
            <a:ext uri="{FF2B5EF4-FFF2-40B4-BE49-F238E27FC236}">
              <a16:creationId xmlns:a16="http://schemas.microsoft.com/office/drawing/2014/main" id="{046A5564-0B47-4076-B973-08FC1AC7FE35}"/>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09550"/>
    <xdr:sp macro="" textlink="">
      <xdr:nvSpPr>
        <xdr:cNvPr id="12" name="Text Box 5">
          <a:extLst>
            <a:ext uri="{FF2B5EF4-FFF2-40B4-BE49-F238E27FC236}">
              <a16:creationId xmlns:a16="http://schemas.microsoft.com/office/drawing/2014/main" id="{42CECE0E-04CF-4F08-84B7-6D7B04EA2D4D}"/>
            </a:ext>
          </a:extLst>
        </xdr:cNvPr>
        <xdr:cNvSpPr txBox="1">
          <a:spLocks noChangeArrowheads="1"/>
        </xdr:cNvSpPr>
      </xdr:nvSpPr>
      <xdr:spPr bwMode="auto">
        <a:xfrm>
          <a:off x="11391900" y="25250775"/>
          <a:ext cx="76200" cy="209550"/>
        </a:xfrm>
        <a:prstGeom prst="rect">
          <a:avLst/>
        </a:prstGeom>
        <a:noFill/>
        <a:ln w="9525">
          <a:noFill/>
          <a:miter lim="800000"/>
          <a:headEnd/>
          <a:tailEnd/>
        </a:ln>
      </xdr:spPr>
    </xdr:sp>
    <xdr:clientData/>
  </xdr:oneCellAnchor>
  <xdr:oneCellAnchor>
    <xdr:from>
      <xdr:col>38</xdr:col>
      <xdr:colOff>0</xdr:colOff>
      <xdr:row>47</xdr:row>
      <xdr:rowOff>0</xdr:rowOff>
    </xdr:from>
    <xdr:ext cx="76200" cy="213398"/>
    <xdr:sp macro="" textlink="">
      <xdr:nvSpPr>
        <xdr:cNvPr id="13" name="Text Box 5">
          <a:extLst>
            <a:ext uri="{FF2B5EF4-FFF2-40B4-BE49-F238E27FC236}">
              <a16:creationId xmlns:a16="http://schemas.microsoft.com/office/drawing/2014/main" id="{47497F37-121F-44D2-BC1D-AF3176073938}"/>
            </a:ext>
          </a:extLst>
        </xdr:cNvPr>
        <xdr:cNvSpPr txBox="1">
          <a:spLocks noChangeArrowheads="1"/>
        </xdr:cNvSpPr>
      </xdr:nvSpPr>
      <xdr:spPr bwMode="auto">
        <a:xfrm>
          <a:off x="11391900" y="25250775"/>
          <a:ext cx="76200" cy="213398"/>
        </a:xfrm>
        <a:prstGeom prst="rect">
          <a:avLst/>
        </a:prstGeom>
        <a:noFill/>
        <a:ln w="9525">
          <a:noFill/>
          <a:miter lim="800000"/>
          <a:headEnd/>
          <a:tailEnd/>
        </a:ln>
      </xdr:spPr>
    </xdr:sp>
    <xdr:clientData/>
  </xdr:oneCellAnchor>
  <xdr:oneCellAnchor>
    <xdr:from>
      <xdr:col>35</xdr:col>
      <xdr:colOff>66675</xdr:colOff>
      <xdr:row>47</xdr:row>
      <xdr:rowOff>0</xdr:rowOff>
    </xdr:from>
    <xdr:ext cx="76200" cy="209935"/>
    <xdr:sp macro="" textlink="">
      <xdr:nvSpPr>
        <xdr:cNvPr id="14" name="Text Box 5">
          <a:extLst>
            <a:ext uri="{FF2B5EF4-FFF2-40B4-BE49-F238E27FC236}">
              <a16:creationId xmlns:a16="http://schemas.microsoft.com/office/drawing/2014/main" id="{77EDC9B1-6C0A-4AD7-8C71-F43A750A2CF0}"/>
            </a:ext>
          </a:extLst>
        </xdr:cNvPr>
        <xdr:cNvSpPr txBox="1">
          <a:spLocks noChangeArrowheads="1"/>
        </xdr:cNvSpPr>
      </xdr:nvSpPr>
      <xdr:spPr bwMode="auto">
        <a:xfrm>
          <a:off x="7905750" y="22707600"/>
          <a:ext cx="76200" cy="209935"/>
        </a:xfrm>
        <a:prstGeom prst="rect">
          <a:avLst/>
        </a:prstGeom>
        <a:noFill/>
        <a:ln w="9525">
          <a:noFill/>
          <a:miter lim="800000"/>
          <a:headEnd/>
          <a:tailEnd/>
        </a:ln>
      </xdr:spPr>
    </xdr:sp>
    <xdr:clientData/>
  </xdr:oneCellAnchor>
  <xdr:oneCellAnchor>
    <xdr:from>
      <xdr:col>38</xdr:col>
      <xdr:colOff>0</xdr:colOff>
      <xdr:row>47</xdr:row>
      <xdr:rowOff>0</xdr:rowOff>
    </xdr:from>
    <xdr:ext cx="76200" cy="209935"/>
    <xdr:sp macro="" textlink="">
      <xdr:nvSpPr>
        <xdr:cNvPr id="15" name="Text Box 5">
          <a:extLst>
            <a:ext uri="{FF2B5EF4-FFF2-40B4-BE49-F238E27FC236}">
              <a16:creationId xmlns:a16="http://schemas.microsoft.com/office/drawing/2014/main" id="{5A0D5B43-AF7D-46C0-8629-CCA733F2BE99}"/>
            </a:ext>
          </a:extLst>
        </xdr:cNvPr>
        <xdr:cNvSpPr txBox="1">
          <a:spLocks noChangeArrowheads="1"/>
        </xdr:cNvSpPr>
      </xdr:nvSpPr>
      <xdr:spPr bwMode="auto">
        <a:xfrm>
          <a:off x="10763250" y="22707600"/>
          <a:ext cx="76200" cy="209935"/>
        </a:xfrm>
        <a:prstGeom prst="rect">
          <a:avLst/>
        </a:prstGeom>
        <a:noFill/>
        <a:ln w="9525">
          <a:noFill/>
          <a:miter lim="800000"/>
          <a:headEnd/>
          <a:tailEnd/>
        </a:ln>
      </xdr:spPr>
    </xdr:sp>
    <xdr:clientData/>
  </xdr:oneCellAnchor>
</xdr:wsDr>
</file>

<file path=xl/drawings/drawing5.xml><?xml version="1.0" encoding="utf-8"?>
<xdr:wsDr xmlns:xdr="http://schemas.openxmlformats.org/drawingml/2006/spreadsheetDrawing" xmlns:a="http://schemas.openxmlformats.org/drawingml/2006/main">
  <xdr:twoCellAnchor editAs="oneCell">
    <xdr:from>
      <xdr:col>20</xdr:col>
      <xdr:colOff>66675</xdr:colOff>
      <xdr:row>1</xdr:row>
      <xdr:rowOff>0</xdr:rowOff>
    </xdr:from>
    <xdr:to>
      <xdr:col>20</xdr:col>
      <xdr:colOff>142875</xdr:colOff>
      <xdr:row>1</xdr:row>
      <xdr:rowOff>187138</xdr:rowOff>
    </xdr:to>
    <xdr:sp macro="" textlink="">
      <xdr:nvSpPr>
        <xdr:cNvPr id="2" name="Text Box 5">
          <a:extLst>
            <a:ext uri="{FF2B5EF4-FFF2-40B4-BE49-F238E27FC236}">
              <a16:creationId xmlns:a16="http://schemas.microsoft.com/office/drawing/2014/main" id="{FE5D427B-0073-4ABC-97D4-352CB4A2D0A2}"/>
            </a:ext>
          </a:extLst>
        </xdr:cNvPr>
        <xdr:cNvSpPr txBox="1">
          <a:spLocks noChangeArrowheads="1"/>
        </xdr:cNvSpPr>
      </xdr:nvSpPr>
      <xdr:spPr bwMode="auto">
        <a:xfrm>
          <a:off x="14230350" y="0"/>
          <a:ext cx="76200" cy="187138"/>
        </a:xfrm>
        <a:prstGeom prst="rect">
          <a:avLst/>
        </a:prstGeom>
        <a:noFill/>
        <a:ln w="9525">
          <a:noFill/>
          <a:miter lim="800000"/>
          <a:headEnd/>
          <a:tailEnd/>
        </a:ln>
      </xdr:spPr>
    </xdr:sp>
    <xdr:clientData/>
  </xdr:twoCellAnchor>
  <xdr:twoCellAnchor editAs="oneCell">
    <xdr:from>
      <xdr:col>19</xdr:col>
      <xdr:colOff>133350</xdr:colOff>
      <xdr:row>43</xdr:row>
      <xdr:rowOff>0</xdr:rowOff>
    </xdr:from>
    <xdr:to>
      <xdr:col>19</xdr:col>
      <xdr:colOff>209550</xdr:colOff>
      <xdr:row>44</xdr:row>
      <xdr:rowOff>43145</xdr:rowOff>
    </xdr:to>
    <xdr:sp macro="" textlink="">
      <xdr:nvSpPr>
        <xdr:cNvPr id="3" name="Text Box 5">
          <a:extLst>
            <a:ext uri="{FF2B5EF4-FFF2-40B4-BE49-F238E27FC236}">
              <a16:creationId xmlns:a16="http://schemas.microsoft.com/office/drawing/2014/main" id="{250C1736-9CA0-4186-8282-47D5D8B8F3B7}"/>
            </a:ext>
          </a:extLst>
        </xdr:cNvPr>
        <xdr:cNvSpPr txBox="1">
          <a:spLocks noChangeArrowheads="1"/>
        </xdr:cNvSpPr>
      </xdr:nvSpPr>
      <xdr:spPr bwMode="auto">
        <a:xfrm>
          <a:off x="14068425" y="18288000"/>
          <a:ext cx="76200" cy="205070"/>
        </a:xfrm>
        <a:prstGeom prst="rect">
          <a:avLst/>
        </a:prstGeom>
        <a:noFill/>
        <a:ln w="9525">
          <a:noFill/>
          <a:miter lim="800000"/>
          <a:headEnd/>
          <a:tailEnd/>
        </a:ln>
      </xdr:spPr>
    </xdr:sp>
    <xdr:clientData/>
  </xdr:twoCellAnchor>
  <xdr:twoCellAnchor editAs="oneCell">
    <xdr:from>
      <xdr:col>20</xdr:col>
      <xdr:colOff>66675</xdr:colOff>
      <xdr:row>43</xdr:row>
      <xdr:rowOff>0</xdr:rowOff>
    </xdr:from>
    <xdr:to>
      <xdr:col>20</xdr:col>
      <xdr:colOff>142875</xdr:colOff>
      <xdr:row>44</xdr:row>
      <xdr:rowOff>43145</xdr:rowOff>
    </xdr:to>
    <xdr:sp macro="" textlink="">
      <xdr:nvSpPr>
        <xdr:cNvPr id="4" name="Text Box 5">
          <a:extLst>
            <a:ext uri="{FF2B5EF4-FFF2-40B4-BE49-F238E27FC236}">
              <a16:creationId xmlns:a16="http://schemas.microsoft.com/office/drawing/2014/main" id="{18A5086D-56F6-4C45-B568-3699523C9D41}"/>
            </a:ext>
          </a:extLst>
        </xdr:cNvPr>
        <xdr:cNvSpPr txBox="1">
          <a:spLocks noChangeArrowheads="1"/>
        </xdr:cNvSpPr>
      </xdr:nvSpPr>
      <xdr:spPr bwMode="auto">
        <a:xfrm>
          <a:off x="14230350" y="18288000"/>
          <a:ext cx="76200" cy="205070"/>
        </a:xfrm>
        <a:prstGeom prst="rect">
          <a:avLst/>
        </a:prstGeom>
        <a:noFill/>
        <a:ln w="9525">
          <a:noFill/>
          <a:miter lim="800000"/>
          <a:headEnd/>
          <a:tailEnd/>
        </a:ln>
      </xdr:spPr>
    </xdr:sp>
    <xdr:clientData/>
  </xdr:twoCellAnchor>
  <xdr:twoCellAnchor editAs="oneCell">
    <xdr:from>
      <xdr:col>21</xdr:col>
      <xdr:colOff>66675</xdr:colOff>
      <xdr:row>43</xdr:row>
      <xdr:rowOff>0</xdr:rowOff>
    </xdr:from>
    <xdr:to>
      <xdr:col>21</xdr:col>
      <xdr:colOff>142875</xdr:colOff>
      <xdr:row>44</xdr:row>
      <xdr:rowOff>48011</xdr:rowOff>
    </xdr:to>
    <xdr:sp macro="" textlink="">
      <xdr:nvSpPr>
        <xdr:cNvPr id="5" name="Text Box 5">
          <a:extLst>
            <a:ext uri="{FF2B5EF4-FFF2-40B4-BE49-F238E27FC236}">
              <a16:creationId xmlns:a16="http://schemas.microsoft.com/office/drawing/2014/main" id="{D3FABBEC-32CB-4AC8-8CFA-1E0B22857E63}"/>
            </a:ext>
          </a:extLst>
        </xdr:cNvPr>
        <xdr:cNvSpPr txBox="1">
          <a:spLocks noChangeArrowheads="1"/>
        </xdr:cNvSpPr>
      </xdr:nvSpPr>
      <xdr:spPr bwMode="auto">
        <a:xfrm>
          <a:off x="14458950" y="18288000"/>
          <a:ext cx="76200" cy="209936"/>
        </a:xfrm>
        <a:prstGeom prst="rect">
          <a:avLst/>
        </a:prstGeom>
        <a:noFill/>
        <a:ln w="9525">
          <a:noFill/>
          <a:miter lim="800000"/>
          <a:headEnd/>
          <a:tailEnd/>
        </a:ln>
      </xdr:spPr>
    </xdr:sp>
    <xdr:clientData/>
  </xdr:twoCellAnchor>
  <xdr:oneCellAnchor>
    <xdr:from>
      <xdr:col>38</xdr:col>
      <xdr:colOff>0</xdr:colOff>
      <xdr:row>1</xdr:row>
      <xdr:rowOff>0</xdr:rowOff>
    </xdr:from>
    <xdr:ext cx="76200" cy="187138"/>
    <xdr:sp macro="" textlink="">
      <xdr:nvSpPr>
        <xdr:cNvPr id="6" name="Text Box 5">
          <a:extLst>
            <a:ext uri="{FF2B5EF4-FFF2-40B4-BE49-F238E27FC236}">
              <a16:creationId xmlns:a16="http://schemas.microsoft.com/office/drawing/2014/main" id="{216ECF82-728A-418C-8CBA-6B7DAACFD3FD}"/>
            </a:ext>
          </a:extLst>
        </xdr:cNvPr>
        <xdr:cNvSpPr txBox="1">
          <a:spLocks noChangeArrowheads="1"/>
        </xdr:cNvSpPr>
      </xdr:nvSpPr>
      <xdr:spPr bwMode="auto">
        <a:xfrm>
          <a:off x="18164175" y="0"/>
          <a:ext cx="76200" cy="187138"/>
        </a:xfrm>
        <a:prstGeom prst="rect">
          <a:avLst/>
        </a:prstGeom>
        <a:noFill/>
        <a:ln w="9525">
          <a:noFill/>
          <a:miter lim="800000"/>
          <a:headEnd/>
          <a:tailEnd/>
        </a:ln>
      </xdr:spPr>
    </xdr:sp>
    <xdr:clientData/>
  </xdr:oneCellAnchor>
  <xdr:oneCellAnchor>
    <xdr:from>
      <xdr:col>38</xdr:col>
      <xdr:colOff>0</xdr:colOff>
      <xdr:row>43</xdr:row>
      <xdr:rowOff>0</xdr:rowOff>
    </xdr:from>
    <xdr:ext cx="76200" cy="209550"/>
    <xdr:sp macro="" textlink="">
      <xdr:nvSpPr>
        <xdr:cNvPr id="7" name="Text Box 5">
          <a:extLst>
            <a:ext uri="{FF2B5EF4-FFF2-40B4-BE49-F238E27FC236}">
              <a16:creationId xmlns:a16="http://schemas.microsoft.com/office/drawing/2014/main" id="{D7758F21-8566-4D4A-966C-D8565C992460}"/>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38</xdr:col>
      <xdr:colOff>0</xdr:colOff>
      <xdr:row>43</xdr:row>
      <xdr:rowOff>0</xdr:rowOff>
    </xdr:from>
    <xdr:ext cx="76200" cy="209550"/>
    <xdr:sp macro="" textlink="">
      <xdr:nvSpPr>
        <xdr:cNvPr id="8" name="Text Box 5">
          <a:extLst>
            <a:ext uri="{FF2B5EF4-FFF2-40B4-BE49-F238E27FC236}">
              <a16:creationId xmlns:a16="http://schemas.microsoft.com/office/drawing/2014/main" id="{89ABB3B3-9065-4315-8900-5FEF90FD0043}"/>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38</xdr:col>
      <xdr:colOff>0</xdr:colOff>
      <xdr:row>43</xdr:row>
      <xdr:rowOff>0</xdr:rowOff>
    </xdr:from>
    <xdr:ext cx="76200" cy="214417"/>
    <xdr:sp macro="" textlink="">
      <xdr:nvSpPr>
        <xdr:cNvPr id="9" name="Text Box 5">
          <a:extLst>
            <a:ext uri="{FF2B5EF4-FFF2-40B4-BE49-F238E27FC236}">
              <a16:creationId xmlns:a16="http://schemas.microsoft.com/office/drawing/2014/main" id="{9C88DCE4-C11F-460B-BD5A-9A42752D482E}"/>
            </a:ext>
          </a:extLst>
        </xdr:cNvPr>
        <xdr:cNvSpPr txBox="1">
          <a:spLocks noChangeArrowheads="1"/>
        </xdr:cNvSpPr>
      </xdr:nvSpPr>
      <xdr:spPr bwMode="auto">
        <a:xfrm>
          <a:off x="18164175" y="18288000"/>
          <a:ext cx="76200" cy="214417"/>
        </a:xfrm>
        <a:prstGeom prst="rect">
          <a:avLst/>
        </a:prstGeom>
        <a:noFill/>
        <a:ln w="9525">
          <a:noFill/>
          <a:miter lim="800000"/>
          <a:headEnd/>
          <a:tailEnd/>
        </a:ln>
      </xdr:spPr>
    </xdr:sp>
    <xdr:clientData/>
  </xdr:oneCellAnchor>
  <xdr:oneCellAnchor>
    <xdr:from>
      <xdr:col>38</xdr:col>
      <xdr:colOff>0</xdr:colOff>
      <xdr:row>43</xdr:row>
      <xdr:rowOff>0</xdr:rowOff>
    </xdr:from>
    <xdr:ext cx="76200" cy="303045"/>
    <xdr:sp macro="" textlink="">
      <xdr:nvSpPr>
        <xdr:cNvPr id="10" name="Text Box 5">
          <a:extLst>
            <a:ext uri="{FF2B5EF4-FFF2-40B4-BE49-F238E27FC236}">
              <a16:creationId xmlns:a16="http://schemas.microsoft.com/office/drawing/2014/main" id="{7E397D3B-C670-4C7B-BD59-2EF19ED82872}"/>
            </a:ext>
          </a:extLst>
        </xdr:cNvPr>
        <xdr:cNvSpPr txBox="1">
          <a:spLocks noChangeArrowheads="1"/>
        </xdr:cNvSpPr>
      </xdr:nvSpPr>
      <xdr:spPr bwMode="auto">
        <a:xfrm>
          <a:off x="18164175" y="18288000"/>
          <a:ext cx="76200" cy="303045"/>
        </a:xfrm>
        <a:prstGeom prst="rect">
          <a:avLst/>
        </a:prstGeom>
        <a:noFill/>
        <a:ln w="9525">
          <a:noFill/>
          <a:miter lim="800000"/>
          <a:headEnd/>
          <a:tailEnd/>
        </a:ln>
      </xdr:spPr>
    </xdr:sp>
    <xdr:clientData/>
  </xdr:oneCellAnchor>
  <xdr:oneCellAnchor>
    <xdr:from>
      <xdr:col>38</xdr:col>
      <xdr:colOff>0</xdr:colOff>
      <xdr:row>43</xdr:row>
      <xdr:rowOff>0</xdr:rowOff>
    </xdr:from>
    <xdr:ext cx="76200" cy="209550"/>
    <xdr:sp macro="" textlink="">
      <xdr:nvSpPr>
        <xdr:cNvPr id="11" name="Text Box 5">
          <a:extLst>
            <a:ext uri="{FF2B5EF4-FFF2-40B4-BE49-F238E27FC236}">
              <a16:creationId xmlns:a16="http://schemas.microsoft.com/office/drawing/2014/main" id="{86DBB545-F2BE-4476-9851-8FFE33440852}"/>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38</xdr:col>
      <xdr:colOff>0</xdr:colOff>
      <xdr:row>43</xdr:row>
      <xdr:rowOff>0</xdr:rowOff>
    </xdr:from>
    <xdr:ext cx="76200" cy="209550"/>
    <xdr:sp macro="" textlink="">
      <xdr:nvSpPr>
        <xdr:cNvPr id="12" name="Text Box 5">
          <a:extLst>
            <a:ext uri="{FF2B5EF4-FFF2-40B4-BE49-F238E27FC236}">
              <a16:creationId xmlns:a16="http://schemas.microsoft.com/office/drawing/2014/main" id="{C1CF1DD7-14B6-4918-BD48-E742C783DE24}"/>
            </a:ext>
          </a:extLst>
        </xdr:cNvPr>
        <xdr:cNvSpPr txBox="1">
          <a:spLocks noChangeArrowheads="1"/>
        </xdr:cNvSpPr>
      </xdr:nvSpPr>
      <xdr:spPr bwMode="auto">
        <a:xfrm>
          <a:off x="18164175" y="18288000"/>
          <a:ext cx="76200" cy="209550"/>
        </a:xfrm>
        <a:prstGeom prst="rect">
          <a:avLst/>
        </a:prstGeom>
        <a:noFill/>
        <a:ln w="9525">
          <a:noFill/>
          <a:miter lim="800000"/>
          <a:headEnd/>
          <a:tailEnd/>
        </a:ln>
      </xdr:spPr>
    </xdr:sp>
    <xdr:clientData/>
  </xdr:oneCellAnchor>
  <xdr:oneCellAnchor>
    <xdr:from>
      <xdr:col>38</xdr:col>
      <xdr:colOff>0</xdr:colOff>
      <xdr:row>43</xdr:row>
      <xdr:rowOff>0</xdr:rowOff>
    </xdr:from>
    <xdr:ext cx="76200" cy="213398"/>
    <xdr:sp macro="" textlink="">
      <xdr:nvSpPr>
        <xdr:cNvPr id="13" name="Text Box 5">
          <a:extLst>
            <a:ext uri="{FF2B5EF4-FFF2-40B4-BE49-F238E27FC236}">
              <a16:creationId xmlns:a16="http://schemas.microsoft.com/office/drawing/2014/main" id="{DA9C8259-15E8-4556-8499-226D38A828ED}"/>
            </a:ext>
          </a:extLst>
        </xdr:cNvPr>
        <xdr:cNvSpPr txBox="1">
          <a:spLocks noChangeArrowheads="1"/>
        </xdr:cNvSpPr>
      </xdr:nvSpPr>
      <xdr:spPr bwMode="auto">
        <a:xfrm>
          <a:off x="18164175" y="18288000"/>
          <a:ext cx="76200" cy="213398"/>
        </a:xfrm>
        <a:prstGeom prst="rect">
          <a:avLst/>
        </a:prstGeom>
        <a:noFill/>
        <a:ln w="9525">
          <a:noFill/>
          <a:miter lim="800000"/>
          <a:headEnd/>
          <a:tailEnd/>
        </a:ln>
      </xdr:spPr>
    </xdr:sp>
    <xdr:clientData/>
  </xdr:oneCellAnchor>
  <xdr:oneCellAnchor>
    <xdr:from>
      <xdr:col>35</xdr:col>
      <xdr:colOff>66675</xdr:colOff>
      <xdr:row>43</xdr:row>
      <xdr:rowOff>0</xdr:rowOff>
    </xdr:from>
    <xdr:ext cx="76200" cy="209935"/>
    <xdr:sp macro="" textlink="">
      <xdr:nvSpPr>
        <xdr:cNvPr id="14" name="Text Box 5">
          <a:extLst>
            <a:ext uri="{FF2B5EF4-FFF2-40B4-BE49-F238E27FC236}">
              <a16:creationId xmlns:a16="http://schemas.microsoft.com/office/drawing/2014/main" id="{7E999BD8-7B1F-4709-A670-B4E70F50831A}"/>
            </a:ext>
          </a:extLst>
        </xdr:cNvPr>
        <xdr:cNvSpPr txBox="1">
          <a:spLocks noChangeArrowheads="1"/>
        </xdr:cNvSpPr>
      </xdr:nvSpPr>
      <xdr:spPr bwMode="auto">
        <a:xfrm>
          <a:off x="17659350" y="18288000"/>
          <a:ext cx="76200" cy="209935"/>
        </a:xfrm>
        <a:prstGeom prst="rect">
          <a:avLst/>
        </a:prstGeom>
        <a:noFill/>
        <a:ln w="9525">
          <a:noFill/>
          <a:miter lim="800000"/>
          <a:headEnd/>
          <a:tailEnd/>
        </a:ln>
      </xdr:spPr>
    </xdr:sp>
    <xdr:clientData/>
  </xdr:oneCellAnchor>
  <xdr:oneCellAnchor>
    <xdr:from>
      <xdr:col>38</xdr:col>
      <xdr:colOff>0</xdr:colOff>
      <xdr:row>43</xdr:row>
      <xdr:rowOff>0</xdr:rowOff>
    </xdr:from>
    <xdr:ext cx="76200" cy="209935"/>
    <xdr:sp macro="" textlink="">
      <xdr:nvSpPr>
        <xdr:cNvPr id="15" name="Text Box 5">
          <a:extLst>
            <a:ext uri="{FF2B5EF4-FFF2-40B4-BE49-F238E27FC236}">
              <a16:creationId xmlns:a16="http://schemas.microsoft.com/office/drawing/2014/main" id="{C30E7556-F072-49EB-B0D8-2E3E3973315D}"/>
            </a:ext>
          </a:extLst>
        </xdr:cNvPr>
        <xdr:cNvSpPr txBox="1">
          <a:spLocks noChangeArrowheads="1"/>
        </xdr:cNvSpPr>
      </xdr:nvSpPr>
      <xdr:spPr bwMode="auto">
        <a:xfrm>
          <a:off x="18164175" y="18288000"/>
          <a:ext cx="76200" cy="209935"/>
        </a:xfrm>
        <a:prstGeom prst="rect">
          <a:avLst/>
        </a:prstGeom>
        <a:noFill/>
        <a:ln w="9525">
          <a:noFill/>
          <a:miter lim="800000"/>
          <a:headEnd/>
          <a:tailEnd/>
        </a:ln>
      </xdr:spPr>
    </xdr:sp>
    <xdr:clientData/>
  </xdr:oneCellAnchor>
</xdr:wsDr>
</file>

<file path=xl/drawings/drawing6.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8B4CA382-F7D6-4541-949E-C83AB7DEEF28}"/>
            </a:ext>
          </a:extLst>
        </xdr:cNvPr>
        <xdr:cNvSpPr txBox="1">
          <a:spLocks noChangeArrowheads="1"/>
        </xdr:cNvSpPr>
      </xdr:nvSpPr>
      <xdr:spPr bwMode="auto">
        <a:xfrm>
          <a:off x="4476750"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E83982F3-A73E-4A77-8A5C-92AFD48F707E}"/>
            </a:ext>
          </a:extLst>
        </xdr:cNvPr>
        <xdr:cNvSpPr txBox="1">
          <a:spLocks noChangeArrowheads="1"/>
        </xdr:cNvSpPr>
      </xdr:nvSpPr>
      <xdr:spPr bwMode="auto">
        <a:xfrm>
          <a:off x="8410575" y="0"/>
          <a:ext cx="76200" cy="187138"/>
        </a:xfrm>
        <a:prstGeom prst="rect">
          <a:avLst/>
        </a:prstGeom>
        <a:noFill/>
        <a:ln w="9525">
          <a:noFill/>
          <a:miter lim="800000"/>
          <a:headEnd/>
          <a:tailEnd/>
        </a:ln>
      </xdr:spPr>
    </xdr:sp>
    <xdr:clientData/>
  </xdr:oneCellAnchor>
</xdr:wsDr>
</file>

<file path=xl/drawings/drawing7.xml><?xml version="1.0" encoding="utf-8"?>
<xdr:wsDr xmlns:xdr="http://schemas.openxmlformats.org/drawingml/2006/spreadsheetDrawing" xmlns:a="http://schemas.openxmlformats.org/drawingml/2006/main">
  <xdr:twoCellAnchor editAs="oneCell">
    <xdr:from>
      <xdr:col>20</xdr:col>
      <xdr:colOff>66675</xdr:colOff>
      <xdr:row>0</xdr:row>
      <xdr:rowOff>0</xdr:rowOff>
    </xdr:from>
    <xdr:to>
      <xdr:col>20</xdr:col>
      <xdr:colOff>142875</xdr:colOff>
      <xdr:row>0</xdr:row>
      <xdr:rowOff>187138</xdr:rowOff>
    </xdr:to>
    <xdr:sp macro="" textlink="">
      <xdr:nvSpPr>
        <xdr:cNvPr id="2" name="Text Box 5">
          <a:extLst>
            <a:ext uri="{FF2B5EF4-FFF2-40B4-BE49-F238E27FC236}">
              <a16:creationId xmlns:a16="http://schemas.microsoft.com/office/drawing/2014/main" id="{080565F5-FB27-455A-AD5A-6093B68F7442}"/>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38</xdr:col>
      <xdr:colOff>0</xdr:colOff>
      <xdr:row>0</xdr:row>
      <xdr:rowOff>0</xdr:rowOff>
    </xdr:from>
    <xdr:ext cx="76200" cy="187138"/>
    <xdr:sp macro="" textlink="">
      <xdr:nvSpPr>
        <xdr:cNvPr id="3" name="Text Box 5">
          <a:extLst>
            <a:ext uri="{FF2B5EF4-FFF2-40B4-BE49-F238E27FC236}">
              <a16:creationId xmlns:a16="http://schemas.microsoft.com/office/drawing/2014/main" id="{BEBBC15D-C4D9-4605-9F20-0783363C8777}"/>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8.xml><?xml version="1.0" encoding="utf-8"?>
<xdr:wsDr xmlns:xdr="http://schemas.openxmlformats.org/drawingml/2006/spreadsheetDrawing" xmlns:a="http://schemas.openxmlformats.org/drawingml/2006/main">
  <xdr:twoCellAnchor editAs="oneCell">
    <xdr:from>
      <xdr:col>20</xdr:col>
      <xdr:colOff>0</xdr:colOff>
      <xdr:row>0</xdr:row>
      <xdr:rowOff>0</xdr:rowOff>
    </xdr:from>
    <xdr:to>
      <xdr:col>20</xdr:col>
      <xdr:colOff>76200</xdr:colOff>
      <xdr:row>0</xdr:row>
      <xdr:rowOff>187138</xdr:rowOff>
    </xdr:to>
    <xdr:sp macro="" textlink="">
      <xdr:nvSpPr>
        <xdr:cNvPr id="2" name="Text Box 5">
          <a:extLst>
            <a:ext uri="{FF2B5EF4-FFF2-40B4-BE49-F238E27FC236}">
              <a16:creationId xmlns:a16="http://schemas.microsoft.com/office/drawing/2014/main" id="{F70A6311-E422-4DC5-9EEF-BAB5893B722B}"/>
            </a:ext>
          </a:extLst>
        </xdr:cNvPr>
        <xdr:cNvSpPr txBox="1">
          <a:spLocks noChangeArrowheads="1"/>
        </xdr:cNvSpPr>
      </xdr:nvSpPr>
      <xdr:spPr bwMode="auto">
        <a:xfrm>
          <a:off x="10506075" y="0"/>
          <a:ext cx="76200" cy="187138"/>
        </a:xfrm>
        <a:prstGeom prst="rect">
          <a:avLst/>
        </a:prstGeom>
        <a:noFill/>
        <a:ln w="9525">
          <a:noFill/>
          <a:miter lim="800000"/>
          <a:headEnd/>
          <a:tailEnd/>
        </a:ln>
      </xdr:spPr>
    </xdr:sp>
    <xdr:clientData/>
  </xdr:twoCellAnchor>
  <xdr:oneCellAnchor>
    <xdr:from>
      <xdr:col>37</xdr:col>
      <xdr:colOff>0</xdr:colOff>
      <xdr:row>0</xdr:row>
      <xdr:rowOff>0</xdr:rowOff>
    </xdr:from>
    <xdr:ext cx="76200" cy="187138"/>
    <xdr:sp macro="" textlink="">
      <xdr:nvSpPr>
        <xdr:cNvPr id="3" name="Text Box 5">
          <a:extLst>
            <a:ext uri="{FF2B5EF4-FFF2-40B4-BE49-F238E27FC236}">
              <a16:creationId xmlns:a16="http://schemas.microsoft.com/office/drawing/2014/main" id="{C1634BB4-EC80-4D31-A43B-C11E8B169643}"/>
            </a:ext>
          </a:extLst>
        </xdr:cNvPr>
        <xdr:cNvSpPr txBox="1">
          <a:spLocks noChangeArrowheads="1"/>
        </xdr:cNvSpPr>
      </xdr:nvSpPr>
      <xdr:spPr bwMode="auto">
        <a:xfrm>
          <a:off x="20621625" y="0"/>
          <a:ext cx="76200" cy="187138"/>
        </a:xfrm>
        <a:prstGeom prst="rect">
          <a:avLst/>
        </a:prstGeom>
        <a:noFill/>
        <a:ln w="9525">
          <a:noFill/>
          <a:miter lim="800000"/>
          <a:headEnd/>
          <a:tailEnd/>
        </a:ln>
      </xdr:spPr>
    </xdr:sp>
    <xdr:clientData/>
  </xdr:oneCellAnchor>
</xdr:wsDr>
</file>

<file path=xl/drawings/drawing9.xml><?xml version="1.0" encoding="utf-8"?>
<xdr:wsDr xmlns:xdr="http://schemas.openxmlformats.org/drawingml/2006/spreadsheetDrawing" xmlns:a="http://schemas.openxmlformats.org/drawingml/2006/main">
  <xdr:twoCellAnchor editAs="oneCell">
    <xdr:from>
      <xdr:col>0</xdr:col>
      <xdr:colOff>0</xdr:colOff>
      <xdr:row>78</xdr:row>
      <xdr:rowOff>0</xdr:rowOff>
    </xdr:from>
    <xdr:to>
      <xdr:col>0</xdr:col>
      <xdr:colOff>76200</xdr:colOff>
      <xdr:row>79</xdr:row>
      <xdr:rowOff>66673</xdr:rowOff>
    </xdr:to>
    <xdr:sp macro="" textlink="">
      <xdr:nvSpPr>
        <xdr:cNvPr id="2" name="Text Box 5">
          <a:extLst>
            <a:ext uri="{FF2B5EF4-FFF2-40B4-BE49-F238E27FC236}">
              <a16:creationId xmlns:a16="http://schemas.microsoft.com/office/drawing/2014/main" id="{00000000-0008-0000-0000-000002000000}"/>
            </a:ext>
          </a:extLst>
        </xdr:cNvPr>
        <xdr:cNvSpPr txBox="1">
          <a:spLocks noChangeArrowheads="1"/>
        </xdr:cNvSpPr>
      </xdr:nvSpPr>
      <xdr:spPr bwMode="auto">
        <a:xfrm>
          <a:off x="0" y="15420975"/>
          <a:ext cx="76200" cy="257173"/>
        </a:xfrm>
        <a:prstGeom prst="rect">
          <a:avLst/>
        </a:prstGeom>
        <a:noFill/>
        <a:ln w="9525">
          <a:noFill/>
          <a:miter lim="800000"/>
          <a:headEnd/>
          <a:tailEnd/>
        </a:ln>
      </xdr:spPr>
    </xdr:sp>
    <xdr:clientData/>
  </xdr:twoCellAnchor>
  <xdr:oneCellAnchor>
    <xdr:from>
      <xdr:col>0</xdr:col>
      <xdr:colOff>0</xdr:colOff>
      <xdr:row>78</xdr:row>
      <xdr:rowOff>0</xdr:rowOff>
    </xdr:from>
    <xdr:ext cx="76200" cy="209549"/>
    <xdr:sp macro="" textlink="">
      <xdr:nvSpPr>
        <xdr:cNvPr id="3" name="Text Box 5">
          <a:extLst>
            <a:ext uri="{FF2B5EF4-FFF2-40B4-BE49-F238E27FC236}">
              <a16:creationId xmlns:a16="http://schemas.microsoft.com/office/drawing/2014/main" id="{00000000-0008-0000-0000-000003000000}"/>
            </a:ext>
          </a:extLst>
        </xdr:cNvPr>
        <xdr:cNvSpPr txBox="1">
          <a:spLocks noChangeArrowheads="1"/>
        </xdr:cNvSpPr>
      </xdr:nvSpPr>
      <xdr:spPr bwMode="auto">
        <a:xfrm>
          <a:off x="0" y="15420975"/>
          <a:ext cx="76200" cy="209549"/>
        </a:xfrm>
        <a:prstGeom prst="rect">
          <a:avLst/>
        </a:prstGeom>
        <a:noFill/>
        <a:ln w="9525">
          <a:noFill/>
          <a:miter lim="800000"/>
          <a:headEnd/>
          <a:tailEnd/>
        </a:ln>
      </xdr:spPr>
    </xdr:sp>
    <xdr:clientData/>
  </xdr:oneCellAnchor>
  <xdr:twoCellAnchor editAs="oneCell">
    <xdr:from>
      <xdr:col>0</xdr:col>
      <xdr:colOff>0</xdr:colOff>
      <xdr:row>80</xdr:row>
      <xdr:rowOff>0</xdr:rowOff>
    </xdr:from>
    <xdr:to>
      <xdr:col>0</xdr:col>
      <xdr:colOff>76200</xdr:colOff>
      <xdr:row>81</xdr:row>
      <xdr:rowOff>66676</xdr:rowOff>
    </xdr:to>
    <xdr:sp macro="" textlink="">
      <xdr:nvSpPr>
        <xdr:cNvPr id="4" name="Text Box 5">
          <a:extLst>
            <a:ext uri="{FF2B5EF4-FFF2-40B4-BE49-F238E27FC236}">
              <a16:creationId xmlns:a16="http://schemas.microsoft.com/office/drawing/2014/main" id="{00000000-0008-0000-0000-000004000000}"/>
            </a:ext>
          </a:extLst>
        </xdr:cNvPr>
        <xdr:cNvSpPr txBox="1">
          <a:spLocks noChangeArrowheads="1"/>
        </xdr:cNvSpPr>
      </xdr:nvSpPr>
      <xdr:spPr bwMode="auto">
        <a:xfrm>
          <a:off x="0" y="15735300"/>
          <a:ext cx="76200" cy="209551"/>
        </a:xfrm>
        <a:prstGeom prst="rect">
          <a:avLst/>
        </a:prstGeom>
        <a:noFill/>
        <a:ln w="9525">
          <a:noFill/>
          <a:miter lim="800000"/>
          <a:headEnd/>
          <a:tailEnd/>
        </a:ln>
      </xdr:spPr>
    </xdr:sp>
    <xdr:clientData/>
  </xdr:twoCellAnchor>
  <xdr:oneCellAnchor>
    <xdr:from>
      <xdr:col>20</xdr:col>
      <xdr:colOff>66675</xdr:colOff>
      <xdr:row>80</xdr:row>
      <xdr:rowOff>0</xdr:rowOff>
    </xdr:from>
    <xdr:ext cx="76200" cy="209549"/>
    <xdr:sp macro="" textlink="">
      <xdr:nvSpPr>
        <xdr:cNvPr id="5" name="Text Box 5">
          <a:extLst>
            <a:ext uri="{FF2B5EF4-FFF2-40B4-BE49-F238E27FC236}">
              <a16:creationId xmlns:a16="http://schemas.microsoft.com/office/drawing/2014/main" id="{00000000-0008-0000-0000-000005000000}"/>
            </a:ext>
          </a:extLst>
        </xdr:cNvPr>
        <xdr:cNvSpPr txBox="1">
          <a:spLocks noChangeArrowheads="1"/>
        </xdr:cNvSpPr>
      </xdr:nvSpPr>
      <xdr:spPr bwMode="auto">
        <a:xfrm>
          <a:off x="3952875" y="15735300"/>
          <a:ext cx="76200" cy="209549"/>
        </a:xfrm>
        <a:prstGeom prst="rect">
          <a:avLst/>
        </a:prstGeom>
        <a:noFill/>
        <a:ln w="9525">
          <a:noFill/>
          <a:miter lim="800000"/>
          <a:headEnd/>
          <a:tailEnd/>
        </a:ln>
      </xdr:spPr>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Z:\DOCUME~1\SEIICH~1\LOCALS~1\Temp\notes6030C8\~3070399.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条件整備 (様式)"/>
      <sheetName val="検証方法"/>
      <sheetName val="条件整備（記入例）"/>
      <sheetName val="Sheet1"/>
    </sheetNames>
    <sheetDataSet>
      <sheetData sheetId="0" refreshError="1"/>
      <sheetData sheetId="1" refreshError="1"/>
      <sheetData sheetId="2" refreshError="1"/>
      <sheetData sheetId="3">
        <row r="3">
          <cell r="B3" t="str">
            <v>本省</v>
          </cell>
          <cell r="G3" t="str">
            <v>産地競争力の強化</v>
          </cell>
        </row>
        <row r="4">
          <cell r="B4" t="str">
            <v>東北</v>
          </cell>
          <cell r="G4" t="str">
            <v>経営力の強化</v>
          </cell>
        </row>
        <row r="5">
          <cell r="B5" t="str">
            <v>関東</v>
          </cell>
          <cell r="G5" t="str">
            <v>食品流通の合理化</v>
          </cell>
        </row>
        <row r="6">
          <cell r="B6" t="str">
            <v>北陸</v>
          </cell>
        </row>
        <row r="7">
          <cell r="B7" t="str">
            <v>東海</v>
          </cell>
        </row>
        <row r="8">
          <cell r="B8" t="str">
            <v>近畿</v>
          </cell>
        </row>
        <row r="9">
          <cell r="B9" t="str">
            <v>中国四国</v>
          </cell>
        </row>
        <row r="10">
          <cell r="B10" t="str">
            <v>九州</v>
          </cell>
        </row>
        <row r="11">
          <cell r="B11" t="str">
            <v>沖縄</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lnDef>
      <a:spPr/>
      <a:bodyPr/>
      <a:lstStyle/>
      <a:style>
        <a:lnRef idx="1">
          <a:schemeClr val="accent1"/>
        </a:lnRef>
        <a:fillRef idx="0">
          <a:schemeClr val="accent1"/>
        </a:fillRef>
        <a:effectRef idx="0">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9.xml"/><Relationship Id="rId1" Type="http://schemas.openxmlformats.org/officeDocument/2006/relationships/printerSettings" Target="../printerSettings/printerSettings15.bin"/><Relationship Id="rId4" Type="http://schemas.openxmlformats.org/officeDocument/2006/relationships/comments" Target="../comments1.xm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0.xml"/><Relationship Id="rId1" Type="http://schemas.openxmlformats.org/officeDocument/2006/relationships/printerSettings" Target="../printerSettings/printerSettings16.bin"/><Relationship Id="rId4" Type="http://schemas.openxmlformats.org/officeDocument/2006/relationships/comments" Target="../comments2.xml"/></Relationships>
</file>

<file path=xl/worksheets/_rels/sheet17.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11.xml"/><Relationship Id="rId1" Type="http://schemas.openxmlformats.org/officeDocument/2006/relationships/printerSettings" Target="../printerSettings/printerSettings17.bin"/><Relationship Id="rId4" Type="http://schemas.openxmlformats.org/officeDocument/2006/relationships/comments" Target="../comments3.xml"/></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6F295D-3122-423F-954B-033F06810987}">
  <dimension ref="A1:AO61"/>
  <sheetViews>
    <sheetView tabSelected="1" view="pageBreakPreview" zoomScaleNormal="100" zoomScaleSheetLayoutView="100" workbookViewId="0">
      <selection activeCell="Q19" sqref="Q19"/>
    </sheetView>
  </sheetViews>
  <sheetFormatPr defaultColWidth="3.5" defaultRowHeight="14.25" customHeight="1"/>
  <cols>
    <col min="1" max="1" width="1.75" style="210" customWidth="1"/>
    <col min="2" max="11" width="3.5" style="210"/>
    <col min="12" max="12" width="2.5" style="210" customWidth="1"/>
    <col min="13" max="25" width="3.5" style="210"/>
    <col min="26" max="26" width="11.375" style="210" customWidth="1"/>
    <col min="27" max="27" width="2.125" style="210" customWidth="1"/>
    <col min="28" max="33" width="3.5" style="210"/>
    <col min="34" max="34" width="3.375" style="210" customWidth="1"/>
    <col min="35" max="16384" width="3.5" style="210"/>
  </cols>
  <sheetData>
    <row r="1" spans="1:41" ht="20.25" customHeight="1">
      <c r="A1" s="255" t="s">
        <v>722</v>
      </c>
    </row>
    <row r="2" spans="1:41" ht="14.25" customHeight="1">
      <c r="A2" s="256"/>
      <c r="B2" s="256"/>
      <c r="C2" s="256"/>
      <c r="D2" s="256"/>
      <c r="E2" s="256"/>
      <c r="F2" s="256"/>
      <c r="G2" s="256"/>
      <c r="H2" s="256"/>
      <c r="I2" s="256"/>
      <c r="J2" s="256"/>
      <c r="K2" s="256"/>
      <c r="L2" s="256"/>
      <c r="M2" s="256"/>
      <c r="N2" s="256"/>
      <c r="O2" s="256"/>
      <c r="P2" s="256"/>
      <c r="Q2" s="256"/>
      <c r="R2" s="256"/>
      <c r="S2" s="256"/>
      <c r="T2" s="256"/>
      <c r="U2" s="256"/>
      <c r="V2" s="257" t="s">
        <v>473</v>
      </c>
      <c r="W2" s="256"/>
      <c r="X2" s="256"/>
      <c r="Y2" s="256"/>
      <c r="Z2" s="256"/>
      <c r="AA2" s="256"/>
      <c r="AB2" s="256"/>
      <c r="AC2" s="256"/>
      <c r="AD2" s="256"/>
      <c r="AE2" s="256"/>
      <c r="AF2" s="256"/>
      <c r="AG2" s="256"/>
      <c r="AH2" s="256"/>
      <c r="AI2" s="257"/>
      <c r="AJ2" s="256"/>
      <c r="AK2" s="256"/>
      <c r="AL2" s="256"/>
      <c r="AM2" s="256"/>
      <c r="AN2" s="256"/>
      <c r="AO2" s="256"/>
    </row>
    <row r="3" spans="1:41" ht="14.25" customHeight="1">
      <c r="A3" s="256"/>
      <c r="B3" s="256"/>
      <c r="C3" s="256"/>
      <c r="D3" s="256"/>
      <c r="E3" s="256"/>
      <c r="F3" s="256"/>
      <c r="G3" s="256"/>
      <c r="H3" s="256"/>
      <c r="I3" s="256"/>
      <c r="J3" s="256"/>
      <c r="K3" s="256"/>
      <c r="L3" s="256"/>
      <c r="M3" s="256"/>
      <c r="N3" s="256"/>
      <c r="O3" s="256"/>
      <c r="P3" s="256"/>
      <c r="Q3" s="256"/>
      <c r="R3" s="256"/>
      <c r="S3" s="256"/>
      <c r="T3" s="256"/>
      <c r="U3" s="256"/>
      <c r="V3" s="256"/>
      <c r="W3" s="256"/>
      <c r="X3" s="256"/>
      <c r="Y3" s="256"/>
      <c r="Z3" s="256"/>
      <c r="AA3" s="256"/>
      <c r="AB3" s="256"/>
      <c r="AC3" s="256"/>
      <c r="AD3" s="256"/>
      <c r="AE3" s="256"/>
      <c r="AF3" s="256"/>
      <c r="AG3" s="256"/>
      <c r="AN3" s="256"/>
      <c r="AO3" s="256"/>
    </row>
    <row r="4" spans="1:41" ht="14.25" customHeight="1">
      <c r="A4" s="486" t="s">
        <v>724</v>
      </c>
      <c r="B4" s="487"/>
      <c r="C4" s="487"/>
      <c r="D4" s="487"/>
      <c r="E4" s="487"/>
      <c r="F4" s="487"/>
      <c r="G4" s="487"/>
      <c r="H4" s="487"/>
      <c r="I4" s="487"/>
      <c r="J4" s="487"/>
      <c r="K4" s="487"/>
      <c r="L4" s="487"/>
      <c r="M4" s="487"/>
      <c r="N4" s="487"/>
      <c r="O4" s="487"/>
      <c r="P4" s="487"/>
      <c r="Q4" s="487"/>
      <c r="R4" s="487"/>
      <c r="S4" s="487"/>
      <c r="T4" s="487"/>
      <c r="U4" s="487"/>
      <c r="V4" s="487"/>
      <c r="W4" s="487"/>
      <c r="X4" s="487"/>
      <c r="Y4" s="487"/>
      <c r="Z4" s="487"/>
      <c r="AA4" s="258"/>
      <c r="AB4" s="259"/>
      <c r="AC4" s="259"/>
      <c r="AD4" s="259"/>
      <c r="AE4" s="259"/>
      <c r="AF4" s="259"/>
      <c r="AG4" s="259"/>
      <c r="AH4" s="259"/>
      <c r="AI4" s="259"/>
      <c r="AJ4" s="259"/>
      <c r="AK4" s="259"/>
      <c r="AL4" s="259"/>
      <c r="AM4" s="259"/>
      <c r="AN4" s="259"/>
      <c r="AO4" s="256"/>
    </row>
    <row r="5" spans="1:41" ht="14.25" customHeight="1">
      <c r="A5" s="487"/>
      <c r="B5" s="487"/>
      <c r="C5" s="487"/>
      <c r="D5" s="487"/>
      <c r="E5" s="487"/>
      <c r="F5" s="487"/>
      <c r="G5" s="487"/>
      <c r="H5" s="487"/>
      <c r="I5" s="487"/>
      <c r="J5" s="487"/>
      <c r="K5" s="487"/>
      <c r="L5" s="487"/>
      <c r="M5" s="487"/>
      <c r="N5" s="487"/>
      <c r="O5" s="487"/>
      <c r="P5" s="487"/>
      <c r="Q5" s="487"/>
      <c r="R5" s="487"/>
      <c r="S5" s="487"/>
      <c r="T5" s="487"/>
      <c r="U5" s="487"/>
      <c r="V5" s="487"/>
      <c r="W5" s="487"/>
      <c r="X5" s="487"/>
      <c r="Y5" s="487"/>
      <c r="Z5" s="487"/>
      <c r="AA5" s="258"/>
      <c r="AB5" s="259"/>
      <c r="AC5" s="259"/>
      <c r="AD5" s="259"/>
      <c r="AE5" s="259"/>
      <c r="AF5" s="259"/>
      <c r="AG5" s="259"/>
      <c r="AH5" s="259"/>
      <c r="AI5" s="259"/>
      <c r="AJ5" s="259"/>
      <c r="AK5" s="259"/>
      <c r="AL5" s="259"/>
      <c r="AM5" s="259"/>
      <c r="AN5" s="259"/>
      <c r="AO5" s="256"/>
    </row>
    <row r="6" spans="1:41" ht="14.25" customHeight="1">
      <c r="A6" s="487"/>
      <c r="B6" s="487"/>
      <c r="C6" s="487"/>
      <c r="D6" s="487"/>
      <c r="E6" s="487"/>
      <c r="F6" s="487"/>
      <c r="G6" s="487"/>
      <c r="H6" s="487"/>
      <c r="I6" s="487"/>
      <c r="J6" s="487"/>
      <c r="K6" s="487"/>
      <c r="L6" s="487"/>
      <c r="M6" s="487"/>
      <c r="N6" s="487"/>
      <c r="O6" s="487"/>
      <c r="P6" s="487"/>
      <c r="Q6" s="487"/>
      <c r="R6" s="487"/>
      <c r="S6" s="487"/>
      <c r="T6" s="487"/>
      <c r="U6" s="487"/>
      <c r="V6" s="487"/>
      <c r="W6" s="487"/>
      <c r="X6" s="487"/>
      <c r="Y6" s="487"/>
      <c r="Z6" s="487"/>
      <c r="AA6" s="258"/>
      <c r="AB6" s="259"/>
      <c r="AC6" s="259"/>
      <c r="AD6" s="259"/>
      <c r="AE6" s="259"/>
      <c r="AF6" s="259"/>
      <c r="AG6" s="259"/>
      <c r="AH6" s="259"/>
      <c r="AI6" s="259"/>
      <c r="AJ6" s="259"/>
      <c r="AK6" s="259"/>
      <c r="AL6" s="259"/>
      <c r="AM6" s="259"/>
      <c r="AN6" s="259"/>
      <c r="AO6" s="256"/>
    </row>
    <row r="7" spans="1:41" ht="14.25" customHeight="1">
      <c r="A7" s="487"/>
      <c r="B7" s="487"/>
      <c r="C7" s="487"/>
      <c r="D7" s="487"/>
      <c r="E7" s="487"/>
      <c r="F7" s="487"/>
      <c r="G7" s="487"/>
      <c r="H7" s="487"/>
      <c r="I7" s="487"/>
      <c r="J7" s="487"/>
      <c r="K7" s="487"/>
      <c r="L7" s="487"/>
      <c r="M7" s="487"/>
      <c r="N7" s="487"/>
      <c r="O7" s="487"/>
      <c r="P7" s="487"/>
      <c r="Q7" s="487"/>
      <c r="R7" s="487"/>
      <c r="S7" s="487"/>
      <c r="T7" s="487"/>
      <c r="U7" s="487"/>
      <c r="V7" s="487"/>
      <c r="W7" s="487"/>
      <c r="X7" s="487"/>
      <c r="Y7" s="487"/>
      <c r="Z7" s="487"/>
      <c r="AA7" s="258"/>
      <c r="AB7" s="256"/>
      <c r="AC7" s="256"/>
      <c r="AD7" s="256"/>
      <c r="AE7" s="256"/>
      <c r="AF7" s="256"/>
      <c r="AG7" s="256"/>
      <c r="AM7" s="256"/>
      <c r="AN7" s="256"/>
      <c r="AO7" s="256"/>
    </row>
    <row r="8" spans="1:41" ht="14.25" customHeight="1">
      <c r="A8" s="487"/>
      <c r="B8" s="487"/>
      <c r="C8" s="487"/>
      <c r="D8" s="487"/>
      <c r="E8" s="487"/>
      <c r="F8" s="487"/>
      <c r="G8" s="487"/>
      <c r="H8" s="487"/>
      <c r="I8" s="487"/>
      <c r="J8" s="487"/>
      <c r="K8" s="487"/>
      <c r="L8" s="487"/>
      <c r="M8" s="487"/>
      <c r="N8" s="487"/>
      <c r="O8" s="487"/>
      <c r="P8" s="487"/>
      <c r="Q8" s="487"/>
      <c r="R8" s="487"/>
      <c r="S8" s="487"/>
      <c r="T8" s="487"/>
      <c r="U8" s="487"/>
      <c r="V8" s="487"/>
      <c r="W8" s="487"/>
      <c r="X8" s="487"/>
      <c r="Y8" s="487"/>
      <c r="Z8" s="487"/>
      <c r="AA8" s="258"/>
      <c r="AB8" s="256"/>
      <c r="AC8" s="256"/>
      <c r="AD8" s="256"/>
      <c r="AE8" s="256"/>
      <c r="AF8" s="256"/>
      <c r="AG8" s="256"/>
      <c r="AH8" s="256"/>
      <c r="AI8" s="256"/>
      <c r="AJ8" s="256"/>
      <c r="AK8" s="256"/>
      <c r="AL8" s="256"/>
      <c r="AM8" s="256"/>
      <c r="AN8" s="256"/>
      <c r="AO8" s="256"/>
    </row>
    <row r="9" spans="1:41" ht="14.25" customHeight="1">
      <c r="A9" s="260"/>
      <c r="C9" s="261"/>
      <c r="D9" s="261"/>
      <c r="E9" s="261"/>
      <c r="F9" s="261"/>
      <c r="G9" s="256"/>
      <c r="H9" s="256"/>
      <c r="I9" s="262"/>
      <c r="J9" s="262"/>
      <c r="K9" s="262"/>
      <c r="R9" s="263" t="s">
        <v>474</v>
      </c>
      <c r="S9" s="263"/>
      <c r="T9" s="263"/>
      <c r="U9" s="263"/>
      <c r="V9" s="263"/>
      <c r="AO9" s="256"/>
    </row>
    <row r="10" spans="1:41" ht="20.25" customHeight="1">
      <c r="A10" s="260"/>
      <c r="B10" s="264" t="s">
        <v>475</v>
      </c>
      <c r="C10" s="261"/>
      <c r="D10" s="261"/>
      <c r="E10" s="261"/>
      <c r="F10" s="261"/>
      <c r="G10" s="256"/>
      <c r="H10" s="265" t="s">
        <v>476</v>
      </c>
      <c r="L10" s="489" t="s">
        <v>477</v>
      </c>
      <c r="M10" s="489"/>
      <c r="N10" s="489"/>
      <c r="O10" s="489"/>
      <c r="P10" s="489"/>
      <c r="Q10" s="489"/>
      <c r="R10" s="489"/>
      <c r="S10" s="489"/>
      <c r="Z10" s="490" t="s">
        <v>478</v>
      </c>
      <c r="AA10" s="490"/>
      <c r="AB10" s="491"/>
      <c r="AC10" s="491"/>
      <c r="AD10" s="491"/>
      <c r="AE10" s="491"/>
      <c r="AF10" s="491"/>
      <c r="AG10" s="491"/>
      <c r="AH10" s="491"/>
      <c r="AI10" s="491"/>
      <c r="AJ10" s="491"/>
      <c r="AK10" s="491"/>
      <c r="AL10" s="491"/>
      <c r="AM10" s="491"/>
      <c r="AO10" s="256"/>
    </row>
    <row r="11" spans="1:41" ht="20.25" customHeight="1">
      <c r="A11" s="260"/>
      <c r="L11" s="489"/>
      <c r="M11" s="489"/>
      <c r="N11" s="489"/>
      <c r="O11" s="489"/>
      <c r="P11" s="489"/>
      <c r="Q11" s="489"/>
      <c r="R11" s="489"/>
      <c r="S11" s="489"/>
      <c r="Z11" s="490"/>
      <c r="AA11" s="490"/>
      <c r="AB11" s="491"/>
      <c r="AC11" s="491"/>
      <c r="AD11" s="491"/>
      <c r="AE11" s="491"/>
      <c r="AF11" s="491"/>
      <c r="AG11" s="491"/>
      <c r="AH11" s="491"/>
      <c r="AI11" s="491"/>
      <c r="AJ11" s="491"/>
      <c r="AK11" s="491"/>
      <c r="AL11" s="491"/>
      <c r="AM11" s="491"/>
      <c r="AO11" s="256"/>
    </row>
    <row r="12" spans="1:41" ht="14.25" customHeight="1">
      <c r="A12" s="260"/>
      <c r="T12" s="266"/>
      <c r="U12" s="266"/>
      <c r="V12" s="266"/>
      <c r="W12" s="266"/>
      <c r="X12" s="266"/>
      <c r="Y12" s="266"/>
      <c r="Z12" s="266"/>
      <c r="AA12" s="266"/>
      <c r="AB12" s="267"/>
      <c r="AC12" s="267"/>
      <c r="AD12" s="267"/>
      <c r="AE12" s="267"/>
      <c r="AF12" s="267"/>
      <c r="AG12" s="267"/>
      <c r="AH12" s="267"/>
      <c r="AI12" s="267"/>
      <c r="AJ12" s="267"/>
      <c r="AK12" s="267"/>
      <c r="AL12" s="267"/>
      <c r="AM12" s="267"/>
      <c r="AN12" s="262"/>
      <c r="AO12" s="256"/>
    </row>
    <row r="13" spans="1:41" ht="14.25" customHeight="1">
      <c r="A13" s="256"/>
      <c r="B13" s="256"/>
      <c r="C13" s="257"/>
      <c r="D13" s="256"/>
      <c r="E13" s="256"/>
      <c r="F13" s="256"/>
      <c r="G13" s="256"/>
      <c r="H13" s="256"/>
      <c r="I13" s="256"/>
      <c r="J13" s="256"/>
      <c r="K13" s="256"/>
      <c r="L13" s="256"/>
      <c r="M13" s="256"/>
      <c r="N13" s="256"/>
      <c r="O13" s="256"/>
      <c r="P13" s="256"/>
      <c r="Q13" s="256"/>
      <c r="R13" s="256"/>
      <c r="S13" s="256"/>
      <c r="T13" s="256"/>
      <c r="U13" s="256"/>
      <c r="V13" s="256"/>
      <c r="W13" s="256"/>
      <c r="X13" s="256"/>
      <c r="Y13" s="256"/>
      <c r="Z13" s="256"/>
      <c r="AA13" s="256"/>
      <c r="AB13" s="256"/>
      <c r="AC13" s="256"/>
      <c r="AD13" s="256"/>
      <c r="AE13" s="256"/>
      <c r="AF13" s="256"/>
      <c r="AG13" s="256"/>
      <c r="AH13" s="256"/>
      <c r="AI13" s="256"/>
      <c r="AJ13" s="256"/>
      <c r="AK13" s="256"/>
      <c r="AL13" s="256"/>
      <c r="AM13" s="256"/>
      <c r="AN13" s="256"/>
      <c r="AO13" s="256"/>
    </row>
    <row r="14" spans="1:41" ht="14.25" customHeight="1">
      <c r="A14" s="256"/>
      <c r="Q14" s="256"/>
      <c r="R14" s="256"/>
      <c r="S14" s="256"/>
      <c r="T14" s="256"/>
      <c r="U14" s="256"/>
      <c r="V14" s="256"/>
      <c r="W14" s="256"/>
      <c r="X14" s="256"/>
      <c r="Y14" s="256"/>
      <c r="Z14" s="256"/>
      <c r="AA14" s="256"/>
      <c r="AB14" s="256"/>
      <c r="AC14" s="256"/>
      <c r="AD14" s="256"/>
      <c r="AE14" s="256"/>
      <c r="AF14" s="256"/>
      <c r="AG14" s="256"/>
      <c r="AH14" s="256"/>
      <c r="AI14" s="256"/>
      <c r="AJ14" s="256"/>
      <c r="AK14" s="256"/>
      <c r="AL14" s="256"/>
      <c r="AM14" s="256"/>
      <c r="AN14" s="256"/>
      <c r="AO14" s="256"/>
    </row>
    <row r="15" spans="1:41" ht="14.25" customHeight="1">
      <c r="A15" s="256"/>
      <c r="B15" s="256"/>
      <c r="C15" s="257"/>
      <c r="D15" s="256"/>
      <c r="E15" s="256"/>
      <c r="F15" s="256"/>
      <c r="G15" s="256"/>
      <c r="H15" s="256"/>
      <c r="I15" s="256"/>
      <c r="J15" s="256"/>
      <c r="K15" s="256"/>
      <c r="L15" s="256"/>
      <c r="M15" s="256"/>
      <c r="N15" s="256"/>
      <c r="O15" s="256"/>
      <c r="P15" s="256"/>
      <c r="Q15" s="256"/>
      <c r="R15" s="256"/>
      <c r="S15" s="256"/>
      <c r="T15" s="256"/>
      <c r="U15" s="256"/>
      <c r="V15" s="256"/>
      <c r="W15" s="256"/>
      <c r="X15" s="256"/>
      <c r="Y15" s="256"/>
      <c r="Z15" s="256"/>
      <c r="AA15" s="256"/>
      <c r="AB15" s="256"/>
      <c r="AC15" s="256"/>
      <c r="AD15" s="256"/>
      <c r="AE15" s="256"/>
      <c r="AF15" s="256"/>
      <c r="AG15" s="256"/>
      <c r="AH15" s="256"/>
      <c r="AI15" s="256"/>
      <c r="AJ15" s="256"/>
      <c r="AK15" s="256"/>
      <c r="AL15" s="256"/>
      <c r="AM15" s="256"/>
      <c r="AN15" s="256"/>
      <c r="AO15" s="256"/>
    </row>
    <row r="16" spans="1:41" ht="21.75" customHeight="1">
      <c r="A16" s="256"/>
      <c r="B16" s="493" t="s">
        <v>725</v>
      </c>
      <c r="C16" s="493"/>
      <c r="D16" s="493"/>
      <c r="E16" s="493"/>
      <c r="F16" s="493"/>
      <c r="G16" s="493"/>
      <c r="H16" s="493"/>
      <c r="I16" s="493"/>
      <c r="J16" s="493"/>
      <c r="K16" s="493"/>
      <c r="L16" s="493"/>
      <c r="M16" s="493"/>
      <c r="N16" s="493"/>
      <c r="O16" s="493"/>
      <c r="P16" s="493"/>
      <c r="Q16" s="493"/>
      <c r="R16" s="493"/>
      <c r="S16" s="493"/>
      <c r="T16" s="493"/>
      <c r="U16" s="493"/>
      <c r="V16" s="493"/>
      <c r="W16" s="493"/>
      <c r="X16" s="493"/>
      <c r="Y16" s="493"/>
      <c r="Z16" s="493"/>
      <c r="AA16" s="256"/>
      <c r="AB16" s="256"/>
      <c r="AC16" s="256"/>
      <c r="AD16" s="256"/>
      <c r="AE16" s="256"/>
      <c r="AF16" s="256"/>
      <c r="AG16" s="256"/>
      <c r="AH16" s="256"/>
      <c r="AI16" s="256"/>
      <c r="AJ16" s="256"/>
      <c r="AK16" s="256"/>
      <c r="AL16" s="256"/>
      <c r="AM16" s="256"/>
      <c r="AN16" s="256"/>
      <c r="AO16" s="256"/>
    </row>
    <row r="17" spans="1:41" ht="21.75" customHeight="1">
      <c r="A17" s="256"/>
      <c r="B17" s="493" t="s">
        <v>726</v>
      </c>
      <c r="C17" s="493"/>
      <c r="D17" s="493"/>
      <c r="E17" s="493"/>
      <c r="F17" s="493"/>
      <c r="G17" s="493"/>
      <c r="H17" s="493"/>
      <c r="I17" s="493"/>
      <c r="J17" s="493"/>
      <c r="K17" s="493"/>
      <c r="L17" s="493"/>
      <c r="M17" s="493"/>
      <c r="N17" s="493"/>
      <c r="O17" s="493"/>
      <c r="P17" s="493"/>
      <c r="Q17" s="493"/>
      <c r="R17" s="493"/>
      <c r="S17" s="493"/>
      <c r="T17" s="493"/>
      <c r="U17" s="493"/>
      <c r="V17" s="493"/>
      <c r="W17" s="493"/>
      <c r="X17" s="493"/>
      <c r="Y17" s="493"/>
      <c r="Z17" s="493"/>
      <c r="AA17" s="256"/>
      <c r="AB17" s="256"/>
      <c r="AC17" s="256"/>
      <c r="AD17" s="256"/>
      <c r="AE17" s="256"/>
      <c r="AF17" s="256"/>
      <c r="AG17" s="256"/>
      <c r="AH17" s="256"/>
      <c r="AI17" s="256"/>
      <c r="AJ17" s="256"/>
      <c r="AK17" s="256"/>
      <c r="AL17" s="256"/>
      <c r="AM17" s="256"/>
      <c r="AN17" s="256"/>
      <c r="AO17" s="256"/>
    </row>
    <row r="18" spans="1:41" ht="21.75" customHeight="1">
      <c r="A18" s="256"/>
      <c r="B18" s="264" t="s">
        <v>727</v>
      </c>
      <c r="C18" s="268"/>
      <c r="D18" s="261"/>
      <c r="E18" s="261"/>
      <c r="F18" s="261"/>
      <c r="G18" s="261"/>
      <c r="H18" s="261"/>
      <c r="I18" s="261"/>
      <c r="J18" s="261"/>
      <c r="K18" s="261"/>
      <c r="L18" s="261"/>
      <c r="M18" s="261"/>
      <c r="N18" s="261"/>
      <c r="O18" s="261"/>
      <c r="P18" s="261"/>
      <c r="Q18" s="261"/>
      <c r="R18" s="261"/>
      <c r="S18" s="261"/>
      <c r="T18" s="261"/>
      <c r="U18" s="261"/>
      <c r="V18" s="261"/>
      <c r="W18" s="261"/>
      <c r="X18" s="269"/>
      <c r="Y18" s="269"/>
      <c r="Z18" s="269"/>
      <c r="AA18" s="256"/>
      <c r="AB18" s="256"/>
      <c r="AC18" s="256"/>
      <c r="AD18" s="256"/>
      <c r="AE18" s="256"/>
      <c r="AF18" s="256"/>
      <c r="AG18" s="256"/>
      <c r="AH18" s="256"/>
      <c r="AI18" s="256"/>
      <c r="AJ18" s="256"/>
      <c r="AK18" s="256"/>
      <c r="AL18" s="256"/>
      <c r="AM18" s="256"/>
      <c r="AN18" s="256"/>
      <c r="AO18" s="256"/>
    </row>
    <row r="19" spans="1:41" ht="21.75" customHeight="1">
      <c r="A19" s="256"/>
      <c r="B19" s="270"/>
      <c r="D19" s="257"/>
      <c r="E19" s="257"/>
      <c r="F19" s="257"/>
      <c r="G19" s="257"/>
      <c r="H19" s="257"/>
      <c r="I19" s="257"/>
      <c r="J19" s="257"/>
      <c r="K19" s="257"/>
      <c r="L19" s="257"/>
      <c r="M19" s="257"/>
      <c r="N19" s="257"/>
      <c r="O19" s="257"/>
      <c r="P19" s="257"/>
      <c r="Q19" s="257"/>
      <c r="R19" s="257"/>
      <c r="S19" s="257"/>
      <c r="T19" s="257"/>
      <c r="U19" s="257"/>
      <c r="V19" s="257"/>
      <c r="W19" s="257"/>
      <c r="X19" s="256"/>
      <c r="Y19" s="256"/>
      <c r="Z19" s="256"/>
      <c r="AA19" s="256"/>
      <c r="AB19" s="256"/>
      <c r="AC19" s="256"/>
      <c r="AD19" s="256"/>
      <c r="AE19" s="256"/>
      <c r="AF19" s="256"/>
      <c r="AG19" s="256"/>
      <c r="AH19" s="256"/>
      <c r="AI19" s="256"/>
      <c r="AJ19" s="256"/>
      <c r="AK19" s="256"/>
      <c r="AL19" s="256"/>
      <c r="AM19" s="256"/>
      <c r="AN19" s="256"/>
      <c r="AO19" s="256"/>
    </row>
    <row r="20" spans="1:41" ht="14.25" customHeight="1">
      <c r="A20" s="256"/>
      <c r="B20" s="257"/>
      <c r="D20" s="257"/>
      <c r="E20" s="257"/>
      <c r="F20" s="257"/>
      <c r="G20" s="257"/>
      <c r="H20" s="257"/>
      <c r="I20" s="257"/>
      <c r="J20" s="257"/>
      <c r="K20" s="257"/>
      <c r="L20" s="257"/>
      <c r="M20" s="257"/>
      <c r="N20" s="257"/>
      <c r="O20" s="257"/>
      <c r="P20" s="257"/>
      <c r="Q20" s="257"/>
      <c r="R20" s="257"/>
      <c r="S20" s="257"/>
      <c r="T20" s="257"/>
      <c r="U20" s="257"/>
      <c r="V20" s="257"/>
      <c r="W20" s="257"/>
      <c r="X20" s="256"/>
      <c r="Y20" s="256"/>
      <c r="Z20" s="256"/>
      <c r="AA20" s="256"/>
      <c r="AB20" s="256"/>
      <c r="AC20" s="256"/>
      <c r="AD20" s="256"/>
      <c r="AE20" s="256"/>
      <c r="AF20" s="256"/>
      <c r="AG20" s="256"/>
      <c r="AH20" s="256"/>
      <c r="AI20" s="256"/>
      <c r="AJ20" s="256"/>
      <c r="AK20" s="256"/>
      <c r="AL20" s="256"/>
      <c r="AM20" s="256"/>
      <c r="AN20" s="256"/>
      <c r="AO20" s="256"/>
    </row>
    <row r="21" spans="1:41" ht="14.25" customHeight="1">
      <c r="A21" s="256"/>
      <c r="B21" s="256"/>
      <c r="C21" s="256"/>
      <c r="D21" s="256"/>
      <c r="E21" s="256"/>
      <c r="F21" s="256"/>
      <c r="G21" s="256"/>
      <c r="H21" s="256"/>
      <c r="I21" s="256"/>
      <c r="J21" s="256"/>
      <c r="K21" s="256"/>
      <c r="L21" s="256"/>
      <c r="M21" s="256"/>
      <c r="N21" s="256"/>
      <c r="O21" s="256"/>
      <c r="P21" s="256"/>
      <c r="Q21" s="256"/>
      <c r="R21" s="256"/>
      <c r="S21" s="256"/>
      <c r="T21" s="256"/>
      <c r="U21" s="256"/>
      <c r="V21" s="256"/>
      <c r="W21" s="256"/>
      <c r="X21" s="256"/>
      <c r="Y21" s="256"/>
      <c r="Z21" s="256"/>
      <c r="AA21" s="256"/>
      <c r="AB21" s="256"/>
      <c r="AC21" s="256"/>
      <c r="AD21" s="256"/>
      <c r="AE21" s="256"/>
      <c r="AF21" s="256"/>
      <c r="AG21" s="256"/>
      <c r="AH21" s="256"/>
      <c r="AI21" s="256"/>
      <c r="AJ21" s="256"/>
      <c r="AK21" s="256"/>
      <c r="AL21" s="256"/>
      <c r="AM21" s="256"/>
      <c r="AN21" s="256"/>
      <c r="AO21" s="256"/>
    </row>
    <row r="22" spans="1:41" ht="15.75" customHeight="1">
      <c r="A22" s="256"/>
      <c r="B22" s="256"/>
      <c r="C22" s="257"/>
      <c r="D22" s="256"/>
      <c r="E22" s="256"/>
      <c r="F22" s="256"/>
      <c r="G22" s="256"/>
      <c r="H22" s="256"/>
      <c r="I22" s="256"/>
      <c r="J22" s="256"/>
      <c r="K22" s="256"/>
      <c r="L22" s="256"/>
      <c r="M22" s="256"/>
      <c r="N22" s="256"/>
      <c r="O22" s="256"/>
      <c r="P22" s="256"/>
      <c r="Q22" s="257"/>
      <c r="R22" s="257"/>
      <c r="S22" s="257"/>
      <c r="T22" s="257"/>
      <c r="U22" s="257"/>
      <c r="V22" s="257"/>
      <c r="W22" s="256"/>
      <c r="X22" s="256"/>
      <c r="Y22" s="256"/>
      <c r="Z22" s="256"/>
      <c r="AA22" s="256"/>
      <c r="AB22" s="256"/>
      <c r="AC22" s="256"/>
      <c r="AD22" s="256"/>
      <c r="AE22" s="256"/>
      <c r="AF22" s="256"/>
      <c r="AG22" s="256"/>
      <c r="AH22" s="256"/>
      <c r="AI22" s="256"/>
      <c r="AJ22" s="256"/>
      <c r="AK22" s="256"/>
      <c r="AL22" s="256"/>
      <c r="AM22" s="256"/>
      <c r="AN22" s="256"/>
      <c r="AO22" s="256"/>
    </row>
    <row r="23" spans="1:41" ht="15.75" customHeight="1">
      <c r="A23" s="256"/>
      <c r="B23" s="256"/>
      <c r="C23" s="257"/>
      <c r="D23" s="256"/>
      <c r="E23" s="256"/>
      <c r="F23" s="256"/>
      <c r="G23" s="256"/>
      <c r="H23" s="256"/>
      <c r="I23" s="256"/>
      <c r="J23" s="256"/>
      <c r="K23" s="256"/>
      <c r="L23" s="256"/>
      <c r="M23" s="256"/>
      <c r="N23" s="256"/>
      <c r="O23" s="256"/>
      <c r="P23" s="256"/>
      <c r="Q23" s="257"/>
      <c r="R23" s="257"/>
      <c r="S23" s="257"/>
      <c r="T23" s="257"/>
      <c r="U23" s="257"/>
      <c r="V23" s="257"/>
      <c r="W23" s="256"/>
      <c r="X23" s="256"/>
      <c r="Y23" s="256"/>
      <c r="Z23" s="256"/>
      <c r="AA23" s="256"/>
      <c r="AB23" s="256"/>
      <c r="AC23" s="256"/>
      <c r="AD23" s="256"/>
      <c r="AE23" s="256"/>
      <c r="AF23" s="256"/>
      <c r="AG23" s="256"/>
      <c r="AH23" s="256"/>
      <c r="AI23" s="256"/>
      <c r="AJ23" s="256"/>
      <c r="AK23" s="256"/>
      <c r="AL23" s="256"/>
      <c r="AM23" s="256"/>
      <c r="AN23" s="256"/>
      <c r="AO23" s="256"/>
    </row>
    <row r="24" spans="1:41" ht="15.75" customHeight="1">
      <c r="A24" s="256"/>
      <c r="B24" s="256"/>
      <c r="C24" s="257"/>
      <c r="D24" s="256"/>
      <c r="E24" s="256"/>
      <c r="F24" s="256"/>
      <c r="G24" s="256"/>
      <c r="H24" s="256"/>
      <c r="I24" s="256"/>
      <c r="J24" s="256"/>
      <c r="K24" s="256"/>
      <c r="L24" s="256"/>
      <c r="M24" s="256"/>
      <c r="N24" s="256"/>
      <c r="O24" s="256"/>
      <c r="P24" s="256"/>
      <c r="Q24" s="257"/>
      <c r="R24" s="257"/>
      <c r="S24" s="257"/>
      <c r="T24" s="257"/>
      <c r="U24" s="257"/>
      <c r="V24" s="257"/>
      <c r="W24" s="256"/>
      <c r="X24" s="256"/>
      <c r="Y24" s="256"/>
      <c r="Z24" s="256"/>
      <c r="AA24" s="256"/>
      <c r="AB24" s="256"/>
      <c r="AC24" s="256"/>
      <c r="AD24" s="256"/>
      <c r="AE24" s="256"/>
      <c r="AF24" s="256"/>
      <c r="AG24" s="256"/>
      <c r="AH24" s="256"/>
      <c r="AI24" s="256"/>
      <c r="AJ24" s="256"/>
      <c r="AK24" s="256"/>
      <c r="AL24" s="256"/>
      <c r="AM24" s="256"/>
      <c r="AN24" s="256"/>
      <c r="AO24" s="256"/>
    </row>
    <row r="25" spans="1:41" ht="15.75" customHeight="1">
      <c r="A25" s="271"/>
      <c r="B25" s="492"/>
      <c r="C25" s="492"/>
      <c r="D25" s="492"/>
      <c r="E25" s="492"/>
      <c r="F25" s="492"/>
      <c r="G25" s="492"/>
      <c r="H25" s="492"/>
      <c r="I25" s="492"/>
      <c r="J25" s="492"/>
      <c r="K25" s="492"/>
      <c r="L25" s="492"/>
      <c r="M25" s="492"/>
      <c r="N25" s="492"/>
      <c r="O25" s="492"/>
      <c r="P25" s="492"/>
      <c r="Q25" s="492"/>
      <c r="R25" s="492"/>
      <c r="S25" s="492"/>
      <c r="T25" s="492"/>
      <c r="U25" s="492"/>
      <c r="V25" s="492"/>
      <c r="W25" s="492"/>
      <c r="X25" s="492"/>
      <c r="Y25" s="492"/>
      <c r="Z25" s="492"/>
      <c r="AA25" s="271"/>
      <c r="AB25" s="271"/>
      <c r="AC25" s="271"/>
      <c r="AD25" s="271"/>
      <c r="AE25" s="271"/>
      <c r="AF25" s="271"/>
      <c r="AG25" s="271"/>
      <c r="AH25" s="271"/>
      <c r="AI25" s="271"/>
      <c r="AJ25" s="271"/>
      <c r="AK25" s="271"/>
      <c r="AL25" s="271"/>
      <c r="AM25" s="271"/>
      <c r="AN25" s="271"/>
      <c r="AO25" s="256"/>
    </row>
    <row r="26" spans="1:41" ht="15.75" customHeight="1">
      <c r="A26" s="256"/>
      <c r="B26" s="492"/>
      <c r="C26" s="492"/>
      <c r="D26" s="492"/>
      <c r="E26" s="492"/>
      <c r="F26" s="492"/>
      <c r="G26" s="492"/>
      <c r="H26" s="492"/>
      <c r="I26" s="492"/>
      <c r="J26" s="492"/>
      <c r="K26" s="492"/>
      <c r="L26" s="492"/>
      <c r="M26" s="492"/>
      <c r="N26" s="492"/>
      <c r="O26" s="492"/>
      <c r="P26" s="492"/>
      <c r="Q26" s="492"/>
      <c r="R26" s="492"/>
      <c r="S26" s="492"/>
      <c r="T26" s="492"/>
      <c r="U26" s="492"/>
      <c r="V26" s="492"/>
      <c r="W26" s="492"/>
      <c r="X26" s="492"/>
      <c r="Y26" s="492"/>
      <c r="Z26" s="492"/>
      <c r="AA26" s="256"/>
      <c r="AB26" s="256"/>
      <c r="AC26" s="256"/>
      <c r="AD26" s="256"/>
      <c r="AE26" s="256"/>
      <c r="AF26" s="256"/>
      <c r="AG26" s="256"/>
      <c r="AH26" s="256"/>
      <c r="AI26" s="256"/>
      <c r="AJ26" s="256"/>
      <c r="AK26" s="256"/>
      <c r="AL26" s="256"/>
      <c r="AM26" s="256"/>
      <c r="AN26" s="256"/>
      <c r="AO26" s="256"/>
    </row>
    <row r="27" spans="1:41" ht="15.75" customHeight="1">
      <c r="A27" s="256"/>
      <c r="B27" s="269"/>
      <c r="C27" s="269"/>
      <c r="D27" s="269"/>
      <c r="E27" s="269"/>
      <c r="F27" s="269"/>
      <c r="G27" s="269"/>
      <c r="H27" s="269"/>
      <c r="I27" s="269"/>
      <c r="J27" s="269"/>
      <c r="K27" s="269"/>
      <c r="L27" s="269"/>
      <c r="M27" s="269"/>
      <c r="N27" s="269"/>
      <c r="O27" s="269"/>
      <c r="P27" s="269"/>
      <c r="Q27" s="269"/>
      <c r="R27" s="269"/>
      <c r="S27" s="269"/>
      <c r="T27" s="269"/>
      <c r="U27" s="269"/>
      <c r="V27" s="269"/>
      <c r="W27" s="269"/>
      <c r="X27" s="269"/>
      <c r="Y27" s="256"/>
      <c r="Z27" s="256"/>
      <c r="AA27" s="256"/>
      <c r="AB27" s="256"/>
      <c r="AC27" s="256"/>
      <c r="AD27" s="256"/>
      <c r="AE27" s="256"/>
      <c r="AF27" s="256"/>
      <c r="AG27" s="256"/>
      <c r="AH27" s="256"/>
      <c r="AI27" s="256"/>
      <c r="AJ27" s="256"/>
      <c r="AK27" s="256"/>
      <c r="AL27" s="256"/>
      <c r="AM27" s="256"/>
      <c r="AN27" s="256"/>
      <c r="AO27" s="256"/>
    </row>
    <row r="28" spans="1:41" ht="15.75" customHeight="1">
      <c r="A28" s="256"/>
      <c r="B28" s="256"/>
      <c r="C28" s="256"/>
      <c r="D28" s="256"/>
      <c r="E28" s="256"/>
      <c r="F28" s="256"/>
      <c r="G28" s="256"/>
      <c r="H28" s="256"/>
      <c r="I28" s="256"/>
      <c r="J28" s="256"/>
      <c r="K28" s="256"/>
      <c r="L28" s="256"/>
      <c r="M28" s="256"/>
      <c r="N28" s="256"/>
      <c r="O28" s="256"/>
      <c r="P28" s="256"/>
      <c r="Q28" s="256"/>
      <c r="R28" s="256"/>
      <c r="S28" s="256"/>
      <c r="T28" s="256"/>
      <c r="V28" s="257"/>
      <c r="W28" s="256"/>
      <c r="X28" s="256"/>
      <c r="Y28" s="256"/>
      <c r="Z28" s="256"/>
      <c r="AA28" s="256"/>
      <c r="AB28" s="256"/>
      <c r="AC28" s="256"/>
      <c r="AD28" s="256"/>
      <c r="AE28" s="256"/>
      <c r="AF28" s="256"/>
      <c r="AG28" s="256"/>
      <c r="AH28" s="256"/>
      <c r="AI28" s="256"/>
      <c r="AJ28" s="256"/>
      <c r="AK28" s="256"/>
      <c r="AL28" s="256"/>
      <c r="AM28" s="256"/>
      <c r="AN28" s="256"/>
      <c r="AO28" s="256"/>
    </row>
    <row r="29" spans="1:41" ht="15.75" customHeight="1">
      <c r="A29" s="256"/>
      <c r="B29" s="256"/>
      <c r="C29" s="256"/>
      <c r="D29" s="256"/>
      <c r="E29" s="256"/>
      <c r="F29" s="256"/>
      <c r="G29" s="256"/>
      <c r="H29" s="256"/>
      <c r="I29" s="256"/>
      <c r="J29" s="256"/>
      <c r="K29" s="256"/>
      <c r="L29" s="256"/>
      <c r="M29" s="256"/>
      <c r="N29" s="256"/>
      <c r="O29" s="256"/>
      <c r="P29" s="256"/>
      <c r="Q29" s="256"/>
      <c r="R29" s="256"/>
      <c r="S29" s="256"/>
      <c r="T29" s="256"/>
      <c r="V29" s="257"/>
      <c r="W29" s="256"/>
      <c r="X29" s="256"/>
      <c r="Y29" s="256"/>
      <c r="Z29" s="256"/>
      <c r="AA29" s="256"/>
      <c r="AB29" s="256"/>
      <c r="AC29" s="256"/>
      <c r="AD29" s="256"/>
      <c r="AE29" s="256"/>
      <c r="AF29" s="256"/>
      <c r="AG29" s="256"/>
      <c r="AH29" s="256"/>
      <c r="AI29" s="256"/>
      <c r="AJ29" s="256"/>
      <c r="AK29" s="256"/>
      <c r="AL29" s="256"/>
      <c r="AM29" s="256"/>
      <c r="AN29" s="256"/>
      <c r="AO29" s="256"/>
    </row>
    <row r="30" spans="1:41" ht="15.75" customHeight="1">
      <c r="A30" s="256"/>
      <c r="B30" s="256"/>
      <c r="C30" s="256"/>
      <c r="D30" s="256"/>
      <c r="E30" s="256"/>
      <c r="F30" s="256"/>
      <c r="G30" s="256"/>
      <c r="H30" s="256"/>
      <c r="I30" s="256"/>
      <c r="J30" s="256"/>
      <c r="K30" s="256"/>
      <c r="L30" s="256"/>
      <c r="M30" s="256"/>
      <c r="N30" s="256"/>
      <c r="O30" s="256"/>
      <c r="P30" s="257"/>
      <c r="R30" s="256"/>
      <c r="T30" s="256"/>
      <c r="U30" s="256"/>
      <c r="V30" s="256"/>
      <c r="W30" s="256"/>
      <c r="X30" s="256"/>
      <c r="Y30" s="256"/>
      <c r="Z30" s="256"/>
      <c r="AA30" s="256"/>
      <c r="AB30" s="256"/>
      <c r="AC30" s="256"/>
      <c r="AD30" s="256"/>
      <c r="AE30" s="256"/>
      <c r="AF30" s="256"/>
      <c r="AG30" s="256"/>
      <c r="AH30" s="256"/>
      <c r="AI30" s="256"/>
      <c r="AJ30" s="256"/>
      <c r="AK30" s="256"/>
      <c r="AL30" s="256"/>
      <c r="AM30" s="256"/>
      <c r="AN30" s="256"/>
      <c r="AO30" s="256"/>
    </row>
    <row r="31" spans="1:41" ht="5.25" customHeight="1">
      <c r="A31" s="256"/>
      <c r="B31" s="256"/>
      <c r="C31" s="256"/>
      <c r="D31" s="256"/>
      <c r="E31" s="256"/>
      <c r="F31" s="256"/>
      <c r="G31" s="256"/>
      <c r="H31" s="256"/>
      <c r="I31" s="256"/>
      <c r="J31" s="256"/>
      <c r="K31" s="256"/>
      <c r="L31" s="256"/>
      <c r="M31" s="256"/>
      <c r="N31" s="256"/>
      <c r="O31" s="256"/>
      <c r="R31" s="256"/>
      <c r="T31" s="256"/>
      <c r="U31" s="256"/>
      <c r="V31" s="256"/>
      <c r="W31" s="256"/>
      <c r="X31" s="256"/>
      <c r="Y31" s="256"/>
      <c r="Z31" s="256"/>
      <c r="AA31" s="256"/>
      <c r="AB31" s="256"/>
      <c r="AC31" s="256"/>
      <c r="AD31" s="256"/>
      <c r="AE31" s="256"/>
      <c r="AF31" s="256"/>
      <c r="AG31" s="256"/>
      <c r="AH31" s="256"/>
      <c r="AI31" s="256"/>
      <c r="AJ31" s="256"/>
      <c r="AK31" s="256"/>
      <c r="AL31" s="256"/>
      <c r="AM31" s="256"/>
      <c r="AN31" s="256"/>
      <c r="AO31" s="256"/>
    </row>
    <row r="32" spans="1:41" ht="15.75" customHeight="1">
      <c r="A32" s="256"/>
      <c r="B32" s="256"/>
      <c r="C32" s="256"/>
      <c r="D32" s="256"/>
      <c r="E32" s="256"/>
      <c r="F32" s="256"/>
      <c r="G32" s="256"/>
      <c r="H32" s="256"/>
      <c r="I32" s="256"/>
      <c r="J32" s="256"/>
      <c r="K32" s="256"/>
      <c r="L32" s="256"/>
      <c r="M32" s="256"/>
      <c r="N32" s="256"/>
      <c r="O32" s="256"/>
      <c r="P32" s="257"/>
      <c r="Q32" s="256"/>
      <c r="R32" s="256"/>
      <c r="S32" s="256"/>
      <c r="T32" s="256"/>
      <c r="U32" s="256"/>
      <c r="V32" s="256"/>
      <c r="W32" s="256"/>
      <c r="X32" s="256"/>
      <c r="Y32" s="256"/>
      <c r="Z32" s="256"/>
      <c r="AA32" s="256"/>
      <c r="AB32" s="256"/>
      <c r="AC32" s="256"/>
      <c r="AD32" s="256"/>
      <c r="AE32" s="256"/>
      <c r="AF32" s="256"/>
      <c r="AG32" s="256"/>
      <c r="AH32" s="256"/>
      <c r="AI32" s="256"/>
      <c r="AJ32" s="256"/>
      <c r="AK32" s="256"/>
      <c r="AL32" s="256"/>
      <c r="AM32" s="256"/>
      <c r="AN32" s="256"/>
      <c r="AO32" s="256"/>
    </row>
    <row r="33" spans="1:41" ht="15.75" customHeight="1">
      <c r="A33" s="256"/>
      <c r="B33" s="256"/>
      <c r="C33" s="256"/>
      <c r="D33" s="256"/>
      <c r="E33" s="256"/>
      <c r="F33" s="256"/>
      <c r="G33" s="256"/>
      <c r="H33" s="256"/>
      <c r="I33" s="256"/>
      <c r="J33" s="256"/>
      <c r="K33" s="256"/>
      <c r="L33" s="256"/>
      <c r="M33" s="256"/>
      <c r="N33" s="256"/>
      <c r="O33" s="256"/>
      <c r="P33" s="256"/>
      <c r="Q33" s="256"/>
      <c r="R33" s="256"/>
      <c r="S33" s="256"/>
      <c r="T33" s="256"/>
      <c r="U33" s="256"/>
      <c r="V33" s="256"/>
      <c r="W33" s="256"/>
      <c r="X33" s="256"/>
      <c r="Y33" s="256"/>
      <c r="Z33" s="256"/>
      <c r="AA33" s="256"/>
      <c r="AB33" s="256"/>
      <c r="AC33" s="256"/>
      <c r="AD33" s="256"/>
      <c r="AE33" s="256"/>
      <c r="AF33" s="256"/>
      <c r="AG33" s="256"/>
      <c r="AH33" s="256"/>
      <c r="AI33" s="256"/>
      <c r="AJ33" s="256"/>
      <c r="AK33" s="256"/>
      <c r="AL33" s="256"/>
      <c r="AM33" s="256"/>
      <c r="AN33" s="256"/>
      <c r="AO33" s="256"/>
    </row>
    <row r="34" spans="1:41" ht="13.5">
      <c r="A34" s="256"/>
      <c r="B34" s="256"/>
      <c r="C34" s="269"/>
      <c r="D34" s="269"/>
      <c r="E34" s="269"/>
      <c r="F34" s="269"/>
      <c r="G34" s="269"/>
      <c r="H34" s="269"/>
      <c r="I34" s="269"/>
      <c r="J34" s="269"/>
      <c r="K34" s="269"/>
      <c r="L34" s="256"/>
      <c r="M34" s="256"/>
      <c r="N34" s="256"/>
      <c r="O34" s="256"/>
      <c r="P34" s="256"/>
      <c r="Q34" s="256"/>
      <c r="R34" s="256"/>
      <c r="S34" s="256"/>
      <c r="T34" s="256"/>
      <c r="U34" s="256"/>
      <c r="V34" s="256"/>
      <c r="W34" s="256"/>
      <c r="X34" s="256"/>
      <c r="Y34" s="257"/>
      <c r="Z34" s="257"/>
      <c r="AA34" s="257"/>
      <c r="AB34" s="257"/>
      <c r="AC34" s="257"/>
      <c r="AD34" s="256"/>
      <c r="AE34" s="256"/>
      <c r="AF34" s="256"/>
      <c r="AG34" s="256"/>
      <c r="AH34" s="256"/>
      <c r="AI34" s="256"/>
      <c r="AJ34" s="256"/>
      <c r="AK34" s="256"/>
      <c r="AL34" s="256"/>
      <c r="AM34" s="256"/>
      <c r="AN34" s="256"/>
      <c r="AO34" s="256"/>
    </row>
    <row r="35" spans="1:41" ht="13.5">
      <c r="A35" s="256"/>
      <c r="B35" s="256"/>
      <c r="C35" s="256"/>
      <c r="E35" s="257"/>
      <c r="F35" s="256"/>
      <c r="G35" s="269"/>
      <c r="H35" s="269"/>
      <c r="I35" s="269"/>
      <c r="J35" s="269"/>
      <c r="K35" s="269"/>
      <c r="L35" s="256"/>
      <c r="M35" s="256"/>
      <c r="N35" s="256"/>
      <c r="O35" s="256"/>
      <c r="P35" s="256"/>
      <c r="Q35" s="256"/>
      <c r="R35" s="256"/>
      <c r="S35" s="256"/>
      <c r="T35" s="256"/>
      <c r="U35" s="256"/>
      <c r="V35" s="256"/>
      <c r="W35" s="256"/>
      <c r="X35" s="256"/>
      <c r="Y35" s="256"/>
      <c r="Z35" s="256"/>
      <c r="AA35" s="256"/>
      <c r="AB35" s="256"/>
      <c r="AC35" s="256"/>
      <c r="AD35" s="256"/>
      <c r="AE35" s="256"/>
      <c r="AF35" s="256"/>
      <c r="AG35" s="256"/>
      <c r="AH35" s="256"/>
      <c r="AI35" s="256"/>
      <c r="AJ35" s="256"/>
      <c r="AK35" s="256"/>
      <c r="AL35" s="256"/>
      <c r="AM35" s="256"/>
      <c r="AN35" s="256"/>
      <c r="AO35" s="256"/>
    </row>
    <row r="36" spans="1:41" ht="13.5">
      <c r="A36" s="256"/>
      <c r="B36" s="256"/>
      <c r="C36" s="256"/>
      <c r="D36" s="256"/>
      <c r="E36" s="488"/>
      <c r="F36" s="488"/>
      <c r="G36" s="488"/>
      <c r="H36" s="488"/>
      <c r="I36" s="488"/>
      <c r="J36" s="488"/>
      <c r="K36" s="488"/>
      <c r="L36" s="488"/>
      <c r="M36" s="488"/>
      <c r="N36" s="488"/>
      <c r="O36" s="488"/>
      <c r="P36" s="488"/>
      <c r="Q36" s="488"/>
      <c r="R36" s="488"/>
      <c r="S36" s="488"/>
      <c r="T36" s="488"/>
      <c r="U36" s="488"/>
      <c r="V36" s="488"/>
      <c r="W36" s="488"/>
      <c r="X36" s="488"/>
      <c r="Y36" s="488"/>
      <c r="Z36" s="488"/>
      <c r="AA36" s="256"/>
      <c r="AB36" s="256"/>
      <c r="AC36" s="256"/>
      <c r="AD36" s="256"/>
      <c r="AE36" s="256"/>
      <c r="AF36" s="256"/>
      <c r="AG36" s="256"/>
      <c r="AH36" s="256"/>
      <c r="AI36" s="256"/>
      <c r="AJ36" s="256"/>
      <c r="AK36" s="256"/>
      <c r="AL36" s="256"/>
      <c r="AM36" s="256"/>
      <c r="AN36" s="256"/>
      <c r="AO36" s="256"/>
    </row>
    <row r="37" spans="1:41" ht="13.5">
      <c r="A37" s="256"/>
      <c r="B37" s="256"/>
      <c r="C37" s="256"/>
      <c r="D37" s="256"/>
      <c r="E37" s="488"/>
      <c r="F37" s="488"/>
      <c r="G37" s="488"/>
      <c r="H37" s="488"/>
      <c r="I37" s="488"/>
      <c r="J37" s="488"/>
      <c r="K37" s="488"/>
      <c r="L37" s="488"/>
      <c r="M37" s="488"/>
      <c r="N37" s="488"/>
      <c r="O37" s="488"/>
      <c r="P37" s="488"/>
      <c r="Q37" s="488"/>
      <c r="R37" s="488"/>
      <c r="S37" s="488"/>
      <c r="T37" s="488"/>
      <c r="U37" s="488"/>
      <c r="V37" s="488"/>
      <c r="W37" s="488"/>
      <c r="X37" s="488"/>
      <c r="Y37" s="488"/>
      <c r="Z37" s="488"/>
      <c r="AA37" s="256"/>
      <c r="AB37" s="256"/>
      <c r="AC37" s="256"/>
      <c r="AD37" s="256"/>
      <c r="AE37" s="256"/>
      <c r="AF37" s="256"/>
      <c r="AG37" s="256"/>
      <c r="AH37" s="256"/>
      <c r="AI37" s="256"/>
      <c r="AJ37" s="256"/>
      <c r="AK37" s="256"/>
      <c r="AL37" s="256"/>
      <c r="AM37" s="256"/>
      <c r="AN37" s="256"/>
      <c r="AO37" s="256"/>
    </row>
    <row r="38" spans="1:41" ht="13.5">
      <c r="A38" s="256"/>
      <c r="B38" s="256"/>
      <c r="C38" s="263"/>
      <c r="D38" s="263"/>
      <c r="E38" s="488"/>
      <c r="F38" s="488"/>
      <c r="G38" s="488"/>
      <c r="H38" s="488"/>
      <c r="I38" s="488"/>
      <c r="J38" s="488"/>
      <c r="K38" s="488"/>
      <c r="L38" s="488"/>
      <c r="M38" s="488"/>
      <c r="N38" s="488"/>
      <c r="O38" s="488"/>
      <c r="P38" s="488"/>
      <c r="Q38" s="488"/>
      <c r="R38" s="488"/>
      <c r="S38" s="488"/>
      <c r="T38" s="488"/>
      <c r="U38" s="488"/>
      <c r="V38" s="488"/>
      <c r="W38" s="488"/>
      <c r="X38" s="488"/>
      <c r="Y38" s="488"/>
      <c r="Z38" s="488"/>
      <c r="AA38" s="263"/>
      <c r="AB38" s="263"/>
      <c r="AC38" s="263"/>
      <c r="AD38" s="263"/>
      <c r="AE38" s="263"/>
      <c r="AF38" s="263"/>
      <c r="AG38" s="263"/>
      <c r="AH38" s="263"/>
      <c r="AI38" s="263"/>
      <c r="AJ38" s="263"/>
      <c r="AK38" s="263"/>
      <c r="AL38" s="263"/>
      <c r="AM38" s="256"/>
      <c r="AN38" s="256"/>
      <c r="AO38" s="256"/>
    </row>
    <row r="39" spans="1:41" ht="13.5">
      <c r="A39" s="256"/>
      <c r="B39" s="256"/>
      <c r="C39" s="263"/>
      <c r="D39" s="263"/>
      <c r="E39" s="488"/>
      <c r="F39" s="488"/>
      <c r="G39" s="488"/>
      <c r="H39" s="488"/>
      <c r="I39" s="488"/>
      <c r="J39" s="488"/>
      <c r="K39" s="488"/>
      <c r="L39" s="488"/>
      <c r="M39" s="488"/>
      <c r="N39" s="488"/>
      <c r="O39" s="488"/>
      <c r="P39" s="488"/>
      <c r="Q39" s="488"/>
      <c r="R39" s="488"/>
      <c r="S39" s="488"/>
      <c r="T39" s="488"/>
      <c r="U39" s="488"/>
      <c r="V39" s="488"/>
      <c r="W39" s="488"/>
      <c r="X39" s="488"/>
      <c r="Y39" s="488"/>
      <c r="Z39" s="488"/>
      <c r="AA39" s="263"/>
      <c r="AB39" s="263"/>
      <c r="AC39" s="263"/>
      <c r="AD39" s="263"/>
      <c r="AE39" s="263"/>
      <c r="AF39" s="263"/>
      <c r="AG39" s="263"/>
      <c r="AH39" s="263"/>
      <c r="AI39" s="263"/>
      <c r="AJ39" s="263"/>
      <c r="AK39" s="263"/>
      <c r="AL39" s="263"/>
      <c r="AM39" s="256"/>
      <c r="AN39" s="256"/>
      <c r="AO39" s="256"/>
    </row>
    <row r="40" spans="1:41" s="272" customFormat="1" ht="13.5">
      <c r="A40" s="267"/>
      <c r="B40" s="267"/>
      <c r="C40" s="263"/>
      <c r="D40" s="263"/>
      <c r="E40" s="263"/>
      <c r="F40" s="263"/>
      <c r="G40" s="263"/>
      <c r="H40" s="263"/>
      <c r="I40" s="263"/>
      <c r="J40" s="263"/>
      <c r="K40" s="263"/>
      <c r="L40" s="263"/>
      <c r="M40" s="263"/>
      <c r="N40" s="263"/>
      <c r="O40" s="263"/>
      <c r="P40" s="263"/>
      <c r="Q40" s="263"/>
      <c r="R40" s="263"/>
      <c r="S40" s="263"/>
      <c r="T40" s="263"/>
      <c r="U40" s="263"/>
      <c r="V40" s="263"/>
      <c r="W40" s="263"/>
      <c r="X40" s="263"/>
      <c r="Y40" s="263"/>
      <c r="Z40" s="263"/>
      <c r="AA40" s="263"/>
      <c r="AB40" s="263"/>
      <c r="AC40" s="263"/>
      <c r="AD40" s="263"/>
      <c r="AE40" s="263"/>
      <c r="AF40" s="263"/>
      <c r="AG40" s="263"/>
      <c r="AH40" s="263"/>
      <c r="AI40" s="263"/>
      <c r="AJ40" s="263"/>
      <c r="AK40" s="263"/>
      <c r="AL40" s="263"/>
      <c r="AM40" s="266"/>
      <c r="AN40" s="267"/>
      <c r="AO40" s="267"/>
    </row>
    <row r="41" spans="1:41" ht="14.25" customHeight="1">
      <c r="A41" s="273"/>
      <c r="B41" s="273"/>
      <c r="C41" s="273"/>
      <c r="D41" s="273"/>
      <c r="E41" s="273"/>
      <c r="F41" s="273"/>
      <c r="G41" s="273"/>
      <c r="H41" s="273"/>
      <c r="I41" s="273"/>
      <c r="J41" s="273"/>
      <c r="K41" s="273"/>
      <c r="L41" s="273"/>
      <c r="M41" s="273"/>
      <c r="N41" s="273"/>
      <c r="O41" s="273"/>
      <c r="P41" s="273"/>
      <c r="Q41" s="273"/>
      <c r="R41" s="273"/>
      <c r="S41" s="273"/>
      <c r="T41" s="273"/>
      <c r="U41" s="273"/>
      <c r="V41" s="273"/>
      <c r="W41" s="273"/>
      <c r="X41" s="273"/>
      <c r="Y41" s="273"/>
      <c r="Z41" s="273"/>
      <c r="AA41" s="273"/>
      <c r="AB41" s="273"/>
      <c r="AC41" s="273"/>
      <c r="AD41" s="273"/>
      <c r="AE41" s="273"/>
      <c r="AF41" s="273"/>
      <c r="AG41" s="273"/>
      <c r="AH41" s="273"/>
      <c r="AI41" s="273"/>
      <c r="AJ41" s="273"/>
      <c r="AK41" s="273"/>
      <c r="AL41" s="273"/>
      <c r="AM41" s="273"/>
      <c r="AN41" s="273"/>
      <c r="AO41" s="256"/>
    </row>
    <row r="42" spans="1:41" ht="14.25" customHeight="1">
      <c r="A42" s="273"/>
      <c r="B42" s="273"/>
      <c r="C42" s="273"/>
      <c r="D42" s="273"/>
      <c r="E42" s="273"/>
      <c r="F42" s="273"/>
      <c r="G42" s="273"/>
      <c r="H42" s="273"/>
      <c r="I42" s="273"/>
      <c r="J42" s="273"/>
      <c r="K42" s="273"/>
      <c r="L42" s="273"/>
      <c r="M42" s="273"/>
      <c r="N42" s="273"/>
      <c r="O42" s="273"/>
      <c r="P42" s="273"/>
      <c r="Q42" s="273"/>
      <c r="R42" s="273"/>
      <c r="S42" s="273"/>
      <c r="T42" s="273"/>
      <c r="U42" s="273"/>
      <c r="V42" s="273"/>
      <c r="W42" s="273"/>
      <c r="X42" s="273"/>
      <c r="Y42" s="273"/>
      <c r="Z42" s="273"/>
      <c r="AA42" s="273"/>
      <c r="AB42" s="273"/>
      <c r="AC42" s="273"/>
      <c r="AD42" s="273"/>
      <c r="AE42" s="273"/>
      <c r="AF42" s="273"/>
      <c r="AG42" s="273"/>
      <c r="AH42" s="273"/>
      <c r="AI42" s="273"/>
      <c r="AJ42" s="273"/>
      <c r="AK42" s="273"/>
      <c r="AL42" s="273"/>
      <c r="AM42" s="273"/>
      <c r="AN42" s="273"/>
      <c r="AO42" s="256"/>
    </row>
    <row r="43" spans="1:41" ht="14.25" customHeight="1">
      <c r="A43" s="273"/>
      <c r="B43" s="273"/>
      <c r="C43" s="273"/>
      <c r="D43" s="273"/>
      <c r="E43" s="273"/>
      <c r="F43" s="273"/>
      <c r="G43" s="273"/>
      <c r="H43" s="273"/>
      <c r="I43" s="273"/>
      <c r="J43" s="273"/>
      <c r="K43" s="273"/>
      <c r="L43" s="273"/>
      <c r="M43" s="273"/>
      <c r="N43" s="273"/>
      <c r="O43" s="273"/>
      <c r="P43" s="273"/>
      <c r="Q43" s="273"/>
      <c r="R43" s="273"/>
      <c r="S43" s="273"/>
      <c r="T43" s="273"/>
      <c r="U43" s="273"/>
      <c r="V43" s="273"/>
      <c r="W43" s="273"/>
      <c r="X43" s="273"/>
      <c r="Y43" s="273"/>
      <c r="Z43" s="273"/>
      <c r="AA43" s="273"/>
      <c r="AB43" s="273"/>
      <c r="AC43" s="273"/>
      <c r="AD43" s="273"/>
      <c r="AE43" s="273"/>
      <c r="AF43" s="273"/>
      <c r="AG43" s="273"/>
      <c r="AH43" s="273"/>
      <c r="AI43" s="273"/>
      <c r="AJ43" s="273"/>
      <c r="AK43" s="273"/>
      <c r="AL43" s="273"/>
      <c r="AM43" s="273"/>
      <c r="AN43" s="273"/>
      <c r="AO43" s="256"/>
    </row>
    <row r="44" spans="1:41" ht="14.25" customHeight="1">
      <c r="A44" s="256"/>
      <c r="B44" s="256"/>
      <c r="C44" s="256"/>
      <c r="D44" s="256"/>
      <c r="E44" s="256"/>
      <c r="F44" s="256"/>
      <c r="G44" s="256"/>
      <c r="H44" s="256"/>
      <c r="I44" s="256"/>
      <c r="J44" s="256"/>
      <c r="K44" s="256"/>
      <c r="L44" s="256"/>
      <c r="M44" s="256"/>
      <c r="N44" s="256"/>
      <c r="O44" s="256"/>
      <c r="P44" s="256"/>
      <c r="Q44" s="256"/>
      <c r="R44" s="256"/>
      <c r="S44" s="256"/>
      <c r="T44" s="256"/>
      <c r="U44" s="256"/>
      <c r="V44" s="256"/>
      <c r="W44" s="256"/>
      <c r="X44" s="256"/>
      <c r="Y44" s="256"/>
      <c r="Z44" s="256"/>
      <c r="AA44" s="256"/>
      <c r="AB44" s="256"/>
      <c r="AC44" s="256"/>
      <c r="AD44" s="256"/>
      <c r="AE44" s="256"/>
      <c r="AF44" s="256"/>
      <c r="AG44" s="256"/>
      <c r="AH44" s="256"/>
      <c r="AI44" s="256"/>
      <c r="AJ44" s="256"/>
      <c r="AK44" s="256"/>
      <c r="AL44" s="256"/>
      <c r="AM44" s="256"/>
      <c r="AN44" s="256"/>
      <c r="AO44" s="256"/>
    </row>
    <row r="45" spans="1:41" ht="20.25" customHeight="1">
      <c r="A45" s="256"/>
      <c r="B45" s="256"/>
      <c r="C45" s="256"/>
      <c r="D45" s="256"/>
      <c r="E45" s="256"/>
      <c r="F45" s="256"/>
      <c r="G45" s="256"/>
      <c r="H45" s="256"/>
      <c r="I45" s="256"/>
      <c r="J45" s="256"/>
      <c r="K45" s="256"/>
      <c r="AN45" s="256"/>
      <c r="AO45" s="256"/>
    </row>
    <row r="46" spans="1:41" ht="20.25" customHeight="1">
      <c r="A46" s="256"/>
      <c r="B46" s="256"/>
      <c r="C46" s="256"/>
      <c r="D46" s="256"/>
      <c r="E46" s="256"/>
      <c r="F46" s="256"/>
      <c r="G46" s="256"/>
      <c r="H46" s="256"/>
      <c r="I46" s="256"/>
      <c r="J46" s="256"/>
      <c r="K46" s="256"/>
      <c r="AN46" s="256"/>
      <c r="AO46" s="256"/>
    </row>
    <row r="47" spans="1:41" ht="14.25" customHeight="1">
      <c r="A47" s="256"/>
      <c r="B47" s="256"/>
      <c r="C47" s="256"/>
      <c r="D47" s="256"/>
      <c r="E47" s="256"/>
      <c r="F47" s="256"/>
      <c r="G47" s="256"/>
      <c r="H47" s="256"/>
      <c r="I47" s="256"/>
      <c r="J47" s="256"/>
      <c r="K47" s="256"/>
      <c r="AN47" s="256"/>
      <c r="AO47" s="256"/>
    </row>
    <row r="48" spans="1:41" ht="14.25" customHeight="1">
      <c r="A48" s="256"/>
      <c r="B48" s="256"/>
      <c r="C48" s="256"/>
      <c r="D48" s="256"/>
      <c r="E48" s="256"/>
      <c r="F48" s="256"/>
      <c r="G48" s="256"/>
      <c r="H48" s="256"/>
      <c r="I48" s="256"/>
      <c r="J48" s="256"/>
      <c r="K48" s="256"/>
      <c r="AN48" s="256"/>
      <c r="AO48" s="256"/>
    </row>
    <row r="49" spans="1:41" ht="14.25" customHeight="1">
      <c r="A49" s="274"/>
      <c r="B49" s="274"/>
      <c r="C49" s="274"/>
      <c r="D49" s="274"/>
      <c r="E49" s="274"/>
      <c r="F49" s="274"/>
      <c r="G49" s="274"/>
      <c r="H49" s="274"/>
      <c r="I49" s="274"/>
      <c r="J49" s="274"/>
      <c r="K49" s="274"/>
      <c r="AN49" s="274"/>
      <c r="AO49" s="256"/>
    </row>
    <row r="50" spans="1:41" ht="14.25" customHeight="1">
      <c r="A50" s="274"/>
      <c r="B50" s="274"/>
      <c r="C50" s="274"/>
      <c r="D50" s="257"/>
      <c r="E50" s="257"/>
      <c r="F50" s="257"/>
      <c r="G50" s="257"/>
      <c r="H50" s="257"/>
      <c r="I50" s="257"/>
      <c r="J50" s="257"/>
      <c r="K50" s="257"/>
      <c r="AN50" s="274"/>
      <c r="AO50" s="256"/>
    </row>
    <row r="51" spans="1:41" ht="14.25" customHeight="1">
      <c r="A51" s="274"/>
      <c r="B51" s="274"/>
      <c r="C51" s="274"/>
      <c r="D51" s="257"/>
      <c r="E51" s="257"/>
      <c r="F51" s="257"/>
      <c r="G51" s="257"/>
      <c r="H51" s="257"/>
      <c r="I51" s="257"/>
      <c r="J51" s="257"/>
      <c r="K51" s="257"/>
      <c r="L51" s="257"/>
      <c r="M51" s="257"/>
      <c r="N51" s="257"/>
      <c r="O51" s="257"/>
      <c r="P51" s="257"/>
      <c r="Q51" s="257"/>
      <c r="R51" s="257"/>
      <c r="S51" s="257"/>
      <c r="T51" s="257"/>
      <c r="U51" s="257"/>
      <c r="V51" s="257"/>
      <c r="W51" s="257"/>
      <c r="X51" s="257"/>
      <c r="Y51" s="256"/>
      <c r="Z51" s="256"/>
      <c r="AA51" s="256"/>
      <c r="AB51" s="256"/>
      <c r="AC51" s="256"/>
      <c r="AD51" s="256"/>
      <c r="AE51" s="256"/>
      <c r="AF51" s="256"/>
      <c r="AG51" s="256"/>
      <c r="AH51" s="256"/>
      <c r="AI51" s="256"/>
      <c r="AJ51" s="256"/>
      <c r="AK51" s="256"/>
      <c r="AL51" s="256"/>
      <c r="AM51" s="256"/>
      <c r="AN51" s="274"/>
      <c r="AO51" s="256"/>
    </row>
    <row r="52" spans="1:41" ht="14.25" customHeight="1">
      <c r="A52" s="256"/>
      <c r="B52" s="256"/>
      <c r="C52" s="256"/>
      <c r="D52" s="256"/>
      <c r="E52" s="256"/>
      <c r="F52" s="256"/>
      <c r="G52" s="256"/>
      <c r="H52" s="256"/>
      <c r="I52" s="256"/>
      <c r="J52" s="256"/>
      <c r="K52" s="256"/>
      <c r="L52" s="256"/>
      <c r="M52" s="256"/>
      <c r="N52" s="256"/>
      <c r="O52" s="257"/>
      <c r="P52" s="257"/>
      <c r="Q52" s="257"/>
      <c r="R52" s="257"/>
      <c r="S52" s="257"/>
      <c r="T52" s="257"/>
      <c r="U52" s="257"/>
      <c r="V52" s="257"/>
      <c r="W52" s="257"/>
      <c r="X52" s="257"/>
      <c r="Y52" s="257"/>
      <c r="Z52" s="257"/>
      <c r="AA52" s="257"/>
      <c r="AB52" s="257"/>
      <c r="AC52" s="257"/>
      <c r="AD52" s="257"/>
      <c r="AE52" s="257"/>
      <c r="AF52" s="257"/>
      <c r="AG52" s="257"/>
      <c r="AH52" s="257"/>
      <c r="AI52" s="256"/>
      <c r="AJ52" s="256"/>
      <c r="AK52" s="256"/>
      <c r="AL52" s="256"/>
      <c r="AM52" s="256"/>
      <c r="AN52" s="256"/>
      <c r="AO52" s="256"/>
    </row>
    <row r="53" spans="1:41" ht="14.25" customHeight="1">
      <c r="N53" s="256"/>
      <c r="O53" s="257"/>
      <c r="P53" s="257"/>
      <c r="Q53" s="257"/>
      <c r="R53" s="257"/>
      <c r="S53" s="257"/>
      <c r="T53" s="257"/>
      <c r="U53" s="257"/>
      <c r="V53" s="257"/>
      <c r="W53" s="257"/>
      <c r="X53" s="257"/>
      <c r="Y53" s="257"/>
      <c r="Z53" s="257"/>
      <c r="AA53" s="257"/>
      <c r="AB53" s="257"/>
      <c r="AC53" s="257"/>
      <c r="AD53" s="257"/>
      <c r="AE53" s="257"/>
      <c r="AF53" s="257"/>
      <c r="AG53" s="257"/>
      <c r="AH53" s="257"/>
      <c r="AI53" s="256"/>
      <c r="AJ53" s="256"/>
      <c r="AK53" s="256"/>
      <c r="AL53" s="256"/>
      <c r="AM53" s="256"/>
    </row>
    <row r="54" spans="1:41" ht="14.25" customHeight="1">
      <c r="N54" s="256"/>
      <c r="O54" s="257"/>
      <c r="P54" s="257"/>
      <c r="Q54" s="257"/>
      <c r="R54" s="257"/>
      <c r="S54" s="257"/>
      <c r="T54" s="257"/>
      <c r="U54" s="257"/>
      <c r="V54" s="257"/>
      <c r="W54" s="257"/>
      <c r="X54" s="257"/>
      <c r="Y54" s="257"/>
      <c r="Z54" s="257"/>
      <c r="AA54" s="257"/>
      <c r="AB54" s="257"/>
      <c r="AC54" s="257"/>
      <c r="AD54" s="257"/>
      <c r="AE54" s="257"/>
      <c r="AF54" s="257"/>
      <c r="AG54" s="257"/>
      <c r="AH54" s="257"/>
      <c r="AI54" s="256"/>
      <c r="AJ54" s="256"/>
      <c r="AK54" s="256"/>
      <c r="AL54" s="256"/>
      <c r="AM54" s="256"/>
    </row>
    <row r="55" spans="1:41" ht="14.25" customHeight="1">
      <c r="N55" s="256"/>
      <c r="O55" s="257"/>
      <c r="P55" s="257"/>
      <c r="Q55" s="257"/>
      <c r="R55" s="257"/>
      <c r="S55" s="257"/>
      <c r="T55" s="257"/>
      <c r="U55" s="257"/>
      <c r="V55" s="257"/>
      <c r="W55" s="257"/>
      <c r="X55" s="257"/>
      <c r="Y55" s="257"/>
      <c r="Z55" s="257"/>
      <c r="AA55" s="257"/>
      <c r="AB55" s="257"/>
      <c r="AC55" s="257"/>
      <c r="AD55" s="257"/>
      <c r="AE55" s="257"/>
      <c r="AF55" s="257"/>
      <c r="AG55" s="257"/>
      <c r="AH55" s="257"/>
      <c r="AI55" s="256"/>
      <c r="AJ55" s="256"/>
      <c r="AK55" s="256"/>
      <c r="AL55" s="256"/>
      <c r="AM55" s="256"/>
    </row>
    <row r="56" spans="1:41" ht="14.25" customHeight="1">
      <c r="B56" s="275"/>
      <c r="N56" s="256"/>
      <c r="O56" s="257"/>
      <c r="P56" s="257"/>
      <c r="Q56" s="257"/>
      <c r="R56" s="257"/>
      <c r="S56" s="257"/>
      <c r="T56" s="257"/>
      <c r="U56" s="257"/>
      <c r="V56" s="257"/>
      <c r="W56" s="257"/>
      <c r="X56" s="257"/>
      <c r="Y56" s="257"/>
      <c r="Z56" s="257"/>
      <c r="AA56" s="257"/>
      <c r="AB56" s="257"/>
      <c r="AC56" s="257"/>
      <c r="AD56" s="257"/>
      <c r="AE56" s="257"/>
      <c r="AF56" s="257"/>
      <c r="AG56" s="257"/>
      <c r="AH56" s="257"/>
      <c r="AI56" s="256"/>
      <c r="AJ56" s="256"/>
      <c r="AK56" s="256"/>
      <c r="AL56" s="256"/>
      <c r="AM56" s="256"/>
    </row>
    <row r="57" spans="1:41" ht="14.25" customHeight="1">
      <c r="N57" s="256"/>
      <c r="O57" s="257"/>
      <c r="P57" s="257"/>
      <c r="Q57" s="257"/>
      <c r="R57" s="257"/>
      <c r="S57" s="257"/>
      <c r="T57" s="257"/>
      <c r="U57" s="257"/>
      <c r="V57" s="257"/>
      <c r="W57" s="257"/>
      <c r="X57" s="257"/>
      <c r="Y57" s="257"/>
      <c r="Z57" s="257"/>
      <c r="AA57" s="257"/>
      <c r="AB57" s="257"/>
      <c r="AC57" s="257"/>
      <c r="AD57" s="257"/>
      <c r="AE57" s="257"/>
      <c r="AF57" s="257"/>
      <c r="AG57" s="257"/>
      <c r="AH57" s="257"/>
      <c r="AI57" s="256"/>
      <c r="AJ57" s="256"/>
      <c r="AK57" s="256"/>
      <c r="AL57" s="256"/>
      <c r="AM57" s="256"/>
    </row>
    <row r="58" spans="1:41" ht="14.25" customHeight="1">
      <c r="N58" s="256"/>
      <c r="O58" s="257"/>
      <c r="P58" s="257"/>
      <c r="Q58" s="257"/>
      <c r="R58" s="257"/>
      <c r="S58" s="257"/>
      <c r="T58" s="257"/>
      <c r="U58" s="257"/>
      <c r="V58" s="257"/>
      <c r="W58" s="257"/>
      <c r="X58" s="257"/>
      <c r="Y58" s="257"/>
      <c r="Z58" s="257"/>
      <c r="AA58" s="257"/>
      <c r="AB58" s="257"/>
      <c r="AC58" s="257"/>
      <c r="AD58" s="257"/>
      <c r="AE58" s="257"/>
      <c r="AF58" s="257"/>
      <c r="AG58" s="257"/>
      <c r="AH58" s="257"/>
      <c r="AI58" s="256"/>
      <c r="AJ58" s="256"/>
      <c r="AK58" s="256"/>
      <c r="AL58" s="256"/>
      <c r="AM58" s="256"/>
    </row>
    <row r="59" spans="1:41" ht="14.25" customHeight="1">
      <c r="N59" s="256"/>
      <c r="O59" s="257"/>
      <c r="P59" s="257"/>
      <c r="Q59" s="257"/>
      <c r="R59" s="257"/>
      <c r="S59" s="257"/>
      <c r="T59" s="257"/>
      <c r="U59" s="257"/>
      <c r="V59" s="257"/>
      <c r="W59" s="257"/>
      <c r="X59" s="257"/>
      <c r="Y59" s="257"/>
      <c r="Z59" s="257"/>
      <c r="AA59" s="257"/>
      <c r="AB59" s="257"/>
      <c r="AC59" s="257"/>
      <c r="AD59" s="257"/>
      <c r="AE59" s="257"/>
      <c r="AF59" s="257"/>
      <c r="AG59" s="257"/>
      <c r="AH59" s="257"/>
      <c r="AI59" s="256"/>
      <c r="AJ59" s="256"/>
      <c r="AK59" s="256"/>
      <c r="AL59" s="256"/>
      <c r="AM59" s="256"/>
    </row>
    <row r="60" spans="1:41" ht="14.25" customHeight="1">
      <c r="N60" s="256"/>
      <c r="O60" s="256"/>
      <c r="P60" s="256"/>
      <c r="Q60" s="256"/>
      <c r="R60" s="256"/>
      <c r="S60" s="256"/>
      <c r="T60" s="256"/>
      <c r="U60" s="256"/>
      <c r="V60" s="256"/>
      <c r="W60" s="256"/>
      <c r="X60" s="256"/>
      <c r="Y60" s="256"/>
      <c r="Z60" s="256"/>
      <c r="AA60" s="256"/>
      <c r="AB60" s="256"/>
      <c r="AC60" s="256"/>
      <c r="AD60" s="256"/>
      <c r="AE60" s="256"/>
      <c r="AF60" s="256"/>
      <c r="AG60" s="256"/>
      <c r="AH60" s="256"/>
      <c r="AI60" s="256"/>
      <c r="AJ60" s="256"/>
      <c r="AK60" s="256"/>
      <c r="AL60" s="256"/>
      <c r="AM60" s="256"/>
    </row>
    <row r="61" spans="1:41" ht="14.25" customHeight="1">
      <c r="N61" s="256"/>
      <c r="O61" s="256"/>
      <c r="P61" s="256"/>
      <c r="Q61" s="256"/>
      <c r="R61" s="256"/>
      <c r="S61" s="256"/>
      <c r="T61" s="256"/>
      <c r="U61" s="256"/>
      <c r="V61" s="256"/>
      <c r="W61" s="256"/>
      <c r="X61" s="256"/>
      <c r="Y61" s="256"/>
      <c r="Z61" s="256"/>
      <c r="AA61" s="256"/>
      <c r="AB61" s="256"/>
      <c r="AC61" s="256"/>
      <c r="AD61" s="256"/>
      <c r="AE61" s="256"/>
      <c r="AF61" s="256"/>
      <c r="AG61" s="256"/>
      <c r="AH61" s="256"/>
      <c r="AI61" s="256"/>
      <c r="AJ61" s="256"/>
      <c r="AK61" s="256"/>
      <c r="AL61" s="256"/>
      <c r="AM61" s="256"/>
    </row>
  </sheetData>
  <mergeCells count="8">
    <mergeCell ref="A4:Z8"/>
    <mergeCell ref="E36:Z39"/>
    <mergeCell ref="L10:S11"/>
    <mergeCell ref="Z10:AA11"/>
    <mergeCell ref="AB10:AM11"/>
    <mergeCell ref="B25:Z26"/>
    <mergeCell ref="B16:Z16"/>
    <mergeCell ref="B17:Z17"/>
  </mergeCells>
  <phoneticPr fontId="4"/>
  <pageMargins left="0.51181102362204722" right="0.36" top="0.51181102362204722" bottom="0.59055118110236227" header="0.31496062992125984" footer="0.31496062992125984"/>
  <pageSetup paperSize="9" orientation="portrait" r:id="rId1"/>
  <headerFooter differentFirst="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D568AC-B3CE-4298-AF1F-8F157FD166AE}">
  <dimension ref="A1:U29"/>
  <sheetViews>
    <sheetView view="pageBreakPreview" zoomScale="90" zoomScaleNormal="100" zoomScaleSheetLayoutView="90" workbookViewId="0"/>
  </sheetViews>
  <sheetFormatPr defaultColWidth="9" defaultRowHeight="13.5"/>
  <cols>
    <col min="1" max="1" width="26.375" style="210" customWidth="1"/>
    <col min="2" max="2" width="109.625" style="210" customWidth="1"/>
    <col min="3" max="16384" width="9" style="210"/>
  </cols>
  <sheetData>
    <row r="1" spans="1:2" ht="34.5" customHeight="1">
      <c r="A1" s="209" t="s">
        <v>626</v>
      </c>
    </row>
    <row r="2" spans="1:2" ht="34.5" customHeight="1">
      <c r="A2" s="210" t="s">
        <v>532</v>
      </c>
    </row>
    <row r="3" spans="1:2" s="272" customFormat="1" ht="40.5" customHeight="1">
      <c r="A3" s="285" t="s">
        <v>533</v>
      </c>
      <c r="B3" s="285" t="s">
        <v>534</v>
      </c>
    </row>
    <row r="4" spans="1:2" s="272" customFormat="1" ht="40.5" customHeight="1">
      <c r="A4" s="285"/>
      <c r="B4" s="285"/>
    </row>
    <row r="5" spans="1:2" s="272" customFormat="1" ht="40.5" customHeight="1">
      <c r="A5" s="285"/>
      <c r="B5" s="285"/>
    </row>
    <row r="6" spans="1:2" s="272" customFormat="1" ht="40.5" customHeight="1">
      <c r="A6" s="285"/>
      <c r="B6" s="285"/>
    </row>
    <row r="7" spans="1:2" s="272" customFormat="1" ht="40.5" customHeight="1">
      <c r="A7" s="285"/>
      <c r="B7" s="285"/>
    </row>
    <row r="8" spans="1:2" s="272" customFormat="1" ht="40.5" customHeight="1">
      <c r="A8" s="285"/>
      <c r="B8" s="285"/>
    </row>
    <row r="9" spans="1:2" s="272" customFormat="1" ht="40.5" customHeight="1">
      <c r="A9" s="285"/>
      <c r="B9" s="285"/>
    </row>
    <row r="10" spans="1:2" s="272" customFormat="1" ht="40.5" customHeight="1">
      <c r="A10" s="285"/>
      <c r="B10" s="285"/>
    </row>
    <row r="11" spans="1:2" s="272" customFormat="1" ht="40.5" customHeight="1">
      <c r="A11" s="285"/>
      <c r="B11" s="285"/>
    </row>
    <row r="12" spans="1:2" s="272" customFormat="1" ht="40.5" customHeight="1">
      <c r="A12" s="285"/>
      <c r="B12" s="285"/>
    </row>
    <row r="13" spans="1:2" s="272" customFormat="1" ht="40.5" customHeight="1">
      <c r="A13" s="285"/>
      <c r="B13" s="285"/>
    </row>
    <row r="14" spans="1:2" s="272" customFormat="1" ht="40.5" customHeight="1">
      <c r="A14" s="285"/>
      <c r="B14" s="285"/>
    </row>
    <row r="15" spans="1:2" s="272" customFormat="1" ht="40.5" customHeight="1"/>
    <row r="16" spans="1:2" s="272" customFormat="1" ht="40.5" customHeight="1"/>
    <row r="17" spans="21:21" s="272" customFormat="1" ht="40.5" customHeight="1"/>
    <row r="18" spans="21:21" s="272" customFormat="1" ht="40.5" customHeight="1"/>
    <row r="19" spans="21:21" s="272" customFormat="1" ht="40.5" customHeight="1"/>
    <row r="20" spans="21:21" s="272" customFormat="1" ht="40.5" customHeight="1"/>
    <row r="21" spans="21:21" s="272" customFormat="1" ht="40.5" customHeight="1"/>
    <row r="22" spans="21:21" s="272" customFormat="1" ht="40.5" customHeight="1"/>
    <row r="23" spans="21:21" s="272" customFormat="1"/>
    <row r="24" spans="21:21" s="272" customFormat="1">
      <c r="U24" s="286"/>
    </row>
    <row r="25" spans="21:21" s="272" customFormat="1"/>
    <row r="26" spans="21:21" s="272" customFormat="1"/>
    <row r="27" spans="21:21" s="272" customFormat="1"/>
    <row r="28" spans="21:21" s="272" customFormat="1"/>
    <row r="29" spans="21:21" s="272" customFormat="1"/>
  </sheetData>
  <phoneticPr fontId="4"/>
  <pageMargins left="0.70866141732283472" right="0.51181102362204722" top="0.55118110236220474" bottom="0.70866141732283472" header="0.31496062992125984" footer="0.31496062992125984"/>
  <pageSetup paperSize="9" scale="96"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CBE1D2-7DF4-4EED-9D84-2B90D2C9481E}">
  <sheetPr>
    <pageSetUpPr fitToPage="1"/>
  </sheetPr>
  <dimension ref="A1:Z36"/>
  <sheetViews>
    <sheetView view="pageBreakPreview" zoomScaleNormal="90" zoomScaleSheetLayoutView="100" workbookViewId="0"/>
  </sheetViews>
  <sheetFormatPr defaultColWidth="9" defaultRowHeight="13.5"/>
  <cols>
    <col min="1" max="2" width="3.625" style="284" customWidth="1"/>
    <col min="3" max="3" width="136.875" style="284" customWidth="1"/>
    <col min="4" max="16384" width="9" style="284"/>
  </cols>
  <sheetData>
    <row r="1" spans="1:26" s="277" customFormat="1" ht="19.5" customHeight="1">
      <c r="A1" s="276" t="s">
        <v>535</v>
      </c>
    </row>
    <row r="2" spans="1:26" s="278" customFormat="1" ht="19.5" customHeight="1">
      <c r="B2" s="279"/>
      <c r="C2" s="280"/>
    </row>
    <row r="3" spans="1:26" s="278" customFormat="1" ht="19.5" customHeight="1">
      <c r="A3" s="281" t="s">
        <v>602</v>
      </c>
      <c r="B3" s="281"/>
    </row>
    <row r="4" spans="1:26" s="277" customFormat="1" ht="19.5" customHeight="1">
      <c r="B4" s="279" t="s">
        <v>192</v>
      </c>
      <c r="C4" s="277" t="s">
        <v>548</v>
      </c>
      <c r="D4" s="282"/>
      <c r="E4" s="282"/>
      <c r="F4" s="282"/>
      <c r="G4" s="282"/>
      <c r="H4" s="282"/>
      <c r="I4" s="282"/>
      <c r="J4" s="282"/>
      <c r="K4" s="282"/>
      <c r="L4" s="282"/>
      <c r="M4" s="282"/>
      <c r="N4" s="282"/>
      <c r="O4" s="282"/>
      <c r="P4" s="282"/>
      <c r="Q4" s="282"/>
      <c r="R4" s="282"/>
      <c r="S4" s="282"/>
      <c r="T4" s="282"/>
      <c r="U4" s="282"/>
      <c r="V4" s="282"/>
      <c r="W4" s="282"/>
      <c r="X4" s="282"/>
      <c r="Y4" s="282"/>
      <c r="Z4" s="282"/>
    </row>
    <row r="5" spans="1:26" s="277" customFormat="1" ht="19.5" customHeight="1">
      <c r="B5" s="279" t="s">
        <v>193</v>
      </c>
      <c r="C5" s="277" t="s">
        <v>549</v>
      </c>
      <c r="D5" s="282"/>
      <c r="E5" s="282"/>
      <c r="F5" s="282"/>
      <c r="G5" s="282"/>
      <c r="H5" s="282"/>
      <c r="I5" s="282"/>
      <c r="J5" s="282"/>
      <c r="K5" s="282"/>
      <c r="L5" s="282"/>
      <c r="M5" s="282"/>
      <c r="N5" s="282"/>
      <c r="O5" s="282"/>
      <c r="P5" s="282"/>
      <c r="Q5" s="282"/>
      <c r="R5" s="282"/>
      <c r="S5" s="282"/>
      <c r="T5" s="282"/>
      <c r="U5" s="282"/>
      <c r="V5" s="282"/>
      <c r="W5" s="282"/>
      <c r="X5" s="282"/>
      <c r="Y5" s="282"/>
      <c r="Z5" s="282"/>
    </row>
    <row r="6" spans="1:26" s="277" customFormat="1" ht="19.5" customHeight="1">
      <c r="B6" s="279" t="s">
        <v>194</v>
      </c>
      <c r="C6" s="277" t="s">
        <v>654</v>
      </c>
      <c r="D6" s="282"/>
      <c r="E6" s="282"/>
      <c r="F6" s="282"/>
      <c r="G6" s="282"/>
      <c r="H6" s="282"/>
      <c r="I6" s="282"/>
      <c r="J6" s="282"/>
      <c r="K6" s="282"/>
      <c r="L6" s="282"/>
      <c r="M6" s="282"/>
      <c r="N6" s="282"/>
      <c r="O6" s="282"/>
      <c r="P6" s="282"/>
      <c r="Q6" s="282"/>
      <c r="R6" s="282"/>
      <c r="S6" s="282"/>
      <c r="T6" s="282"/>
      <c r="U6" s="282"/>
      <c r="V6" s="282"/>
      <c r="W6" s="282"/>
      <c r="X6" s="282"/>
      <c r="Y6" s="282"/>
      <c r="Z6" s="282"/>
    </row>
    <row r="7" spans="1:26" s="277" customFormat="1" ht="19.5" customHeight="1">
      <c r="B7" s="279" t="s">
        <v>195</v>
      </c>
      <c r="C7" s="277" t="s">
        <v>550</v>
      </c>
      <c r="D7" s="282"/>
      <c r="E7" s="282"/>
      <c r="F7" s="282"/>
      <c r="G7" s="282"/>
      <c r="H7" s="282"/>
      <c r="I7" s="282"/>
      <c r="J7" s="282"/>
      <c r="K7" s="282"/>
      <c r="L7" s="282"/>
      <c r="M7" s="282"/>
      <c r="N7" s="282"/>
      <c r="O7" s="282"/>
      <c r="P7" s="282"/>
      <c r="Q7" s="282"/>
      <c r="R7" s="282"/>
      <c r="S7" s="282"/>
      <c r="T7" s="282"/>
      <c r="U7" s="282"/>
      <c r="V7" s="282"/>
      <c r="W7" s="282"/>
      <c r="X7" s="282"/>
      <c r="Y7" s="282"/>
      <c r="Z7" s="282"/>
    </row>
    <row r="8" spans="1:26" s="277" customFormat="1" ht="19.5" customHeight="1">
      <c r="B8" s="279" t="s">
        <v>196</v>
      </c>
      <c r="C8" s="277" t="s">
        <v>551</v>
      </c>
      <c r="D8" s="282"/>
      <c r="E8" s="282"/>
      <c r="F8" s="282"/>
      <c r="G8" s="282"/>
      <c r="H8" s="282"/>
      <c r="I8" s="282"/>
      <c r="J8" s="282"/>
      <c r="K8" s="282"/>
      <c r="L8" s="282"/>
      <c r="M8" s="282"/>
      <c r="N8" s="282"/>
      <c r="O8" s="282"/>
      <c r="P8" s="282"/>
      <c r="Q8" s="282"/>
      <c r="R8" s="282"/>
      <c r="S8" s="282"/>
      <c r="T8" s="282"/>
      <c r="U8" s="282"/>
      <c r="V8" s="282"/>
      <c r="W8" s="282"/>
      <c r="X8" s="282"/>
      <c r="Y8" s="282"/>
      <c r="Z8" s="282"/>
    </row>
    <row r="9" spans="1:26" s="278" customFormat="1" ht="19.5" customHeight="1">
      <c r="A9" s="277"/>
      <c r="B9" s="279" t="s">
        <v>197</v>
      </c>
      <c r="C9" s="277" t="s">
        <v>552</v>
      </c>
      <c r="D9" s="282"/>
      <c r="E9" s="282"/>
      <c r="F9" s="282"/>
      <c r="G9" s="282"/>
      <c r="H9" s="282"/>
      <c r="I9" s="282"/>
      <c r="J9" s="282"/>
      <c r="K9" s="282"/>
      <c r="L9" s="282"/>
      <c r="M9" s="282"/>
      <c r="N9" s="282"/>
      <c r="O9" s="282"/>
      <c r="P9" s="282"/>
      <c r="Q9" s="282"/>
      <c r="R9" s="282"/>
      <c r="S9" s="282"/>
      <c r="T9" s="282"/>
      <c r="U9" s="282"/>
      <c r="V9" s="282"/>
      <c r="W9" s="282"/>
      <c r="X9" s="282"/>
      <c r="Y9" s="282"/>
      <c r="Z9" s="282"/>
    </row>
    <row r="10" spans="1:26" s="278" customFormat="1" ht="19.5" customHeight="1">
      <c r="A10" s="277"/>
      <c r="B10" s="279" t="s">
        <v>198</v>
      </c>
      <c r="C10" s="277" t="s">
        <v>553</v>
      </c>
    </row>
    <row r="11" spans="1:26" s="278" customFormat="1" ht="19.5" customHeight="1">
      <c r="A11" s="277"/>
      <c r="B11" s="279" t="s">
        <v>557</v>
      </c>
      <c r="C11" s="277" t="s">
        <v>554</v>
      </c>
    </row>
    <row r="12" spans="1:26" s="278" customFormat="1" ht="19.5" customHeight="1">
      <c r="A12" s="277"/>
      <c r="B12" s="279" t="s">
        <v>558</v>
      </c>
      <c r="C12" s="277" t="s">
        <v>555</v>
      </c>
    </row>
    <row r="13" spans="1:26" s="278" customFormat="1" ht="19.5" customHeight="1">
      <c r="B13" s="279" t="s">
        <v>559</v>
      </c>
      <c r="C13" s="280" t="s">
        <v>600</v>
      </c>
    </row>
    <row r="14" spans="1:26" s="278" customFormat="1" ht="19.5" customHeight="1">
      <c r="B14" s="279"/>
      <c r="C14" s="280" t="s">
        <v>601</v>
      </c>
    </row>
    <row r="15" spans="1:26" s="278" customFormat="1" ht="19.5" customHeight="1">
      <c r="B15" s="279" t="s">
        <v>560</v>
      </c>
      <c r="C15" s="278" t="s">
        <v>556</v>
      </c>
    </row>
    <row r="16" spans="1:26" s="278" customFormat="1" ht="19.5" customHeight="1">
      <c r="B16" s="279" t="s">
        <v>561</v>
      </c>
      <c r="C16" s="280" t="s">
        <v>562</v>
      </c>
    </row>
    <row r="17" spans="1:21" s="278" customFormat="1" ht="19.5" customHeight="1">
      <c r="B17" s="279"/>
      <c r="C17" s="280"/>
    </row>
    <row r="18" spans="1:21" s="278" customFormat="1" ht="19.5" customHeight="1">
      <c r="A18" s="281" t="s">
        <v>603</v>
      </c>
      <c r="B18" s="281"/>
    </row>
    <row r="19" spans="1:21" s="278" customFormat="1" ht="19.5" customHeight="1">
      <c r="B19" s="279" t="s">
        <v>192</v>
      </c>
      <c r="C19" s="280" t="s">
        <v>563</v>
      </c>
    </row>
    <row r="20" spans="1:21" s="278" customFormat="1" ht="19.5" customHeight="1">
      <c r="B20" s="279" t="s">
        <v>193</v>
      </c>
      <c r="C20" s="280" t="s">
        <v>564</v>
      </c>
    </row>
    <row r="21" spans="1:21" s="278" customFormat="1" ht="19.5" customHeight="1">
      <c r="B21" s="279" t="s">
        <v>194</v>
      </c>
      <c r="C21" s="278" t="s">
        <v>653</v>
      </c>
    </row>
    <row r="22" spans="1:21" s="278" customFormat="1" ht="19.5" customHeight="1">
      <c r="A22" s="281"/>
      <c r="B22" s="279" t="s">
        <v>195</v>
      </c>
      <c r="C22" s="281" t="s">
        <v>604</v>
      </c>
    </row>
    <row r="23" spans="1:21" s="278" customFormat="1" ht="19.5" customHeight="1">
      <c r="A23" s="281"/>
      <c r="B23" s="279"/>
      <c r="C23" s="281" t="s">
        <v>605</v>
      </c>
    </row>
    <row r="24" spans="1:21" s="278" customFormat="1" ht="19.5" customHeight="1">
      <c r="A24" s="281"/>
      <c r="B24" s="279" t="s">
        <v>196</v>
      </c>
      <c r="C24" s="281" t="s">
        <v>696</v>
      </c>
      <c r="U24" s="283"/>
    </row>
    <row r="25" spans="1:21" s="278" customFormat="1" ht="19.5" customHeight="1">
      <c r="A25" s="281"/>
      <c r="B25" s="279"/>
      <c r="C25" s="281" t="s">
        <v>627</v>
      </c>
    </row>
    <row r="26" spans="1:21" s="278" customFormat="1" ht="19.5" customHeight="1">
      <c r="B26" s="279" t="s">
        <v>197</v>
      </c>
      <c r="C26" s="278" t="s">
        <v>628</v>
      </c>
    </row>
    <row r="27" spans="1:21" s="278" customFormat="1" ht="19.5" customHeight="1">
      <c r="B27" s="279" t="s">
        <v>198</v>
      </c>
      <c r="C27" s="278" t="s">
        <v>706</v>
      </c>
    </row>
    <row r="28" spans="1:21" s="278" customFormat="1" ht="19.5" customHeight="1">
      <c r="B28" s="279"/>
    </row>
    <row r="29" spans="1:21" s="278" customFormat="1" ht="15" customHeight="1">
      <c r="C29" s="284"/>
    </row>
    <row r="30" spans="1:21" ht="15" customHeight="1">
      <c r="A30" s="278"/>
      <c r="B30" s="278"/>
    </row>
    <row r="31" spans="1:21" ht="15" customHeight="1">
      <c r="A31" s="278"/>
      <c r="B31" s="278"/>
    </row>
    <row r="32" spans="1:21" ht="15" customHeight="1"/>
    <row r="33" spans="1:3" ht="15" customHeight="1">
      <c r="A33" s="278"/>
      <c r="B33" s="278"/>
    </row>
    <row r="34" spans="1:3" ht="15" customHeight="1">
      <c r="C34" s="278"/>
    </row>
    <row r="35" spans="1:3" ht="15" customHeight="1"/>
    <row r="36" spans="1:3" ht="15" customHeight="1"/>
  </sheetData>
  <phoneticPr fontId="4"/>
  <pageMargins left="0.7" right="0.7" top="0.75" bottom="0.75" header="0.3" footer="0.3"/>
  <pageSetup paperSize="9" scale="94"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F6B5E8-3A59-433A-9B8C-601B64A02C97}">
  <sheetPr>
    <tabColor rgb="FF00B050"/>
  </sheetPr>
  <dimension ref="A1:U101"/>
  <sheetViews>
    <sheetView view="pageBreakPreview" zoomScaleNormal="100" zoomScaleSheetLayoutView="100" workbookViewId="0"/>
  </sheetViews>
  <sheetFormatPr defaultColWidth="7.125" defaultRowHeight="14.25"/>
  <cols>
    <col min="1" max="1" width="2.375" style="238" customWidth="1"/>
    <col min="2" max="7" width="7.125" style="238"/>
    <col min="8" max="9" width="7.25" style="238" bestFit="1" customWidth="1"/>
    <col min="10" max="11" width="7.125" style="238"/>
    <col min="12" max="13" width="8.625" style="238" bestFit="1" customWidth="1"/>
    <col min="14" max="17" width="7.125" style="238"/>
    <col min="18" max="18" width="3.125" style="238" customWidth="1"/>
    <col min="19" max="19" width="7.125" style="238"/>
    <col min="20" max="20" width="7.125" style="238" customWidth="1"/>
    <col min="21" max="21" width="12.5" style="238" customWidth="1"/>
    <col min="22" max="16384" width="7.125" style="238"/>
  </cols>
  <sheetData>
    <row r="1" spans="1:17" s="234" customFormat="1" ht="31.5" customHeight="1">
      <c r="A1" s="232"/>
      <c r="B1" s="233" t="s">
        <v>625</v>
      </c>
    </row>
    <row r="2" spans="1:17" ht="10.5" customHeight="1">
      <c r="A2" s="235"/>
      <c r="B2" s="236"/>
      <c r="C2" s="237"/>
      <c r="D2" s="237"/>
      <c r="E2" s="237"/>
      <c r="F2" s="237"/>
      <c r="G2" s="237"/>
      <c r="H2" s="237"/>
      <c r="I2" s="936" t="s">
        <v>469</v>
      </c>
      <c r="J2" s="937"/>
      <c r="K2" s="237"/>
      <c r="L2" s="237"/>
      <c r="M2" s="237"/>
      <c r="N2" s="237"/>
      <c r="O2" s="237"/>
      <c r="P2" s="237"/>
      <c r="Q2" s="237"/>
    </row>
    <row r="3" spans="1:17" ht="20.100000000000001" customHeight="1">
      <c r="B3" s="239" t="s">
        <v>448</v>
      </c>
      <c r="I3" s="938"/>
      <c r="J3" s="939"/>
    </row>
    <row r="4" spans="1:17" ht="20.100000000000001" customHeight="1">
      <c r="B4" s="240" t="s">
        <v>396</v>
      </c>
      <c r="I4" s="940"/>
      <c r="J4" s="941"/>
    </row>
    <row r="5" spans="1:17" ht="20.100000000000001" customHeight="1">
      <c r="B5" s="241" t="s">
        <v>449</v>
      </c>
      <c r="Q5" s="242"/>
    </row>
    <row r="6" spans="1:17" ht="46.5" customHeight="1">
      <c r="B6" s="924" t="s">
        <v>456</v>
      </c>
      <c r="C6" s="925"/>
      <c r="D6" s="925"/>
      <c r="E6" s="925"/>
      <c r="F6" s="925"/>
      <c r="G6" s="925"/>
      <c r="H6" s="926"/>
      <c r="I6" s="924" t="s">
        <v>454</v>
      </c>
      <c r="J6" s="925"/>
      <c r="K6" s="926"/>
      <c r="L6" s="924" t="s">
        <v>611</v>
      </c>
      <c r="M6" s="925"/>
      <c r="N6" s="926"/>
      <c r="O6" s="924" t="s">
        <v>612</v>
      </c>
      <c r="P6" s="925"/>
      <c r="Q6" s="926"/>
    </row>
    <row r="7" spans="1:17" ht="36" customHeight="1">
      <c r="B7" s="913" t="s">
        <v>610</v>
      </c>
      <c r="C7" s="914"/>
      <c r="D7" s="914"/>
      <c r="E7" s="914"/>
      <c r="F7" s="914"/>
      <c r="G7" s="914"/>
      <c r="H7" s="915"/>
      <c r="I7" s="920">
        <v>20000</v>
      </c>
      <c r="J7" s="920"/>
      <c r="K7" s="920"/>
      <c r="L7" s="920">
        <v>25000</v>
      </c>
      <c r="M7" s="920"/>
      <c r="N7" s="920"/>
      <c r="O7" s="907">
        <f>L7-I7</f>
        <v>5000</v>
      </c>
      <c r="P7" s="908"/>
      <c r="Q7" s="916"/>
    </row>
    <row r="8" spans="1:17" ht="20.100000000000001" customHeight="1">
      <c r="B8" s="243" t="s">
        <v>379</v>
      </c>
      <c r="C8" s="244"/>
      <c r="D8" s="244"/>
      <c r="E8" s="244"/>
      <c r="F8" s="244"/>
      <c r="G8" s="244"/>
      <c r="H8" s="244"/>
      <c r="I8" s="244"/>
      <c r="J8" s="244"/>
      <c r="K8" s="244"/>
      <c r="L8" s="244"/>
      <c r="M8" s="244"/>
      <c r="N8" s="244"/>
      <c r="O8" s="244"/>
      <c r="P8" s="244"/>
      <c r="Q8" s="245"/>
    </row>
    <row r="9" spans="1:17" ht="20.100000000000001" customHeight="1">
      <c r="B9" s="913" t="s">
        <v>453</v>
      </c>
      <c r="C9" s="914"/>
      <c r="D9" s="914"/>
      <c r="E9" s="914"/>
      <c r="F9" s="914"/>
      <c r="G9" s="914"/>
      <c r="H9" s="914"/>
      <c r="I9" s="914"/>
      <c r="J9" s="914"/>
      <c r="K9" s="914"/>
      <c r="L9" s="914"/>
      <c r="M9" s="914"/>
      <c r="N9" s="914"/>
      <c r="O9" s="914"/>
      <c r="P9" s="914"/>
      <c r="Q9" s="915"/>
    </row>
    <row r="10" spans="1:17" ht="20.100000000000001" customHeight="1">
      <c r="B10" s="246"/>
      <c r="C10" s="246"/>
      <c r="D10" s="246"/>
      <c r="E10" s="246"/>
      <c r="F10" s="246"/>
      <c r="G10" s="246"/>
      <c r="H10" s="246"/>
      <c r="I10" s="246"/>
      <c r="J10" s="246"/>
      <c r="K10" s="246"/>
      <c r="L10" s="246"/>
      <c r="M10" s="246"/>
      <c r="N10" s="246"/>
      <c r="O10" s="246"/>
      <c r="P10" s="246"/>
      <c r="Q10" s="246"/>
    </row>
    <row r="11" spans="1:17" ht="20.100000000000001" customHeight="1">
      <c r="B11" s="241" t="s">
        <v>450</v>
      </c>
      <c r="H11" s="247"/>
      <c r="I11" s="247"/>
      <c r="J11" s="247"/>
      <c r="K11" s="247"/>
      <c r="L11" s="247"/>
      <c r="Q11" s="242"/>
    </row>
    <row r="12" spans="1:17" ht="46.5" customHeight="1">
      <c r="B12" s="924" t="s">
        <v>456</v>
      </c>
      <c r="C12" s="925"/>
      <c r="D12" s="925"/>
      <c r="E12" s="925"/>
      <c r="F12" s="925"/>
      <c r="G12" s="925"/>
      <c r="H12" s="926"/>
      <c r="I12" s="924" t="s">
        <v>454</v>
      </c>
      <c r="J12" s="925"/>
      <c r="K12" s="926"/>
      <c r="L12" s="924" t="s">
        <v>611</v>
      </c>
      <c r="M12" s="925"/>
      <c r="N12" s="926"/>
      <c r="O12" s="924" t="s">
        <v>455</v>
      </c>
      <c r="P12" s="925"/>
      <c r="Q12" s="926"/>
    </row>
    <row r="13" spans="1:17" ht="36" customHeight="1">
      <c r="B13" s="917" t="s">
        <v>465</v>
      </c>
      <c r="C13" s="918"/>
      <c r="D13" s="918"/>
      <c r="E13" s="918"/>
      <c r="F13" s="918"/>
      <c r="G13" s="918"/>
      <c r="H13" s="919"/>
      <c r="I13" s="920">
        <v>20000</v>
      </c>
      <c r="J13" s="920"/>
      <c r="K13" s="920"/>
      <c r="L13" s="920">
        <v>18000</v>
      </c>
      <c r="M13" s="920"/>
      <c r="N13" s="920"/>
      <c r="O13" s="907">
        <f>I13-L13</f>
        <v>2000</v>
      </c>
      <c r="P13" s="908"/>
      <c r="Q13" s="916"/>
    </row>
    <row r="14" spans="1:17" ht="36" customHeight="1">
      <c r="B14" s="917" t="s">
        <v>614</v>
      </c>
      <c r="C14" s="918"/>
      <c r="D14" s="918"/>
      <c r="E14" s="918"/>
      <c r="F14" s="918"/>
      <c r="G14" s="918"/>
      <c r="H14" s="919"/>
      <c r="I14" s="920">
        <f>2*5000</f>
        <v>10000</v>
      </c>
      <c r="J14" s="920"/>
      <c r="K14" s="920"/>
      <c r="L14" s="920">
        <v>0</v>
      </c>
      <c r="M14" s="920"/>
      <c r="N14" s="920"/>
      <c r="O14" s="907">
        <f>I14-L14</f>
        <v>10000</v>
      </c>
      <c r="P14" s="908"/>
      <c r="Q14" s="916"/>
    </row>
    <row r="15" spans="1:17" ht="20.100000000000001" customHeight="1">
      <c r="B15" s="917"/>
      <c r="C15" s="918"/>
      <c r="D15" s="918"/>
      <c r="E15" s="918"/>
      <c r="F15" s="918"/>
      <c r="G15" s="918"/>
      <c r="H15" s="919"/>
      <c r="I15" s="921"/>
      <c r="J15" s="921"/>
      <c r="K15" s="921"/>
      <c r="L15" s="921"/>
      <c r="M15" s="921"/>
      <c r="N15" s="921"/>
      <c r="O15" s="904"/>
      <c r="P15" s="905"/>
      <c r="Q15" s="906"/>
    </row>
    <row r="16" spans="1:17" ht="20.100000000000001" customHeight="1">
      <c r="B16" s="922" t="s">
        <v>272</v>
      </c>
      <c r="C16" s="923"/>
      <c r="D16" s="923"/>
      <c r="E16" s="923"/>
      <c r="F16" s="923"/>
      <c r="G16" s="923"/>
      <c r="H16" s="923"/>
      <c r="I16" s="923"/>
      <c r="J16" s="923"/>
      <c r="K16" s="923"/>
      <c r="L16" s="923"/>
      <c r="M16" s="923"/>
      <c r="N16" s="923"/>
      <c r="O16" s="920">
        <f>SUM(O13:Q15)</f>
        <v>12000</v>
      </c>
      <c r="P16" s="920"/>
      <c r="Q16" s="920"/>
    </row>
    <row r="17" spans="2:17" ht="20.100000000000001" customHeight="1">
      <c r="B17" s="243" t="s">
        <v>379</v>
      </c>
      <c r="C17" s="244"/>
      <c r="D17" s="244"/>
      <c r="E17" s="244"/>
      <c r="F17" s="244"/>
      <c r="G17" s="244"/>
      <c r="H17" s="244"/>
      <c r="I17" s="244"/>
      <c r="J17" s="244"/>
      <c r="K17" s="244"/>
      <c r="L17" s="244"/>
      <c r="M17" s="244"/>
      <c r="N17" s="244"/>
      <c r="O17" s="244"/>
      <c r="P17" s="244"/>
      <c r="Q17" s="245"/>
    </row>
    <row r="18" spans="2:17" ht="20.100000000000001" customHeight="1">
      <c r="B18" s="913" t="s">
        <v>453</v>
      </c>
      <c r="C18" s="914"/>
      <c r="D18" s="914"/>
      <c r="E18" s="914"/>
      <c r="F18" s="914"/>
      <c r="G18" s="914"/>
      <c r="H18" s="914"/>
      <c r="I18" s="914"/>
      <c r="J18" s="914"/>
      <c r="K18" s="914"/>
      <c r="L18" s="914"/>
      <c r="M18" s="914"/>
      <c r="N18" s="914"/>
      <c r="O18" s="914"/>
      <c r="P18" s="914"/>
      <c r="Q18" s="915"/>
    </row>
    <row r="19" spans="2:17" ht="20.100000000000001" customHeight="1">
      <c r="B19" s="248" t="s">
        <v>445</v>
      </c>
      <c r="C19" s="238" t="s">
        <v>652</v>
      </c>
      <c r="D19" s="246"/>
      <c r="E19" s="246"/>
      <c r="F19" s="246"/>
      <c r="G19" s="246"/>
      <c r="H19" s="246"/>
      <c r="I19" s="246"/>
      <c r="J19" s="246"/>
      <c r="K19" s="246"/>
      <c r="L19" s="246"/>
      <c r="M19" s="246"/>
      <c r="N19" s="246"/>
      <c r="O19" s="246"/>
      <c r="P19" s="246"/>
      <c r="Q19" s="246"/>
    </row>
    <row r="20" spans="2:17" ht="20.100000000000001" customHeight="1">
      <c r="B20" s="246"/>
      <c r="C20" s="246"/>
      <c r="D20" s="246"/>
      <c r="E20" s="246"/>
      <c r="F20" s="246"/>
      <c r="G20" s="246"/>
      <c r="H20" s="246"/>
      <c r="I20" s="246"/>
      <c r="J20" s="246"/>
      <c r="K20" s="246"/>
      <c r="L20" s="246"/>
      <c r="M20" s="246"/>
      <c r="N20" s="246"/>
      <c r="O20" s="246"/>
      <c r="P20" s="246"/>
      <c r="Q20" s="246"/>
    </row>
    <row r="21" spans="2:17" ht="20.100000000000001" customHeight="1">
      <c r="B21" s="247" t="s">
        <v>457</v>
      </c>
      <c r="C21" s="247"/>
      <c r="D21" s="247"/>
      <c r="E21" s="247"/>
      <c r="F21" s="247"/>
      <c r="G21" s="247"/>
      <c r="H21" s="247"/>
      <c r="I21" s="247"/>
      <c r="J21" s="247"/>
      <c r="K21" s="247"/>
      <c r="L21" s="247"/>
      <c r="M21" s="247"/>
      <c r="N21" s="247"/>
      <c r="O21" s="247"/>
      <c r="P21" s="247"/>
      <c r="Q21" s="247"/>
    </row>
    <row r="22" spans="2:17" ht="20.100000000000001" customHeight="1">
      <c r="B22" s="247" t="s">
        <v>412</v>
      </c>
      <c r="C22" s="247"/>
      <c r="D22" s="247"/>
      <c r="E22" s="247"/>
      <c r="F22" s="247"/>
      <c r="G22" s="247"/>
      <c r="H22" s="247"/>
      <c r="I22" s="247"/>
      <c r="J22" s="247"/>
      <c r="K22" s="247"/>
      <c r="L22" s="247"/>
      <c r="M22" s="247"/>
      <c r="N22" s="247"/>
      <c r="O22" s="247"/>
      <c r="P22" s="247"/>
      <c r="Q22" s="242" t="s">
        <v>413</v>
      </c>
    </row>
    <row r="23" spans="2:17" ht="20.100000000000001" customHeight="1">
      <c r="B23" s="904" t="s">
        <v>414</v>
      </c>
      <c r="C23" s="905"/>
      <c r="D23" s="905"/>
      <c r="E23" s="906"/>
      <c r="F23" s="904" t="s">
        <v>415</v>
      </c>
      <c r="G23" s="905"/>
      <c r="H23" s="905"/>
      <c r="I23" s="905"/>
      <c r="J23" s="905"/>
      <c r="K23" s="905"/>
      <c r="L23" s="905"/>
      <c r="M23" s="906"/>
      <c r="N23" s="904" t="s">
        <v>416</v>
      </c>
      <c r="O23" s="905"/>
      <c r="P23" s="905"/>
      <c r="Q23" s="906"/>
    </row>
    <row r="24" spans="2:17" ht="20.100000000000001" customHeight="1">
      <c r="B24" s="930" t="s">
        <v>418</v>
      </c>
      <c r="C24" s="931"/>
      <c r="D24" s="931"/>
      <c r="E24" s="932"/>
      <c r="F24" s="913" t="s">
        <v>449</v>
      </c>
      <c r="G24" s="914"/>
      <c r="H24" s="914"/>
      <c r="I24" s="914"/>
      <c r="J24" s="914"/>
      <c r="K24" s="914"/>
      <c r="L24" s="914"/>
      <c r="M24" s="915"/>
      <c r="N24" s="907">
        <f>O7</f>
        <v>5000</v>
      </c>
      <c r="O24" s="908"/>
      <c r="P24" s="908"/>
      <c r="Q24" s="916"/>
    </row>
    <row r="25" spans="2:17" ht="20.100000000000001" customHeight="1">
      <c r="B25" s="933"/>
      <c r="C25" s="934"/>
      <c r="D25" s="934"/>
      <c r="E25" s="935"/>
      <c r="F25" s="913" t="s">
        <v>458</v>
      </c>
      <c r="G25" s="914"/>
      <c r="H25" s="914"/>
      <c r="I25" s="914"/>
      <c r="J25" s="914"/>
      <c r="K25" s="914"/>
      <c r="L25" s="914"/>
      <c r="M25" s="915"/>
      <c r="N25" s="907">
        <f>O16</f>
        <v>12000</v>
      </c>
      <c r="O25" s="908"/>
      <c r="P25" s="908"/>
      <c r="Q25" s="916"/>
    </row>
    <row r="26" spans="2:17" ht="20.100000000000001" customHeight="1">
      <c r="B26" s="904" t="s">
        <v>272</v>
      </c>
      <c r="C26" s="905"/>
      <c r="D26" s="905"/>
      <c r="E26" s="906"/>
      <c r="F26" s="904"/>
      <c r="G26" s="905"/>
      <c r="H26" s="905"/>
      <c r="I26" s="905"/>
      <c r="J26" s="905"/>
      <c r="K26" s="905"/>
      <c r="L26" s="905"/>
      <c r="M26" s="906"/>
      <c r="N26" s="907">
        <f>SUM(N24:Q25)</f>
        <v>17000</v>
      </c>
      <c r="O26" s="908"/>
      <c r="P26" s="908"/>
      <c r="Q26" s="916"/>
    </row>
    <row r="27" spans="2:17" ht="20.100000000000001" customHeight="1">
      <c r="B27" s="246"/>
      <c r="C27" s="246"/>
      <c r="D27" s="246"/>
      <c r="E27" s="246"/>
      <c r="F27" s="246"/>
      <c r="G27" s="246"/>
      <c r="H27" s="246"/>
      <c r="I27" s="246"/>
      <c r="J27" s="246"/>
      <c r="K27" s="246"/>
      <c r="L27" s="246"/>
      <c r="M27" s="246"/>
      <c r="N27" s="246"/>
      <c r="O27" s="246"/>
      <c r="P27" s="246"/>
      <c r="Q27" s="246"/>
    </row>
    <row r="28" spans="2:17" ht="20.100000000000001" customHeight="1">
      <c r="B28" s="238" t="s">
        <v>420</v>
      </c>
      <c r="H28" s="247"/>
      <c r="Q28" s="248" t="s">
        <v>413</v>
      </c>
    </row>
    <row r="29" spans="2:17" ht="30" customHeight="1">
      <c r="B29" s="904" t="s">
        <v>421</v>
      </c>
      <c r="C29" s="905"/>
      <c r="D29" s="905"/>
      <c r="E29" s="905"/>
      <c r="F29" s="905"/>
      <c r="G29" s="906"/>
      <c r="H29" s="927" t="s">
        <v>422</v>
      </c>
      <c r="I29" s="928"/>
      <c r="J29" s="927" t="s">
        <v>423</v>
      </c>
      <c r="K29" s="929"/>
      <c r="L29" s="929"/>
      <c r="M29" s="928"/>
      <c r="N29" s="927" t="s">
        <v>424</v>
      </c>
      <c r="O29" s="929"/>
      <c r="P29" s="929"/>
      <c r="Q29" s="928"/>
    </row>
    <row r="30" spans="2:17" ht="20.100000000000001" customHeight="1">
      <c r="B30" s="904" t="s">
        <v>466</v>
      </c>
      <c r="C30" s="905"/>
      <c r="D30" s="905"/>
      <c r="E30" s="905"/>
      <c r="F30" s="905"/>
      <c r="G30" s="906"/>
      <c r="H30" s="904">
        <v>10</v>
      </c>
      <c r="I30" s="906"/>
      <c r="J30" s="907">
        <v>440</v>
      </c>
      <c r="K30" s="908"/>
      <c r="L30" s="908"/>
      <c r="M30" s="916"/>
      <c r="N30" s="907">
        <f>J30/H30</f>
        <v>44</v>
      </c>
      <c r="O30" s="908"/>
      <c r="P30" s="908"/>
      <c r="Q30" s="916"/>
    </row>
    <row r="31" spans="2:17" ht="20.100000000000001" customHeight="1">
      <c r="B31" s="904" t="s">
        <v>466</v>
      </c>
      <c r="C31" s="905"/>
      <c r="D31" s="905"/>
      <c r="E31" s="905"/>
      <c r="F31" s="905"/>
      <c r="G31" s="906"/>
      <c r="H31" s="904">
        <v>10</v>
      </c>
      <c r="I31" s="906"/>
      <c r="J31" s="907">
        <v>2400</v>
      </c>
      <c r="K31" s="908"/>
      <c r="L31" s="908"/>
      <c r="M31" s="916"/>
      <c r="N31" s="907">
        <f>J31/H31</f>
        <v>240</v>
      </c>
      <c r="O31" s="908"/>
      <c r="P31" s="908"/>
      <c r="Q31" s="916"/>
    </row>
    <row r="32" spans="2:17" ht="20.100000000000001" customHeight="1">
      <c r="B32" s="904" t="s">
        <v>466</v>
      </c>
      <c r="C32" s="905"/>
      <c r="D32" s="905"/>
      <c r="E32" s="905"/>
      <c r="F32" s="905"/>
      <c r="G32" s="906"/>
      <c r="H32" s="904">
        <v>15</v>
      </c>
      <c r="I32" s="906"/>
      <c r="J32" s="907">
        <v>880</v>
      </c>
      <c r="K32" s="908"/>
      <c r="L32" s="908"/>
      <c r="M32" s="916"/>
      <c r="N32" s="907">
        <f>J32/H32</f>
        <v>58.666666666666664</v>
      </c>
      <c r="O32" s="908"/>
      <c r="P32" s="908"/>
      <c r="Q32" s="916"/>
    </row>
    <row r="33" spans="2:21" ht="20.100000000000001" customHeight="1">
      <c r="B33" s="904" t="s">
        <v>466</v>
      </c>
      <c r="C33" s="905"/>
      <c r="D33" s="905"/>
      <c r="E33" s="905"/>
      <c r="F33" s="905"/>
      <c r="G33" s="906"/>
      <c r="H33" s="904">
        <v>8</v>
      </c>
      <c r="I33" s="906"/>
      <c r="J33" s="907">
        <v>41</v>
      </c>
      <c r="K33" s="908"/>
      <c r="L33" s="908"/>
      <c r="M33" s="916"/>
      <c r="N33" s="907">
        <f>J33/H33</f>
        <v>5.125</v>
      </c>
      <c r="O33" s="908"/>
      <c r="P33" s="908"/>
      <c r="Q33" s="916"/>
    </row>
    <row r="34" spans="2:21" ht="20.100000000000001" customHeight="1">
      <c r="B34" s="904" t="s">
        <v>467</v>
      </c>
      <c r="C34" s="905"/>
      <c r="D34" s="905"/>
      <c r="E34" s="905"/>
      <c r="F34" s="905"/>
      <c r="G34" s="906"/>
      <c r="H34" s="904">
        <v>31</v>
      </c>
      <c r="I34" s="906"/>
      <c r="J34" s="907">
        <v>2592</v>
      </c>
      <c r="K34" s="908"/>
      <c r="L34" s="908"/>
      <c r="M34" s="916"/>
      <c r="N34" s="907">
        <f>J34/H34</f>
        <v>83.612903225806448</v>
      </c>
      <c r="O34" s="908"/>
      <c r="P34" s="908"/>
      <c r="Q34" s="916"/>
    </row>
    <row r="35" spans="2:21" ht="20.100000000000001" customHeight="1">
      <c r="B35" s="904" t="s">
        <v>272</v>
      </c>
      <c r="C35" s="905"/>
      <c r="D35" s="905"/>
      <c r="E35" s="905"/>
      <c r="F35" s="905"/>
      <c r="G35" s="905"/>
      <c r="H35" s="905"/>
      <c r="I35" s="906"/>
      <c r="J35" s="250" t="s">
        <v>382</v>
      </c>
      <c r="K35" s="908">
        <f>SUM(J30:M34)</f>
        <v>6353</v>
      </c>
      <c r="L35" s="908"/>
      <c r="M35" s="916"/>
      <c r="N35" s="250" t="s">
        <v>383</v>
      </c>
      <c r="O35" s="908">
        <f>SUM(N30:Q34)</f>
        <v>431.40456989247315</v>
      </c>
      <c r="P35" s="908"/>
      <c r="Q35" s="916"/>
    </row>
    <row r="36" spans="2:21" ht="20.100000000000001" customHeight="1">
      <c r="B36" s="904" t="s">
        <v>461</v>
      </c>
      <c r="C36" s="905"/>
      <c r="D36" s="905"/>
      <c r="E36" s="905"/>
      <c r="F36" s="905"/>
      <c r="G36" s="905"/>
      <c r="H36" s="905"/>
      <c r="I36" s="906"/>
      <c r="J36" s="904">
        <f>ROUNDUP(K35/O35,0)</f>
        <v>15</v>
      </c>
      <c r="K36" s="905"/>
      <c r="L36" s="905"/>
      <c r="M36" s="905"/>
      <c r="N36" s="905"/>
      <c r="O36" s="905"/>
      <c r="P36" s="905"/>
      <c r="Q36" s="251" t="s">
        <v>426</v>
      </c>
    </row>
    <row r="37" spans="2:21" ht="20.100000000000001" customHeight="1">
      <c r="B37" s="243" t="s">
        <v>379</v>
      </c>
      <c r="C37" s="244"/>
      <c r="D37" s="244"/>
      <c r="E37" s="244"/>
      <c r="F37" s="244"/>
      <c r="G37" s="244"/>
      <c r="H37" s="244"/>
      <c r="I37" s="244"/>
      <c r="J37" s="244"/>
      <c r="K37" s="244"/>
      <c r="L37" s="244"/>
      <c r="M37" s="244"/>
      <c r="N37" s="244"/>
      <c r="O37" s="244"/>
      <c r="P37" s="244"/>
      <c r="Q37" s="245"/>
    </row>
    <row r="38" spans="2:21" ht="20.100000000000001" customHeight="1">
      <c r="B38" s="913" t="s">
        <v>468</v>
      </c>
      <c r="C38" s="914"/>
      <c r="D38" s="914"/>
      <c r="E38" s="914"/>
      <c r="F38" s="914"/>
      <c r="G38" s="914"/>
      <c r="H38" s="914"/>
      <c r="I38" s="914"/>
      <c r="J38" s="914"/>
      <c r="K38" s="914"/>
      <c r="L38" s="914"/>
      <c r="M38" s="914"/>
      <c r="N38" s="914"/>
      <c r="O38" s="914"/>
      <c r="P38" s="914"/>
      <c r="Q38" s="915"/>
    </row>
    <row r="39" spans="2:21" ht="20.100000000000001" customHeight="1">
      <c r="B39" s="913" t="s">
        <v>452</v>
      </c>
      <c r="C39" s="914"/>
      <c r="D39" s="914"/>
      <c r="E39" s="914"/>
      <c r="F39" s="914"/>
      <c r="G39" s="914"/>
      <c r="H39" s="914"/>
      <c r="I39" s="914"/>
      <c r="J39" s="914"/>
      <c r="K39" s="914"/>
      <c r="L39" s="914"/>
      <c r="M39" s="914"/>
      <c r="N39" s="914"/>
      <c r="O39" s="914"/>
      <c r="P39" s="914"/>
      <c r="Q39" s="915"/>
    </row>
    <row r="40" spans="2:21" ht="20.100000000000001" customHeight="1">
      <c r="B40" s="913"/>
      <c r="C40" s="914"/>
      <c r="D40" s="914"/>
      <c r="E40" s="914"/>
      <c r="F40" s="914"/>
      <c r="G40" s="914"/>
      <c r="H40" s="914"/>
      <c r="I40" s="914"/>
      <c r="J40" s="914"/>
      <c r="K40" s="914"/>
      <c r="L40" s="914"/>
      <c r="M40" s="914"/>
      <c r="N40" s="914"/>
      <c r="O40" s="914"/>
      <c r="P40" s="914"/>
      <c r="Q40" s="915"/>
    </row>
    <row r="41" spans="2:21" ht="20.100000000000001" customHeight="1">
      <c r="B41" s="248" t="s">
        <v>445</v>
      </c>
      <c r="C41" s="238" t="s">
        <v>464</v>
      </c>
      <c r="D41" s="246"/>
      <c r="E41" s="246"/>
      <c r="F41" s="246"/>
      <c r="G41" s="246"/>
      <c r="H41" s="246"/>
      <c r="I41" s="246"/>
      <c r="J41" s="246"/>
      <c r="K41" s="246"/>
      <c r="L41" s="246"/>
      <c r="M41" s="246"/>
      <c r="N41" s="246"/>
      <c r="O41" s="246"/>
      <c r="P41" s="246"/>
      <c r="Q41" s="246"/>
    </row>
    <row r="42" spans="2:21" ht="20.100000000000001" customHeight="1">
      <c r="B42" s="248">
        <v>2</v>
      </c>
      <c r="C42" s="238" t="s">
        <v>652</v>
      </c>
      <c r="D42" s="246"/>
      <c r="E42" s="246"/>
      <c r="F42" s="246"/>
      <c r="G42" s="246"/>
      <c r="H42" s="246"/>
      <c r="I42" s="246"/>
      <c r="J42" s="246"/>
      <c r="K42" s="246"/>
      <c r="L42" s="246"/>
      <c r="M42" s="246"/>
      <c r="N42" s="246"/>
      <c r="O42" s="246"/>
      <c r="P42" s="246"/>
      <c r="Q42" s="246"/>
    </row>
    <row r="43" spans="2:21" ht="20.100000000000001" customHeight="1" thickBot="1">
      <c r="B43" s="246"/>
      <c r="C43" s="246"/>
      <c r="D43" s="246"/>
      <c r="E43" s="246"/>
      <c r="F43" s="246"/>
      <c r="G43" s="246"/>
      <c r="H43" s="246"/>
      <c r="I43" s="246"/>
      <c r="J43" s="246"/>
      <c r="K43" s="246"/>
      <c r="L43" s="246"/>
      <c r="M43" s="246"/>
      <c r="N43" s="246"/>
      <c r="O43" s="246"/>
      <c r="P43" s="246"/>
      <c r="Q43" s="246"/>
    </row>
    <row r="44" spans="2:21" ht="20.100000000000001" customHeight="1" thickBot="1">
      <c r="B44" s="238" t="s">
        <v>472</v>
      </c>
      <c r="T44" s="212" t="s">
        <v>373</v>
      </c>
      <c r="U44" s="213" t="s">
        <v>374</v>
      </c>
    </row>
    <row r="45" spans="2:21" ht="20.100000000000001" customHeight="1">
      <c r="B45" s="904" t="s">
        <v>432</v>
      </c>
      <c r="C45" s="905"/>
      <c r="D45" s="905"/>
      <c r="E45" s="906"/>
      <c r="F45" s="904" t="s">
        <v>433</v>
      </c>
      <c r="G45" s="905"/>
      <c r="H45" s="906"/>
      <c r="I45" s="904" t="s">
        <v>434</v>
      </c>
      <c r="J45" s="905"/>
      <c r="K45" s="905"/>
      <c r="L45" s="905"/>
      <c r="M45" s="906"/>
      <c r="N45" s="904" t="s">
        <v>273</v>
      </c>
      <c r="O45" s="905"/>
      <c r="P45" s="905"/>
      <c r="Q45" s="906"/>
      <c r="T45" s="214">
        <v>5</v>
      </c>
      <c r="U45" s="215">
        <v>0.22459999999999999</v>
      </c>
    </row>
    <row r="46" spans="2:21" ht="20.100000000000001" customHeight="1">
      <c r="B46" s="904" t="s">
        <v>459</v>
      </c>
      <c r="C46" s="905"/>
      <c r="D46" s="905"/>
      <c r="E46" s="906"/>
      <c r="F46" s="904" t="s">
        <v>380</v>
      </c>
      <c r="G46" s="905"/>
      <c r="H46" s="906"/>
      <c r="I46" s="907">
        <f>K35</f>
        <v>6353</v>
      </c>
      <c r="J46" s="908"/>
      <c r="K46" s="908"/>
      <c r="L46" s="905" t="s">
        <v>436</v>
      </c>
      <c r="M46" s="906"/>
      <c r="N46" s="904"/>
      <c r="O46" s="905"/>
      <c r="P46" s="905"/>
      <c r="Q46" s="906"/>
      <c r="T46" s="216">
        <v>6</v>
      </c>
      <c r="U46" s="217">
        <v>0.1908</v>
      </c>
    </row>
    <row r="47" spans="2:21" ht="20.100000000000001" customHeight="1">
      <c r="B47" s="904" t="s">
        <v>460</v>
      </c>
      <c r="C47" s="905"/>
      <c r="D47" s="905"/>
      <c r="E47" s="906"/>
      <c r="F47" s="904" t="s">
        <v>381</v>
      </c>
      <c r="G47" s="905"/>
      <c r="H47" s="906"/>
      <c r="I47" s="907">
        <f>N26</f>
        <v>17000</v>
      </c>
      <c r="J47" s="908"/>
      <c r="K47" s="908"/>
      <c r="L47" s="905" t="s">
        <v>436</v>
      </c>
      <c r="M47" s="906"/>
      <c r="N47" s="904"/>
      <c r="O47" s="905"/>
      <c r="P47" s="905"/>
      <c r="Q47" s="906"/>
      <c r="T47" s="216">
        <v>7</v>
      </c>
      <c r="U47" s="217">
        <v>0.1666</v>
      </c>
    </row>
    <row r="48" spans="2:21" ht="20.100000000000001" customHeight="1">
      <c r="B48" s="904" t="s">
        <v>462</v>
      </c>
      <c r="C48" s="905"/>
      <c r="D48" s="905"/>
      <c r="E48" s="906"/>
      <c r="F48" s="904" t="s">
        <v>393</v>
      </c>
      <c r="G48" s="905"/>
      <c r="H48" s="906"/>
      <c r="I48" s="907">
        <f>J36</f>
        <v>15</v>
      </c>
      <c r="J48" s="908"/>
      <c r="K48" s="908"/>
      <c r="L48" s="905" t="s">
        <v>426</v>
      </c>
      <c r="M48" s="906"/>
      <c r="N48" s="904"/>
      <c r="O48" s="905"/>
      <c r="P48" s="905"/>
      <c r="Q48" s="906"/>
      <c r="T48" s="216">
        <v>8</v>
      </c>
      <c r="U48" s="217">
        <v>0.14849999999999999</v>
      </c>
    </row>
    <row r="49" spans="2:21" ht="20.100000000000001" customHeight="1">
      <c r="B49" s="904" t="s">
        <v>463</v>
      </c>
      <c r="C49" s="905"/>
      <c r="D49" s="905"/>
      <c r="E49" s="906"/>
      <c r="F49" s="904" t="s">
        <v>382</v>
      </c>
      <c r="G49" s="905"/>
      <c r="H49" s="906"/>
      <c r="I49" s="911">
        <f>VLOOKUP(I48,T45:U99,2,FALSE)</f>
        <v>8.9899999999999994E-2</v>
      </c>
      <c r="J49" s="912"/>
      <c r="K49" s="912"/>
      <c r="L49" s="905"/>
      <c r="M49" s="906"/>
      <c r="N49" s="904"/>
      <c r="O49" s="905"/>
      <c r="P49" s="905"/>
      <c r="Q49" s="906"/>
      <c r="T49" s="216">
        <v>9</v>
      </c>
      <c r="U49" s="217">
        <v>0.13450000000000001</v>
      </c>
    </row>
    <row r="50" spans="2:21" ht="20.100000000000001" customHeight="1">
      <c r="B50" s="904" t="s">
        <v>470</v>
      </c>
      <c r="C50" s="905"/>
      <c r="D50" s="905"/>
      <c r="E50" s="906"/>
      <c r="F50" s="904" t="s">
        <v>613</v>
      </c>
      <c r="G50" s="905"/>
      <c r="H50" s="906"/>
      <c r="I50" s="909">
        <f>ROUNDUP((I47/I49)/I46,3)</f>
        <v>29.766000000000002</v>
      </c>
      <c r="J50" s="910"/>
      <c r="K50" s="910"/>
      <c r="L50" s="905"/>
      <c r="M50" s="906"/>
      <c r="N50" s="904"/>
      <c r="O50" s="905"/>
      <c r="P50" s="905"/>
      <c r="Q50" s="906"/>
      <c r="T50" s="216">
        <v>10</v>
      </c>
      <c r="U50" s="217">
        <v>0.12330000000000001</v>
      </c>
    </row>
    <row r="51" spans="2:21" ht="20.100000000000001" customHeight="1">
      <c r="B51" s="248" t="s">
        <v>445</v>
      </c>
      <c r="C51" s="238" t="s">
        <v>712</v>
      </c>
      <c r="T51" s="216">
        <v>11</v>
      </c>
      <c r="U51" s="217">
        <v>0.1142</v>
      </c>
    </row>
    <row r="52" spans="2:21" ht="20.100000000000001" customHeight="1">
      <c r="B52" s="238">
        <v>2</v>
      </c>
      <c r="C52" s="238" t="s">
        <v>471</v>
      </c>
      <c r="T52" s="216">
        <v>12</v>
      </c>
      <c r="U52" s="217">
        <v>0.1066</v>
      </c>
    </row>
    <row r="53" spans="2:21" ht="20.100000000000001" customHeight="1">
      <c r="T53" s="216">
        <v>13</v>
      </c>
      <c r="U53" s="217">
        <v>0.10009999999999999</v>
      </c>
    </row>
    <row r="54" spans="2:21" ht="20.100000000000001" customHeight="1">
      <c r="M54" s="236"/>
      <c r="N54" s="236"/>
      <c r="O54" s="236"/>
      <c r="P54" s="236"/>
      <c r="Q54" s="236"/>
      <c r="T54" s="216">
        <v>14</v>
      </c>
      <c r="U54" s="217">
        <v>9.4700000000000006E-2</v>
      </c>
    </row>
    <row r="55" spans="2:21">
      <c r="M55" s="236"/>
      <c r="N55" s="236"/>
      <c r="O55" s="236"/>
      <c r="P55" s="236"/>
      <c r="Q55" s="236"/>
      <c r="T55" s="216">
        <v>15</v>
      </c>
      <c r="U55" s="217">
        <v>8.9899999999999994E-2</v>
      </c>
    </row>
    <row r="56" spans="2:21">
      <c r="M56" s="236"/>
      <c r="N56" s="236"/>
      <c r="O56" s="236"/>
      <c r="P56" s="236"/>
      <c r="Q56" s="236"/>
      <c r="T56" s="216">
        <v>16</v>
      </c>
      <c r="U56" s="217">
        <v>8.5800000000000001E-2</v>
      </c>
    </row>
    <row r="57" spans="2:21">
      <c r="M57" s="236"/>
      <c r="N57" s="236"/>
      <c r="O57" s="236"/>
      <c r="P57" s="236"/>
      <c r="Q57" s="236"/>
      <c r="T57" s="216">
        <v>17</v>
      </c>
      <c r="U57" s="217">
        <v>8.2199999999999995E-2</v>
      </c>
    </row>
    <row r="58" spans="2:21">
      <c r="M58" s="236"/>
      <c r="N58" s="236"/>
      <c r="O58" s="236"/>
      <c r="P58" s="236"/>
      <c r="Q58" s="236"/>
      <c r="T58" s="216">
        <v>18</v>
      </c>
      <c r="U58" s="217">
        <v>7.9000000000000001E-2</v>
      </c>
    </row>
    <row r="59" spans="2:21">
      <c r="M59" s="236"/>
      <c r="N59" s="236"/>
      <c r="O59" s="236"/>
      <c r="P59" s="236"/>
      <c r="Q59" s="236"/>
      <c r="T59" s="216">
        <v>19</v>
      </c>
      <c r="U59" s="217">
        <v>7.6100000000000001E-2</v>
      </c>
    </row>
    <row r="60" spans="2:21">
      <c r="M60" s="236"/>
      <c r="N60" s="236"/>
      <c r="O60" s="236"/>
      <c r="P60" s="236"/>
      <c r="Q60" s="236"/>
      <c r="T60" s="216">
        <v>20</v>
      </c>
      <c r="U60" s="217">
        <v>7.3599999999999999E-2</v>
      </c>
    </row>
    <row r="61" spans="2:21">
      <c r="M61" s="236"/>
      <c r="N61" s="236"/>
      <c r="O61" s="236"/>
      <c r="P61" s="236"/>
      <c r="Q61" s="236"/>
      <c r="T61" s="216">
        <v>21</v>
      </c>
      <c r="U61" s="217">
        <v>7.1300000000000002E-2</v>
      </c>
    </row>
    <row r="62" spans="2:21">
      <c r="M62" s="236"/>
      <c r="N62" s="236"/>
      <c r="O62" s="236"/>
      <c r="P62" s="236"/>
      <c r="Q62" s="236"/>
      <c r="T62" s="216">
        <v>22</v>
      </c>
      <c r="U62" s="217">
        <v>6.9199999999999998E-2</v>
      </c>
    </row>
    <row r="63" spans="2:21">
      <c r="M63" s="236"/>
      <c r="N63" s="236"/>
      <c r="O63" s="236"/>
      <c r="P63" s="236"/>
      <c r="Q63" s="236"/>
      <c r="T63" s="216">
        <v>23</v>
      </c>
      <c r="U63" s="217">
        <v>6.7299999999999999E-2</v>
      </c>
    </row>
    <row r="64" spans="2:21">
      <c r="M64" s="236"/>
      <c r="N64" s="236"/>
      <c r="O64" s="236"/>
      <c r="P64" s="236"/>
      <c r="Q64" s="236"/>
      <c r="T64" s="216">
        <v>24</v>
      </c>
      <c r="U64" s="217">
        <v>6.5600000000000006E-2</v>
      </c>
    </row>
    <row r="65" spans="13:21">
      <c r="M65" s="236"/>
      <c r="N65" s="236"/>
      <c r="O65" s="236"/>
      <c r="P65" s="236"/>
      <c r="Q65" s="236"/>
      <c r="T65" s="216">
        <v>25</v>
      </c>
      <c r="U65" s="217">
        <v>6.4000000000000001E-2</v>
      </c>
    </row>
    <row r="66" spans="13:21">
      <c r="M66" s="236"/>
      <c r="N66" s="236"/>
      <c r="O66" s="236"/>
      <c r="P66" s="236"/>
      <c r="Q66" s="236"/>
      <c r="T66" s="216">
        <v>26</v>
      </c>
      <c r="U66" s="217">
        <v>6.2600000000000003E-2</v>
      </c>
    </row>
    <row r="67" spans="13:21">
      <c r="M67" s="236"/>
      <c r="N67" s="236"/>
      <c r="O67" s="236"/>
      <c r="P67" s="236"/>
      <c r="Q67" s="236"/>
      <c r="T67" s="216">
        <v>27</v>
      </c>
      <c r="U67" s="217">
        <v>6.1199999999999997E-2</v>
      </c>
    </row>
    <row r="68" spans="13:21">
      <c r="M68" s="236"/>
      <c r="N68" s="236"/>
      <c r="O68" s="236"/>
      <c r="P68" s="236"/>
      <c r="Q68" s="236"/>
      <c r="T68" s="216">
        <v>28</v>
      </c>
      <c r="U68" s="217">
        <v>0.06</v>
      </c>
    </row>
    <row r="69" spans="13:21">
      <c r="M69" s="236"/>
      <c r="N69" s="236"/>
      <c r="O69" s="236"/>
      <c r="P69" s="236"/>
      <c r="Q69" s="236"/>
      <c r="T69" s="216">
        <v>29</v>
      </c>
      <c r="U69" s="217">
        <v>5.8900000000000001E-2</v>
      </c>
    </row>
    <row r="70" spans="13:21">
      <c r="M70" s="236"/>
      <c r="N70" s="236"/>
      <c r="O70" s="236"/>
      <c r="P70" s="236"/>
      <c r="Q70" s="236"/>
      <c r="T70" s="216">
        <v>30</v>
      </c>
      <c r="U70" s="217">
        <v>5.7799999999999997E-2</v>
      </c>
    </row>
    <row r="71" spans="13:21">
      <c r="M71" s="236"/>
      <c r="N71" s="236"/>
      <c r="O71" s="236"/>
      <c r="P71" s="236"/>
      <c r="Q71" s="236"/>
      <c r="T71" s="216">
        <v>31</v>
      </c>
      <c r="U71" s="217">
        <v>5.6899999999999999E-2</v>
      </c>
    </row>
    <row r="72" spans="13:21">
      <c r="M72" s="236"/>
      <c r="N72" s="236"/>
      <c r="O72" s="236"/>
      <c r="P72" s="236"/>
      <c r="Q72" s="236"/>
      <c r="T72" s="216">
        <v>32</v>
      </c>
      <c r="U72" s="217">
        <v>5.5899999999999998E-2</v>
      </c>
    </row>
    <row r="73" spans="13:21">
      <c r="M73" s="236"/>
      <c r="N73" s="236"/>
      <c r="O73" s="236"/>
      <c r="P73" s="236"/>
      <c r="Q73" s="236"/>
      <c r="T73" s="216">
        <v>33</v>
      </c>
      <c r="U73" s="217">
        <v>5.5100000000000003E-2</v>
      </c>
    </row>
    <row r="74" spans="13:21">
      <c r="T74" s="216">
        <v>34</v>
      </c>
      <c r="U74" s="217">
        <v>5.4300000000000001E-2</v>
      </c>
    </row>
    <row r="75" spans="13:21">
      <c r="T75" s="216">
        <v>35</v>
      </c>
      <c r="U75" s="217">
        <v>5.3600000000000002E-2</v>
      </c>
    </row>
    <row r="76" spans="13:21">
      <c r="T76" s="216">
        <v>36</v>
      </c>
      <c r="U76" s="217">
        <v>5.2900000000000003E-2</v>
      </c>
    </row>
    <row r="77" spans="13:21">
      <c r="T77" s="216">
        <v>37</v>
      </c>
      <c r="U77" s="217">
        <v>5.2200000000000003E-2</v>
      </c>
    </row>
    <row r="78" spans="13:21">
      <c r="T78" s="216">
        <v>38</v>
      </c>
      <c r="U78" s="217">
        <v>5.16E-2</v>
      </c>
    </row>
    <row r="79" spans="13:21">
      <c r="T79" s="216">
        <v>39</v>
      </c>
      <c r="U79" s="217">
        <v>5.11E-2</v>
      </c>
    </row>
    <row r="80" spans="13:21">
      <c r="T80" s="216">
        <v>40</v>
      </c>
      <c r="U80" s="217">
        <v>5.0500000000000003E-2</v>
      </c>
    </row>
    <row r="81" spans="20:21">
      <c r="T81" s="216">
        <v>41</v>
      </c>
      <c r="U81" s="217">
        <v>0.05</v>
      </c>
    </row>
    <row r="82" spans="20:21">
      <c r="T82" s="216">
        <v>42</v>
      </c>
      <c r="U82" s="217">
        <v>4.9500000000000002E-2</v>
      </c>
    </row>
    <row r="83" spans="20:21">
      <c r="T83" s="216">
        <v>43</v>
      </c>
      <c r="U83" s="217">
        <v>4.9099999999999998E-2</v>
      </c>
    </row>
    <row r="84" spans="20:21">
      <c r="T84" s="216">
        <v>44</v>
      </c>
      <c r="U84" s="217">
        <v>4.87E-2</v>
      </c>
    </row>
    <row r="85" spans="20:21">
      <c r="T85" s="216">
        <v>45</v>
      </c>
      <c r="U85" s="217">
        <v>4.8300000000000003E-2</v>
      </c>
    </row>
    <row r="86" spans="20:21">
      <c r="T86" s="216">
        <v>46</v>
      </c>
      <c r="U86" s="217">
        <v>4.7899999999999998E-2</v>
      </c>
    </row>
    <row r="87" spans="20:21">
      <c r="T87" s="216">
        <v>47</v>
      </c>
      <c r="U87" s="217">
        <v>4.7500000000000001E-2</v>
      </c>
    </row>
    <row r="88" spans="20:21">
      <c r="T88" s="216">
        <v>48</v>
      </c>
      <c r="U88" s="217">
        <v>4.7199999999999999E-2</v>
      </c>
    </row>
    <row r="89" spans="20:21">
      <c r="T89" s="216">
        <v>49</v>
      </c>
      <c r="U89" s="217">
        <v>4.6899999999999997E-2</v>
      </c>
    </row>
    <row r="90" spans="20:21">
      <c r="T90" s="216">
        <v>50</v>
      </c>
      <c r="U90" s="217">
        <v>4.6600000000000003E-2</v>
      </c>
    </row>
    <row r="91" spans="20:21">
      <c r="T91" s="216">
        <v>51</v>
      </c>
      <c r="U91" s="217">
        <v>4.6300000000000001E-2</v>
      </c>
    </row>
    <row r="92" spans="20:21">
      <c r="T92" s="216">
        <v>52</v>
      </c>
      <c r="U92" s="217">
        <v>4.5999999999999999E-2</v>
      </c>
    </row>
    <row r="93" spans="20:21">
      <c r="T93" s="216">
        <v>53</v>
      </c>
      <c r="U93" s="217">
        <v>4.5699999999999998E-2</v>
      </c>
    </row>
    <row r="94" spans="20:21">
      <c r="T94" s="216">
        <v>54</v>
      </c>
      <c r="U94" s="217">
        <v>4.5499999999999999E-2</v>
      </c>
    </row>
    <row r="95" spans="20:21">
      <c r="T95" s="216">
        <v>55</v>
      </c>
      <c r="U95" s="217">
        <v>4.5199999999999997E-2</v>
      </c>
    </row>
    <row r="96" spans="20:21">
      <c r="T96" s="216">
        <v>60</v>
      </c>
      <c r="U96" s="217">
        <v>4.4200000000000003E-2</v>
      </c>
    </row>
    <row r="97" spans="20:21">
      <c r="T97" s="216">
        <v>80</v>
      </c>
      <c r="U97" s="217">
        <v>4.1799999999999997E-2</v>
      </c>
    </row>
    <row r="98" spans="20:21">
      <c r="T98" s="216">
        <v>90</v>
      </c>
      <c r="U98" s="217">
        <v>4.1200000000000001E-2</v>
      </c>
    </row>
    <row r="99" spans="20:21">
      <c r="T99" s="216">
        <v>100</v>
      </c>
      <c r="U99" s="217">
        <v>4.0800000000000003E-2</v>
      </c>
    </row>
    <row r="100" spans="20:21" ht="15" thickBot="1">
      <c r="T100" s="218"/>
      <c r="U100" s="219"/>
    </row>
    <row r="101" spans="20:21">
      <c r="T101" s="249"/>
      <c r="U101" s="249"/>
    </row>
  </sheetData>
  <mergeCells count="101">
    <mergeCell ref="B50:E50"/>
    <mergeCell ref="F50:H50"/>
    <mergeCell ref="I50:K50"/>
    <mergeCell ref="L50:M50"/>
    <mergeCell ref="N50:Q50"/>
    <mergeCell ref="I2:J4"/>
    <mergeCell ref="B48:E48"/>
    <mergeCell ref="F48:H48"/>
    <mergeCell ref="I48:K48"/>
    <mergeCell ref="L48:M48"/>
    <mergeCell ref="N48:Q48"/>
    <mergeCell ref="B49:E49"/>
    <mergeCell ref="F49:H49"/>
    <mergeCell ref="I49:K49"/>
    <mergeCell ref="L49:M49"/>
    <mergeCell ref="N49:Q49"/>
    <mergeCell ref="B46:E46"/>
    <mergeCell ref="F46:H46"/>
    <mergeCell ref="I46:K46"/>
    <mergeCell ref="L46:M46"/>
    <mergeCell ref="N46:Q46"/>
    <mergeCell ref="B47:E47"/>
    <mergeCell ref="F47:H47"/>
    <mergeCell ref="I47:K47"/>
    <mergeCell ref="L47:M47"/>
    <mergeCell ref="N47:Q47"/>
    <mergeCell ref="B39:Q39"/>
    <mergeCell ref="B40:Q40"/>
    <mergeCell ref="B45:E45"/>
    <mergeCell ref="F45:H45"/>
    <mergeCell ref="I45:M45"/>
    <mergeCell ref="N45:Q45"/>
    <mergeCell ref="B35:I35"/>
    <mergeCell ref="K35:M35"/>
    <mergeCell ref="O35:Q35"/>
    <mergeCell ref="B36:I36"/>
    <mergeCell ref="J36:P36"/>
    <mergeCell ref="B38:Q38"/>
    <mergeCell ref="B33:G33"/>
    <mergeCell ref="H33:I33"/>
    <mergeCell ref="J33:M33"/>
    <mergeCell ref="N33:Q33"/>
    <mergeCell ref="B34:G34"/>
    <mergeCell ref="H34:I34"/>
    <mergeCell ref="J34:M34"/>
    <mergeCell ref="N34:Q34"/>
    <mergeCell ref="B31:G31"/>
    <mergeCell ref="H31:I31"/>
    <mergeCell ref="J31:M31"/>
    <mergeCell ref="N31:Q31"/>
    <mergeCell ref="B32:G32"/>
    <mergeCell ref="H32:I32"/>
    <mergeCell ref="J32:M32"/>
    <mergeCell ref="N32:Q32"/>
    <mergeCell ref="B29:G29"/>
    <mergeCell ref="H29:I29"/>
    <mergeCell ref="J29:M29"/>
    <mergeCell ref="N29:Q29"/>
    <mergeCell ref="B30:G30"/>
    <mergeCell ref="H30:I30"/>
    <mergeCell ref="J30:M30"/>
    <mergeCell ref="N30:Q30"/>
    <mergeCell ref="B24:E25"/>
    <mergeCell ref="F24:M24"/>
    <mergeCell ref="N24:Q24"/>
    <mergeCell ref="F25:M25"/>
    <mergeCell ref="N25:Q25"/>
    <mergeCell ref="B26:E26"/>
    <mergeCell ref="F26:M26"/>
    <mergeCell ref="N26:Q26"/>
    <mergeCell ref="B18:Q18"/>
    <mergeCell ref="B23:E23"/>
    <mergeCell ref="F23:M23"/>
    <mergeCell ref="N23:Q23"/>
    <mergeCell ref="B14:H14"/>
    <mergeCell ref="I14:K14"/>
    <mergeCell ref="L14:N14"/>
    <mergeCell ref="O14:Q14"/>
    <mergeCell ref="B15:H15"/>
    <mergeCell ref="I15:K15"/>
    <mergeCell ref="L15:N15"/>
    <mergeCell ref="O15:Q15"/>
    <mergeCell ref="B12:H12"/>
    <mergeCell ref="I12:K12"/>
    <mergeCell ref="L12:N12"/>
    <mergeCell ref="O12:Q12"/>
    <mergeCell ref="B13:H13"/>
    <mergeCell ref="I13:K13"/>
    <mergeCell ref="L13:N13"/>
    <mergeCell ref="O13:Q13"/>
    <mergeCell ref="B16:N16"/>
    <mergeCell ref="O16:Q16"/>
    <mergeCell ref="B6:H6"/>
    <mergeCell ref="I6:K6"/>
    <mergeCell ref="L6:N6"/>
    <mergeCell ref="O6:Q6"/>
    <mergeCell ref="B7:H7"/>
    <mergeCell ref="I7:K7"/>
    <mergeCell ref="L7:N7"/>
    <mergeCell ref="O7:Q7"/>
    <mergeCell ref="B9:Q9"/>
  </mergeCells>
  <phoneticPr fontId="4"/>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7" max="17" man="1"/>
  </row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BBC8D6-C952-4325-B4A1-2BC36DFABEF3}">
  <sheetPr>
    <tabColor theme="0" tint="-0.249977111117893"/>
  </sheetPr>
  <dimension ref="A1:W59"/>
  <sheetViews>
    <sheetView view="pageBreakPreview" topLeftCell="A19" zoomScale="80" zoomScaleNormal="100" zoomScaleSheetLayoutView="80" workbookViewId="0">
      <selection activeCell="O32" sqref="O32:P32"/>
    </sheetView>
  </sheetViews>
  <sheetFormatPr defaultColWidth="7.125" defaultRowHeight="14.25"/>
  <cols>
    <col min="1" max="1" width="2.875" style="220" customWidth="1"/>
    <col min="2" max="8" width="8.875" style="220" customWidth="1"/>
    <col min="9" max="9" width="2.875" style="220" customWidth="1"/>
    <col min="10" max="16" width="8.875" style="220" customWidth="1"/>
    <col min="17" max="17" width="2.875" style="220" customWidth="1"/>
    <col min="18" max="18" width="7.125" style="220"/>
    <col min="19" max="19" width="5.125" style="220" bestFit="1" customWidth="1"/>
    <col min="20" max="20" width="8.375" style="220" bestFit="1" customWidth="1"/>
    <col min="21" max="16384" width="7.125" style="220"/>
  </cols>
  <sheetData>
    <row r="1" spans="1:20" s="223" customFormat="1" ht="31.5" customHeight="1">
      <c r="A1" s="230"/>
      <c r="B1" s="231" t="s">
        <v>625</v>
      </c>
      <c r="J1" s="231"/>
    </row>
    <row r="2" spans="1:20" s="224" customFormat="1" ht="25.5" customHeight="1" thickBot="1">
      <c r="B2" s="221" t="s">
        <v>671</v>
      </c>
      <c r="D2" s="224">
        <v>10</v>
      </c>
      <c r="J2" s="221" t="s">
        <v>671</v>
      </c>
      <c r="L2" s="224">
        <v>11</v>
      </c>
    </row>
    <row r="3" spans="1:20" s="224" customFormat="1" ht="25.5" customHeight="1" thickBot="1">
      <c r="B3" s="942" t="s">
        <v>667</v>
      </c>
      <c r="C3" s="943"/>
      <c r="D3" s="225" t="s">
        <v>668</v>
      </c>
      <c r="E3" s="944" t="s">
        <v>669</v>
      </c>
      <c r="F3" s="943"/>
      <c r="G3" s="945" t="s">
        <v>670</v>
      </c>
      <c r="H3" s="946"/>
      <c r="J3" s="942" t="s">
        <v>667</v>
      </c>
      <c r="K3" s="943"/>
      <c r="L3" s="225" t="s">
        <v>668</v>
      </c>
      <c r="M3" s="944" t="s">
        <v>669</v>
      </c>
      <c r="N3" s="943"/>
      <c r="O3" s="945" t="s">
        <v>670</v>
      </c>
      <c r="P3" s="946"/>
      <c r="S3" s="212" t="s">
        <v>373</v>
      </c>
      <c r="T3" s="213" t="s">
        <v>374</v>
      </c>
    </row>
    <row r="4" spans="1:20" ht="25.5" customHeight="1">
      <c r="B4" s="959">
        <v>1</v>
      </c>
      <c r="C4" s="960"/>
      <c r="D4" s="226">
        <f>VLOOKUP($D$2,$S$4:$T$58,2,FALSE)</f>
        <v>0.12330000000000001</v>
      </c>
      <c r="E4" s="961">
        <v>100</v>
      </c>
      <c r="F4" s="962"/>
      <c r="G4" s="963">
        <f>B4*D4*E4</f>
        <v>12.33</v>
      </c>
      <c r="H4" s="964"/>
      <c r="I4" s="222"/>
      <c r="J4" s="959">
        <v>1</v>
      </c>
      <c r="K4" s="960"/>
      <c r="L4" s="226">
        <f>VLOOKUP($L$2,$S$4:$T$58,2,FALSE)</f>
        <v>0.1142</v>
      </c>
      <c r="M4" s="961">
        <v>100</v>
      </c>
      <c r="N4" s="962"/>
      <c r="O4" s="963">
        <f>J4*L4*M4</f>
        <v>11.42</v>
      </c>
      <c r="P4" s="964"/>
      <c r="Q4" s="222"/>
      <c r="R4" s="221"/>
      <c r="S4" s="214">
        <v>5</v>
      </c>
      <c r="T4" s="215">
        <v>0.22459999999999999</v>
      </c>
    </row>
    <row r="5" spans="1:20" ht="25.5" customHeight="1">
      <c r="B5" s="951">
        <v>2</v>
      </c>
      <c r="C5" s="952"/>
      <c r="D5" s="227">
        <f t="shared" ref="D5:D21" si="0">VLOOKUP($D$2,$S$4:$T$58,2,FALSE)</f>
        <v>0.12330000000000001</v>
      </c>
      <c r="E5" s="947">
        <v>100</v>
      </c>
      <c r="F5" s="948"/>
      <c r="G5" s="949">
        <f t="shared" ref="G5:G21" si="1">B5*D5*E5</f>
        <v>24.66</v>
      </c>
      <c r="H5" s="950"/>
      <c r="I5" s="222"/>
      <c r="J5" s="951">
        <v>2</v>
      </c>
      <c r="K5" s="952"/>
      <c r="L5" s="227">
        <f t="shared" ref="L5:L21" si="2">VLOOKUP($L$2,$S$4:$T$58,2,FALSE)</f>
        <v>0.1142</v>
      </c>
      <c r="M5" s="947">
        <v>100</v>
      </c>
      <c r="N5" s="948"/>
      <c r="O5" s="949">
        <f t="shared" ref="O5:O18" si="3">J5*L5*M5</f>
        <v>22.84</v>
      </c>
      <c r="P5" s="950"/>
      <c r="Q5" s="222"/>
      <c r="R5" s="221"/>
      <c r="S5" s="216">
        <v>6</v>
      </c>
      <c r="T5" s="217">
        <v>0.1908</v>
      </c>
    </row>
    <row r="6" spans="1:20" ht="25.5" customHeight="1">
      <c r="B6" s="951">
        <v>3</v>
      </c>
      <c r="C6" s="952"/>
      <c r="D6" s="227">
        <f t="shared" si="0"/>
        <v>0.12330000000000001</v>
      </c>
      <c r="E6" s="947">
        <v>100</v>
      </c>
      <c r="F6" s="948"/>
      <c r="G6" s="949">
        <f t="shared" si="1"/>
        <v>36.99</v>
      </c>
      <c r="H6" s="950"/>
      <c r="I6" s="222"/>
      <c r="J6" s="951">
        <v>3</v>
      </c>
      <c r="K6" s="952"/>
      <c r="L6" s="227">
        <f t="shared" si="2"/>
        <v>0.1142</v>
      </c>
      <c r="M6" s="947">
        <v>100</v>
      </c>
      <c r="N6" s="948"/>
      <c r="O6" s="949">
        <f t="shared" si="3"/>
        <v>34.260000000000005</v>
      </c>
      <c r="P6" s="950"/>
      <c r="Q6" s="222"/>
      <c r="R6" s="221"/>
      <c r="S6" s="216">
        <v>7</v>
      </c>
      <c r="T6" s="217">
        <v>0.1666</v>
      </c>
    </row>
    <row r="7" spans="1:20" ht="25.5" customHeight="1">
      <c r="B7" s="951">
        <v>4</v>
      </c>
      <c r="C7" s="952"/>
      <c r="D7" s="227">
        <f t="shared" si="0"/>
        <v>0.12330000000000001</v>
      </c>
      <c r="E7" s="947">
        <v>100</v>
      </c>
      <c r="F7" s="948"/>
      <c r="G7" s="949">
        <f t="shared" si="1"/>
        <v>49.32</v>
      </c>
      <c r="H7" s="950"/>
      <c r="I7" s="222"/>
      <c r="J7" s="951">
        <v>4</v>
      </c>
      <c r="K7" s="952"/>
      <c r="L7" s="227">
        <f t="shared" si="2"/>
        <v>0.1142</v>
      </c>
      <c r="M7" s="947">
        <v>100</v>
      </c>
      <c r="N7" s="948"/>
      <c r="O7" s="949">
        <f t="shared" si="3"/>
        <v>45.68</v>
      </c>
      <c r="P7" s="950"/>
      <c r="Q7" s="222"/>
      <c r="R7" s="221"/>
      <c r="S7" s="216">
        <v>8</v>
      </c>
      <c r="T7" s="217">
        <v>0.14849999999999999</v>
      </c>
    </row>
    <row r="8" spans="1:20" ht="25.5" customHeight="1">
      <c r="B8" s="951">
        <v>5</v>
      </c>
      <c r="C8" s="952"/>
      <c r="D8" s="227">
        <f t="shared" si="0"/>
        <v>0.12330000000000001</v>
      </c>
      <c r="E8" s="947">
        <v>100</v>
      </c>
      <c r="F8" s="948"/>
      <c r="G8" s="949">
        <f t="shared" si="1"/>
        <v>61.650000000000006</v>
      </c>
      <c r="H8" s="950"/>
      <c r="I8" s="222"/>
      <c r="J8" s="951">
        <v>5</v>
      </c>
      <c r="K8" s="952"/>
      <c r="L8" s="227">
        <f t="shared" si="2"/>
        <v>0.1142</v>
      </c>
      <c r="M8" s="947">
        <v>100</v>
      </c>
      <c r="N8" s="948"/>
      <c r="O8" s="949">
        <f t="shared" si="3"/>
        <v>57.099999999999994</v>
      </c>
      <c r="P8" s="950"/>
      <c r="Q8" s="222"/>
      <c r="R8" s="221"/>
      <c r="S8" s="216">
        <v>9</v>
      </c>
      <c r="T8" s="217">
        <v>0.13450000000000001</v>
      </c>
    </row>
    <row r="9" spans="1:20" ht="25.5" customHeight="1">
      <c r="B9" s="951">
        <v>6</v>
      </c>
      <c r="C9" s="952"/>
      <c r="D9" s="227">
        <f t="shared" si="0"/>
        <v>0.12330000000000001</v>
      </c>
      <c r="E9" s="947">
        <v>100</v>
      </c>
      <c r="F9" s="948"/>
      <c r="G9" s="949">
        <f t="shared" si="1"/>
        <v>73.98</v>
      </c>
      <c r="H9" s="950"/>
      <c r="I9" s="222"/>
      <c r="J9" s="951">
        <v>6</v>
      </c>
      <c r="K9" s="952"/>
      <c r="L9" s="227">
        <f t="shared" si="2"/>
        <v>0.1142</v>
      </c>
      <c r="M9" s="947">
        <v>100</v>
      </c>
      <c r="N9" s="948"/>
      <c r="O9" s="949">
        <f t="shared" si="3"/>
        <v>68.52000000000001</v>
      </c>
      <c r="P9" s="950"/>
      <c r="Q9" s="222"/>
      <c r="R9" s="221"/>
      <c r="S9" s="216">
        <v>10</v>
      </c>
      <c r="T9" s="217">
        <v>0.12330000000000001</v>
      </c>
    </row>
    <row r="10" spans="1:20" ht="25.5" customHeight="1">
      <c r="B10" s="951">
        <v>7</v>
      </c>
      <c r="C10" s="952"/>
      <c r="D10" s="227">
        <f t="shared" si="0"/>
        <v>0.12330000000000001</v>
      </c>
      <c r="E10" s="947">
        <v>100</v>
      </c>
      <c r="F10" s="948"/>
      <c r="G10" s="949">
        <f t="shared" si="1"/>
        <v>86.31</v>
      </c>
      <c r="H10" s="950"/>
      <c r="I10" s="222"/>
      <c r="J10" s="951">
        <v>7</v>
      </c>
      <c r="K10" s="952"/>
      <c r="L10" s="227">
        <f t="shared" si="2"/>
        <v>0.1142</v>
      </c>
      <c r="M10" s="947">
        <v>100</v>
      </c>
      <c r="N10" s="948"/>
      <c r="O10" s="949">
        <f t="shared" si="3"/>
        <v>79.94</v>
      </c>
      <c r="P10" s="950"/>
      <c r="Q10" s="222"/>
      <c r="R10" s="221"/>
      <c r="S10" s="216">
        <v>11</v>
      </c>
      <c r="T10" s="217">
        <v>0.1142</v>
      </c>
    </row>
    <row r="11" spans="1:20" ht="25.5" customHeight="1">
      <c r="B11" s="951">
        <v>8</v>
      </c>
      <c r="C11" s="952"/>
      <c r="D11" s="227">
        <f t="shared" si="0"/>
        <v>0.12330000000000001</v>
      </c>
      <c r="E11" s="947">
        <v>100</v>
      </c>
      <c r="F11" s="948"/>
      <c r="G11" s="949">
        <f t="shared" si="1"/>
        <v>98.64</v>
      </c>
      <c r="H11" s="950"/>
      <c r="I11" s="222"/>
      <c r="J11" s="951">
        <v>8</v>
      </c>
      <c r="K11" s="952"/>
      <c r="L11" s="227">
        <f t="shared" si="2"/>
        <v>0.1142</v>
      </c>
      <c r="M11" s="947">
        <v>100</v>
      </c>
      <c r="N11" s="948"/>
      <c r="O11" s="949">
        <f t="shared" si="3"/>
        <v>91.36</v>
      </c>
      <c r="P11" s="950"/>
      <c r="Q11" s="222"/>
      <c r="R11" s="221"/>
      <c r="S11" s="216">
        <v>12</v>
      </c>
      <c r="T11" s="217">
        <v>0.1066</v>
      </c>
    </row>
    <row r="12" spans="1:20" ht="25.5" customHeight="1">
      <c r="B12" s="965">
        <v>9</v>
      </c>
      <c r="C12" s="966"/>
      <c r="D12" s="229">
        <f t="shared" si="0"/>
        <v>0.12330000000000001</v>
      </c>
      <c r="E12" s="967">
        <v>100</v>
      </c>
      <c r="F12" s="968"/>
      <c r="G12" s="969">
        <f t="shared" si="1"/>
        <v>110.97000000000001</v>
      </c>
      <c r="H12" s="970"/>
      <c r="I12" s="222"/>
      <c r="J12" s="965">
        <v>9</v>
      </c>
      <c r="K12" s="966"/>
      <c r="L12" s="229">
        <f t="shared" si="2"/>
        <v>0.1142</v>
      </c>
      <c r="M12" s="967">
        <v>100</v>
      </c>
      <c r="N12" s="968"/>
      <c r="O12" s="969">
        <f t="shared" si="3"/>
        <v>102.78</v>
      </c>
      <c r="P12" s="970"/>
      <c r="Q12" s="222"/>
      <c r="R12" s="221"/>
      <c r="S12" s="216">
        <v>13</v>
      </c>
      <c r="T12" s="217">
        <v>0.10009999999999999</v>
      </c>
    </row>
    <row r="13" spans="1:20" ht="25.5" customHeight="1">
      <c r="B13" s="951">
        <v>10</v>
      </c>
      <c r="C13" s="952"/>
      <c r="D13" s="227">
        <f t="shared" si="0"/>
        <v>0.12330000000000001</v>
      </c>
      <c r="E13" s="947">
        <v>100</v>
      </c>
      <c r="F13" s="948"/>
      <c r="G13" s="949">
        <f t="shared" si="1"/>
        <v>123.30000000000001</v>
      </c>
      <c r="H13" s="950"/>
      <c r="I13" s="222"/>
      <c r="J13" s="951">
        <v>10</v>
      </c>
      <c r="K13" s="952"/>
      <c r="L13" s="227">
        <f t="shared" si="2"/>
        <v>0.1142</v>
      </c>
      <c r="M13" s="947">
        <v>100</v>
      </c>
      <c r="N13" s="948"/>
      <c r="O13" s="949">
        <f t="shared" si="3"/>
        <v>114.19999999999999</v>
      </c>
      <c r="P13" s="950"/>
      <c r="Q13" s="222"/>
      <c r="R13" s="221"/>
      <c r="S13" s="216">
        <v>14</v>
      </c>
      <c r="T13" s="217">
        <v>9.4700000000000006E-2</v>
      </c>
    </row>
    <row r="14" spans="1:20" ht="25.5" customHeight="1">
      <c r="B14" s="951">
        <v>11</v>
      </c>
      <c r="C14" s="952"/>
      <c r="D14" s="227">
        <f t="shared" si="0"/>
        <v>0.12330000000000001</v>
      </c>
      <c r="E14" s="947">
        <v>100</v>
      </c>
      <c r="F14" s="948"/>
      <c r="G14" s="949">
        <f t="shared" si="1"/>
        <v>135.63</v>
      </c>
      <c r="H14" s="950"/>
      <c r="I14" s="222"/>
      <c r="J14" s="951">
        <v>11</v>
      </c>
      <c r="K14" s="952"/>
      <c r="L14" s="227">
        <f t="shared" si="2"/>
        <v>0.1142</v>
      </c>
      <c r="M14" s="947">
        <v>100</v>
      </c>
      <c r="N14" s="948"/>
      <c r="O14" s="949">
        <f t="shared" si="3"/>
        <v>125.62</v>
      </c>
      <c r="P14" s="950"/>
      <c r="Q14" s="222"/>
      <c r="R14" s="221"/>
      <c r="S14" s="216">
        <v>15</v>
      </c>
      <c r="T14" s="217">
        <v>8.9899999999999994E-2</v>
      </c>
    </row>
    <row r="15" spans="1:20" ht="25.5" customHeight="1">
      <c r="B15" s="951">
        <v>12</v>
      </c>
      <c r="C15" s="952"/>
      <c r="D15" s="227">
        <f t="shared" si="0"/>
        <v>0.12330000000000001</v>
      </c>
      <c r="E15" s="947">
        <v>100</v>
      </c>
      <c r="F15" s="948"/>
      <c r="G15" s="949">
        <f t="shared" si="1"/>
        <v>147.96</v>
      </c>
      <c r="H15" s="950"/>
      <c r="I15" s="222"/>
      <c r="J15" s="951">
        <v>12</v>
      </c>
      <c r="K15" s="952"/>
      <c r="L15" s="227">
        <f t="shared" si="2"/>
        <v>0.1142</v>
      </c>
      <c r="M15" s="947">
        <v>100</v>
      </c>
      <c r="N15" s="948"/>
      <c r="O15" s="949">
        <f t="shared" si="3"/>
        <v>137.04000000000002</v>
      </c>
      <c r="P15" s="950"/>
      <c r="Q15" s="222"/>
      <c r="R15" s="221"/>
      <c r="S15" s="216">
        <v>16</v>
      </c>
      <c r="T15" s="217">
        <v>8.5800000000000001E-2</v>
      </c>
    </row>
    <row r="16" spans="1:20" ht="25.5" customHeight="1">
      <c r="B16" s="951">
        <v>13</v>
      </c>
      <c r="C16" s="952"/>
      <c r="D16" s="227">
        <f t="shared" si="0"/>
        <v>0.12330000000000001</v>
      </c>
      <c r="E16" s="947">
        <v>100</v>
      </c>
      <c r="F16" s="948"/>
      <c r="G16" s="949">
        <f t="shared" si="1"/>
        <v>160.29</v>
      </c>
      <c r="H16" s="950"/>
      <c r="I16" s="222"/>
      <c r="J16" s="951">
        <v>13</v>
      </c>
      <c r="K16" s="952"/>
      <c r="L16" s="227">
        <f t="shared" si="2"/>
        <v>0.1142</v>
      </c>
      <c r="M16" s="947">
        <v>100</v>
      </c>
      <c r="N16" s="948"/>
      <c r="O16" s="949">
        <f t="shared" si="3"/>
        <v>148.45999999999998</v>
      </c>
      <c r="P16" s="950"/>
      <c r="Q16" s="222"/>
      <c r="R16" s="221"/>
      <c r="S16" s="216">
        <v>17</v>
      </c>
      <c r="T16" s="217">
        <v>8.2199999999999995E-2</v>
      </c>
    </row>
    <row r="17" spans="2:23" ht="25.5" customHeight="1">
      <c r="B17" s="951">
        <v>14</v>
      </c>
      <c r="C17" s="952"/>
      <c r="D17" s="227">
        <f t="shared" si="0"/>
        <v>0.12330000000000001</v>
      </c>
      <c r="E17" s="947">
        <v>100</v>
      </c>
      <c r="F17" s="948"/>
      <c r="G17" s="949">
        <f t="shared" si="1"/>
        <v>172.62</v>
      </c>
      <c r="H17" s="950"/>
      <c r="I17" s="222"/>
      <c r="J17" s="951">
        <v>14</v>
      </c>
      <c r="K17" s="952"/>
      <c r="L17" s="227">
        <f t="shared" si="2"/>
        <v>0.1142</v>
      </c>
      <c r="M17" s="947">
        <v>100</v>
      </c>
      <c r="N17" s="948"/>
      <c r="O17" s="949">
        <f t="shared" si="3"/>
        <v>159.88</v>
      </c>
      <c r="P17" s="950"/>
      <c r="Q17" s="222"/>
      <c r="R17" s="221"/>
      <c r="S17" s="216">
        <v>18</v>
      </c>
      <c r="T17" s="217">
        <v>7.9000000000000001E-2</v>
      </c>
    </row>
    <row r="18" spans="2:23" ht="25.5" customHeight="1">
      <c r="B18" s="951">
        <v>15</v>
      </c>
      <c r="C18" s="952"/>
      <c r="D18" s="227">
        <f t="shared" si="0"/>
        <v>0.12330000000000001</v>
      </c>
      <c r="E18" s="947">
        <v>100</v>
      </c>
      <c r="F18" s="948"/>
      <c r="G18" s="949">
        <f t="shared" si="1"/>
        <v>184.95000000000002</v>
      </c>
      <c r="H18" s="950"/>
      <c r="I18" s="222"/>
      <c r="J18" s="951">
        <v>15</v>
      </c>
      <c r="K18" s="952"/>
      <c r="L18" s="227">
        <f t="shared" si="2"/>
        <v>0.1142</v>
      </c>
      <c r="M18" s="947">
        <v>100</v>
      </c>
      <c r="N18" s="948"/>
      <c r="O18" s="949">
        <f t="shared" si="3"/>
        <v>171.29999999999998</v>
      </c>
      <c r="P18" s="950"/>
      <c r="Q18" s="222"/>
      <c r="R18" s="221"/>
      <c r="S18" s="216">
        <v>19</v>
      </c>
      <c r="T18" s="217">
        <v>7.6100000000000001E-2</v>
      </c>
    </row>
    <row r="19" spans="2:23" ht="25.5" customHeight="1">
      <c r="B19" s="951">
        <v>16</v>
      </c>
      <c r="C19" s="952"/>
      <c r="D19" s="227">
        <f t="shared" si="0"/>
        <v>0.12330000000000001</v>
      </c>
      <c r="E19" s="947">
        <v>100</v>
      </c>
      <c r="F19" s="948"/>
      <c r="G19" s="949">
        <f t="shared" si="1"/>
        <v>197.28</v>
      </c>
      <c r="H19" s="950"/>
      <c r="I19" s="222"/>
      <c r="J19" s="951">
        <v>16</v>
      </c>
      <c r="K19" s="952"/>
      <c r="L19" s="227">
        <f t="shared" si="2"/>
        <v>0.1142</v>
      </c>
      <c r="M19" s="947">
        <v>100</v>
      </c>
      <c r="N19" s="948"/>
      <c r="O19" s="949">
        <f t="shared" ref="O19" si="4">J19*L19*M19</f>
        <v>182.72</v>
      </c>
      <c r="P19" s="950"/>
      <c r="Q19" s="222"/>
      <c r="R19" s="221"/>
      <c r="S19" s="216">
        <v>20</v>
      </c>
      <c r="T19" s="217">
        <v>7.3599999999999999E-2</v>
      </c>
    </row>
    <row r="20" spans="2:23" ht="25.5" customHeight="1">
      <c r="B20" s="965">
        <v>17</v>
      </c>
      <c r="C20" s="966"/>
      <c r="D20" s="229">
        <f t="shared" si="0"/>
        <v>0.12330000000000001</v>
      </c>
      <c r="E20" s="967">
        <v>100</v>
      </c>
      <c r="F20" s="968"/>
      <c r="G20" s="969">
        <f t="shared" si="1"/>
        <v>209.61000000000004</v>
      </c>
      <c r="H20" s="970"/>
      <c r="I20" s="222"/>
      <c r="J20" s="951">
        <v>17</v>
      </c>
      <c r="K20" s="952"/>
      <c r="L20" s="227">
        <f t="shared" si="2"/>
        <v>0.1142</v>
      </c>
      <c r="M20" s="947">
        <v>100</v>
      </c>
      <c r="N20" s="948"/>
      <c r="O20" s="949">
        <f t="shared" ref="O20:O21" si="5">J20*L20*M20</f>
        <v>194.14000000000001</v>
      </c>
      <c r="P20" s="950"/>
      <c r="Q20" s="222"/>
      <c r="R20" s="221"/>
      <c r="S20" s="216">
        <v>21</v>
      </c>
      <c r="T20" s="217">
        <v>7.1300000000000002E-2</v>
      </c>
    </row>
    <row r="21" spans="2:23" ht="25.5" customHeight="1">
      <c r="B21" s="951">
        <v>18</v>
      </c>
      <c r="C21" s="952"/>
      <c r="D21" s="227">
        <f t="shared" si="0"/>
        <v>0.12330000000000001</v>
      </c>
      <c r="E21" s="947">
        <v>100</v>
      </c>
      <c r="F21" s="948"/>
      <c r="G21" s="949">
        <f t="shared" si="1"/>
        <v>221.94000000000003</v>
      </c>
      <c r="H21" s="950"/>
      <c r="I21" s="222"/>
      <c r="J21" s="965">
        <v>18</v>
      </c>
      <c r="K21" s="966"/>
      <c r="L21" s="229">
        <f t="shared" si="2"/>
        <v>0.1142</v>
      </c>
      <c r="M21" s="967">
        <v>100</v>
      </c>
      <c r="N21" s="968"/>
      <c r="O21" s="969">
        <f t="shared" si="5"/>
        <v>205.56</v>
      </c>
      <c r="P21" s="970"/>
      <c r="Q21" s="222"/>
      <c r="R21" s="221"/>
      <c r="S21" s="216">
        <v>22</v>
      </c>
      <c r="T21" s="217">
        <v>6.9199999999999998E-2</v>
      </c>
    </row>
    <row r="22" spans="2:23" ht="25.5" customHeight="1" thickBot="1">
      <c r="B22" s="953"/>
      <c r="C22" s="954"/>
      <c r="D22" s="228"/>
      <c r="E22" s="955"/>
      <c r="F22" s="956"/>
      <c r="G22" s="957"/>
      <c r="H22" s="958"/>
      <c r="I22" s="222"/>
      <c r="J22" s="953"/>
      <c r="K22" s="954"/>
      <c r="L22" s="228"/>
      <c r="M22" s="955"/>
      <c r="N22" s="956"/>
      <c r="O22" s="957"/>
      <c r="P22" s="958"/>
      <c r="Q22" s="222"/>
      <c r="R22" s="221"/>
      <c r="S22" s="216">
        <v>23</v>
      </c>
      <c r="T22" s="217">
        <v>6.7299999999999999E-2</v>
      </c>
    </row>
    <row r="23" spans="2:23">
      <c r="S23" s="216">
        <v>24</v>
      </c>
      <c r="T23" s="217">
        <v>6.5600000000000006E-2</v>
      </c>
    </row>
    <row r="24" spans="2:23" s="224" customFormat="1" ht="25.5" customHeight="1" thickBot="1">
      <c r="B24" s="221" t="s">
        <v>671</v>
      </c>
      <c r="D24" s="224">
        <v>15</v>
      </c>
      <c r="J24" s="221" t="s">
        <v>671</v>
      </c>
      <c r="L24" s="224">
        <v>20</v>
      </c>
      <c r="R24" s="220"/>
      <c r="S24" s="216">
        <v>25</v>
      </c>
      <c r="T24" s="217">
        <v>6.4000000000000001E-2</v>
      </c>
      <c r="U24" s="220"/>
      <c r="V24" s="220"/>
      <c r="W24" s="220"/>
    </row>
    <row r="25" spans="2:23" s="224" customFormat="1" ht="25.5" customHeight="1" thickBot="1">
      <c r="B25" s="942" t="s">
        <v>667</v>
      </c>
      <c r="C25" s="943"/>
      <c r="D25" s="225" t="s">
        <v>668</v>
      </c>
      <c r="E25" s="944" t="s">
        <v>669</v>
      </c>
      <c r="F25" s="943"/>
      <c r="G25" s="945" t="s">
        <v>670</v>
      </c>
      <c r="H25" s="946"/>
      <c r="J25" s="942" t="s">
        <v>667</v>
      </c>
      <c r="K25" s="943"/>
      <c r="L25" s="225" t="s">
        <v>668</v>
      </c>
      <c r="M25" s="944" t="s">
        <v>669</v>
      </c>
      <c r="N25" s="943"/>
      <c r="O25" s="945" t="s">
        <v>670</v>
      </c>
      <c r="P25" s="946"/>
      <c r="R25" s="220"/>
      <c r="S25" s="216">
        <v>26</v>
      </c>
      <c r="T25" s="217">
        <v>6.2600000000000003E-2</v>
      </c>
      <c r="U25" s="220"/>
      <c r="V25" s="220"/>
      <c r="W25" s="220"/>
    </row>
    <row r="26" spans="2:23" ht="25.5" customHeight="1">
      <c r="B26" s="959">
        <v>1</v>
      </c>
      <c r="C26" s="960"/>
      <c r="D26" s="226">
        <f t="shared" ref="D26:D40" si="6">VLOOKUP($D$24,$S$4:$T$58,2,FALSE)</f>
        <v>8.9899999999999994E-2</v>
      </c>
      <c r="E26" s="961">
        <v>100</v>
      </c>
      <c r="F26" s="962"/>
      <c r="G26" s="963">
        <f>B26*D26*E26</f>
        <v>8.99</v>
      </c>
      <c r="H26" s="964"/>
      <c r="I26" s="222"/>
      <c r="J26" s="959">
        <v>1</v>
      </c>
      <c r="K26" s="960"/>
      <c r="L26" s="226">
        <f t="shared" ref="L26:L40" si="7">VLOOKUP($L$24,$S$4:$T$58,2,FALSE)</f>
        <v>7.3599999999999999E-2</v>
      </c>
      <c r="M26" s="961">
        <v>100</v>
      </c>
      <c r="N26" s="962"/>
      <c r="O26" s="963">
        <f>J26*L26*M26</f>
        <v>7.3599999999999994</v>
      </c>
      <c r="P26" s="964"/>
      <c r="Q26" s="222"/>
      <c r="S26" s="216">
        <v>27</v>
      </c>
      <c r="T26" s="217">
        <v>6.1199999999999997E-2</v>
      </c>
    </row>
    <row r="27" spans="2:23" ht="25.5" customHeight="1">
      <c r="B27" s="951">
        <v>2</v>
      </c>
      <c r="C27" s="952"/>
      <c r="D27" s="227">
        <f t="shared" si="6"/>
        <v>8.9899999999999994E-2</v>
      </c>
      <c r="E27" s="947">
        <v>100</v>
      </c>
      <c r="F27" s="948"/>
      <c r="G27" s="949">
        <f t="shared" ref="G27:G34" si="8">B27*D27*E27</f>
        <v>17.98</v>
      </c>
      <c r="H27" s="950"/>
      <c r="I27" s="222"/>
      <c r="J27" s="951">
        <v>2</v>
      </c>
      <c r="K27" s="952"/>
      <c r="L27" s="227">
        <f t="shared" si="7"/>
        <v>7.3599999999999999E-2</v>
      </c>
      <c r="M27" s="947">
        <v>100</v>
      </c>
      <c r="N27" s="948"/>
      <c r="O27" s="949">
        <f t="shared" ref="O27:O43" si="9">J27*L27*M27</f>
        <v>14.719999999999999</v>
      </c>
      <c r="P27" s="950"/>
      <c r="Q27" s="222"/>
      <c r="S27" s="216">
        <v>28</v>
      </c>
      <c r="T27" s="217">
        <v>0.06</v>
      </c>
    </row>
    <row r="28" spans="2:23" ht="25.5" customHeight="1">
      <c r="B28" s="951">
        <v>3</v>
      </c>
      <c r="C28" s="952"/>
      <c r="D28" s="227">
        <f t="shared" si="6"/>
        <v>8.9899999999999994E-2</v>
      </c>
      <c r="E28" s="947">
        <v>100</v>
      </c>
      <c r="F28" s="948"/>
      <c r="G28" s="949">
        <f t="shared" si="8"/>
        <v>26.97</v>
      </c>
      <c r="H28" s="950"/>
      <c r="I28" s="222"/>
      <c r="J28" s="951">
        <v>3</v>
      </c>
      <c r="K28" s="952"/>
      <c r="L28" s="227">
        <f t="shared" si="7"/>
        <v>7.3599999999999999E-2</v>
      </c>
      <c r="M28" s="947">
        <v>100</v>
      </c>
      <c r="N28" s="948"/>
      <c r="O28" s="949">
        <f t="shared" si="9"/>
        <v>22.08</v>
      </c>
      <c r="P28" s="950"/>
      <c r="Q28" s="222"/>
      <c r="S28" s="216">
        <v>29</v>
      </c>
      <c r="T28" s="217">
        <v>5.8900000000000001E-2</v>
      </c>
    </row>
    <row r="29" spans="2:23" ht="25.5" customHeight="1">
      <c r="B29" s="951">
        <v>4</v>
      </c>
      <c r="C29" s="952"/>
      <c r="D29" s="227">
        <f t="shared" si="6"/>
        <v>8.9899999999999994E-2</v>
      </c>
      <c r="E29" s="947">
        <v>100</v>
      </c>
      <c r="F29" s="948"/>
      <c r="G29" s="949">
        <f t="shared" si="8"/>
        <v>35.96</v>
      </c>
      <c r="H29" s="950"/>
      <c r="I29" s="222"/>
      <c r="J29" s="951">
        <v>4</v>
      </c>
      <c r="K29" s="952"/>
      <c r="L29" s="227">
        <f t="shared" si="7"/>
        <v>7.3599999999999999E-2</v>
      </c>
      <c r="M29" s="947">
        <v>100</v>
      </c>
      <c r="N29" s="948"/>
      <c r="O29" s="949">
        <f t="shared" si="9"/>
        <v>29.439999999999998</v>
      </c>
      <c r="P29" s="950"/>
      <c r="Q29" s="222"/>
      <c r="S29" s="216">
        <v>30</v>
      </c>
      <c r="T29" s="217">
        <v>5.7799999999999997E-2</v>
      </c>
    </row>
    <row r="30" spans="2:23" ht="25.5" customHeight="1">
      <c r="B30" s="951">
        <v>5</v>
      </c>
      <c r="C30" s="952"/>
      <c r="D30" s="227">
        <f t="shared" si="6"/>
        <v>8.9899999999999994E-2</v>
      </c>
      <c r="E30" s="947">
        <v>100</v>
      </c>
      <c r="F30" s="948"/>
      <c r="G30" s="949">
        <f t="shared" si="8"/>
        <v>44.949999999999996</v>
      </c>
      <c r="H30" s="950"/>
      <c r="I30" s="222"/>
      <c r="J30" s="951">
        <v>5</v>
      </c>
      <c r="K30" s="952"/>
      <c r="L30" s="227">
        <f t="shared" si="7"/>
        <v>7.3599999999999999E-2</v>
      </c>
      <c r="M30" s="947">
        <v>100</v>
      </c>
      <c r="N30" s="948"/>
      <c r="O30" s="949">
        <f t="shared" si="9"/>
        <v>36.799999999999997</v>
      </c>
      <c r="P30" s="950"/>
      <c r="Q30" s="222"/>
      <c r="S30" s="216">
        <v>31</v>
      </c>
      <c r="T30" s="217">
        <v>5.6899999999999999E-2</v>
      </c>
    </row>
    <row r="31" spans="2:23" ht="25.5" customHeight="1">
      <c r="B31" s="951">
        <v>6</v>
      </c>
      <c r="C31" s="952"/>
      <c r="D31" s="227">
        <f t="shared" si="6"/>
        <v>8.9899999999999994E-2</v>
      </c>
      <c r="E31" s="947">
        <v>100</v>
      </c>
      <c r="F31" s="948"/>
      <c r="G31" s="949">
        <f t="shared" si="8"/>
        <v>53.94</v>
      </c>
      <c r="H31" s="950"/>
      <c r="I31" s="222"/>
      <c r="J31" s="951">
        <v>6</v>
      </c>
      <c r="K31" s="952"/>
      <c r="L31" s="227">
        <f t="shared" si="7"/>
        <v>7.3599999999999999E-2</v>
      </c>
      <c r="M31" s="947">
        <v>100</v>
      </c>
      <c r="N31" s="948"/>
      <c r="O31" s="949">
        <f t="shared" si="9"/>
        <v>44.16</v>
      </c>
      <c r="P31" s="950"/>
      <c r="Q31" s="222"/>
      <c r="S31" s="216">
        <v>32</v>
      </c>
      <c r="T31" s="217">
        <v>5.5899999999999998E-2</v>
      </c>
    </row>
    <row r="32" spans="2:23" ht="25.5" customHeight="1">
      <c r="B32" s="951">
        <v>7</v>
      </c>
      <c r="C32" s="952"/>
      <c r="D32" s="227">
        <f t="shared" si="6"/>
        <v>8.9899999999999994E-2</v>
      </c>
      <c r="E32" s="947">
        <v>100</v>
      </c>
      <c r="F32" s="948"/>
      <c r="G32" s="949">
        <f t="shared" si="8"/>
        <v>62.93</v>
      </c>
      <c r="H32" s="950"/>
      <c r="I32" s="222"/>
      <c r="J32" s="951">
        <v>7</v>
      </c>
      <c r="K32" s="952"/>
      <c r="L32" s="227">
        <f t="shared" si="7"/>
        <v>7.3599999999999999E-2</v>
      </c>
      <c r="M32" s="947">
        <v>100</v>
      </c>
      <c r="N32" s="948"/>
      <c r="O32" s="949">
        <f t="shared" si="9"/>
        <v>51.519999999999996</v>
      </c>
      <c r="P32" s="950"/>
      <c r="Q32" s="222"/>
      <c r="S32" s="216">
        <v>33</v>
      </c>
      <c r="T32" s="217">
        <v>5.5100000000000003E-2</v>
      </c>
    </row>
    <row r="33" spans="2:20" ht="25.5" customHeight="1">
      <c r="B33" s="951">
        <v>8</v>
      </c>
      <c r="C33" s="952"/>
      <c r="D33" s="227">
        <f t="shared" si="6"/>
        <v>8.9899999999999994E-2</v>
      </c>
      <c r="E33" s="947">
        <v>100</v>
      </c>
      <c r="F33" s="948"/>
      <c r="G33" s="949">
        <f t="shared" si="8"/>
        <v>71.92</v>
      </c>
      <c r="H33" s="950"/>
      <c r="I33" s="222"/>
      <c r="J33" s="951">
        <v>8</v>
      </c>
      <c r="K33" s="952"/>
      <c r="L33" s="227">
        <f t="shared" si="7"/>
        <v>7.3599999999999999E-2</v>
      </c>
      <c r="M33" s="947">
        <v>100</v>
      </c>
      <c r="N33" s="948"/>
      <c r="O33" s="949">
        <f t="shared" si="9"/>
        <v>58.879999999999995</v>
      </c>
      <c r="P33" s="950"/>
      <c r="Q33" s="222"/>
      <c r="S33" s="216">
        <v>34</v>
      </c>
      <c r="T33" s="217">
        <v>5.4300000000000001E-2</v>
      </c>
    </row>
    <row r="34" spans="2:20" ht="25.5" customHeight="1">
      <c r="B34" s="951">
        <v>9</v>
      </c>
      <c r="C34" s="952"/>
      <c r="D34" s="227">
        <f t="shared" si="6"/>
        <v>8.9899999999999994E-2</v>
      </c>
      <c r="E34" s="947">
        <v>100</v>
      </c>
      <c r="F34" s="948"/>
      <c r="G34" s="949">
        <f t="shared" si="8"/>
        <v>80.91</v>
      </c>
      <c r="H34" s="950"/>
      <c r="I34" s="222"/>
      <c r="J34" s="951">
        <v>9</v>
      </c>
      <c r="K34" s="952"/>
      <c r="L34" s="227">
        <f t="shared" si="7"/>
        <v>7.3599999999999999E-2</v>
      </c>
      <c r="M34" s="947">
        <v>100</v>
      </c>
      <c r="N34" s="948"/>
      <c r="O34" s="949">
        <f t="shared" si="9"/>
        <v>66.239999999999995</v>
      </c>
      <c r="P34" s="950"/>
      <c r="Q34" s="222"/>
      <c r="S34" s="216">
        <v>35</v>
      </c>
      <c r="T34" s="217">
        <v>5.3600000000000002E-2</v>
      </c>
    </row>
    <row r="35" spans="2:20" ht="25.5" customHeight="1">
      <c r="B35" s="951">
        <v>10</v>
      </c>
      <c r="C35" s="952"/>
      <c r="D35" s="227">
        <f t="shared" si="6"/>
        <v>8.9899999999999994E-2</v>
      </c>
      <c r="E35" s="947">
        <v>100</v>
      </c>
      <c r="F35" s="948"/>
      <c r="G35" s="949">
        <f t="shared" ref="G35:G36" si="10">B35*D35*E35</f>
        <v>89.899999999999991</v>
      </c>
      <c r="H35" s="950"/>
      <c r="I35" s="222"/>
      <c r="J35" s="951">
        <v>10</v>
      </c>
      <c r="K35" s="952"/>
      <c r="L35" s="227">
        <f t="shared" si="7"/>
        <v>7.3599999999999999E-2</v>
      </c>
      <c r="M35" s="947">
        <v>100</v>
      </c>
      <c r="N35" s="948"/>
      <c r="O35" s="949">
        <f t="shared" si="9"/>
        <v>73.599999999999994</v>
      </c>
      <c r="P35" s="950"/>
      <c r="Q35" s="222"/>
      <c r="S35" s="216">
        <v>36</v>
      </c>
      <c r="T35" s="217">
        <v>5.2900000000000003E-2</v>
      </c>
    </row>
    <row r="36" spans="2:20" ht="25.5" customHeight="1">
      <c r="B36" s="951">
        <v>11</v>
      </c>
      <c r="C36" s="952"/>
      <c r="D36" s="227">
        <f t="shared" si="6"/>
        <v>8.9899999999999994E-2</v>
      </c>
      <c r="E36" s="947">
        <v>100</v>
      </c>
      <c r="F36" s="948"/>
      <c r="G36" s="949">
        <f t="shared" si="10"/>
        <v>98.889999999999986</v>
      </c>
      <c r="H36" s="950"/>
      <c r="I36" s="222"/>
      <c r="J36" s="951">
        <v>11</v>
      </c>
      <c r="K36" s="952"/>
      <c r="L36" s="227">
        <f t="shared" si="7"/>
        <v>7.3599999999999999E-2</v>
      </c>
      <c r="M36" s="947">
        <v>100</v>
      </c>
      <c r="N36" s="948"/>
      <c r="O36" s="949">
        <f t="shared" si="9"/>
        <v>80.959999999999994</v>
      </c>
      <c r="P36" s="950"/>
      <c r="Q36" s="222"/>
      <c r="S36" s="216">
        <v>37</v>
      </c>
      <c r="T36" s="217">
        <v>5.2200000000000003E-2</v>
      </c>
    </row>
    <row r="37" spans="2:20" ht="25.5" customHeight="1">
      <c r="B37" s="965">
        <v>12</v>
      </c>
      <c r="C37" s="966"/>
      <c r="D37" s="229">
        <f t="shared" si="6"/>
        <v>8.9899999999999994E-2</v>
      </c>
      <c r="E37" s="967">
        <v>100</v>
      </c>
      <c r="F37" s="968"/>
      <c r="G37" s="969">
        <f t="shared" ref="G37" si="11">B37*D37*E37</f>
        <v>107.88</v>
      </c>
      <c r="H37" s="970"/>
      <c r="I37" s="222"/>
      <c r="J37" s="951">
        <v>12</v>
      </c>
      <c r="K37" s="952"/>
      <c r="L37" s="227">
        <f t="shared" si="7"/>
        <v>7.3599999999999999E-2</v>
      </c>
      <c r="M37" s="947">
        <v>100</v>
      </c>
      <c r="N37" s="948"/>
      <c r="O37" s="949">
        <f t="shared" si="9"/>
        <v>88.32</v>
      </c>
      <c r="P37" s="950"/>
      <c r="Q37" s="222"/>
      <c r="S37" s="216">
        <v>38</v>
      </c>
      <c r="T37" s="217">
        <v>5.16E-2</v>
      </c>
    </row>
    <row r="38" spans="2:20" ht="25.5" customHeight="1">
      <c r="B38" s="951">
        <v>13</v>
      </c>
      <c r="C38" s="952"/>
      <c r="D38" s="227">
        <f t="shared" si="6"/>
        <v>8.9899999999999994E-2</v>
      </c>
      <c r="E38" s="947">
        <v>100</v>
      </c>
      <c r="F38" s="948"/>
      <c r="G38" s="949">
        <f t="shared" ref="G38:G40" si="12">B38*D38*E38</f>
        <v>116.86999999999999</v>
      </c>
      <c r="H38" s="950"/>
      <c r="I38" s="222"/>
      <c r="J38" s="951">
        <v>13</v>
      </c>
      <c r="K38" s="952"/>
      <c r="L38" s="227">
        <f t="shared" si="7"/>
        <v>7.3599999999999999E-2</v>
      </c>
      <c r="M38" s="947">
        <v>100</v>
      </c>
      <c r="N38" s="948"/>
      <c r="O38" s="949">
        <f t="shared" si="9"/>
        <v>95.679999999999993</v>
      </c>
      <c r="P38" s="950"/>
      <c r="Q38" s="222"/>
      <c r="S38" s="216">
        <v>39</v>
      </c>
      <c r="T38" s="217">
        <v>5.11E-2</v>
      </c>
    </row>
    <row r="39" spans="2:20" ht="25.5" customHeight="1">
      <c r="B39" s="951">
        <v>14</v>
      </c>
      <c r="C39" s="952"/>
      <c r="D39" s="227">
        <f t="shared" si="6"/>
        <v>8.9899999999999994E-2</v>
      </c>
      <c r="E39" s="947">
        <v>100</v>
      </c>
      <c r="F39" s="948"/>
      <c r="G39" s="949">
        <f t="shared" si="12"/>
        <v>125.86</v>
      </c>
      <c r="H39" s="950"/>
      <c r="I39" s="222"/>
      <c r="J39" s="965">
        <v>14</v>
      </c>
      <c r="K39" s="966"/>
      <c r="L39" s="229">
        <f t="shared" si="7"/>
        <v>7.3599999999999999E-2</v>
      </c>
      <c r="M39" s="967">
        <v>100</v>
      </c>
      <c r="N39" s="968"/>
      <c r="O39" s="969">
        <f t="shared" si="9"/>
        <v>103.03999999999999</v>
      </c>
      <c r="P39" s="970"/>
      <c r="Q39" s="222"/>
      <c r="S39" s="216">
        <v>40</v>
      </c>
      <c r="T39" s="217">
        <v>5.0500000000000003E-2</v>
      </c>
    </row>
    <row r="40" spans="2:20" ht="25.5" customHeight="1">
      <c r="B40" s="951">
        <v>15</v>
      </c>
      <c r="C40" s="952"/>
      <c r="D40" s="227">
        <f t="shared" si="6"/>
        <v>8.9899999999999994E-2</v>
      </c>
      <c r="E40" s="947">
        <v>100</v>
      </c>
      <c r="F40" s="948"/>
      <c r="G40" s="949">
        <f t="shared" si="12"/>
        <v>134.85</v>
      </c>
      <c r="H40" s="950"/>
      <c r="I40" s="222"/>
      <c r="J40" s="951">
        <v>15</v>
      </c>
      <c r="K40" s="952"/>
      <c r="L40" s="227">
        <f t="shared" si="7"/>
        <v>7.3599999999999999E-2</v>
      </c>
      <c r="M40" s="947">
        <v>100</v>
      </c>
      <c r="N40" s="948"/>
      <c r="O40" s="949">
        <f t="shared" si="9"/>
        <v>110.4</v>
      </c>
      <c r="P40" s="950"/>
      <c r="Q40" s="222"/>
      <c r="S40" s="216">
        <v>41</v>
      </c>
      <c r="T40" s="217">
        <v>0.05</v>
      </c>
    </row>
    <row r="41" spans="2:20" ht="25.5" customHeight="1">
      <c r="B41" s="951" t="s">
        <v>673</v>
      </c>
      <c r="C41" s="952"/>
      <c r="D41" s="227" t="s">
        <v>673</v>
      </c>
      <c r="E41" s="947" t="s">
        <v>672</v>
      </c>
      <c r="F41" s="948"/>
      <c r="G41" s="949" t="s">
        <v>672</v>
      </c>
      <c r="H41" s="950"/>
      <c r="I41" s="222"/>
      <c r="J41" s="951" t="s">
        <v>673</v>
      </c>
      <c r="K41" s="952"/>
      <c r="L41" s="227" t="s">
        <v>673</v>
      </c>
      <c r="M41" s="947" t="s">
        <v>673</v>
      </c>
      <c r="N41" s="948"/>
      <c r="O41" s="949" t="s">
        <v>673</v>
      </c>
      <c r="P41" s="950"/>
      <c r="Q41" s="222"/>
      <c r="S41" s="216">
        <v>42</v>
      </c>
      <c r="T41" s="217">
        <v>4.9500000000000002E-2</v>
      </c>
    </row>
    <row r="42" spans="2:20" ht="25.5" customHeight="1">
      <c r="B42" s="951">
        <v>22</v>
      </c>
      <c r="C42" s="952"/>
      <c r="D42" s="227">
        <f>VLOOKUP($D$24,$S$4:$T$58,2,FALSE)</f>
        <v>8.9899999999999994E-2</v>
      </c>
      <c r="E42" s="947">
        <v>100</v>
      </c>
      <c r="F42" s="948"/>
      <c r="G42" s="949">
        <f t="shared" ref="G42:G43" si="13">B42*D42*E42</f>
        <v>197.77999999999997</v>
      </c>
      <c r="H42" s="950"/>
      <c r="I42" s="222"/>
      <c r="J42" s="951">
        <v>27</v>
      </c>
      <c r="K42" s="952"/>
      <c r="L42" s="227">
        <f>VLOOKUP($L$24,$S$4:$T$58,2,FALSE)</f>
        <v>7.3599999999999999E-2</v>
      </c>
      <c r="M42" s="947">
        <v>100</v>
      </c>
      <c r="N42" s="948"/>
      <c r="O42" s="949">
        <f t="shared" si="9"/>
        <v>198.72</v>
      </c>
      <c r="P42" s="950"/>
      <c r="Q42" s="222"/>
      <c r="S42" s="216">
        <v>43</v>
      </c>
      <c r="T42" s="217">
        <v>4.9099999999999998E-2</v>
      </c>
    </row>
    <row r="43" spans="2:20" ht="25.5" customHeight="1">
      <c r="B43" s="965">
        <v>23</v>
      </c>
      <c r="C43" s="966"/>
      <c r="D43" s="229">
        <f>VLOOKUP($D$24,$S$4:$T$58,2,FALSE)</f>
        <v>8.9899999999999994E-2</v>
      </c>
      <c r="E43" s="967">
        <v>100</v>
      </c>
      <c r="F43" s="968"/>
      <c r="G43" s="969">
        <f t="shared" si="13"/>
        <v>206.76999999999998</v>
      </c>
      <c r="H43" s="970"/>
      <c r="I43" s="222"/>
      <c r="J43" s="965">
        <v>28</v>
      </c>
      <c r="K43" s="966"/>
      <c r="L43" s="229">
        <f>VLOOKUP($L$24,$S$4:$T$58,2,FALSE)</f>
        <v>7.3599999999999999E-2</v>
      </c>
      <c r="M43" s="967">
        <v>100</v>
      </c>
      <c r="N43" s="968"/>
      <c r="O43" s="969">
        <f t="shared" si="9"/>
        <v>206.07999999999998</v>
      </c>
      <c r="P43" s="970"/>
      <c r="Q43" s="222"/>
      <c r="S43" s="216">
        <v>44</v>
      </c>
      <c r="T43" s="217">
        <v>4.87E-2</v>
      </c>
    </row>
    <row r="44" spans="2:20" ht="25.5" customHeight="1" thickBot="1">
      <c r="B44" s="953"/>
      <c r="C44" s="954"/>
      <c r="D44" s="228"/>
      <c r="E44" s="955"/>
      <c r="F44" s="956"/>
      <c r="G44" s="957"/>
      <c r="H44" s="958"/>
      <c r="I44" s="222"/>
      <c r="J44" s="953"/>
      <c r="K44" s="954"/>
      <c r="L44" s="228"/>
      <c r="M44" s="955"/>
      <c r="N44" s="956"/>
      <c r="O44" s="957"/>
      <c r="P44" s="958"/>
      <c r="Q44" s="222"/>
      <c r="S44" s="216">
        <v>45</v>
      </c>
      <c r="T44" s="217">
        <v>4.8300000000000003E-2</v>
      </c>
    </row>
    <row r="45" spans="2:20">
      <c r="S45" s="216">
        <v>46</v>
      </c>
      <c r="T45" s="217">
        <v>4.7899999999999998E-2</v>
      </c>
    </row>
    <row r="46" spans="2:20">
      <c r="S46" s="216">
        <v>47</v>
      </c>
      <c r="T46" s="217">
        <v>4.7500000000000001E-2</v>
      </c>
    </row>
    <row r="47" spans="2:20">
      <c r="S47" s="216">
        <v>48</v>
      </c>
      <c r="T47" s="217">
        <v>4.7199999999999999E-2</v>
      </c>
    </row>
    <row r="48" spans="2:20">
      <c r="S48" s="216">
        <v>49</v>
      </c>
      <c r="T48" s="217">
        <v>4.6899999999999997E-2</v>
      </c>
    </row>
    <row r="49" spans="19:20">
      <c r="S49" s="216">
        <v>50</v>
      </c>
      <c r="T49" s="217">
        <v>4.6600000000000003E-2</v>
      </c>
    </row>
    <row r="50" spans="19:20">
      <c r="S50" s="216">
        <v>51</v>
      </c>
      <c r="T50" s="217">
        <v>4.6300000000000001E-2</v>
      </c>
    </row>
    <row r="51" spans="19:20">
      <c r="S51" s="216">
        <v>52</v>
      </c>
      <c r="T51" s="217">
        <v>4.5999999999999999E-2</v>
      </c>
    </row>
    <row r="52" spans="19:20">
      <c r="S52" s="216">
        <v>53</v>
      </c>
      <c r="T52" s="217">
        <v>4.5699999999999998E-2</v>
      </c>
    </row>
    <row r="53" spans="19:20">
      <c r="S53" s="216">
        <v>54</v>
      </c>
      <c r="T53" s="217">
        <v>4.5499999999999999E-2</v>
      </c>
    </row>
    <row r="54" spans="19:20">
      <c r="S54" s="216">
        <v>55</v>
      </c>
      <c r="T54" s="217">
        <v>4.5199999999999997E-2</v>
      </c>
    </row>
    <row r="55" spans="19:20">
      <c r="S55" s="216">
        <v>60</v>
      </c>
      <c r="T55" s="217">
        <v>4.4200000000000003E-2</v>
      </c>
    </row>
    <row r="56" spans="19:20">
      <c r="S56" s="216">
        <v>80</v>
      </c>
      <c r="T56" s="217">
        <v>4.1799999999999997E-2</v>
      </c>
    </row>
    <row r="57" spans="19:20">
      <c r="S57" s="216">
        <v>90</v>
      </c>
      <c r="T57" s="217">
        <v>4.1200000000000001E-2</v>
      </c>
    </row>
    <row r="58" spans="19:20">
      <c r="S58" s="216">
        <v>100</v>
      </c>
      <c r="T58" s="217">
        <v>4.0800000000000003E-2</v>
      </c>
    </row>
    <row r="59" spans="19:20" ht="15" thickBot="1">
      <c r="S59" s="218"/>
      <c r="T59" s="219"/>
    </row>
  </sheetData>
  <mergeCells count="240">
    <mergeCell ref="J22:K22"/>
    <mergeCell ref="M22:N22"/>
    <mergeCell ref="O22:P22"/>
    <mergeCell ref="B21:C21"/>
    <mergeCell ref="E21:F21"/>
    <mergeCell ref="G21:H21"/>
    <mergeCell ref="J21:K21"/>
    <mergeCell ref="M21:N21"/>
    <mergeCell ref="O21:P21"/>
    <mergeCell ref="B22:C22"/>
    <mergeCell ref="E22:F22"/>
    <mergeCell ref="G22:H22"/>
    <mergeCell ref="B20:C20"/>
    <mergeCell ref="E20:F20"/>
    <mergeCell ref="G20:H20"/>
    <mergeCell ref="J20:K20"/>
    <mergeCell ref="M20:N20"/>
    <mergeCell ref="O20:P20"/>
    <mergeCell ref="B19:C19"/>
    <mergeCell ref="E19:F19"/>
    <mergeCell ref="G19:H19"/>
    <mergeCell ref="J19:K19"/>
    <mergeCell ref="M19:N19"/>
    <mergeCell ref="O19:P19"/>
    <mergeCell ref="B18:C18"/>
    <mergeCell ref="E18:F18"/>
    <mergeCell ref="G18:H18"/>
    <mergeCell ref="J18:K18"/>
    <mergeCell ref="M18:N18"/>
    <mergeCell ref="O18:P18"/>
    <mergeCell ref="B17:C17"/>
    <mergeCell ref="E17:F17"/>
    <mergeCell ref="G17:H17"/>
    <mergeCell ref="J17:K17"/>
    <mergeCell ref="M17:N17"/>
    <mergeCell ref="O17:P17"/>
    <mergeCell ref="B16:C16"/>
    <mergeCell ref="E16:F16"/>
    <mergeCell ref="G16:H16"/>
    <mergeCell ref="J16:K16"/>
    <mergeCell ref="M16:N16"/>
    <mergeCell ref="O16:P16"/>
    <mergeCell ref="B15:C15"/>
    <mergeCell ref="E15:F15"/>
    <mergeCell ref="G15:H15"/>
    <mergeCell ref="J15:K15"/>
    <mergeCell ref="M15:N15"/>
    <mergeCell ref="O15:P15"/>
    <mergeCell ref="B14:C14"/>
    <mergeCell ref="E14:F14"/>
    <mergeCell ref="G14:H14"/>
    <mergeCell ref="J14:K14"/>
    <mergeCell ref="M14:N14"/>
    <mergeCell ref="O14:P14"/>
    <mergeCell ref="B13:C13"/>
    <mergeCell ref="E13:F13"/>
    <mergeCell ref="G13:H13"/>
    <mergeCell ref="J13:K13"/>
    <mergeCell ref="M13:N13"/>
    <mergeCell ref="O13:P13"/>
    <mergeCell ref="B12:C12"/>
    <mergeCell ref="E12:F12"/>
    <mergeCell ref="G12:H12"/>
    <mergeCell ref="J12:K12"/>
    <mergeCell ref="M12:N12"/>
    <mergeCell ref="O12:P12"/>
    <mergeCell ref="B11:C11"/>
    <mergeCell ref="E11:F11"/>
    <mergeCell ref="G11:H11"/>
    <mergeCell ref="J11:K11"/>
    <mergeCell ref="M11:N11"/>
    <mergeCell ref="O11:P11"/>
    <mergeCell ref="B10:C10"/>
    <mergeCell ref="E10:F10"/>
    <mergeCell ref="G10:H10"/>
    <mergeCell ref="J10:K10"/>
    <mergeCell ref="M10:N10"/>
    <mergeCell ref="O10:P10"/>
    <mergeCell ref="B9:C9"/>
    <mergeCell ref="E9:F9"/>
    <mergeCell ref="G9:H9"/>
    <mergeCell ref="J9:K9"/>
    <mergeCell ref="M9:N9"/>
    <mergeCell ref="O9:P9"/>
    <mergeCell ref="B8:C8"/>
    <mergeCell ref="E8:F8"/>
    <mergeCell ref="G8:H8"/>
    <mergeCell ref="J8:K8"/>
    <mergeCell ref="M8:N8"/>
    <mergeCell ref="O8:P8"/>
    <mergeCell ref="B7:C7"/>
    <mergeCell ref="E7:F7"/>
    <mergeCell ref="G7:H7"/>
    <mergeCell ref="J7:K7"/>
    <mergeCell ref="M7:N7"/>
    <mergeCell ref="O7:P7"/>
    <mergeCell ref="B6:C6"/>
    <mergeCell ref="E6:F6"/>
    <mergeCell ref="G6:H6"/>
    <mergeCell ref="J6:K6"/>
    <mergeCell ref="M6:N6"/>
    <mergeCell ref="O6:P6"/>
    <mergeCell ref="B5:C5"/>
    <mergeCell ref="E5:F5"/>
    <mergeCell ref="G5:H5"/>
    <mergeCell ref="J5:K5"/>
    <mergeCell ref="M5:N5"/>
    <mergeCell ref="O5:P5"/>
    <mergeCell ref="B4:C4"/>
    <mergeCell ref="E4:F4"/>
    <mergeCell ref="G4:H4"/>
    <mergeCell ref="J4:K4"/>
    <mergeCell ref="M4:N4"/>
    <mergeCell ref="O4:P4"/>
    <mergeCell ref="B3:C3"/>
    <mergeCell ref="E3:F3"/>
    <mergeCell ref="G3:H3"/>
    <mergeCell ref="J3:K3"/>
    <mergeCell ref="M3:N3"/>
    <mergeCell ref="O3:P3"/>
    <mergeCell ref="J43:K43"/>
    <mergeCell ref="M43:N43"/>
    <mergeCell ref="O43:P43"/>
    <mergeCell ref="J44:K44"/>
    <mergeCell ref="M44:N44"/>
    <mergeCell ref="O44:P44"/>
    <mergeCell ref="J41:K41"/>
    <mergeCell ref="M41:N41"/>
    <mergeCell ref="O41:P41"/>
    <mergeCell ref="J42:K42"/>
    <mergeCell ref="M42:N42"/>
    <mergeCell ref="O42:P42"/>
    <mergeCell ref="J39:K39"/>
    <mergeCell ref="M39:N39"/>
    <mergeCell ref="O39:P39"/>
    <mergeCell ref="J40:K40"/>
    <mergeCell ref="M40:N40"/>
    <mergeCell ref="O40:P40"/>
    <mergeCell ref="J37:K37"/>
    <mergeCell ref="M37:N37"/>
    <mergeCell ref="O37:P37"/>
    <mergeCell ref="J38:K38"/>
    <mergeCell ref="M38:N38"/>
    <mergeCell ref="O38:P38"/>
    <mergeCell ref="J35:K35"/>
    <mergeCell ref="M35:N35"/>
    <mergeCell ref="O35:P35"/>
    <mergeCell ref="J36:K36"/>
    <mergeCell ref="M36:N36"/>
    <mergeCell ref="O36:P36"/>
    <mergeCell ref="J33:K33"/>
    <mergeCell ref="M33:N33"/>
    <mergeCell ref="O33:P33"/>
    <mergeCell ref="J34:K34"/>
    <mergeCell ref="M34:N34"/>
    <mergeCell ref="O34:P34"/>
    <mergeCell ref="J31:K31"/>
    <mergeCell ref="M31:N31"/>
    <mergeCell ref="O31:P31"/>
    <mergeCell ref="J32:K32"/>
    <mergeCell ref="M32:N32"/>
    <mergeCell ref="O32:P32"/>
    <mergeCell ref="J29:K29"/>
    <mergeCell ref="M29:N29"/>
    <mergeCell ref="O29:P29"/>
    <mergeCell ref="J30:K30"/>
    <mergeCell ref="M30:N30"/>
    <mergeCell ref="O30:P30"/>
    <mergeCell ref="J27:K27"/>
    <mergeCell ref="M27:N27"/>
    <mergeCell ref="O27:P27"/>
    <mergeCell ref="J28:K28"/>
    <mergeCell ref="M28:N28"/>
    <mergeCell ref="O28:P28"/>
    <mergeCell ref="J25:K25"/>
    <mergeCell ref="M25:N25"/>
    <mergeCell ref="O25:P25"/>
    <mergeCell ref="J26:K26"/>
    <mergeCell ref="M26:N26"/>
    <mergeCell ref="O26:P26"/>
    <mergeCell ref="B43:C43"/>
    <mergeCell ref="E43:F43"/>
    <mergeCell ref="G43:H43"/>
    <mergeCell ref="B32:C32"/>
    <mergeCell ref="E32:F32"/>
    <mergeCell ref="G32:H32"/>
    <mergeCell ref="B33:C33"/>
    <mergeCell ref="E33:F33"/>
    <mergeCell ref="G33:H33"/>
    <mergeCell ref="G40:H40"/>
    <mergeCell ref="B41:C41"/>
    <mergeCell ref="E41:F41"/>
    <mergeCell ref="G41:H41"/>
    <mergeCell ref="B42:C42"/>
    <mergeCell ref="E42:F42"/>
    <mergeCell ref="G42:H42"/>
    <mergeCell ref="B37:C37"/>
    <mergeCell ref="E37:F37"/>
    <mergeCell ref="G37:H37"/>
    <mergeCell ref="B39:C39"/>
    <mergeCell ref="E39:F39"/>
    <mergeCell ref="B44:C44"/>
    <mergeCell ref="E44:F44"/>
    <mergeCell ref="G44:H44"/>
    <mergeCell ref="B26:C26"/>
    <mergeCell ref="E26:F26"/>
    <mergeCell ref="G26:H26"/>
    <mergeCell ref="B38:C38"/>
    <mergeCell ref="E38:F38"/>
    <mergeCell ref="G38:H38"/>
    <mergeCell ref="B35:C35"/>
    <mergeCell ref="E35:F35"/>
    <mergeCell ref="G35:H35"/>
    <mergeCell ref="B36:C36"/>
    <mergeCell ref="B30:C30"/>
    <mergeCell ref="E30:F30"/>
    <mergeCell ref="G30:H30"/>
    <mergeCell ref="B31:C31"/>
    <mergeCell ref="E31:F31"/>
    <mergeCell ref="G31:H31"/>
    <mergeCell ref="E27:F27"/>
    <mergeCell ref="G27:H27"/>
    <mergeCell ref="B28:C28"/>
    <mergeCell ref="E28:F28"/>
    <mergeCell ref="G28:H28"/>
    <mergeCell ref="B25:C25"/>
    <mergeCell ref="E25:F25"/>
    <mergeCell ref="G25:H25"/>
    <mergeCell ref="E36:F36"/>
    <mergeCell ref="G36:H36"/>
    <mergeCell ref="E40:F40"/>
    <mergeCell ref="B27:C27"/>
    <mergeCell ref="G39:H39"/>
    <mergeCell ref="B40:C40"/>
    <mergeCell ref="B29:C29"/>
    <mergeCell ref="E29:F29"/>
    <mergeCell ref="G29:H29"/>
    <mergeCell ref="B34:C34"/>
    <mergeCell ref="E34:F34"/>
    <mergeCell ref="G34:H34"/>
  </mergeCells>
  <phoneticPr fontId="4"/>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3" max="16" man="1"/>
  </rowBreaks>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7F8F84-FBF3-4A3A-A008-EF9F76045011}">
  <dimension ref="B1:C58"/>
  <sheetViews>
    <sheetView workbookViewId="0">
      <selection activeCell="F54" sqref="F54:H54"/>
    </sheetView>
  </sheetViews>
  <sheetFormatPr defaultRowHeight="13.5"/>
  <sheetData>
    <row r="1" spans="2:3" ht="14.25" thickBot="1"/>
    <row r="2" spans="2:3" ht="15" thickBot="1">
      <c r="B2" s="189" t="s">
        <v>373</v>
      </c>
      <c r="C2" s="190" t="s">
        <v>374</v>
      </c>
    </row>
    <row r="3" spans="2:3" ht="14.25">
      <c r="B3" s="187">
        <v>5</v>
      </c>
      <c r="C3" s="188">
        <v>0.22459999999999999</v>
      </c>
    </row>
    <row r="4" spans="2:3" ht="14.25">
      <c r="B4" s="183">
        <v>6</v>
      </c>
      <c r="C4" s="184">
        <v>0.1908</v>
      </c>
    </row>
    <row r="5" spans="2:3" ht="14.25">
      <c r="B5" s="183">
        <v>7</v>
      </c>
      <c r="C5" s="184">
        <v>0.1666</v>
      </c>
    </row>
    <row r="6" spans="2:3" ht="14.25">
      <c r="B6" s="183">
        <v>8</v>
      </c>
      <c r="C6" s="184">
        <v>0.14849999999999999</v>
      </c>
    </row>
    <row r="7" spans="2:3" ht="14.25">
      <c r="B7" s="183">
        <v>9</v>
      </c>
      <c r="C7" s="184">
        <v>0.13450000000000001</v>
      </c>
    </row>
    <row r="8" spans="2:3" ht="14.25">
      <c r="B8" s="183">
        <v>10</v>
      </c>
      <c r="C8" s="184">
        <v>0.12330000000000001</v>
      </c>
    </row>
    <row r="9" spans="2:3" ht="14.25">
      <c r="B9" s="183">
        <v>11</v>
      </c>
      <c r="C9" s="184">
        <v>0.1142</v>
      </c>
    </row>
    <row r="10" spans="2:3" ht="14.25">
      <c r="B10" s="183">
        <v>12</v>
      </c>
      <c r="C10" s="184">
        <v>0.1066</v>
      </c>
    </row>
    <row r="11" spans="2:3" ht="14.25">
      <c r="B11" s="183">
        <v>13</v>
      </c>
      <c r="C11" s="184">
        <v>0.10009999999999999</v>
      </c>
    </row>
    <row r="12" spans="2:3" ht="14.25">
      <c r="B12" s="183">
        <v>14</v>
      </c>
      <c r="C12" s="184">
        <v>9.4700000000000006E-2</v>
      </c>
    </row>
    <row r="13" spans="2:3" ht="14.25">
      <c r="B13" s="183">
        <v>15</v>
      </c>
      <c r="C13" s="184">
        <v>8.9899999999999994E-2</v>
      </c>
    </row>
    <row r="14" spans="2:3" ht="14.25">
      <c r="B14" s="183">
        <v>16</v>
      </c>
      <c r="C14" s="184">
        <v>8.5800000000000001E-2</v>
      </c>
    </row>
    <row r="15" spans="2:3" ht="14.25">
      <c r="B15" s="183">
        <v>17</v>
      </c>
      <c r="C15" s="184">
        <v>8.2199999999999995E-2</v>
      </c>
    </row>
    <row r="16" spans="2:3" ht="14.25">
      <c r="B16" s="183">
        <v>18</v>
      </c>
      <c r="C16" s="184">
        <v>7.9000000000000001E-2</v>
      </c>
    </row>
    <row r="17" spans="2:3" ht="14.25">
      <c r="B17" s="183">
        <v>19</v>
      </c>
      <c r="C17" s="184">
        <v>7.6100000000000001E-2</v>
      </c>
    </row>
    <row r="18" spans="2:3" ht="14.25">
      <c r="B18" s="183">
        <v>20</v>
      </c>
      <c r="C18" s="184">
        <v>7.3599999999999999E-2</v>
      </c>
    </row>
    <row r="19" spans="2:3" ht="14.25">
      <c r="B19" s="183">
        <v>21</v>
      </c>
      <c r="C19" s="184">
        <v>7.1300000000000002E-2</v>
      </c>
    </row>
    <row r="20" spans="2:3" ht="14.25">
      <c r="B20" s="183">
        <v>22</v>
      </c>
      <c r="C20" s="184">
        <v>6.9199999999999998E-2</v>
      </c>
    </row>
    <row r="21" spans="2:3" ht="14.25">
      <c r="B21" s="183">
        <v>23</v>
      </c>
      <c r="C21" s="184">
        <v>6.7299999999999999E-2</v>
      </c>
    </row>
    <row r="22" spans="2:3" ht="14.25">
      <c r="B22" s="183">
        <v>24</v>
      </c>
      <c r="C22" s="184">
        <v>6.5600000000000006E-2</v>
      </c>
    </row>
    <row r="23" spans="2:3" ht="14.25">
      <c r="B23" s="183">
        <v>25</v>
      </c>
      <c r="C23" s="184">
        <v>6.4000000000000001E-2</v>
      </c>
    </row>
    <row r="24" spans="2:3" ht="14.25">
      <c r="B24" s="183">
        <v>26</v>
      </c>
      <c r="C24" s="184">
        <v>6.2600000000000003E-2</v>
      </c>
    </row>
    <row r="25" spans="2:3" ht="14.25">
      <c r="B25" s="183">
        <v>27</v>
      </c>
      <c r="C25" s="184">
        <v>6.1199999999999997E-2</v>
      </c>
    </row>
    <row r="26" spans="2:3" ht="14.25">
      <c r="B26" s="183">
        <v>28</v>
      </c>
      <c r="C26" s="184">
        <v>0.06</v>
      </c>
    </row>
    <row r="27" spans="2:3" ht="14.25">
      <c r="B27" s="183">
        <v>29</v>
      </c>
      <c r="C27" s="184">
        <v>5.8900000000000001E-2</v>
      </c>
    </row>
    <row r="28" spans="2:3" ht="14.25">
      <c r="B28" s="183">
        <v>30</v>
      </c>
      <c r="C28" s="184">
        <v>5.7799999999999997E-2</v>
      </c>
    </row>
    <row r="29" spans="2:3" ht="14.25">
      <c r="B29" s="183">
        <v>31</v>
      </c>
      <c r="C29" s="184">
        <v>5.6899999999999999E-2</v>
      </c>
    </row>
    <row r="30" spans="2:3" ht="14.25">
      <c r="B30" s="183">
        <v>32</v>
      </c>
      <c r="C30" s="184">
        <v>5.5899999999999998E-2</v>
      </c>
    </row>
    <row r="31" spans="2:3" ht="14.25">
      <c r="B31" s="183">
        <v>33</v>
      </c>
      <c r="C31" s="184">
        <v>5.5100000000000003E-2</v>
      </c>
    </row>
    <row r="32" spans="2:3" ht="14.25">
      <c r="B32" s="183">
        <v>34</v>
      </c>
      <c r="C32" s="184">
        <v>5.4300000000000001E-2</v>
      </c>
    </row>
    <row r="33" spans="2:3" ht="14.25">
      <c r="B33" s="183">
        <v>35</v>
      </c>
      <c r="C33" s="184">
        <v>5.3600000000000002E-2</v>
      </c>
    </row>
    <row r="34" spans="2:3" ht="14.25">
      <c r="B34" s="183">
        <v>36</v>
      </c>
      <c r="C34" s="184">
        <v>5.2900000000000003E-2</v>
      </c>
    </row>
    <row r="35" spans="2:3" ht="14.25">
      <c r="B35" s="183">
        <v>37</v>
      </c>
      <c r="C35" s="184">
        <v>5.2200000000000003E-2</v>
      </c>
    </row>
    <row r="36" spans="2:3" ht="14.25">
      <c r="B36" s="183">
        <v>38</v>
      </c>
      <c r="C36" s="184">
        <v>5.16E-2</v>
      </c>
    </row>
    <row r="37" spans="2:3" ht="14.25">
      <c r="B37" s="183">
        <v>39</v>
      </c>
      <c r="C37" s="184">
        <v>5.11E-2</v>
      </c>
    </row>
    <row r="38" spans="2:3" ht="14.25">
      <c r="B38" s="183">
        <v>40</v>
      </c>
      <c r="C38" s="184">
        <v>5.0500000000000003E-2</v>
      </c>
    </row>
    <row r="39" spans="2:3" ht="14.25">
      <c r="B39" s="183">
        <v>41</v>
      </c>
      <c r="C39" s="184">
        <v>0.05</v>
      </c>
    </row>
    <row r="40" spans="2:3" ht="14.25">
      <c r="B40" s="183">
        <v>42</v>
      </c>
      <c r="C40" s="184">
        <v>4.9500000000000002E-2</v>
      </c>
    </row>
    <row r="41" spans="2:3" ht="14.25">
      <c r="B41" s="183">
        <v>43</v>
      </c>
      <c r="C41" s="184">
        <v>4.9099999999999998E-2</v>
      </c>
    </row>
    <row r="42" spans="2:3" ht="14.25">
      <c r="B42" s="183">
        <v>44</v>
      </c>
      <c r="C42" s="184">
        <v>4.87E-2</v>
      </c>
    </row>
    <row r="43" spans="2:3" ht="14.25">
      <c r="B43" s="183">
        <v>45</v>
      </c>
      <c r="C43" s="184">
        <v>4.8300000000000003E-2</v>
      </c>
    </row>
    <row r="44" spans="2:3" ht="14.25">
      <c r="B44" s="183">
        <v>46</v>
      </c>
      <c r="C44" s="184">
        <v>4.7899999999999998E-2</v>
      </c>
    </row>
    <row r="45" spans="2:3" ht="14.25">
      <c r="B45" s="183">
        <v>47</v>
      </c>
      <c r="C45" s="184">
        <v>4.7500000000000001E-2</v>
      </c>
    </row>
    <row r="46" spans="2:3" ht="14.25">
      <c r="B46" s="183">
        <v>48</v>
      </c>
      <c r="C46" s="184">
        <v>4.7199999999999999E-2</v>
      </c>
    </row>
    <row r="47" spans="2:3" ht="14.25">
      <c r="B47" s="183">
        <v>49</v>
      </c>
      <c r="C47" s="184">
        <v>4.6899999999999997E-2</v>
      </c>
    </row>
    <row r="48" spans="2:3" ht="14.25">
      <c r="B48" s="183">
        <v>50</v>
      </c>
      <c r="C48" s="184">
        <v>4.6600000000000003E-2</v>
      </c>
    </row>
    <row r="49" spans="2:3" ht="14.25">
      <c r="B49" s="183">
        <v>51</v>
      </c>
      <c r="C49" s="184">
        <v>4.6300000000000001E-2</v>
      </c>
    </row>
    <row r="50" spans="2:3" ht="14.25">
      <c r="B50" s="183">
        <v>52</v>
      </c>
      <c r="C50" s="184">
        <v>4.5999999999999999E-2</v>
      </c>
    </row>
    <row r="51" spans="2:3" ht="14.25">
      <c r="B51" s="183">
        <v>53</v>
      </c>
      <c r="C51" s="184">
        <v>4.5699999999999998E-2</v>
      </c>
    </row>
    <row r="52" spans="2:3" ht="14.25">
      <c r="B52" s="183">
        <v>54</v>
      </c>
      <c r="C52" s="184">
        <v>4.5499999999999999E-2</v>
      </c>
    </row>
    <row r="53" spans="2:3" ht="14.25">
      <c r="B53" s="183">
        <v>55</v>
      </c>
      <c r="C53" s="184">
        <v>4.5199999999999997E-2</v>
      </c>
    </row>
    <row r="54" spans="2:3" ht="14.25">
      <c r="B54" s="183">
        <v>60</v>
      </c>
      <c r="C54" s="184">
        <v>4.4200000000000003E-2</v>
      </c>
    </row>
    <row r="55" spans="2:3" ht="14.25">
      <c r="B55" s="183">
        <v>80</v>
      </c>
      <c r="C55" s="184">
        <v>4.1799999999999997E-2</v>
      </c>
    </row>
    <row r="56" spans="2:3" ht="14.25">
      <c r="B56" s="183">
        <v>90</v>
      </c>
      <c r="C56" s="184">
        <v>4.1200000000000001E-2</v>
      </c>
    </row>
    <row r="57" spans="2:3" ht="14.25">
      <c r="B57" s="183">
        <v>100</v>
      </c>
      <c r="C57" s="184">
        <v>4.0800000000000003E-2</v>
      </c>
    </row>
    <row r="58" spans="2:3" ht="15" thickBot="1">
      <c r="B58" s="185"/>
      <c r="C58" s="186"/>
    </row>
  </sheetData>
  <phoneticPr fontId="4"/>
  <pageMargins left="0.7" right="0.7" top="0.75" bottom="0.75" header="0.3" footer="0.3"/>
  <pageSetup paperSize="9" orientation="portrait" r:id="rId1"/>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AP108"/>
  <sheetViews>
    <sheetView showGridLines="0" showWhiteSpace="0" topLeftCell="A2" zoomScale="89" zoomScaleNormal="89" zoomScaleSheetLayoutView="89" workbookViewId="0">
      <selection activeCell="K49" sqref="K49:AE49"/>
    </sheetView>
  </sheetViews>
  <sheetFormatPr defaultColWidth="9" defaultRowHeight="12"/>
  <cols>
    <col min="1" max="1" width="1.125" style="5" customWidth="1"/>
    <col min="2" max="36" width="2.625" style="5" customWidth="1"/>
    <col min="37" max="37" width="5.75" style="5" customWidth="1"/>
    <col min="38" max="39" width="2.625" style="5" customWidth="1"/>
    <col min="40" max="40" width="1.5" style="5" customWidth="1"/>
    <col min="41" max="41" width="3.625" style="5" customWidth="1"/>
    <col min="42" max="42" width="0.875" style="5" customWidth="1"/>
    <col min="43" max="16384" width="9" style="5"/>
  </cols>
  <sheetData>
    <row r="1" spans="1:42" ht="18.75" hidden="1" customHeight="1">
      <c r="A1" s="971"/>
      <c r="B1" s="971"/>
      <c r="C1" s="971"/>
      <c r="D1" s="971"/>
      <c r="E1" s="971"/>
      <c r="F1" s="971"/>
      <c r="G1" s="971"/>
      <c r="H1" s="971"/>
      <c r="I1" s="971"/>
      <c r="J1" s="971"/>
      <c r="K1" s="971"/>
      <c r="L1" s="971"/>
      <c r="M1" s="971"/>
      <c r="N1" s="971"/>
      <c r="O1" s="971"/>
      <c r="P1" s="971"/>
      <c r="Q1" s="971"/>
      <c r="R1" s="971"/>
      <c r="S1" s="971"/>
      <c r="T1" s="971"/>
      <c r="U1" s="971"/>
      <c r="V1" s="971"/>
      <c r="W1" s="971"/>
      <c r="X1" s="971"/>
      <c r="Y1" s="971"/>
      <c r="Z1" s="971"/>
      <c r="AA1" s="971"/>
      <c r="AB1" s="971"/>
      <c r="AC1" s="971"/>
      <c r="AD1" s="971"/>
      <c r="AE1" s="971"/>
      <c r="AF1" s="971"/>
      <c r="AG1" s="971"/>
      <c r="AH1" s="971"/>
      <c r="AI1" s="971"/>
      <c r="AJ1" s="971"/>
      <c r="AK1" s="971"/>
      <c r="AL1" s="971"/>
      <c r="AM1" s="971"/>
      <c r="AN1" s="971"/>
      <c r="AO1" s="971"/>
      <c r="AP1" s="972"/>
    </row>
    <row r="2" spans="1:42">
      <c r="A2" s="4"/>
      <c r="B2" s="4"/>
      <c r="C2" s="4"/>
      <c r="D2" s="4"/>
      <c r="E2" s="4"/>
      <c r="F2" s="4"/>
      <c r="G2" s="4"/>
      <c r="H2" s="4"/>
      <c r="I2" s="4"/>
      <c r="J2" s="4"/>
      <c r="K2" s="4"/>
      <c r="L2" s="4"/>
      <c r="M2" s="4"/>
      <c r="N2" s="4"/>
      <c r="O2" s="4"/>
      <c r="P2" s="4"/>
      <c r="Q2" s="4"/>
      <c r="R2" s="4"/>
      <c r="S2" s="4"/>
      <c r="T2" s="4"/>
      <c r="U2" s="4"/>
      <c r="V2" s="4"/>
      <c r="W2" s="4"/>
      <c r="X2" s="4"/>
      <c r="Y2" s="4"/>
      <c r="Z2" s="4"/>
      <c r="AA2" s="4"/>
      <c r="AB2" s="4"/>
      <c r="AC2" s="4"/>
      <c r="AD2" s="4"/>
      <c r="AE2" s="4"/>
      <c r="AF2" s="4"/>
      <c r="AG2" s="4"/>
      <c r="AH2" s="4"/>
      <c r="AI2" s="4"/>
      <c r="AJ2" s="4"/>
      <c r="AK2" s="4"/>
      <c r="AL2" s="4"/>
      <c r="AM2" s="4"/>
      <c r="AN2" s="4"/>
      <c r="AO2" s="4"/>
      <c r="AP2" s="4"/>
    </row>
    <row r="3" spans="1:42" s="3" customFormat="1" ht="15" customHeight="1">
      <c r="A3" s="1"/>
      <c r="B3" s="176" t="s">
        <v>116</v>
      </c>
      <c r="C3" s="1"/>
      <c r="D3" s="1"/>
      <c r="E3" s="1"/>
      <c r="F3" s="1"/>
      <c r="G3" s="1"/>
      <c r="H3" s="1"/>
      <c r="I3" s="1"/>
      <c r="J3" s="1"/>
      <c r="K3" s="1"/>
      <c r="L3" s="1"/>
      <c r="M3" s="1"/>
      <c r="N3" s="1"/>
      <c r="O3" s="1"/>
      <c r="P3" s="1"/>
      <c r="Q3" s="1"/>
      <c r="R3" s="1"/>
      <c r="S3" s="1"/>
      <c r="T3" s="1"/>
      <c r="U3" s="1"/>
      <c r="V3" s="1"/>
      <c r="W3" s="1"/>
      <c r="X3" s="1"/>
      <c r="Y3" s="1"/>
      <c r="Z3" s="1"/>
      <c r="AA3" s="1"/>
      <c r="AB3" s="1"/>
      <c r="AC3" s="1"/>
      <c r="AD3" s="1"/>
      <c r="AE3" s="1"/>
      <c r="AF3" s="1"/>
      <c r="AG3" s="1"/>
      <c r="AH3" s="1"/>
      <c r="AI3" s="1"/>
      <c r="AJ3" s="1"/>
      <c r="AK3" s="1"/>
      <c r="AL3" s="1"/>
      <c r="AM3" s="1"/>
      <c r="AN3" s="1"/>
      <c r="AO3" s="1"/>
      <c r="AP3" s="1"/>
    </row>
    <row r="4" spans="1:42" ht="22.5" customHeight="1">
      <c r="A4" s="4"/>
      <c r="B4" s="973" t="s">
        <v>332</v>
      </c>
      <c r="C4" s="973"/>
      <c r="D4" s="973"/>
      <c r="E4" s="973"/>
      <c r="F4" s="973"/>
      <c r="G4" s="973"/>
      <c r="H4" s="973"/>
      <c r="I4" s="973"/>
      <c r="J4" s="973"/>
      <c r="K4" s="973"/>
      <c r="L4" s="973"/>
      <c r="M4" s="973"/>
      <c r="N4" s="973"/>
      <c r="O4" s="973"/>
      <c r="P4" s="973"/>
      <c r="Q4" s="973"/>
      <c r="R4" s="973"/>
      <c r="S4" s="973"/>
      <c r="T4" s="973"/>
      <c r="U4" s="973"/>
      <c r="V4" s="973"/>
      <c r="W4" s="973"/>
      <c r="X4" s="973"/>
      <c r="Y4" s="973"/>
      <c r="Z4" s="973"/>
      <c r="AA4" s="973"/>
      <c r="AB4" s="973"/>
      <c r="AC4" s="973"/>
      <c r="AD4" s="973"/>
      <c r="AE4" s="973"/>
      <c r="AF4" s="973"/>
      <c r="AG4" s="973"/>
      <c r="AH4" s="973"/>
      <c r="AI4" s="973"/>
      <c r="AJ4" s="973"/>
      <c r="AK4" s="973"/>
      <c r="AL4" s="973"/>
      <c r="AM4" s="973"/>
      <c r="AN4" s="973"/>
      <c r="AO4" s="973"/>
      <c r="AP4" s="4"/>
    </row>
    <row r="5" spans="1:42" ht="15" customHeight="1">
      <c r="A5" s="4"/>
      <c r="B5" s="85"/>
      <c r="C5" s="86"/>
      <c r="D5" s="86"/>
      <c r="E5" s="86"/>
      <c r="F5" s="86"/>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row>
    <row r="6" spans="1:42" s="7" customFormat="1" ht="15" customHeight="1">
      <c r="A6" s="6"/>
      <c r="B6" s="974" t="s">
        <v>4</v>
      </c>
      <c r="C6" s="975"/>
      <c r="D6" s="980" t="s">
        <v>117</v>
      </c>
      <c r="E6" s="981"/>
      <c r="F6" s="981"/>
      <c r="G6" s="981"/>
      <c r="H6" s="981"/>
      <c r="I6" s="981"/>
      <c r="J6" s="982"/>
      <c r="K6" s="989" t="s">
        <v>4</v>
      </c>
      <c r="L6" s="990"/>
      <c r="M6" s="995" t="s">
        <v>118</v>
      </c>
      <c r="N6" s="995"/>
      <c r="O6" s="995"/>
      <c r="P6" s="995"/>
      <c r="Q6" s="995"/>
      <c r="R6" s="995"/>
      <c r="S6" s="995"/>
      <c r="T6" s="995"/>
      <c r="U6" s="995"/>
      <c r="V6" s="995"/>
      <c r="W6" s="995"/>
      <c r="X6" s="995"/>
      <c r="Y6" s="995"/>
      <c r="Z6" s="6"/>
      <c r="AA6" s="6"/>
      <c r="AB6" s="6"/>
      <c r="AC6" s="6"/>
      <c r="AD6" s="6"/>
      <c r="AE6" s="6"/>
      <c r="AF6" s="6"/>
      <c r="AG6" s="6"/>
      <c r="AH6" s="6"/>
      <c r="AI6" s="6"/>
      <c r="AJ6" s="6"/>
      <c r="AK6" s="6"/>
      <c r="AL6" s="6"/>
      <c r="AM6" s="6"/>
      <c r="AN6" s="6"/>
      <c r="AO6" s="6"/>
      <c r="AP6" s="6"/>
    </row>
    <row r="7" spans="1:42" s="7" customFormat="1" ht="15" customHeight="1">
      <c r="A7" s="6"/>
      <c r="B7" s="976"/>
      <c r="C7" s="977"/>
      <c r="D7" s="983"/>
      <c r="E7" s="984"/>
      <c r="F7" s="984"/>
      <c r="G7" s="984"/>
      <c r="H7" s="984"/>
      <c r="I7" s="984"/>
      <c r="J7" s="985"/>
      <c r="K7" s="991"/>
      <c r="L7" s="992"/>
      <c r="M7" s="995"/>
      <c r="N7" s="995"/>
      <c r="O7" s="995"/>
      <c r="P7" s="995"/>
      <c r="Q7" s="995"/>
      <c r="R7" s="995"/>
      <c r="S7" s="995"/>
      <c r="T7" s="995"/>
      <c r="U7" s="995"/>
      <c r="V7" s="995"/>
      <c r="W7" s="995"/>
      <c r="X7" s="995"/>
      <c r="Y7" s="995"/>
      <c r="Z7" s="6"/>
      <c r="AA7" s="6"/>
      <c r="AB7" s="6"/>
      <c r="AC7" s="6"/>
      <c r="AD7" s="6"/>
      <c r="AE7" s="6"/>
      <c r="AF7" s="6"/>
      <c r="AG7" s="6"/>
      <c r="AH7" s="6"/>
      <c r="AI7" s="6"/>
      <c r="AJ7" s="6"/>
      <c r="AK7" s="6"/>
      <c r="AL7" s="6"/>
      <c r="AM7" s="6"/>
      <c r="AN7" s="6"/>
      <c r="AO7" s="6"/>
      <c r="AP7" s="6"/>
    </row>
    <row r="8" spans="1:42" s="7" customFormat="1" ht="15" customHeight="1">
      <c r="A8" s="6"/>
      <c r="B8" s="978"/>
      <c r="C8" s="979"/>
      <c r="D8" s="986"/>
      <c r="E8" s="987"/>
      <c r="F8" s="987"/>
      <c r="G8" s="987"/>
      <c r="H8" s="987"/>
      <c r="I8" s="987"/>
      <c r="J8" s="988"/>
      <c r="K8" s="993"/>
      <c r="L8" s="994"/>
      <c r="M8" s="995"/>
      <c r="N8" s="995"/>
      <c r="O8" s="995"/>
      <c r="P8" s="995"/>
      <c r="Q8" s="995"/>
      <c r="R8" s="995"/>
      <c r="S8" s="995"/>
      <c r="T8" s="995"/>
      <c r="U8" s="995"/>
      <c r="V8" s="995"/>
      <c r="W8" s="995"/>
      <c r="X8" s="995"/>
      <c r="Y8" s="995"/>
      <c r="Z8" s="6"/>
      <c r="AA8" s="6"/>
      <c r="AB8" s="6"/>
      <c r="AC8" s="6"/>
      <c r="AD8" s="6"/>
      <c r="AE8" s="6"/>
      <c r="AF8" s="6"/>
      <c r="AG8" s="6"/>
      <c r="AH8" s="6"/>
      <c r="AI8" s="6"/>
      <c r="AJ8" s="6"/>
      <c r="AK8" s="6"/>
      <c r="AL8" s="6"/>
      <c r="AM8" s="6"/>
      <c r="AN8" s="6"/>
      <c r="AO8" s="6"/>
      <c r="AP8" s="6"/>
    </row>
    <row r="9" spans="1:42" s="7" customFormat="1" ht="12" customHeight="1">
      <c r="A9" s="6"/>
      <c r="B9" s="997" t="s">
        <v>27</v>
      </c>
      <c r="C9" s="997"/>
      <c r="D9" s="87" t="s">
        <v>191</v>
      </c>
      <c r="E9" s="88"/>
      <c r="F9" s="88"/>
      <c r="G9" s="6"/>
      <c r="H9" s="6"/>
      <c r="I9" s="6"/>
      <c r="J9" s="6"/>
      <c r="K9" s="6"/>
      <c r="L9" s="6"/>
      <c r="M9" s="6"/>
      <c r="N9" s="6"/>
      <c r="O9" s="6"/>
      <c r="P9" s="6"/>
      <c r="Q9" s="6"/>
      <c r="R9" s="6"/>
      <c r="S9" s="6"/>
      <c r="T9" s="6"/>
      <c r="U9" s="6"/>
      <c r="V9" s="6"/>
      <c r="W9" s="6"/>
      <c r="X9" s="6"/>
      <c r="Y9" s="6"/>
      <c r="Z9" s="6"/>
      <c r="AA9" s="6"/>
      <c r="AB9" s="6"/>
      <c r="AC9" s="6"/>
      <c r="AD9" s="6"/>
      <c r="AE9" s="6"/>
      <c r="AF9" s="6"/>
      <c r="AG9" s="6"/>
      <c r="AH9" s="6"/>
      <c r="AI9" s="6"/>
      <c r="AJ9" s="6"/>
      <c r="AK9" s="6"/>
      <c r="AL9" s="6"/>
      <c r="AM9" s="6"/>
      <c r="AN9" s="6"/>
      <c r="AO9" s="6"/>
      <c r="AP9" s="6"/>
    </row>
    <row r="10" spans="1:42" s="7" customFormat="1" ht="10.5" customHeight="1">
      <c r="A10" s="6"/>
      <c r="B10" s="89"/>
      <c r="C10" s="90"/>
      <c r="D10" s="90"/>
      <c r="E10" s="90"/>
      <c r="F10" s="90"/>
      <c r="G10" s="91"/>
      <c r="H10" s="91"/>
      <c r="I10" s="91"/>
      <c r="J10" s="91"/>
      <c r="K10" s="91"/>
      <c r="L10" s="91"/>
      <c r="M10" s="91"/>
      <c r="N10" s="91"/>
      <c r="O10" s="91"/>
      <c r="P10" s="91"/>
      <c r="Q10" s="91"/>
      <c r="R10" s="91"/>
      <c r="S10" s="91"/>
      <c r="T10" s="91"/>
      <c r="U10" s="91"/>
      <c r="V10" s="91"/>
      <c r="W10" s="91"/>
      <c r="X10" s="91"/>
      <c r="Y10" s="91"/>
      <c r="Z10" s="91"/>
      <c r="AA10" s="91"/>
      <c r="AB10" s="91"/>
      <c r="AC10" s="91"/>
      <c r="AD10" s="91"/>
      <c r="AE10" s="91"/>
      <c r="AF10" s="91"/>
      <c r="AG10" s="91"/>
      <c r="AH10" s="91"/>
      <c r="AI10" s="91"/>
      <c r="AJ10" s="91"/>
      <c r="AK10" s="91"/>
      <c r="AL10" s="91"/>
      <c r="AM10" s="91"/>
      <c r="AN10" s="91"/>
      <c r="AO10" s="91"/>
      <c r="AP10" s="6"/>
    </row>
    <row r="11" spans="1:42" s="7" customFormat="1" ht="15" customHeight="1">
      <c r="A11" s="6"/>
      <c r="B11" s="996" t="s">
        <v>119</v>
      </c>
      <c r="C11" s="996"/>
      <c r="D11" s="996"/>
      <c r="E11" s="996"/>
      <c r="F11" s="996"/>
      <c r="G11" s="996"/>
      <c r="H11" s="996" t="s">
        <v>120</v>
      </c>
      <c r="I11" s="996"/>
      <c r="J11" s="996"/>
      <c r="K11" s="996"/>
      <c r="L11" s="996"/>
      <c r="M11" s="996"/>
      <c r="N11" s="996" t="s">
        <v>121</v>
      </c>
      <c r="O11" s="996"/>
      <c r="P11" s="996"/>
      <c r="Q11" s="996"/>
      <c r="R11" s="996"/>
      <c r="S11" s="996"/>
      <c r="T11" s="996" t="s">
        <v>122</v>
      </c>
      <c r="U11" s="996"/>
      <c r="V11" s="996"/>
      <c r="W11" s="996"/>
      <c r="X11" s="996"/>
      <c r="Y11" s="996"/>
      <c r="Z11" s="996"/>
      <c r="AA11" s="996" t="s">
        <v>123</v>
      </c>
      <c r="AB11" s="996"/>
      <c r="AC11" s="996"/>
      <c r="AD11" s="996"/>
      <c r="AE11" s="996"/>
      <c r="AF11" s="996"/>
      <c r="AG11" s="996"/>
      <c r="AH11" s="996" t="s">
        <v>124</v>
      </c>
      <c r="AI11" s="996"/>
      <c r="AJ11" s="996"/>
      <c r="AK11" s="996"/>
      <c r="AL11" s="996"/>
      <c r="AM11" s="996"/>
      <c r="AN11" s="996"/>
      <c r="AO11" s="996"/>
      <c r="AP11" s="6"/>
    </row>
    <row r="12" spans="1:42" s="7" customFormat="1" ht="15" customHeight="1">
      <c r="A12" s="6"/>
      <c r="B12" s="996"/>
      <c r="C12" s="996"/>
      <c r="D12" s="996"/>
      <c r="E12" s="996"/>
      <c r="F12" s="996"/>
      <c r="G12" s="996"/>
      <c r="H12" s="996"/>
      <c r="I12" s="996"/>
      <c r="J12" s="996"/>
      <c r="K12" s="996"/>
      <c r="L12" s="996"/>
      <c r="M12" s="996"/>
      <c r="N12" s="996"/>
      <c r="O12" s="996"/>
      <c r="P12" s="996"/>
      <c r="Q12" s="996"/>
      <c r="R12" s="996"/>
      <c r="S12" s="996"/>
      <c r="T12" s="996"/>
      <c r="U12" s="996"/>
      <c r="V12" s="996"/>
      <c r="W12" s="996"/>
      <c r="X12" s="996"/>
      <c r="Y12" s="996"/>
      <c r="Z12" s="996"/>
      <c r="AA12" s="996"/>
      <c r="AB12" s="996"/>
      <c r="AC12" s="996"/>
      <c r="AD12" s="996"/>
      <c r="AE12" s="996"/>
      <c r="AF12" s="996"/>
      <c r="AG12" s="996"/>
      <c r="AH12" s="996"/>
      <c r="AI12" s="996"/>
      <c r="AJ12" s="996"/>
      <c r="AK12" s="996"/>
      <c r="AL12" s="996"/>
      <c r="AM12" s="996"/>
      <c r="AN12" s="996"/>
      <c r="AO12" s="996"/>
      <c r="AP12" s="6"/>
    </row>
    <row r="13" spans="1:42" s="7" customFormat="1" ht="15" customHeight="1">
      <c r="A13" s="6"/>
      <c r="B13" s="996"/>
      <c r="C13" s="996"/>
      <c r="D13" s="996"/>
      <c r="E13" s="996"/>
      <c r="F13" s="996"/>
      <c r="G13" s="996"/>
      <c r="H13" s="996"/>
      <c r="I13" s="996"/>
      <c r="J13" s="996"/>
      <c r="K13" s="996"/>
      <c r="L13" s="996"/>
      <c r="M13" s="996"/>
      <c r="N13" s="996"/>
      <c r="O13" s="996"/>
      <c r="P13" s="996"/>
      <c r="Q13" s="996"/>
      <c r="R13" s="996"/>
      <c r="S13" s="996"/>
      <c r="T13" s="996" t="s">
        <v>333</v>
      </c>
      <c r="U13" s="996"/>
      <c r="V13" s="996"/>
      <c r="W13" s="996"/>
      <c r="X13" s="996"/>
      <c r="Y13" s="996"/>
      <c r="Z13" s="996"/>
      <c r="AA13" s="996" t="s">
        <v>334</v>
      </c>
      <c r="AB13" s="996"/>
      <c r="AC13" s="996"/>
      <c r="AD13" s="996"/>
      <c r="AE13" s="996"/>
      <c r="AF13" s="996"/>
      <c r="AG13" s="996"/>
      <c r="AH13" s="996"/>
      <c r="AI13" s="996"/>
      <c r="AJ13" s="996"/>
      <c r="AK13" s="996"/>
      <c r="AL13" s="996"/>
      <c r="AM13" s="996"/>
      <c r="AN13" s="996"/>
      <c r="AO13" s="996"/>
      <c r="AP13" s="6"/>
    </row>
    <row r="14" spans="1:42" s="7" customFormat="1" ht="15" customHeight="1">
      <c r="A14" s="6"/>
      <c r="B14" s="996"/>
      <c r="C14" s="996"/>
      <c r="D14" s="996"/>
      <c r="E14" s="996"/>
      <c r="F14" s="996"/>
      <c r="G14" s="996"/>
      <c r="H14" s="996"/>
      <c r="I14" s="996"/>
      <c r="J14" s="996"/>
      <c r="K14" s="996"/>
      <c r="L14" s="996"/>
      <c r="M14" s="996"/>
      <c r="N14" s="996"/>
      <c r="O14" s="996"/>
      <c r="P14" s="996"/>
      <c r="Q14" s="996"/>
      <c r="R14" s="996"/>
      <c r="S14" s="996"/>
      <c r="T14" s="996"/>
      <c r="U14" s="996"/>
      <c r="V14" s="996"/>
      <c r="W14" s="996"/>
      <c r="X14" s="996"/>
      <c r="Y14" s="996"/>
      <c r="Z14" s="996"/>
      <c r="AA14" s="996"/>
      <c r="AB14" s="996"/>
      <c r="AC14" s="996"/>
      <c r="AD14" s="996"/>
      <c r="AE14" s="996"/>
      <c r="AF14" s="996"/>
      <c r="AG14" s="996"/>
      <c r="AH14" s="996"/>
      <c r="AI14" s="996"/>
      <c r="AJ14" s="996"/>
      <c r="AK14" s="996"/>
      <c r="AL14" s="996"/>
      <c r="AM14" s="996"/>
      <c r="AN14" s="996"/>
      <c r="AO14" s="996"/>
      <c r="AP14" s="6"/>
    </row>
    <row r="15" spans="1:42" ht="18" customHeight="1">
      <c r="A15" s="4"/>
      <c r="B15" s="4"/>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c r="AI15" s="4"/>
      <c r="AJ15" s="4"/>
      <c r="AK15" s="4"/>
      <c r="AL15" s="4"/>
      <c r="AM15" s="4"/>
      <c r="AN15" s="4"/>
      <c r="AO15" s="92"/>
      <c r="AP15" s="4"/>
    </row>
    <row r="16" spans="1:42" ht="15" customHeight="1">
      <c r="A16" s="4"/>
      <c r="B16" s="93" t="s">
        <v>125</v>
      </c>
      <c r="C16" s="94"/>
      <c r="D16" s="94"/>
      <c r="E16" s="94"/>
      <c r="F16" s="94"/>
      <c r="G16" s="94"/>
      <c r="H16" s="94"/>
      <c r="I16" s="94"/>
      <c r="J16" s="94"/>
      <c r="K16" s="94"/>
      <c r="L16" s="94"/>
      <c r="M16" s="94"/>
      <c r="N16" s="94"/>
      <c r="O16" s="94"/>
      <c r="P16" s="94"/>
      <c r="Q16" s="94"/>
      <c r="R16" s="94"/>
      <c r="S16" s="94"/>
      <c r="T16" s="94"/>
      <c r="U16" s="94"/>
      <c r="V16" s="1004" t="s">
        <v>114</v>
      </c>
      <c r="W16" s="1005"/>
      <c r="X16" s="1005"/>
      <c r="Y16" s="1005"/>
      <c r="Z16" s="1005"/>
      <c r="AA16" s="1005"/>
      <c r="AB16" s="1005"/>
      <c r="AC16" s="1005"/>
      <c r="AD16" s="1005"/>
      <c r="AE16" s="1005"/>
      <c r="AF16" s="1005"/>
      <c r="AG16" s="1005"/>
      <c r="AH16" s="1005"/>
      <c r="AI16" s="1005"/>
      <c r="AJ16" s="1005"/>
      <c r="AK16" s="1005"/>
      <c r="AL16" s="1005"/>
      <c r="AM16" s="1005"/>
      <c r="AN16" s="1005"/>
      <c r="AO16" s="95"/>
      <c r="AP16" s="4"/>
    </row>
    <row r="17" spans="1:41" s="7" customFormat="1" ht="15" customHeight="1">
      <c r="A17" s="6"/>
      <c r="B17" s="989" t="s">
        <v>126</v>
      </c>
      <c r="C17" s="997"/>
      <c r="D17" s="997"/>
      <c r="E17" s="997"/>
      <c r="F17" s="997"/>
      <c r="G17" s="997"/>
      <c r="H17" s="997"/>
      <c r="I17" s="997"/>
      <c r="J17" s="997"/>
      <c r="K17" s="997"/>
      <c r="L17" s="997"/>
      <c r="M17" s="990"/>
      <c r="N17" s="1007" t="s">
        <v>127</v>
      </c>
      <c r="O17" s="1008"/>
      <c r="P17" s="1008"/>
      <c r="Q17" s="1008"/>
      <c r="R17" s="1008"/>
      <c r="S17" s="1008"/>
      <c r="T17" s="1008"/>
      <c r="U17" s="1008"/>
      <c r="V17" s="1009"/>
      <c r="W17" s="1007" t="s">
        <v>128</v>
      </c>
      <c r="X17" s="1008"/>
      <c r="Y17" s="1008"/>
      <c r="Z17" s="1008"/>
      <c r="AA17" s="1008"/>
      <c r="AB17" s="1008"/>
      <c r="AC17" s="1008"/>
      <c r="AD17" s="1008"/>
      <c r="AE17" s="1009"/>
      <c r="AF17" s="1007" t="s">
        <v>129</v>
      </c>
      <c r="AG17" s="1008"/>
      <c r="AH17" s="1008"/>
      <c r="AI17" s="1008"/>
      <c r="AJ17" s="1008"/>
      <c r="AK17" s="1008"/>
      <c r="AL17" s="1008"/>
      <c r="AM17" s="1008"/>
      <c r="AN17" s="1008"/>
      <c r="AO17" s="1009"/>
    </row>
    <row r="18" spans="1:41" s="7" customFormat="1" ht="15" customHeight="1">
      <c r="A18" s="6"/>
      <c r="B18" s="993"/>
      <c r="C18" s="1006"/>
      <c r="D18" s="1006"/>
      <c r="E18" s="1006"/>
      <c r="F18" s="1006"/>
      <c r="G18" s="1006"/>
      <c r="H18" s="1006"/>
      <c r="I18" s="1006"/>
      <c r="J18" s="1006"/>
      <c r="K18" s="1006"/>
      <c r="L18" s="1006"/>
      <c r="M18" s="994"/>
      <c r="N18" s="1010" t="s">
        <v>328</v>
      </c>
      <c r="O18" s="1011"/>
      <c r="P18" s="1011"/>
      <c r="Q18" s="1011"/>
      <c r="R18" s="1011"/>
      <c r="S18" s="1011"/>
      <c r="T18" s="1011"/>
      <c r="U18" s="1011"/>
      <c r="V18" s="1012"/>
      <c r="W18" s="1010" t="s">
        <v>329</v>
      </c>
      <c r="X18" s="1011"/>
      <c r="Y18" s="1011"/>
      <c r="Z18" s="1011"/>
      <c r="AA18" s="1011"/>
      <c r="AB18" s="1011"/>
      <c r="AC18" s="1011"/>
      <c r="AD18" s="1011"/>
      <c r="AE18" s="1012"/>
      <c r="AF18" s="1013" t="s">
        <v>330</v>
      </c>
      <c r="AG18" s="1014"/>
      <c r="AH18" s="1014"/>
      <c r="AI18" s="1014"/>
      <c r="AJ18" s="1014"/>
      <c r="AK18" s="1014"/>
      <c r="AL18" s="1014"/>
      <c r="AM18" s="1014"/>
      <c r="AN18" s="1014"/>
      <c r="AO18" s="1015"/>
    </row>
    <row r="19" spans="1:41" s="7" customFormat="1" ht="21" customHeight="1">
      <c r="A19" s="6"/>
      <c r="B19" s="998" t="s">
        <v>130</v>
      </c>
      <c r="C19" s="1000" t="s">
        <v>192</v>
      </c>
      <c r="D19" s="981" t="s">
        <v>80</v>
      </c>
      <c r="E19" s="981"/>
      <c r="F19" s="981"/>
      <c r="G19" s="981"/>
      <c r="H19" s="981"/>
      <c r="I19" s="981"/>
      <c r="J19" s="981"/>
      <c r="K19" s="981"/>
      <c r="L19" s="981"/>
      <c r="M19" s="982"/>
      <c r="N19" s="1002"/>
      <c r="O19" s="1002"/>
      <c r="P19" s="1002"/>
      <c r="Q19" s="1002"/>
      <c r="R19" s="1002"/>
      <c r="S19" s="1002"/>
      <c r="T19" s="1002"/>
      <c r="U19" s="1002"/>
      <c r="V19" s="1002"/>
      <c r="W19" s="1002"/>
      <c r="X19" s="1002"/>
      <c r="Y19" s="1002"/>
      <c r="Z19" s="1002"/>
      <c r="AA19" s="1002"/>
      <c r="AB19" s="1002"/>
      <c r="AC19" s="1002"/>
      <c r="AD19" s="1002"/>
      <c r="AE19" s="1002"/>
      <c r="AF19" s="1003"/>
      <c r="AG19" s="1003"/>
      <c r="AH19" s="1003"/>
      <c r="AI19" s="1003"/>
      <c r="AJ19" s="1003"/>
      <c r="AK19" s="1003"/>
      <c r="AL19" s="1003"/>
      <c r="AM19" s="1003"/>
      <c r="AN19" s="1003"/>
      <c r="AO19" s="1003"/>
    </row>
    <row r="20" spans="1:41" s="7" customFormat="1" ht="21" customHeight="1">
      <c r="A20" s="6"/>
      <c r="B20" s="999"/>
      <c r="C20" s="1001"/>
      <c r="D20" s="987"/>
      <c r="E20" s="987"/>
      <c r="F20" s="987"/>
      <c r="G20" s="987"/>
      <c r="H20" s="987"/>
      <c r="I20" s="987"/>
      <c r="J20" s="987"/>
      <c r="K20" s="987"/>
      <c r="L20" s="987"/>
      <c r="M20" s="988"/>
      <c r="N20" s="1002"/>
      <c r="O20" s="1002"/>
      <c r="P20" s="1002"/>
      <c r="Q20" s="1002"/>
      <c r="R20" s="1002"/>
      <c r="S20" s="1002"/>
      <c r="T20" s="1002"/>
      <c r="U20" s="1002"/>
      <c r="V20" s="1002"/>
      <c r="W20" s="1002"/>
      <c r="X20" s="1002"/>
      <c r="Y20" s="1002"/>
      <c r="Z20" s="1002"/>
      <c r="AA20" s="1002"/>
      <c r="AB20" s="1002"/>
      <c r="AC20" s="1002"/>
      <c r="AD20" s="1002"/>
      <c r="AE20" s="1002"/>
      <c r="AF20" s="1003"/>
      <c r="AG20" s="1003"/>
      <c r="AH20" s="1003"/>
      <c r="AI20" s="1003"/>
      <c r="AJ20" s="1003"/>
      <c r="AK20" s="1003"/>
      <c r="AL20" s="1003"/>
      <c r="AM20" s="1003"/>
      <c r="AN20" s="1003"/>
      <c r="AO20" s="1003"/>
    </row>
    <row r="21" spans="1:41" s="7" customFormat="1" ht="15" customHeight="1">
      <c r="A21" s="6"/>
      <c r="B21" s="1016" t="s">
        <v>131</v>
      </c>
      <c r="C21" s="1000" t="s">
        <v>193</v>
      </c>
      <c r="D21" s="981" t="s">
        <v>5</v>
      </c>
      <c r="E21" s="981"/>
      <c r="F21" s="981"/>
      <c r="G21" s="981"/>
      <c r="H21" s="981"/>
      <c r="I21" s="981"/>
      <c r="J21" s="981"/>
      <c r="K21" s="981"/>
      <c r="L21" s="981"/>
      <c r="M21" s="982"/>
      <c r="N21" s="1002"/>
      <c r="O21" s="1002"/>
      <c r="P21" s="1002"/>
      <c r="Q21" s="1002"/>
      <c r="R21" s="1002"/>
      <c r="S21" s="1002"/>
      <c r="T21" s="1002"/>
      <c r="U21" s="1002"/>
      <c r="V21" s="1002"/>
      <c r="W21" s="1002"/>
      <c r="X21" s="1002"/>
      <c r="Y21" s="1002"/>
      <c r="Z21" s="1002"/>
      <c r="AA21" s="1002"/>
      <c r="AB21" s="1002"/>
      <c r="AC21" s="1002"/>
      <c r="AD21" s="1002"/>
      <c r="AE21" s="1002"/>
      <c r="AF21" s="1003"/>
      <c r="AG21" s="1003"/>
      <c r="AH21" s="1003"/>
      <c r="AI21" s="1003"/>
      <c r="AJ21" s="1003"/>
      <c r="AK21" s="1003"/>
      <c r="AL21" s="1003"/>
      <c r="AM21" s="1003"/>
      <c r="AN21" s="1003"/>
      <c r="AO21" s="1003"/>
    </row>
    <row r="22" spans="1:41" s="7" customFormat="1" ht="15" customHeight="1">
      <c r="A22" s="6"/>
      <c r="B22" s="1017"/>
      <c r="C22" s="1001"/>
      <c r="D22" s="987"/>
      <c r="E22" s="987"/>
      <c r="F22" s="987"/>
      <c r="G22" s="987"/>
      <c r="H22" s="987"/>
      <c r="I22" s="987"/>
      <c r="J22" s="987"/>
      <c r="K22" s="987"/>
      <c r="L22" s="987"/>
      <c r="M22" s="988"/>
      <c r="N22" s="1002"/>
      <c r="O22" s="1002"/>
      <c r="P22" s="1002"/>
      <c r="Q22" s="1002"/>
      <c r="R22" s="1002"/>
      <c r="S22" s="1002"/>
      <c r="T22" s="1002"/>
      <c r="U22" s="1002"/>
      <c r="V22" s="1002"/>
      <c r="W22" s="1002"/>
      <c r="X22" s="1002"/>
      <c r="Y22" s="1002"/>
      <c r="Z22" s="1002"/>
      <c r="AA22" s="1002"/>
      <c r="AB22" s="1002"/>
      <c r="AC22" s="1002"/>
      <c r="AD22" s="1002"/>
      <c r="AE22" s="1002"/>
      <c r="AF22" s="1003"/>
      <c r="AG22" s="1003"/>
      <c r="AH22" s="1003"/>
      <c r="AI22" s="1003"/>
      <c r="AJ22" s="1003"/>
      <c r="AK22" s="1003"/>
      <c r="AL22" s="1003"/>
      <c r="AM22" s="1003"/>
      <c r="AN22" s="1003"/>
      <c r="AO22" s="1003"/>
    </row>
    <row r="23" spans="1:41" s="7" customFormat="1" ht="15" customHeight="1">
      <c r="A23" s="6"/>
      <c r="B23" s="1017"/>
      <c r="C23" s="1000" t="s">
        <v>194</v>
      </c>
      <c r="D23" s="981" t="s">
        <v>132</v>
      </c>
      <c r="E23" s="981"/>
      <c r="F23" s="981"/>
      <c r="G23" s="981"/>
      <c r="H23" s="981"/>
      <c r="I23" s="981"/>
      <c r="J23" s="981"/>
      <c r="K23" s="981"/>
      <c r="L23" s="981"/>
      <c r="M23" s="982"/>
      <c r="N23" s="1002"/>
      <c r="O23" s="1002"/>
      <c r="P23" s="1002"/>
      <c r="Q23" s="1002"/>
      <c r="R23" s="1002"/>
      <c r="S23" s="1002"/>
      <c r="T23" s="1002"/>
      <c r="U23" s="1002"/>
      <c r="V23" s="1002"/>
      <c r="W23" s="1002"/>
      <c r="X23" s="1002"/>
      <c r="Y23" s="1002"/>
      <c r="Z23" s="1002"/>
      <c r="AA23" s="1002"/>
      <c r="AB23" s="1002"/>
      <c r="AC23" s="1002"/>
      <c r="AD23" s="1002"/>
      <c r="AE23" s="1002"/>
      <c r="AF23" s="1003"/>
      <c r="AG23" s="1003"/>
      <c r="AH23" s="1003"/>
      <c r="AI23" s="1003"/>
      <c r="AJ23" s="1003"/>
      <c r="AK23" s="1003"/>
      <c r="AL23" s="1003"/>
      <c r="AM23" s="1003"/>
      <c r="AN23" s="1003"/>
      <c r="AO23" s="1003"/>
    </row>
    <row r="24" spans="1:41" s="7" customFormat="1" ht="15" customHeight="1">
      <c r="A24" s="6"/>
      <c r="B24" s="1017"/>
      <c r="C24" s="1001"/>
      <c r="D24" s="987"/>
      <c r="E24" s="987"/>
      <c r="F24" s="987"/>
      <c r="G24" s="987"/>
      <c r="H24" s="987"/>
      <c r="I24" s="987"/>
      <c r="J24" s="987"/>
      <c r="K24" s="987"/>
      <c r="L24" s="987"/>
      <c r="M24" s="988"/>
      <c r="N24" s="1002"/>
      <c r="O24" s="1002"/>
      <c r="P24" s="1002"/>
      <c r="Q24" s="1002"/>
      <c r="R24" s="1002"/>
      <c r="S24" s="1002"/>
      <c r="T24" s="1002"/>
      <c r="U24" s="1002"/>
      <c r="V24" s="1002"/>
      <c r="W24" s="1002"/>
      <c r="X24" s="1002"/>
      <c r="Y24" s="1002"/>
      <c r="Z24" s="1002"/>
      <c r="AA24" s="1002"/>
      <c r="AB24" s="1002"/>
      <c r="AC24" s="1002"/>
      <c r="AD24" s="1002"/>
      <c r="AE24" s="1002"/>
      <c r="AF24" s="1003"/>
      <c r="AG24" s="1003"/>
      <c r="AH24" s="1003"/>
      <c r="AI24" s="1003"/>
      <c r="AJ24" s="1003"/>
      <c r="AK24" s="1003"/>
      <c r="AL24" s="1003"/>
      <c r="AM24" s="1003"/>
      <c r="AN24" s="1003"/>
      <c r="AO24" s="1003"/>
    </row>
    <row r="25" spans="1:41" s="7" customFormat="1" ht="15" customHeight="1">
      <c r="A25" s="6"/>
      <c r="B25" s="1017"/>
      <c r="C25" s="1000" t="s">
        <v>195</v>
      </c>
      <c r="D25" s="981" t="s">
        <v>133</v>
      </c>
      <c r="E25" s="981"/>
      <c r="F25" s="981"/>
      <c r="G25" s="981"/>
      <c r="H25" s="981"/>
      <c r="I25" s="981"/>
      <c r="J25" s="981"/>
      <c r="K25" s="981"/>
      <c r="L25" s="981"/>
      <c r="M25" s="982"/>
      <c r="N25" s="1002"/>
      <c r="O25" s="1002"/>
      <c r="P25" s="1002"/>
      <c r="Q25" s="1002"/>
      <c r="R25" s="1002"/>
      <c r="S25" s="1002"/>
      <c r="T25" s="1002"/>
      <c r="U25" s="1002"/>
      <c r="V25" s="1002"/>
      <c r="W25" s="1002"/>
      <c r="X25" s="1002"/>
      <c r="Y25" s="1002"/>
      <c r="Z25" s="1002"/>
      <c r="AA25" s="1002"/>
      <c r="AB25" s="1002"/>
      <c r="AC25" s="1002"/>
      <c r="AD25" s="1002"/>
      <c r="AE25" s="1002"/>
      <c r="AF25" s="1003"/>
      <c r="AG25" s="1003"/>
      <c r="AH25" s="1003"/>
      <c r="AI25" s="1003"/>
      <c r="AJ25" s="1003"/>
      <c r="AK25" s="1003"/>
      <c r="AL25" s="1003"/>
      <c r="AM25" s="1003"/>
      <c r="AN25" s="1003"/>
      <c r="AO25" s="1003"/>
    </row>
    <row r="26" spans="1:41" s="7" customFormat="1" ht="15" customHeight="1">
      <c r="A26" s="6"/>
      <c r="B26" s="1017"/>
      <c r="C26" s="1001"/>
      <c r="D26" s="987"/>
      <c r="E26" s="987"/>
      <c r="F26" s="987"/>
      <c r="G26" s="987"/>
      <c r="H26" s="987"/>
      <c r="I26" s="987"/>
      <c r="J26" s="987"/>
      <c r="K26" s="987"/>
      <c r="L26" s="987"/>
      <c r="M26" s="988"/>
      <c r="N26" s="1002"/>
      <c r="O26" s="1002"/>
      <c r="P26" s="1002"/>
      <c r="Q26" s="1002"/>
      <c r="R26" s="1002"/>
      <c r="S26" s="1002"/>
      <c r="T26" s="1002"/>
      <c r="U26" s="1002"/>
      <c r="V26" s="1002"/>
      <c r="W26" s="1002"/>
      <c r="X26" s="1002"/>
      <c r="Y26" s="1002"/>
      <c r="Z26" s="1002"/>
      <c r="AA26" s="1002"/>
      <c r="AB26" s="1002"/>
      <c r="AC26" s="1002"/>
      <c r="AD26" s="1002"/>
      <c r="AE26" s="1002"/>
      <c r="AF26" s="1003"/>
      <c r="AG26" s="1003"/>
      <c r="AH26" s="1003"/>
      <c r="AI26" s="1003"/>
      <c r="AJ26" s="1003"/>
      <c r="AK26" s="1003"/>
      <c r="AL26" s="1003"/>
      <c r="AM26" s="1003"/>
      <c r="AN26" s="1003"/>
      <c r="AO26" s="1003"/>
    </row>
    <row r="27" spans="1:41" s="7" customFormat="1" ht="15" customHeight="1">
      <c r="A27" s="6"/>
      <c r="B27" s="1017"/>
      <c r="C27" s="1000" t="s">
        <v>196</v>
      </c>
      <c r="D27" s="981" t="s">
        <v>134</v>
      </c>
      <c r="E27" s="981"/>
      <c r="F27" s="981"/>
      <c r="G27" s="981"/>
      <c r="H27" s="981"/>
      <c r="I27" s="981"/>
      <c r="J27" s="981"/>
      <c r="K27" s="981"/>
      <c r="L27" s="981"/>
      <c r="M27" s="982"/>
      <c r="N27" s="1002"/>
      <c r="O27" s="1002"/>
      <c r="P27" s="1002"/>
      <c r="Q27" s="1002"/>
      <c r="R27" s="1002"/>
      <c r="S27" s="1002"/>
      <c r="T27" s="1002"/>
      <c r="U27" s="1002"/>
      <c r="V27" s="1002"/>
      <c r="W27" s="1002"/>
      <c r="X27" s="1002"/>
      <c r="Y27" s="1002"/>
      <c r="Z27" s="1002"/>
      <c r="AA27" s="1002"/>
      <c r="AB27" s="1002"/>
      <c r="AC27" s="1002"/>
      <c r="AD27" s="1002"/>
      <c r="AE27" s="1002"/>
      <c r="AF27" s="1003"/>
      <c r="AG27" s="1003"/>
      <c r="AH27" s="1003"/>
      <c r="AI27" s="1003"/>
      <c r="AJ27" s="1003"/>
      <c r="AK27" s="1003"/>
      <c r="AL27" s="1003"/>
      <c r="AM27" s="1003"/>
      <c r="AN27" s="1003"/>
      <c r="AO27" s="1003"/>
    </row>
    <row r="28" spans="1:41" s="7" customFormat="1" ht="15" customHeight="1">
      <c r="A28" s="6"/>
      <c r="B28" s="1017"/>
      <c r="C28" s="1001"/>
      <c r="D28" s="987"/>
      <c r="E28" s="987"/>
      <c r="F28" s="987"/>
      <c r="G28" s="987"/>
      <c r="H28" s="987"/>
      <c r="I28" s="987"/>
      <c r="J28" s="987"/>
      <c r="K28" s="987"/>
      <c r="L28" s="987"/>
      <c r="M28" s="988"/>
      <c r="N28" s="1002"/>
      <c r="O28" s="1002"/>
      <c r="P28" s="1002"/>
      <c r="Q28" s="1002"/>
      <c r="R28" s="1002"/>
      <c r="S28" s="1002"/>
      <c r="T28" s="1002"/>
      <c r="U28" s="1002"/>
      <c r="V28" s="1002"/>
      <c r="W28" s="1002"/>
      <c r="X28" s="1002"/>
      <c r="Y28" s="1002"/>
      <c r="Z28" s="1002"/>
      <c r="AA28" s="1002"/>
      <c r="AB28" s="1002"/>
      <c r="AC28" s="1002"/>
      <c r="AD28" s="1002"/>
      <c r="AE28" s="1002"/>
      <c r="AF28" s="1003"/>
      <c r="AG28" s="1003"/>
      <c r="AH28" s="1003"/>
      <c r="AI28" s="1003"/>
      <c r="AJ28" s="1003"/>
      <c r="AK28" s="1003"/>
      <c r="AL28" s="1003"/>
      <c r="AM28" s="1003"/>
      <c r="AN28" s="1003"/>
      <c r="AO28" s="1003"/>
    </row>
    <row r="29" spans="1:41" s="7" customFormat="1" ht="15" customHeight="1">
      <c r="A29" s="6"/>
      <c r="B29" s="1017"/>
      <c r="C29" s="1000" t="s">
        <v>197</v>
      </c>
      <c r="D29" s="981" t="s">
        <v>135</v>
      </c>
      <c r="E29" s="981"/>
      <c r="F29" s="981"/>
      <c r="G29" s="981"/>
      <c r="H29" s="981"/>
      <c r="I29" s="981"/>
      <c r="J29" s="981"/>
      <c r="K29" s="981"/>
      <c r="L29" s="981"/>
      <c r="M29" s="982"/>
      <c r="N29" s="1002"/>
      <c r="O29" s="1002"/>
      <c r="P29" s="1002"/>
      <c r="Q29" s="1002"/>
      <c r="R29" s="1002"/>
      <c r="S29" s="1002"/>
      <c r="T29" s="1002"/>
      <c r="U29" s="1002"/>
      <c r="V29" s="1002"/>
      <c r="W29" s="1002"/>
      <c r="X29" s="1002"/>
      <c r="Y29" s="1002"/>
      <c r="Z29" s="1002"/>
      <c r="AA29" s="1002"/>
      <c r="AB29" s="1002"/>
      <c r="AC29" s="1002"/>
      <c r="AD29" s="1002"/>
      <c r="AE29" s="1002"/>
      <c r="AF29" s="1003"/>
      <c r="AG29" s="1003"/>
      <c r="AH29" s="1003"/>
      <c r="AI29" s="1003"/>
      <c r="AJ29" s="1003"/>
      <c r="AK29" s="1003"/>
      <c r="AL29" s="1003"/>
      <c r="AM29" s="1003"/>
      <c r="AN29" s="1003"/>
      <c r="AO29" s="1003"/>
    </row>
    <row r="30" spans="1:41" s="7" customFormat="1" ht="15" customHeight="1">
      <c r="A30" s="6"/>
      <c r="B30" s="1017"/>
      <c r="C30" s="1001"/>
      <c r="D30" s="987"/>
      <c r="E30" s="987"/>
      <c r="F30" s="987"/>
      <c r="G30" s="987"/>
      <c r="H30" s="987"/>
      <c r="I30" s="987"/>
      <c r="J30" s="987"/>
      <c r="K30" s="987"/>
      <c r="L30" s="987"/>
      <c r="M30" s="988"/>
      <c r="N30" s="1002"/>
      <c r="O30" s="1002"/>
      <c r="P30" s="1002"/>
      <c r="Q30" s="1002"/>
      <c r="R30" s="1002"/>
      <c r="S30" s="1002"/>
      <c r="T30" s="1002"/>
      <c r="U30" s="1002"/>
      <c r="V30" s="1002"/>
      <c r="W30" s="1002"/>
      <c r="X30" s="1002"/>
      <c r="Y30" s="1002"/>
      <c r="Z30" s="1002"/>
      <c r="AA30" s="1002"/>
      <c r="AB30" s="1002"/>
      <c r="AC30" s="1002"/>
      <c r="AD30" s="1002"/>
      <c r="AE30" s="1002"/>
      <c r="AF30" s="1003"/>
      <c r="AG30" s="1003"/>
      <c r="AH30" s="1003"/>
      <c r="AI30" s="1003"/>
      <c r="AJ30" s="1003"/>
      <c r="AK30" s="1003"/>
      <c r="AL30" s="1003"/>
      <c r="AM30" s="1003"/>
      <c r="AN30" s="1003"/>
      <c r="AO30" s="1003"/>
    </row>
    <row r="31" spans="1:41" s="7" customFormat="1" ht="15" customHeight="1">
      <c r="A31" s="6"/>
      <c r="B31" s="1017"/>
      <c r="C31" s="1000" t="s">
        <v>198</v>
      </c>
      <c r="D31" s="981" t="s">
        <v>136</v>
      </c>
      <c r="E31" s="981"/>
      <c r="F31" s="981"/>
      <c r="G31" s="981"/>
      <c r="H31" s="981"/>
      <c r="I31" s="981"/>
      <c r="J31" s="981"/>
      <c r="K31" s="981"/>
      <c r="L31" s="981"/>
      <c r="M31" s="982"/>
      <c r="N31" s="1002"/>
      <c r="O31" s="1002"/>
      <c r="P31" s="1002"/>
      <c r="Q31" s="1002"/>
      <c r="R31" s="1002"/>
      <c r="S31" s="1002"/>
      <c r="T31" s="1002"/>
      <c r="U31" s="1002"/>
      <c r="V31" s="1002"/>
      <c r="W31" s="1002"/>
      <c r="X31" s="1002"/>
      <c r="Y31" s="1002"/>
      <c r="Z31" s="1002"/>
      <c r="AA31" s="1002"/>
      <c r="AB31" s="1002"/>
      <c r="AC31" s="1002"/>
      <c r="AD31" s="1002"/>
      <c r="AE31" s="1002"/>
      <c r="AF31" s="1003"/>
      <c r="AG31" s="1003"/>
      <c r="AH31" s="1003"/>
      <c r="AI31" s="1003"/>
      <c r="AJ31" s="1003"/>
      <c r="AK31" s="1003"/>
      <c r="AL31" s="1003"/>
      <c r="AM31" s="1003"/>
      <c r="AN31" s="1003"/>
      <c r="AO31" s="1003"/>
    </row>
    <row r="32" spans="1:41" s="7" customFormat="1" ht="15" customHeight="1">
      <c r="A32" s="6"/>
      <c r="B32" s="1018"/>
      <c r="C32" s="1001"/>
      <c r="D32" s="987"/>
      <c r="E32" s="987"/>
      <c r="F32" s="987"/>
      <c r="G32" s="987"/>
      <c r="H32" s="987"/>
      <c r="I32" s="987"/>
      <c r="J32" s="987"/>
      <c r="K32" s="987"/>
      <c r="L32" s="987"/>
      <c r="M32" s="988"/>
      <c r="N32" s="1002"/>
      <c r="O32" s="1002"/>
      <c r="P32" s="1002"/>
      <c r="Q32" s="1002"/>
      <c r="R32" s="1002"/>
      <c r="S32" s="1002"/>
      <c r="T32" s="1002"/>
      <c r="U32" s="1002"/>
      <c r="V32" s="1002"/>
      <c r="W32" s="1002"/>
      <c r="X32" s="1002"/>
      <c r="Y32" s="1002"/>
      <c r="Z32" s="1002"/>
      <c r="AA32" s="1002"/>
      <c r="AB32" s="1002"/>
      <c r="AC32" s="1002"/>
      <c r="AD32" s="1002"/>
      <c r="AE32" s="1002"/>
      <c r="AF32" s="1003"/>
      <c r="AG32" s="1003"/>
      <c r="AH32" s="1003"/>
      <c r="AI32" s="1003"/>
      <c r="AJ32" s="1003"/>
      <c r="AK32" s="1003"/>
      <c r="AL32" s="1003"/>
      <c r="AM32" s="1003"/>
      <c r="AN32" s="1003"/>
      <c r="AO32" s="1003"/>
    </row>
    <row r="33" spans="1:42" s="7" customFormat="1">
      <c r="A33" s="6"/>
      <c r="B33" s="997" t="s">
        <v>137</v>
      </c>
      <c r="C33" s="997"/>
      <c r="D33" s="1044" t="s">
        <v>224</v>
      </c>
      <c r="E33" s="1044"/>
      <c r="F33" s="1044"/>
      <c r="G33" s="1044"/>
      <c r="H33" s="1044"/>
      <c r="I33" s="1044"/>
      <c r="J33" s="1044"/>
      <c r="K33" s="1044"/>
      <c r="L33" s="1044"/>
      <c r="M33" s="1044"/>
      <c r="N33" s="1044"/>
      <c r="O33" s="1044"/>
      <c r="P33" s="1044"/>
      <c r="Q33" s="1044"/>
      <c r="R33" s="1044"/>
      <c r="S33" s="1044"/>
      <c r="T33" s="1044"/>
      <c r="U33" s="1044"/>
      <c r="V33" s="1044"/>
      <c r="W33" s="1044"/>
      <c r="X33" s="1044"/>
      <c r="Y33" s="1044"/>
      <c r="Z33" s="1044"/>
      <c r="AA33" s="1044"/>
      <c r="AB33" s="1044"/>
      <c r="AC33" s="1044"/>
      <c r="AD33" s="1044"/>
      <c r="AE33" s="1044"/>
      <c r="AF33" s="1044"/>
      <c r="AG33" s="1044"/>
      <c r="AH33" s="1044"/>
      <c r="AI33" s="1044"/>
      <c r="AJ33" s="1044"/>
      <c r="AK33" s="1044"/>
      <c r="AL33" s="1044"/>
      <c r="AM33" s="1044"/>
      <c r="AN33" s="1044"/>
      <c r="AO33" s="1044"/>
      <c r="AP33" s="6"/>
    </row>
    <row r="34" spans="1:42" s="7" customFormat="1" ht="25.5" customHeight="1">
      <c r="A34" s="6"/>
      <c r="B34" s="96"/>
      <c r="C34" s="96"/>
      <c r="D34" s="1045"/>
      <c r="E34" s="1045"/>
      <c r="F34" s="1045"/>
      <c r="G34" s="1045"/>
      <c r="H34" s="1045"/>
      <c r="I34" s="1045"/>
      <c r="J34" s="1045"/>
      <c r="K34" s="1045"/>
      <c r="L34" s="1045"/>
      <c r="M34" s="1045"/>
      <c r="N34" s="1045"/>
      <c r="O34" s="1045"/>
      <c r="P34" s="1045"/>
      <c r="Q34" s="1045"/>
      <c r="R34" s="1045"/>
      <c r="S34" s="1045"/>
      <c r="T34" s="1045"/>
      <c r="U34" s="1045"/>
      <c r="V34" s="1045"/>
      <c r="W34" s="1045"/>
      <c r="X34" s="1045"/>
      <c r="Y34" s="1045"/>
      <c r="Z34" s="1045"/>
      <c r="AA34" s="1045"/>
      <c r="AB34" s="1045"/>
      <c r="AC34" s="1045"/>
      <c r="AD34" s="1045"/>
      <c r="AE34" s="1045"/>
      <c r="AF34" s="1045"/>
      <c r="AG34" s="1045"/>
      <c r="AH34" s="1045"/>
      <c r="AI34" s="1045"/>
      <c r="AJ34" s="1045"/>
      <c r="AK34" s="1045"/>
      <c r="AL34" s="1045"/>
      <c r="AM34" s="1045"/>
      <c r="AN34" s="1045"/>
      <c r="AO34" s="1045"/>
      <c r="AP34" s="6"/>
    </row>
    <row r="35" spans="1:42" s="7" customFormat="1" ht="9.75" customHeight="1">
      <c r="A35" s="4"/>
      <c r="B35" s="120"/>
      <c r="C35" s="120"/>
      <c r="D35" s="97"/>
      <c r="E35" s="97"/>
      <c r="F35" s="97"/>
      <c r="G35" s="97"/>
      <c r="H35" s="97"/>
      <c r="I35" s="97"/>
      <c r="J35" s="97"/>
      <c r="K35" s="97"/>
      <c r="L35" s="97"/>
      <c r="M35" s="97"/>
      <c r="N35" s="97"/>
      <c r="O35" s="97"/>
      <c r="P35" s="97"/>
      <c r="Q35" s="97"/>
      <c r="R35" s="97"/>
      <c r="S35" s="97"/>
      <c r="T35" s="97"/>
      <c r="U35" s="97"/>
      <c r="V35" s="97"/>
      <c r="W35" s="97"/>
      <c r="X35" s="97"/>
      <c r="Y35" s="97"/>
      <c r="Z35" s="97"/>
      <c r="AA35" s="97"/>
      <c r="AB35" s="97"/>
      <c r="AC35" s="97"/>
      <c r="AD35" s="97"/>
      <c r="AE35" s="97"/>
      <c r="AF35" s="97"/>
      <c r="AG35" s="97"/>
      <c r="AH35" s="97"/>
      <c r="AI35" s="97"/>
      <c r="AJ35" s="97"/>
      <c r="AK35" s="97"/>
      <c r="AL35" s="97"/>
      <c r="AM35" s="97"/>
      <c r="AN35" s="97"/>
      <c r="AO35" s="97"/>
      <c r="AP35" s="4"/>
    </row>
    <row r="36" spans="1:42" s="7" customFormat="1" ht="15" customHeight="1">
      <c r="A36" s="4"/>
      <c r="B36" s="93" t="s">
        <v>138</v>
      </c>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94"/>
      <c r="AN36" s="94"/>
      <c r="AO36" s="94"/>
      <c r="AP36" s="4"/>
    </row>
    <row r="37" spans="1:42" ht="15" customHeight="1">
      <c r="A37" s="4"/>
      <c r="B37" s="94" t="s">
        <v>139</v>
      </c>
      <c r="C37" s="94"/>
      <c r="D37" s="98"/>
      <c r="E37" s="98"/>
      <c r="F37" s="98"/>
      <c r="G37" s="98"/>
      <c r="H37" s="98"/>
      <c r="I37" s="98"/>
      <c r="J37" s="98"/>
      <c r="K37" s="98"/>
      <c r="L37" s="98"/>
      <c r="M37" s="98"/>
      <c r="N37" s="98"/>
      <c r="O37" s="98"/>
      <c r="P37" s="98"/>
      <c r="Q37" s="98"/>
      <c r="R37" s="98"/>
      <c r="S37" s="98"/>
      <c r="T37" s="98"/>
      <c r="U37" s="98"/>
      <c r="V37" s="98"/>
      <c r="W37" s="98"/>
      <c r="X37" s="98"/>
      <c r="Y37" s="98"/>
      <c r="Z37" s="98"/>
      <c r="AA37" s="98"/>
      <c r="AB37" s="98"/>
      <c r="AC37" s="98"/>
      <c r="AD37" s="98"/>
      <c r="AE37" s="98"/>
      <c r="AF37" s="98"/>
      <c r="AG37" s="98"/>
      <c r="AH37" s="98"/>
      <c r="AI37" s="98"/>
      <c r="AJ37" s="98"/>
      <c r="AK37" s="98"/>
      <c r="AL37" s="98"/>
      <c r="AM37" s="99" t="s">
        <v>140</v>
      </c>
      <c r="AN37" s="98"/>
      <c r="AO37" s="100"/>
      <c r="AP37" s="4"/>
    </row>
    <row r="38" spans="1:42" s="7" customFormat="1" ht="15" customHeight="1">
      <c r="A38" s="6"/>
      <c r="B38" s="989" t="s">
        <v>141</v>
      </c>
      <c r="C38" s="997"/>
      <c r="D38" s="997"/>
      <c r="E38" s="997"/>
      <c r="F38" s="997"/>
      <c r="G38" s="990"/>
      <c r="H38" s="989" t="s">
        <v>142</v>
      </c>
      <c r="I38" s="997"/>
      <c r="J38" s="997"/>
      <c r="K38" s="997"/>
      <c r="L38" s="1049" t="s">
        <v>143</v>
      </c>
      <c r="M38" s="1049"/>
      <c r="N38" s="1049"/>
      <c r="O38" s="1049"/>
      <c r="P38" s="1049"/>
      <c r="Q38" s="1049"/>
      <c r="R38" s="1049"/>
      <c r="S38" s="1049"/>
      <c r="T38" s="1049"/>
      <c r="U38" s="1049"/>
      <c r="V38" s="1049"/>
      <c r="W38" s="1049"/>
      <c r="X38" s="1049"/>
      <c r="Y38" s="1049"/>
      <c r="Z38" s="1049"/>
      <c r="AA38" s="1049"/>
      <c r="AB38" s="1049"/>
      <c r="AC38" s="1049"/>
      <c r="AD38" s="1049"/>
      <c r="AE38" s="1049"/>
      <c r="AF38" s="1049"/>
      <c r="AG38" s="1049"/>
      <c r="AH38" s="1049"/>
      <c r="AI38" s="1050"/>
      <c r="AJ38" s="989" t="s">
        <v>144</v>
      </c>
      <c r="AK38" s="997"/>
      <c r="AL38" s="997"/>
      <c r="AM38" s="997"/>
      <c r="AN38" s="997"/>
      <c r="AO38" s="990"/>
      <c r="AP38" s="6"/>
    </row>
    <row r="39" spans="1:42" s="7" customFormat="1" ht="15" customHeight="1">
      <c r="A39" s="6"/>
      <c r="B39" s="991"/>
      <c r="C39" s="1019"/>
      <c r="D39" s="1019"/>
      <c r="E39" s="1019"/>
      <c r="F39" s="1019"/>
      <c r="G39" s="992"/>
      <c r="H39" s="991"/>
      <c r="I39" s="1019"/>
      <c r="J39" s="1019"/>
      <c r="K39" s="992"/>
      <c r="L39" s="1020" t="s">
        <v>145</v>
      </c>
      <c r="M39" s="1021"/>
      <c r="N39" s="1021"/>
      <c r="O39" s="1022"/>
      <c r="P39" s="1026" t="s">
        <v>148</v>
      </c>
      <c r="Q39" s="1027"/>
      <c r="R39" s="1027"/>
      <c r="S39" s="1027"/>
      <c r="T39" s="1027"/>
      <c r="U39" s="1027"/>
      <c r="V39" s="1027"/>
      <c r="W39" s="1028"/>
      <c r="X39" s="1029" t="s">
        <v>146</v>
      </c>
      <c r="Y39" s="1030"/>
      <c r="Z39" s="1030"/>
      <c r="AA39" s="1031"/>
      <c r="AB39" s="1032" t="s">
        <v>147</v>
      </c>
      <c r="AC39" s="1033"/>
      <c r="AD39" s="1033"/>
      <c r="AE39" s="1034"/>
      <c r="AF39" s="1023" t="s">
        <v>0</v>
      </c>
      <c r="AG39" s="1024"/>
      <c r="AH39" s="1024"/>
      <c r="AI39" s="1025"/>
      <c r="AJ39" s="991"/>
      <c r="AK39" s="1019"/>
      <c r="AL39" s="1019"/>
      <c r="AM39" s="1019"/>
      <c r="AN39" s="1019"/>
      <c r="AO39" s="992"/>
      <c r="AP39" s="6"/>
    </row>
    <row r="40" spans="1:42" s="7" customFormat="1" ht="15" customHeight="1">
      <c r="A40" s="6"/>
      <c r="B40" s="991"/>
      <c r="C40" s="1019"/>
      <c r="D40" s="1019"/>
      <c r="E40" s="1019"/>
      <c r="F40" s="1019"/>
      <c r="G40" s="992"/>
      <c r="H40" s="1035" t="s">
        <v>199</v>
      </c>
      <c r="I40" s="1036"/>
      <c r="J40" s="1036"/>
      <c r="K40" s="1037"/>
      <c r="L40" s="1023"/>
      <c r="M40" s="1024"/>
      <c r="N40" s="1024"/>
      <c r="O40" s="1025"/>
      <c r="P40" s="989" t="s">
        <v>1</v>
      </c>
      <c r="Q40" s="997"/>
      <c r="R40" s="997"/>
      <c r="S40" s="990"/>
      <c r="T40" s="1046" t="s">
        <v>149</v>
      </c>
      <c r="U40" s="1047"/>
      <c r="V40" s="1047"/>
      <c r="W40" s="1048"/>
      <c r="X40" s="1029"/>
      <c r="Y40" s="1030"/>
      <c r="Z40" s="1030"/>
      <c r="AA40" s="1031"/>
      <c r="AB40" s="1032"/>
      <c r="AC40" s="1033"/>
      <c r="AD40" s="1033"/>
      <c r="AE40" s="1034"/>
      <c r="AF40" s="1023"/>
      <c r="AG40" s="1024"/>
      <c r="AH40" s="1024"/>
      <c r="AI40" s="1025"/>
      <c r="AJ40" s="991"/>
      <c r="AK40" s="1019"/>
      <c r="AL40" s="1019"/>
      <c r="AM40" s="1019"/>
      <c r="AN40" s="1019"/>
      <c r="AO40" s="992"/>
      <c r="AP40" s="6"/>
    </row>
    <row r="41" spans="1:42" s="7" customFormat="1" ht="15" customHeight="1">
      <c r="A41" s="6"/>
      <c r="B41" s="993"/>
      <c r="C41" s="1006"/>
      <c r="D41" s="1006"/>
      <c r="E41" s="1006"/>
      <c r="F41" s="1006"/>
      <c r="G41" s="994"/>
      <c r="H41" s="1038"/>
      <c r="I41" s="1039"/>
      <c r="J41" s="1039"/>
      <c r="K41" s="1040"/>
      <c r="L41" s="1041" t="s">
        <v>225</v>
      </c>
      <c r="M41" s="1042"/>
      <c r="N41" s="1042"/>
      <c r="O41" s="1043"/>
      <c r="P41" s="1041" t="s">
        <v>226</v>
      </c>
      <c r="Q41" s="1042"/>
      <c r="R41" s="1042"/>
      <c r="S41" s="1043"/>
      <c r="T41" s="993" t="s">
        <v>227</v>
      </c>
      <c r="U41" s="1006"/>
      <c r="V41" s="1006"/>
      <c r="W41" s="994"/>
      <c r="X41" s="993" t="s">
        <v>228</v>
      </c>
      <c r="Y41" s="1006"/>
      <c r="Z41" s="1006"/>
      <c r="AA41" s="994"/>
      <c r="AB41" s="993" t="s">
        <v>229</v>
      </c>
      <c r="AC41" s="1006"/>
      <c r="AD41" s="1006"/>
      <c r="AE41" s="994"/>
      <c r="AF41" s="993" t="s">
        <v>230</v>
      </c>
      <c r="AG41" s="1006"/>
      <c r="AH41" s="1006"/>
      <c r="AI41" s="994"/>
      <c r="AJ41" s="993"/>
      <c r="AK41" s="1006"/>
      <c r="AL41" s="1006"/>
      <c r="AM41" s="1006"/>
      <c r="AN41" s="1006"/>
      <c r="AO41" s="994"/>
      <c r="AP41" s="6"/>
    </row>
    <row r="42" spans="1:42" s="7" customFormat="1" ht="27.75" customHeight="1">
      <c r="A42" s="96"/>
      <c r="B42" s="1051" t="s">
        <v>150</v>
      </c>
      <c r="C42" s="1052"/>
      <c r="D42" s="1052"/>
      <c r="E42" s="1052"/>
      <c r="F42" s="1052"/>
      <c r="G42" s="1053"/>
      <c r="H42" s="1054" t="str">
        <f>IF(L42="","",L42+X42+AB42+AF42+P42+T42)</f>
        <v/>
      </c>
      <c r="I42" s="1055"/>
      <c r="J42" s="1055"/>
      <c r="K42" s="1056"/>
      <c r="L42" s="1057"/>
      <c r="M42" s="1058"/>
      <c r="N42" s="1058"/>
      <c r="O42" s="1059"/>
      <c r="P42" s="1060"/>
      <c r="Q42" s="1061"/>
      <c r="R42" s="1061"/>
      <c r="S42" s="1062"/>
      <c r="T42" s="1060"/>
      <c r="U42" s="1061"/>
      <c r="V42" s="1061"/>
      <c r="W42" s="1062"/>
      <c r="X42" s="1057"/>
      <c r="Y42" s="1058"/>
      <c r="Z42" s="1058"/>
      <c r="AA42" s="1059"/>
      <c r="AB42" s="1057"/>
      <c r="AC42" s="1058"/>
      <c r="AD42" s="1058"/>
      <c r="AE42" s="1059"/>
      <c r="AF42" s="1060"/>
      <c r="AG42" s="1061"/>
      <c r="AH42" s="1061"/>
      <c r="AI42" s="1062"/>
      <c r="AJ42" s="1063"/>
      <c r="AK42" s="1064"/>
      <c r="AL42" s="1064"/>
      <c r="AM42" s="1064"/>
      <c r="AN42" s="101" t="s">
        <v>151</v>
      </c>
      <c r="AO42" s="102"/>
      <c r="AP42" s="96"/>
    </row>
    <row r="43" spans="1:42" s="7" customFormat="1" ht="27.75" customHeight="1">
      <c r="A43" s="96"/>
      <c r="B43" s="103"/>
      <c r="C43" s="1065" t="s">
        <v>152</v>
      </c>
      <c r="D43" s="1066"/>
      <c r="E43" s="1066"/>
      <c r="F43" s="1066"/>
      <c r="G43" s="1067"/>
      <c r="H43" s="1054" t="str">
        <f>IF(L43="","",L43+X43+AB43+AF43+P43+T43)</f>
        <v/>
      </c>
      <c r="I43" s="1055"/>
      <c r="J43" s="1055"/>
      <c r="K43" s="1056"/>
      <c r="L43" s="1057"/>
      <c r="M43" s="1058"/>
      <c r="N43" s="1058"/>
      <c r="O43" s="1059"/>
      <c r="P43" s="1060"/>
      <c r="Q43" s="1061"/>
      <c r="R43" s="1061"/>
      <c r="S43" s="1062"/>
      <c r="T43" s="1060"/>
      <c r="U43" s="1061"/>
      <c r="V43" s="1061"/>
      <c r="W43" s="1062"/>
      <c r="X43" s="1057"/>
      <c r="Y43" s="1058"/>
      <c r="Z43" s="1058"/>
      <c r="AA43" s="1059"/>
      <c r="AB43" s="1057"/>
      <c r="AC43" s="1058"/>
      <c r="AD43" s="1058"/>
      <c r="AE43" s="1059"/>
      <c r="AF43" s="1060"/>
      <c r="AG43" s="1061"/>
      <c r="AH43" s="1061"/>
      <c r="AI43" s="1062"/>
      <c r="AJ43" s="1063"/>
      <c r="AK43" s="1064"/>
      <c r="AL43" s="1064"/>
      <c r="AM43" s="1064"/>
      <c r="AN43" s="101" t="s">
        <v>151</v>
      </c>
      <c r="AO43" s="102"/>
      <c r="AP43" s="96"/>
    </row>
    <row r="44" spans="1:42" s="7" customFormat="1" ht="11.25" customHeight="1">
      <c r="A44" s="96"/>
      <c r="B44" s="1051" t="s">
        <v>153</v>
      </c>
      <c r="C44" s="1105"/>
      <c r="D44" s="1105"/>
      <c r="E44" s="1105"/>
      <c r="F44" s="1105"/>
      <c r="G44" s="1106"/>
      <c r="H44" s="1110" t="str">
        <f>IF(L44="","",L44)</f>
        <v/>
      </c>
      <c r="I44" s="1111"/>
      <c r="J44" s="1111"/>
      <c r="K44" s="1112"/>
      <c r="L44" s="1110" t="str">
        <f>IF(AJ45="","",(ROUNDDOWN(AJ45*1/15,-3)))</f>
        <v/>
      </c>
      <c r="M44" s="1111"/>
      <c r="N44" s="1111"/>
      <c r="O44" s="1112"/>
      <c r="P44" s="1074"/>
      <c r="Q44" s="1075"/>
      <c r="R44" s="1075"/>
      <c r="S44" s="1076"/>
      <c r="T44" s="1074"/>
      <c r="U44" s="1075"/>
      <c r="V44" s="1075"/>
      <c r="W44" s="1076"/>
      <c r="X44" s="1068"/>
      <c r="Y44" s="1069"/>
      <c r="Z44" s="1069"/>
      <c r="AA44" s="1070"/>
      <c r="AB44" s="1068"/>
      <c r="AC44" s="1069"/>
      <c r="AD44" s="1069"/>
      <c r="AE44" s="1070"/>
      <c r="AF44" s="1074"/>
      <c r="AG44" s="1075"/>
      <c r="AH44" s="1075"/>
      <c r="AI44" s="1076"/>
      <c r="AJ44" s="1080" t="s">
        <v>154</v>
      </c>
      <c r="AK44" s="1081"/>
      <c r="AL44" s="1081"/>
      <c r="AM44" s="1081"/>
      <c r="AN44" s="1081"/>
      <c r="AO44" s="104"/>
      <c r="AP44" s="96"/>
    </row>
    <row r="45" spans="1:42" s="7" customFormat="1" ht="17.25" customHeight="1">
      <c r="A45" s="96"/>
      <c r="B45" s="1107"/>
      <c r="C45" s="1108"/>
      <c r="D45" s="1108"/>
      <c r="E45" s="1108"/>
      <c r="F45" s="1108"/>
      <c r="G45" s="1109"/>
      <c r="H45" s="1113"/>
      <c r="I45" s="1114"/>
      <c r="J45" s="1114"/>
      <c r="K45" s="1115"/>
      <c r="L45" s="1113"/>
      <c r="M45" s="1114"/>
      <c r="N45" s="1114"/>
      <c r="O45" s="1115"/>
      <c r="P45" s="1077"/>
      <c r="Q45" s="1078"/>
      <c r="R45" s="1078"/>
      <c r="S45" s="1079"/>
      <c r="T45" s="1077"/>
      <c r="U45" s="1078"/>
      <c r="V45" s="1078"/>
      <c r="W45" s="1079"/>
      <c r="X45" s="1071"/>
      <c r="Y45" s="1072"/>
      <c r="Z45" s="1072"/>
      <c r="AA45" s="1073"/>
      <c r="AB45" s="1071"/>
      <c r="AC45" s="1072"/>
      <c r="AD45" s="1072"/>
      <c r="AE45" s="1073"/>
      <c r="AF45" s="1077"/>
      <c r="AG45" s="1078"/>
      <c r="AH45" s="1078"/>
      <c r="AI45" s="1079"/>
      <c r="AJ45" s="1082"/>
      <c r="AK45" s="1083"/>
      <c r="AL45" s="1083"/>
      <c r="AM45" s="1083"/>
      <c r="AN45" s="1083"/>
      <c r="AO45" s="105" t="s">
        <v>155</v>
      </c>
      <c r="AP45" s="96"/>
    </row>
    <row r="46" spans="1:42" s="7" customFormat="1" ht="15" customHeight="1">
      <c r="A46" s="96"/>
      <c r="B46" s="106"/>
      <c r="C46" s="1046" t="s">
        <v>152</v>
      </c>
      <c r="D46" s="1047"/>
      <c r="E46" s="1047"/>
      <c r="F46" s="1047"/>
      <c r="G46" s="1048"/>
      <c r="H46" s="1087" t="str">
        <f>IF(L46="","",L46)</f>
        <v/>
      </c>
      <c r="I46" s="1088"/>
      <c r="J46" s="1088"/>
      <c r="K46" s="1089"/>
      <c r="L46" s="1087" t="str">
        <f>IF(AJ47="","",(ROUNDDOWN(AJ47*1/15,-3)))</f>
        <v/>
      </c>
      <c r="M46" s="1088"/>
      <c r="N46" s="1088"/>
      <c r="O46" s="1089"/>
      <c r="P46" s="1093"/>
      <c r="Q46" s="1094"/>
      <c r="R46" s="1094"/>
      <c r="S46" s="1095"/>
      <c r="T46" s="1093"/>
      <c r="U46" s="1094"/>
      <c r="V46" s="1094"/>
      <c r="W46" s="1095"/>
      <c r="X46" s="1099"/>
      <c r="Y46" s="1100"/>
      <c r="Z46" s="1100"/>
      <c r="AA46" s="1101"/>
      <c r="AB46" s="1099"/>
      <c r="AC46" s="1100"/>
      <c r="AD46" s="1100"/>
      <c r="AE46" s="1101"/>
      <c r="AF46" s="1093"/>
      <c r="AG46" s="1094"/>
      <c r="AH46" s="1094"/>
      <c r="AI46" s="1095"/>
      <c r="AJ46" s="1116" t="s">
        <v>154</v>
      </c>
      <c r="AK46" s="1117"/>
      <c r="AL46" s="1117"/>
      <c r="AM46" s="1117"/>
      <c r="AN46" s="1117"/>
      <c r="AO46" s="107"/>
      <c r="AP46" s="96"/>
    </row>
    <row r="47" spans="1:42" s="7" customFormat="1" ht="15" customHeight="1" thickBot="1">
      <c r="A47" s="96"/>
      <c r="B47" s="108"/>
      <c r="C47" s="1084"/>
      <c r="D47" s="1085"/>
      <c r="E47" s="1085"/>
      <c r="F47" s="1085"/>
      <c r="G47" s="1086"/>
      <c r="H47" s="1090"/>
      <c r="I47" s="1091"/>
      <c r="J47" s="1091"/>
      <c r="K47" s="1092"/>
      <c r="L47" s="1090"/>
      <c r="M47" s="1091"/>
      <c r="N47" s="1091"/>
      <c r="O47" s="1092"/>
      <c r="P47" s="1096"/>
      <c r="Q47" s="1097"/>
      <c r="R47" s="1097"/>
      <c r="S47" s="1098"/>
      <c r="T47" s="1096"/>
      <c r="U47" s="1097"/>
      <c r="V47" s="1097"/>
      <c r="W47" s="1098"/>
      <c r="X47" s="1102"/>
      <c r="Y47" s="1103"/>
      <c r="Z47" s="1103"/>
      <c r="AA47" s="1104"/>
      <c r="AB47" s="1102"/>
      <c r="AC47" s="1103"/>
      <c r="AD47" s="1103"/>
      <c r="AE47" s="1104"/>
      <c r="AF47" s="1096"/>
      <c r="AG47" s="1097"/>
      <c r="AH47" s="1097"/>
      <c r="AI47" s="1098"/>
      <c r="AJ47" s="1118"/>
      <c r="AK47" s="1119"/>
      <c r="AL47" s="1119"/>
      <c r="AM47" s="1119"/>
      <c r="AN47" s="1119"/>
      <c r="AO47" s="109" t="s">
        <v>155</v>
      </c>
      <c r="AP47" s="96"/>
    </row>
    <row r="48" spans="1:42" ht="27.75" customHeight="1" thickTop="1">
      <c r="A48" s="96"/>
      <c r="B48" s="1120" t="s">
        <v>2</v>
      </c>
      <c r="C48" s="1006"/>
      <c r="D48" s="1006"/>
      <c r="E48" s="1006"/>
      <c r="F48" s="1006"/>
      <c r="G48" s="994"/>
      <c r="H48" s="1121" t="str">
        <f>IF(H42="","",SUM(L48:T48))</f>
        <v/>
      </c>
      <c r="I48" s="1122"/>
      <c r="J48" s="1122"/>
      <c r="K48" s="1123"/>
      <c r="L48" s="1121" t="str">
        <f>IF(L42="","",SUM(L42,L44))</f>
        <v/>
      </c>
      <c r="M48" s="1122"/>
      <c r="N48" s="1122"/>
      <c r="O48" s="1123"/>
      <c r="P48" s="1121" t="str">
        <f>IF(P42="","",SUM(P42))</f>
        <v/>
      </c>
      <c r="Q48" s="1122"/>
      <c r="R48" s="1122"/>
      <c r="S48" s="1123"/>
      <c r="T48" s="1121" t="str">
        <f>IF(T42="","",SUM(T42))</f>
        <v/>
      </c>
      <c r="U48" s="1122"/>
      <c r="V48" s="1122"/>
      <c r="W48" s="1123"/>
      <c r="X48" s="1121" t="str">
        <f>IF(X42="","",SUM(X42))</f>
        <v/>
      </c>
      <c r="Y48" s="1122"/>
      <c r="Z48" s="1122"/>
      <c r="AA48" s="1123"/>
      <c r="AB48" s="1121" t="str">
        <f>IF(AB42="","",SUM(AB42))</f>
        <v/>
      </c>
      <c r="AC48" s="1122"/>
      <c r="AD48" s="1122"/>
      <c r="AE48" s="1123"/>
      <c r="AF48" s="1121" t="str">
        <f>IF(AF42="","",SUM(AF42))</f>
        <v/>
      </c>
      <c r="AG48" s="1122"/>
      <c r="AH48" s="1122"/>
      <c r="AI48" s="1123"/>
      <c r="AJ48" s="1124"/>
      <c r="AK48" s="1125"/>
      <c r="AL48" s="1125"/>
      <c r="AM48" s="1125"/>
      <c r="AN48" s="1125"/>
      <c r="AO48" s="1126"/>
      <c r="AP48" s="96"/>
    </row>
    <row r="49" spans="1:42" s="7" customFormat="1" ht="27" customHeight="1">
      <c r="A49" s="96"/>
      <c r="B49" s="103"/>
      <c r="C49" s="1065" t="s">
        <v>152</v>
      </c>
      <c r="D49" s="1066"/>
      <c r="E49" s="1066"/>
      <c r="F49" s="1066"/>
      <c r="G49" s="1067"/>
      <c r="H49" s="1113" t="str">
        <f>IF(H43="","",SUM(L49:T49))</f>
        <v/>
      </c>
      <c r="I49" s="1114"/>
      <c r="J49" s="1114"/>
      <c r="K49" s="1115"/>
      <c r="L49" s="1113" t="str">
        <f>IF(L43="","",SUM(L43,L46))</f>
        <v/>
      </c>
      <c r="M49" s="1114"/>
      <c r="N49" s="1114"/>
      <c r="O49" s="1115"/>
      <c r="P49" s="1127" t="str">
        <f>IF(P43="","",SUM(P43))</f>
        <v/>
      </c>
      <c r="Q49" s="1128"/>
      <c r="R49" s="1128"/>
      <c r="S49" s="1129"/>
      <c r="T49" s="1127" t="str">
        <f>IF(T43="","",SUM(T43))</f>
        <v/>
      </c>
      <c r="U49" s="1128"/>
      <c r="V49" s="1128"/>
      <c r="W49" s="1129"/>
      <c r="X49" s="1054" t="str">
        <f>IF(X43="","",SUM(X43))</f>
        <v/>
      </c>
      <c r="Y49" s="1055"/>
      <c r="Z49" s="1055"/>
      <c r="AA49" s="1056"/>
      <c r="AB49" s="1054" t="str">
        <f>IF(AB43="","",SUM(AB43))</f>
        <v/>
      </c>
      <c r="AC49" s="1055"/>
      <c r="AD49" s="1055"/>
      <c r="AE49" s="1056"/>
      <c r="AF49" s="1127" t="str">
        <f>IF(AF43="","",SUM(AF43))</f>
        <v/>
      </c>
      <c r="AG49" s="1128"/>
      <c r="AH49" s="1128"/>
      <c r="AI49" s="1129"/>
      <c r="AJ49" s="1026"/>
      <c r="AK49" s="1027"/>
      <c r="AL49" s="1027"/>
      <c r="AM49" s="1027"/>
      <c r="AN49" s="1027"/>
      <c r="AO49" s="110"/>
      <c r="AP49" s="96"/>
    </row>
    <row r="50" spans="1:42" ht="8.25" customHeight="1">
      <c r="A50" s="6"/>
      <c r="B50" s="10"/>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row>
    <row r="51" spans="1:42" ht="15" customHeight="1">
      <c r="A51" s="4"/>
      <c r="B51" s="94" t="s">
        <v>156</v>
      </c>
      <c r="C51" s="4"/>
      <c r="D51" s="4"/>
      <c r="E51" s="4"/>
      <c r="F51" s="4"/>
      <c r="G51" s="4"/>
      <c r="H51" s="4"/>
      <c r="I51" s="4"/>
      <c r="J51" s="4"/>
      <c r="K51" s="4"/>
      <c r="L51" s="4"/>
      <c r="M51" s="4"/>
      <c r="N51" s="4"/>
      <c r="O51" s="4"/>
      <c r="P51" s="4"/>
      <c r="Q51" s="4"/>
      <c r="R51" s="4"/>
      <c r="S51" s="4"/>
      <c r="T51" s="4"/>
      <c r="U51" s="4"/>
      <c r="V51" s="4"/>
      <c r="W51" s="4"/>
      <c r="X51" s="4"/>
      <c r="Y51" s="4"/>
      <c r="Z51" s="4"/>
      <c r="AA51" s="4"/>
      <c r="AB51" s="4"/>
      <c r="AC51" s="4"/>
      <c r="AD51" s="4"/>
      <c r="AE51" s="4"/>
      <c r="AF51" s="4"/>
      <c r="AG51" s="4"/>
      <c r="AH51" s="4"/>
      <c r="AI51" s="4"/>
      <c r="AJ51" s="4"/>
      <c r="AK51" s="4"/>
      <c r="AL51" s="4"/>
      <c r="AM51" s="4"/>
      <c r="AN51" s="4"/>
      <c r="AO51" s="4"/>
      <c r="AP51" s="4"/>
    </row>
    <row r="52" spans="1:42" s="7" customFormat="1" ht="15" customHeight="1">
      <c r="A52" s="6"/>
      <c r="B52" s="989"/>
      <c r="C52" s="997"/>
      <c r="D52" s="997"/>
      <c r="E52" s="997"/>
      <c r="F52" s="997"/>
      <c r="G52" s="997"/>
      <c r="H52" s="997"/>
      <c r="I52" s="997"/>
      <c r="J52" s="997"/>
      <c r="K52" s="997"/>
      <c r="L52" s="997"/>
      <c r="M52" s="997"/>
      <c r="N52" s="997"/>
      <c r="O52" s="997"/>
      <c r="P52" s="997"/>
      <c r="Q52" s="990"/>
      <c r="R52" s="989" t="s">
        <v>157</v>
      </c>
      <c r="S52" s="997"/>
      <c r="T52" s="997"/>
      <c r="U52" s="1148" t="s">
        <v>143</v>
      </c>
      <c r="V52" s="1049"/>
      <c r="W52" s="1049"/>
      <c r="X52" s="1049"/>
      <c r="Y52" s="1049"/>
      <c r="Z52" s="1049"/>
      <c r="AA52" s="1049"/>
      <c r="AB52" s="1049"/>
      <c r="AC52" s="1049"/>
      <c r="AD52" s="1049"/>
      <c r="AE52" s="1049"/>
      <c r="AF52" s="1050"/>
      <c r="AG52" s="1149" t="s">
        <v>158</v>
      </c>
      <c r="AH52" s="1149"/>
      <c r="AI52" s="1149"/>
      <c r="AJ52" s="1149"/>
      <c r="AK52" s="1149"/>
      <c r="AL52" s="6"/>
      <c r="AM52" s="6"/>
      <c r="AN52" s="6"/>
      <c r="AO52" s="6"/>
      <c r="AP52" s="6"/>
    </row>
    <row r="53" spans="1:42" s="7" customFormat="1" ht="15" customHeight="1">
      <c r="A53" s="6"/>
      <c r="B53" s="991"/>
      <c r="C53" s="1019"/>
      <c r="D53" s="1019"/>
      <c r="E53" s="1019"/>
      <c r="F53" s="1019"/>
      <c r="G53" s="1019"/>
      <c r="H53" s="1019"/>
      <c r="I53" s="1019"/>
      <c r="J53" s="1019"/>
      <c r="K53" s="1019"/>
      <c r="L53" s="1019"/>
      <c r="M53" s="1019"/>
      <c r="N53" s="1019"/>
      <c r="O53" s="1019"/>
      <c r="P53" s="1019"/>
      <c r="Q53" s="992"/>
      <c r="R53" s="991"/>
      <c r="S53" s="1019"/>
      <c r="T53" s="1019"/>
      <c r="U53" s="1149" t="s">
        <v>145</v>
      </c>
      <c r="V53" s="1149"/>
      <c r="W53" s="1149"/>
      <c r="X53" s="1151" t="s">
        <v>146</v>
      </c>
      <c r="Y53" s="1151"/>
      <c r="Z53" s="1151"/>
      <c r="AA53" s="1153" t="s">
        <v>147</v>
      </c>
      <c r="AB53" s="1154"/>
      <c r="AC53" s="1155"/>
      <c r="AD53" s="1149" t="s">
        <v>0</v>
      </c>
      <c r="AE53" s="1149"/>
      <c r="AF53" s="1149"/>
      <c r="AG53" s="1149"/>
      <c r="AH53" s="1149"/>
      <c r="AI53" s="1149"/>
      <c r="AJ53" s="1149"/>
      <c r="AK53" s="1149"/>
      <c r="AL53" s="6"/>
      <c r="AM53" s="6"/>
      <c r="AN53" s="6"/>
      <c r="AO53" s="6"/>
      <c r="AP53" s="6"/>
    </row>
    <row r="54" spans="1:42" s="7" customFormat="1" ht="15" customHeight="1">
      <c r="A54" s="6"/>
      <c r="B54" s="991"/>
      <c r="C54" s="1019"/>
      <c r="D54" s="1019"/>
      <c r="E54" s="1019"/>
      <c r="F54" s="1019"/>
      <c r="G54" s="1019"/>
      <c r="H54" s="1019"/>
      <c r="I54" s="1019"/>
      <c r="J54" s="1019"/>
      <c r="K54" s="1019"/>
      <c r="L54" s="1019"/>
      <c r="M54" s="1019"/>
      <c r="N54" s="1019"/>
      <c r="O54" s="1019"/>
      <c r="P54" s="1019"/>
      <c r="Q54" s="992"/>
      <c r="R54" s="1023" t="s">
        <v>231</v>
      </c>
      <c r="S54" s="1019"/>
      <c r="T54" s="1019"/>
      <c r="U54" s="1150"/>
      <c r="V54" s="1150"/>
      <c r="W54" s="1150"/>
      <c r="X54" s="1152"/>
      <c r="Y54" s="1152"/>
      <c r="Z54" s="1152"/>
      <c r="AA54" s="1032"/>
      <c r="AB54" s="1033"/>
      <c r="AC54" s="1034"/>
      <c r="AD54" s="1150"/>
      <c r="AE54" s="1150"/>
      <c r="AF54" s="1150"/>
      <c r="AG54" s="1149"/>
      <c r="AH54" s="1149"/>
      <c r="AI54" s="1149"/>
      <c r="AJ54" s="1149"/>
      <c r="AK54" s="1149"/>
      <c r="AL54" s="6"/>
      <c r="AM54" s="6"/>
      <c r="AN54" s="6"/>
      <c r="AO54" s="6"/>
      <c r="AP54" s="6"/>
    </row>
    <row r="55" spans="1:42" s="7" customFormat="1" ht="15" customHeight="1">
      <c r="A55" s="6"/>
      <c r="B55" s="993"/>
      <c r="C55" s="1006"/>
      <c r="D55" s="1006"/>
      <c r="E55" s="1006"/>
      <c r="F55" s="1006"/>
      <c r="G55" s="1006"/>
      <c r="H55" s="1006"/>
      <c r="I55" s="1006"/>
      <c r="J55" s="1006"/>
      <c r="K55" s="1006"/>
      <c r="L55" s="1006"/>
      <c r="M55" s="1006"/>
      <c r="N55" s="1006"/>
      <c r="O55" s="1006"/>
      <c r="P55" s="1006"/>
      <c r="Q55" s="994"/>
      <c r="R55" s="993"/>
      <c r="S55" s="1006"/>
      <c r="T55" s="1006"/>
      <c r="U55" s="993" t="s">
        <v>232</v>
      </c>
      <c r="V55" s="1006"/>
      <c r="W55" s="1006"/>
      <c r="X55" s="993" t="s">
        <v>233</v>
      </c>
      <c r="Y55" s="1006"/>
      <c r="Z55" s="994"/>
      <c r="AA55" s="1133" t="s">
        <v>234</v>
      </c>
      <c r="AB55" s="1133"/>
      <c r="AC55" s="1134"/>
      <c r="AD55" s="993" t="s">
        <v>235</v>
      </c>
      <c r="AE55" s="1006"/>
      <c r="AF55" s="1006"/>
      <c r="AG55" s="1149"/>
      <c r="AH55" s="1149"/>
      <c r="AI55" s="1149"/>
      <c r="AJ55" s="1149"/>
      <c r="AK55" s="1149"/>
      <c r="AL55" s="6"/>
      <c r="AM55" s="6"/>
      <c r="AN55" s="6"/>
      <c r="AO55" s="6"/>
      <c r="AP55" s="6"/>
    </row>
    <row r="56" spans="1:42" s="7" customFormat="1" ht="15" customHeight="1">
      <c r="A56" s="6"/>
      <c r="B56" s="989" t="s">
        <v>159</v>
      </c>
      <c r="C56" s="997"/>
      <c r="D56" s="997"/>
      <c r="E56" s="997"/>
      <c r="F56" s="997"/>
      <c r="G56" s="997"/>
      <c r="H56" s="997"/>
      <c r="I56" s="997"/>
      <c r="J56" s="997"/>
      <c r="K56" s="997"/>
      <c r="L56" s="997"/>
      <c r="M56" s="997"/>
      <c r="N56" s="997"/>
      <c r="O56" s="997"/>
      <c r="P56" s="997"/>
      <c r="Q56" s="990"/>
      <c r="R56" s="1135" t="str">
        <f>IF(U56="","",U56+AA56)</f>
        <v/>
      </c>
      <c r="S56" s="1136"/>
      <c r="T56" s="1136"/>
      <c r="U56" s="1139"/>
      <c r="V56" s="1140"/>
      <c r="W56" s="1140"/>
      <c r="X56" s="1141"/>
      <c r="Y56" s="1142"/>
      <c r="Z56" s="1143"/>
      <c r="AA56" s="1147"/>
      <c r="AB56" s="1147"/>
      <c r="AC56" s="1147"/>
      <c r="AD56" s="1141"/>
      <c r="AE56" s="1142"/>
      <c r="AF56" s="1143"/>
      <c r="AG56" s="1156" t="str">
        <f>IF(R56="","",IF(R56&gt;H48*0.4%,"否","適"))</f>
        <v/>
      </c>
      <c r="AH56" s="1156"/>
      <c r="AI56" s="1156"/>
      <c r="AJ56" s="1156"/>
      <c r="AK56" s="1156"/>
      <c r="AL56" s="6"/>
      <c r="AM56" s="6"/>
      <c r="AN56" s="6"/>
      <c r="AO56" s="6"/>
      <c r="AP56" s="6"/>
    </row>
    <row r="57" spans="1:42" s="111" customFormat="1" ht="30" customHeight="1">
      <c r="A57" s="6"/>
      <c r="B57" s="993"/>
      <c r="C57" s="1006"/>
      <c r="D57" s="1006"/>
      <c r="E57" s="1006"/>
      <c r="F57" s="1006"/>
      <c r="G57" s="1006"/>
      <c r="H57" s="1006"/>
      <c r="I57" s="1006"/>
      <c r="J57" s="1006"/>
      <c r="K57" s="1006"/>
      <c r="L57" s="1006"/>
      <c r="M57" s="1006"/>
      <c r="N57" s="1006"/>
      <c r="O57" s="1006"/>
      <c r="P57" s="1006"/>
      <c r="Q57" s="994"/>
      <c r="R57" s="1137"/>
      <c r="S57" s="1138"/>
      <c r="T57" s="1138"/>
      <c r="U57" s="1082"/>
      <c r="V57" s="1083"/>
      <c r="W57" s="1083"/>
      <c r="X57" s="1144"/>
      <c r="Y57" s="1145"/>
      <c r="Z57" s="1146"/>
      <c r="AA57" s="1147"/>
      <c r="AB57" s="1147"/>
      <c r="AC57" s="1147"/>
      <c r="AD57" s="1144"/>
      <c r="AE57" s="1145"/>
      <c r="AF57" s="1146"/>
      <c r="AG57" s="1156"/>
      <c r="AH57" s="1156"/>
      <c r="AI57" s="1156"/>
      <c r="AJ57" s="1156"/>
      <c r="AK57" s="1156"/>
      <c r="AL57" s="6"/>
      <c r="AM57" s="6"/>
      <c r="AN57" s="6"/>
      <c r="AO57" s="6"/>
      <c r="AP57" s="6"/>
    </row>
    <row r="58" spans="1:42" s="111" customFormat="1" ht="15" customHeight="1">
      <c r="A58" s="6"/>
      <c r="B58" s="10"/>
      <c r="C58" s="6"/>
      <c r="D58" s="6"/>
      <c r="E58" s="6"/>
      <c r="F58" s="6"/>
      <c r="G58" s="6"/>
      <c r="H58" s="6"/>
      <c r="I58" s="6"/>
      <c r="J58" s="6"/>
      <c r="K58" s="6"/>
      <c r="L58" s="6"/>
      <c r="M58" s="6"/>
      <c r="N58" s="6"/>
      <c r="O58" s="6"/>
      <c r="P58" s="6"/>
      <c r="Q58" s="6"/>
      <c r="R58" s="6"/>
      <c r="S58" s="6"/>
      <c r="T58" s="6"/>
      <c r="U58" s="6"/>
      <c r="V58" s="6"/>
      <c r="W58" s="6"/>
      <c r="X58" s="6"/>
      <c r="Y58" s="6"/>
      <c r="Z58" s="6"/>
      <c r="AA58" s="6"/>
      <c r="AB58" s="6"/>
      <c r="AC58" s="6"/>
      <c r="AD58" s="6"/>
      <c r="AE58" s="6"/>
      <c r="AF58" s="6"/>
      <c r="AG58" s="6"/>
      <c r="AH58" s="6"/>
      <c r="AI58" s="6"/>
      <c r="AJ58" s="6"/>
      <c r="AK58" s="6"/>
      <c r="AL58" s="6"/>
      <c r="AM58" s="6"/>
      <c r="AN58" s="6"/>
      <c r="AO58" s="6"/>
      <c r="AP58" s="6"/>
    </row>
    <row r="59" spans="1:42" s="111" customFormat="1" ht="15" customHeight="1">
      <c r="A59" s="6"/>
      <c r="B59" s="96" t="s">
        <v>160</v>
      </c>
      <c r="C59" s="6"/>
      <c r="D59" s="6"/>
      <c r="E59" s="6"/>
      <c r="F59" s="6"/>
      <c r="G59" s="6"/>
      <c r="H59" s="6"/>
      <c r="I59" s="6"/>
      <c r="J59" s="6"/>
      <c r="K59" s="6"/>
      <c r="L59" s="6"/>
      <c r="M59" s="6"/>
      <c r="N59" s="6"/>
      <c r="O59" s="6"/>
      <c r="P59" s="6"/>
      <c r="Q59" s="6"/>
      <c r="R59" s="6"/>
      <c r="S59" s="6"/>
      <c r="T59" s="6"/>
      <c r="U59" s="6"/>
      <c r="V59" s="6"/>
      <c r="W59" s="6"/>
      <c r="X59" s="6"/>
      <c r="Y59" s="6"/>
      <c r="Z59" s="6"/>
      <c r="AA59" s="6"/>
      <c r="AB59" s="6"/>
      <c r="AC59" s="6"/>
      <c r="AD59" s="6"/>
      <c r="AE59" s="6"/>
      <c r="AF59" s="6"/>
      <c r="AG59" s="6"/>
      <c r="AH59" s="6"/>
      <c r="AI59" s="6"/>
      <c r="AJ59" s="6"/>
      <c r="AK59" s="6"/>
      <c r="AL59" s="6"/>
      <c r="AM59" s="6"/>
      <c r="AN59" s="6"/>
      <c r="AO59" s="91"/>
      <c r="AP59" s="6"/>
    </row>
    <row r="60" spans="1:42" s="111" customFormat="1" ht="30" customHeight="1">
      <c r="A60" s="6"/>
      <c r="B60" s="1130"/>
      <c r="C60" s="1131"/>
      <c r="D60" s="1131"/>
      <c r="E60" s="1131"/>
      <c r="F60" s="1131"/>
      <c r="G60" s="1131"/>
      <c r="H60" s="1131"/>
      <c r="I60" s="1131"/>
      <c r="J60" s="1131"/>
      <c r="K60" s="1132"/>
      <c r="L60" s="1130" t="s">
        <v>161</v>
      </c>
      <c r="M60" s="1131"/>
      <c r="N60" s="1131"/>
      <c r="O60" s="1131"/>
      <c r="P60" s="1131"/>
      <c r="Q60" s="1131"/>
      <c r="R60" s="1131"/>
      <c r="S60" s="1131"/>
      <c r="T60" s="1131"/>
      <c r="U60" s="1131"/>
      <c r="V60" s="1131"/>
      <c r="W60" s="1131"/>
      <c r="X60" s="1131"/>
      <c r="Y60" s="1131"/>
      <c r="Z60" s="1131"/>
      <c r="AA60" s="1131"/>
      <c r="AB60" s="1131"/>
      <c r="AC60" s="1131"/>
      <c r="AD60" s="1131"/>
      <c r="AE60" s="1131"/>
      <c r="AF60" s="1131"/>
      <c r="AG60" s="1131"/>
      <c r="AH60" s="1131"/>
      <c r="AI60" s="1131"/>
      <c r="AJ60" s="1131"/>
      <c r="AK60" s="1131"/>
      <c r="AL60" s="1131"/>
      <c r="AM60" s="1131"/>
      <c r="AN60" s="1131"/>
      <c r="AO60" s="1132"/>
      <c r="AP60" s="6"/>
    </row>
    <row r="61" spans="1:42" s="111" customFormat="1" ht="11.25" customHeight="1">
      <c r="A61" s="6"/>
      <c r="B61" s="1020" t="s">
        <v>159</v>
      </c>
      <c r="C61" s="1021"/>
      <c r="D61" s="1021"/>
      <c r="E61" s="1021"/>
      <c r="F61" s="1021"/>
      <c r="G61" s="1021"/>
      <c r="H61" s="1021"/>
      <c r="I61" s="1021"/>
      <c r="J61" s="1021"/>
      <c r="K61" s="1022"/>
      <c r="L61" s="1020"/>
      <c r="M61" s="1021"/>
      <c r="N61" s="1021"/>
      <c r="O61" s="1021"/>
      <c r="P61" s="1021"/>
      <c r="Q61" s="1021"/>
      <c r="R61" s="1021"/>
      <c r="S61" s="1021"/>
      <c r="T61" s="1021"/>
      <c r="U61" s="1021"/>
      <c r="V61" s="1021"/>
      <c r="W61" s="1021"/>
      <c r="X61" s="1021"/>
      <c r="Y61" s="1021"/>
      <c r="Z61" s="1021"/>
      <c r="AA61" s="1021"/>
      <c r="AB61" s="1021"/>
      <c r="AC61" s="1021"/>
      <c r="AD61" s="1021"/>
      <c r="AE61" s="1021"/>
      <c r="AF61" s="1021"/>
      <c r="AG61" s="1021"/>
      <c r="AH61" s="1021"/>
      <c r="AI61" s="1021"/>
      <c r="AJ61" s="1021"/>
      <c r="AK61" s="1021"/>
      <c r="AL61" s="1021"/>
      <c r="AM61" s="1021"/>
      <c r="AN61" s="1021"/>
      <c r="AO61" s="1022"/>
      <c r="AP61" s="6"/>
    </row>
    <row r="62" spans="1:42" s="7" customFormat="1" ht="15" hidden="1" customHeight="1">
      <c r="A62" s="6"/>
      <c r="B62" s="1023"/>
      <c r="C62" s="1024"/>
      <c r="D62" s="1024"/>
      <c r="E62" s="1024"/>
      <c r="F62" s="1024"/>
      <c r="G62" s="1024"/>
      <c r="H62" s="1024"/>
      <c r="I62" s="1024"/>
      <c r="J62" s="1024"/>
      <c r="K62" s="1025"/>
      <c r="L62" s="1023"/>
      <c r="M62" s="1024"/>
      <c r="N62" s="1024"/>
      <c r="O62" s="1024"/>
      <c r="P62" s="1024"/>
      <c r="Q62" s="1024"/>
      <c r="R62" s="1024"/>
      <c r="S62" s="1024"/>
      <c r="T62" s="1024"/>
      <c r="U62" s="1024"/>
      <c r="V62" s="1024"/>
      <c r="W62" s="1024"/>
      <c r="X62" s="1024"/>
      <c r="Y62" s="1024"/>
      <c r="Z62" s="1024"/>
      <c r="AA62" s="1024"/>
      <c r="AB62" s="1024"/>
      <c r="AC62" s="1024"/>
      <c r="AD62" s="1024"/>
      <c r="AE62" s="1024"/>
      <c r="AF62" s="1024"/>
      <c r="AG62" s="1024"/>
      <c r="AH62" s="1024"/>
      <c r="AI62" s="1024"/>
      <c r="AJ62" s="1024"/>
      <c r="AK62" s="1024"/>
      <c r="AL62" s="1024"/>
      <c r="AM62" s="1024"/>
      <c r="AN62" s="1024"/>
      <c r="AO62" s="1025"/>
      <c r="AP62" s="6"/>
    </row>
    <row r="63" spans="1:42" s="7" customFormat="1" ht="15" customHeight="1">
      <c r="A63" s="6"/>
      <c r="B63" s="1041"/>
      <c r="C63" s="1042"/>
      <c r="D63" s="1042"/>
      <c r="E63" s="1042"/>
      <c r="F63" s="1042"/>
      <c r="G63" s="1042"/>
      <c r="H63" s="1042"/>
      <c r="I63" s="1042"/>
      <c r="J63" s="1042"/>
      <c r="K63" s="1043"/>
      <c r="L63" s="1041"/>
      <c r="M63" s="1042"/>
      <c r="N63" s="1042"/>
      <c r="O63" s="1042"/>
      <c r="P63" s="1042"/>
      <c r="Q63" s="1042"/>
      <c r="R63" s="1042"/>
      <c r="S63" s="1042"/>
      <c r="T63" s="1042"/>
      <c r="U63" s="1042"/>
      <c r="V63" s="1042"/>
      <c r="W63" s="1042"/>
      <c r="X63" s="1042"/>
      <c r="Y63" s="1042"/>
      <c r="Z63" s="1042"/>
      <c r="AA63" s="1042"/>
      <c r="AB63" s="1042"/>
      <c r="AC63" s="1042"/>
      <c r="AD63" s="1042"/>
      <c r="AE63" s="1042"/>
      <c r="AF63" s="1042"/>
      <c r="AG63" s="1042"/>
      <c r="AH63" s="1042"/>
      <c r="AI63" s="1042"/>
      <c r="AJ63" s="1042"/>
      <c r="AK63" s="1042"/>
      <c r="AL63" s="1042"/>
      <c r="AM63" s="1042"/>
      <c r="AN63" s="1042"/>
      <c r="AO63" s="1043"/>
      <c r="AP63" s="6"/>
    </row>
    <row r="64" spans="1:42" s="7" customFormat="1" ht="3.75" customHeight="1">
      <c r="A64" s="96"/>
      <c r="B64" s="112"/>
      <c r="C64" s="96"/>
      <c r="D64" s="96"/>
      <c r="E64" s="96"/>
      <c r="F64" s="96"/>
      <c r="G64" s="96"/>
      <c r="H64" s="96"/>
      <c r="I64" s="96"/>
      <c r="J64" s="96"/>
      <c r="K64" s="96"/>
      <c r="L64" s="96"/>
      <c r="M64" s="96"/>
      <c r="N64" s="96"/>
      <c r="O64" s="96"/>
      <c r="P64" s="96"/>
      <c r="Q64" s="96"/>
      <c r="R64" s="96"/>
      <c r="S64" s="96"/>
      <c r="T64" s="96"/>
      <c r="U64" s="96"/>
      <c r="V64" s="96"/>
      <c r="W64" s="96"/>
      <c r="X64" s="96"/>
      <c r="Y64" s="96"/>
      <c r="Z64" s="96"/>
      <c r="AA64" s="96"/>
      <c r="AB64" s="96"/>
      <c r="AC64" s="96"/>
      <c r="AD64" s="96"/>
      <c r="AE64" s="96"/>
      <c r="AF64" s="96"/>
      <c r="AG64" s="96"/>
      <c r="AH64" s="96"/>
      <c r="AI64" s="96"/>
      <c r="AJ64" s="96"/>
      <c r="AK64" s="96"/>
      <c r="AL64" s="96"/>
      <c r="AM64" s="96"/>
      <c r="AN64" s="96"/>
      <c r="AO64" s="113"/>
      <c r="AP64" s="96"/>
    </row>
    <row r="65" spans="1:42" ht="17.25" customHeight="1">
      <c r="A65" s="4"/>
      <c r="B65" s="93" t="s">
        <v>162</v>
      </c>
      <c r="C65" s="94"/>
      <c r="D65" s="94"/>
      <c r="E65" s="94"/>
      <c r="F65" s="94"/>
      <c r="G65" s="94"/>
      <c r="H65" s="94"/>
      <c r="I65" s="94"/>
      <c r="J65" s="94"/>
      <c r="K65" s="94"/>
      <c r="L65" s="94"/>
      <c r="M65" s="94"/>
      <c r="N65" s="94"/>
      <c r="O65" s="94"/>
      <c r="P65" s="94"/>
      <c r="Q65" s="94"/>
      <c r="R65" s="94"/>
      <c r="S65" s="94"/>
      <c r="T65" s="94"/>
      <c r="U65" s="94"/>
      <c r="V65" s="94"/>
      <c r="W65" s="94"/>
      <c r="X65" s="94"/>
      <c r="Y65" s="94"/>
      <c r="Z65" s="94"/>
      <c r="AA65" s="94"/>
      <c r="AB65" s="94"/>
      <c r="AC65" s="94"/>
      <c r="AD65" s="94"/>
      <c r="AE65" s="94"/>
      <c r="AF65" s="94"/>
      <c r="AG65" s="94"/>
      <c r="AH65" s="94"/>
      <c r="AI65" s="94"/>
      <c r="AJ65" s="94"/>
      <c r="AK65" s="94"/>
      <c r="AL65" s="94"/>
      <c r="AM65" s="94"/>
      <c r="AN65" s="94"/>
      <c r="AO65" s="98"/>
      <c r="AP65" s="4"/>
    </row>
    <row r="66" spans="1:42">
      <c r="A66" s="94"/>
      <c r="B66" s="989" t="s">
        <v>13</v>
      </c>
      <c r="C66" s="997"/>
      <c r="D66" s="997"/>
      <c r="E66" s="997"/>
      <c r="F66" s="997"/>
      <c r="G66" s="997"/>
      <c r="H66" s="997"/>
      <c r="I66" s="990"/>
      <c r="J66" s="989"/>
      <c r="K66" s="997"/>
      <c r="L66" s="997"/>
      <c r="M66" s="997"/>
      <c r="N66" s="997"/>
      <c r="O66" s="997"/>
      <c r="P66" s="997"/>
      <c r="Q66" s="997"/>
      <c r="R66" s="997"/>
      <c r="S66" s="997"/>
      <c r="T66" s="990"/>
      <c r="U66" s="989" t="s">
        <v>163</v>
      </c>
      <c r="V66" s="997"/>
      <c r="W66" s="997"/>
      <c r="X66" s="997"/>
      <c r="Y66" s="997"/>
      <c r="Z66" s="997"/>
      <c r="AA66" s="997"/>
      <c r="AB66" s="990"/>
      <c r="AC66" s="996"/>
      <c r="AD66" s="996"/>
      <c r="AE66" s="996"/>
      <c r="AF66" s="996"/>
      <c r="AG66" s="996"/>
      <c r="AH66" s="996"/>
      <c r="AI66" s="996"/>
      <c r="AJ66" s="996"/>
      <c r="AK66" s="996"/>
      <c r="AL66" s="996"/>
      <c r="AM66" s="996"/>
      <c r="AN66" s="996"/>
      <c r="AO66" s="996"/>
      <c r="AP66" s="94"/>
    </row>
    <row r="67" spans="1:42" s="12" customFormat="1">
      <c r="A67" s="94"/>
      <c r="B67" s="993"/>
      <c r="C67" s="1006"/>
      <c r="D67" s="1006"/>
      <c r="E67" s="1006"/>
      <c r="F67" s="1006"/>
      <c r="G67" s="1006"/>
      <c r="H67" s="1006"/>
      <c r="I67" s="994"/>
      <c r="J67" s="993"/>
      <c r="K67" s="1006"/>
      <c r="L67" s="1006"/>
      <c r="M67" s="1006"/>
      <c r="N67" s="1006"/>
      <c r="O67" s="1006"/>
      <c r="P67" s="1006"/>
      <c r="Q67" s="1006"/>
      <c r="R67" s="1006"/>
      <c r="S67" s="1006"/>
      <c r="T67" s="994"/>
      <c r="U67" s="993"/>
      <c r="V67" s="1006"/>
      <c r="W67" s="1006"/>
      <c r="X67" s="1006"/>
      <c r="Y67" s="1006"/>
      <c r="Z67" s="1006"/>
      <c r="AA67" s="1006"/>
      <c r="AB67" s="994"/>
      <c r="AC67" s="996"/>
      <c r="AD67" s="996"/>
      <c r="AE67" s="996"/>
      <c r="AF67" s="996"/>
      <c r="AG67" s="996"/>
      <c r="AH67" s="996"/>
      <c r="AI67" s="996"/>
      <c r="AJ67" s="996"/>
      <c r="AK67" s="996"/>
      <c r="AL67" s="996"/>
      <c r="AM67" s="996"/>
      <c r="AN67" s="996"/>
      <c r="AO67" s="996"/>
      <c r="AP67" s="94"/>
    </row>
    <row r="68" spans="1:42" s="12" customFormat="1">
      <c r="A68" s="94"/>
      <c r="B68" s="989" t="s">
        <v>164</v>
      </c>
      <c r="C68" s="997"/>
      <c r="D68" s="997"/>
      <c r="E68" s="997"/>
      <c r="F68" s="997"/>
      <c r="G68" s="997"/>
      <c r="H68" s="997"/>
      <c r="I68" s="990"/>
      <c r="J68" s="989"/>
      <c r="K68" s="997"/>
      <c r="L68" s="997"/>
      <c r="M68" s="997"/>
      <c r="N68" s="997"/>
      <c r="O68" s="997"/>
      <c r="P68" s="997"/>
      <c r="Q68" s="997"/>
      <c r="R68" s="997"/>
      <c r="S68" s="997"/>
      <c r="T68" s="990"/>
      <c r="U68" s="1046" t="s">
        <v>165</v>
      </c>
      <c r="V68" s="1047"/>
      <c r="W68" s="1047"/>
      <c r="X68" s="1047"/>
      <c r="Y68" s="1047"/>
      <c r="Z68" s="1047"/>
      <c r="AA68" s="1047"/>
      <c r="AB68" s="1048"/>
      <c r="AC68" s="1046" t="s">
        <v>166</v>
      </c>
      <c r="AD68" s="1047"/>
      <c r="AE68" s="997"/>
      <c r="AF68" s="997"/>
      <c r="AG68" s="997"/>
      <c r="AH68" s="997"/>
      <c r="AI68" s="997"/>
      <c r="AJ68" s="997"/>
      <c r="AK68" s="997"/>
      <c r="AL68" s="997"/>
      <c r="AM68" s="997"/>
      <c r="AN68" s="997"/>
      <c r="AO68" s="990"/>
      <c r="AP68" s="94"/>
    </row>
    <row r="69" spans="1:42" s="12" customFormat="1">
      <c r="A69" s="94"/>
      <c r="B69" s="993"/>
      <c r="C69" s="1006"/>
      <c r="D69" s="1006"/>
      <c r="E69" s="1006"/>
      <c r="F69" s="1006"/>
      <c r="G69" s="1006"/>
      <c r="H69" s="1006"/>
      <c r="I69" s="994"/>
      <c r="J69" s="993"/>
      <c r="K69" s="1006"/>
      <c r="L69" s="1006"/>
      <c r="M69" s="1006"/>
      <c r="N69" s="1006"/>
      <c r="O69" s="1006"/>
      <c r="P69" s="1006"/>
      <c r="Q69" s="1006"/>
      <c r="R69" s="1006"/>
      <c r="S69" s="1006"/>
      <c r="T69" s="994"/>
      <c r="U69" s="1157"/>
      <c r="V69" s="1158"/>
      <c r="W69" s="1158"/>
      <c r="X69" s="1158"/>
      <c r="Y69" s="1158"/>
      <c r="Z69" s="1158"/>
      <c r="AA69" s="1158"/>
      <c r="AB69" s="1159"/>
      <c r="AC69" s="1157" t="s">
        <v>167</v>
      </c>
      <c r="AD69" s="1158"/>
      <c r="AE69" s="1006"/>
      <c r="AF69" s="1006"/>
      <c r="AG69" s="1006"/>
      <c r="AH69" s="1006"/>
      <c r="AI69" s="1006"/>
      <c r="AJ69" s="1006"/>
      <c r="AK69" s="1006"/>
      <c r="AL69" s="1006"/>
      <c r="AM69" s="1006"/>
      <c r="AN69" s="1006"/>
      <c r="AO69" s="994"/>
      <c r="AP69" s="94"/>
    </row>
    <row r="70" spans="1:42">
      <c r="A70" s="6"/>
      <c r="B70" s="989" t="s">
        <v>168</v>
      </c>
      <c r="C70" s="997"/>
      <c r="D70" s="997"/>
      <c r="E70" s="997"/>
      <c r="F70" s="997"/>
      <c r="G70" s="997"/>
      <c r="H70" s="997"/>
      <c r="I70" s="990"/>
      <c r="J70" s="1046" t="s">
        <v>236</v>
      </c>
      <c r="K70" s="1047"/>
      <c r="L70" s="1173"/>
      <c r="M70" s="1173"/>
      <c r="N70" s="1173"/>
      <c r="O70" s="1173"/>
      <c r="P70" s="1173"/>
      <c r="Q70" s="1173"/>
      <c r="R70" s="1173"/>
      <c r="S70" s="1173"/>
      <c r="T70" s="1174"/>
      <c r="U70" s="996" t="s">
        <v>169</v>
      </c>
      <c r="V70" s="996"/>
      <c r="W70" s="996"/>
      <c r="X70" s="996"/>
      <c r="Y70" s="996"/>
      <c r="Z70" s="996"/>
      <c r="AA70" s="996"/>
      <c r="AB70" s="996"/>
      <c r="AC70" s="1046" t="s">
        <v>166</v>
      </c>
      <c r="AD70" s="1047"/>
      <c r="AE70" s="997"/>
      <c r="AF70" s="997"/>
      <c r="AG70" s="997"/>
      <c r="AH70" s="997"/>
      <c r="AI70" s="997"/>
      <c r="AJ70" s="997"/>
      <c r="AK70" s="997"/>
      <c r="AL70" s="997"/>
      <c r="AM70" s="997"/>
      <c r="AN70" s="997"/>
      <c r="AO70" s="990"/>
      <c r="AP70" s="6"/>
    </row>
    <row r="71" spans="1:42">
      <c r="A71" s="6"/>
      <c r="B71" s="993"/>
      <c r="C71" s="1006"/>
      <c r="D71" s="1006"/>
      <c r="E71" s="1006"/>
      <c r="F71" s="1006"/>
      <c r="G71" s="1006"/>
      <c r="H71" s="1006"/>
      <c r="I71" s="994"/>
      <c r="J71" s="1157" t="s">
        <v>237</v>
      </c>
      <c r="K71" s="1158"/>
      <c r="L71" s="1175"/>
      <c r="M71" s="1175"/>
      <c r="N71" s="1175"/>
      <c r="O71" s="1175"/>
      <c r="P71" s="1175"/>
      <c r="Q71" s="1175"/>
      <c r="R71" s="1175"/>
      <c r="S71" s="1175"/>
      <c r="T71" s="1176"/>
      <c r="U71" s="996"/>
      <c r="V71" s="996"/>
      <c r="W71" s="996"/>
      <c r="X71" s="996"/>
      <c r="Y71" s="996"/>
      <c r="Z71" s="996"/>
      <c r="AA71" s="996"/>
      <c r="AB71" s="996"/>
      <c r="AC71" s="1157" t="s">
        <v>167</v>
      </c>
      <c r="AD71" s="1158"/>
      <c r="AE71" s="1006"/>
      <c r="AF71" s="1006"/>
      <c r="AG71" s="1006"/>
      <c r="AH71" s="1006"/>
      <c r="AI71" s="1006"/>
      <c r="AJ71" s="1006"/>
      <c r="AK71" s="1006"/>
      <c r="AL71" s="1006"/>
      <c r="AM71" s="1006"/>
      <c r="AN71" s="1006"/>
      <c r="AO71" s="994"/>
      <c r="AP71" s="6"/>
    </row>
    <row r="72" spans="1:42" ht="18.75" customHeight="1">
      <c r="A72" s="6"/>
      <c r="B72" s="114"/>
      <c r="C72" s="115"/>
      <c r="D72" s="115"/>
      <c r="E72" s="115"/>
      <c r="F72" s="115"/>
      <c r="G72" s="115"/>
      <c r="H72" s="115"/>
      <c r="I72" s="115"/>
      <c r="J72" s="115"/>
      <c r="K72" s="115"/>
      <c r="L72" s="115"/>
      <c r="M72" s="115"/>
      <c r="N72" s="115"/>
      <c r="O72" s="115"/>
      <c r="P72" s="115"/>
      <c r="Q72" s="115"/>
      <c r="R72" s="115"/>
      <c r="S72" s="115"/>
      <c r="T72" s="115"/>
      <c r="U72" s="115"/>
      <c r="V72" s="115"/>
      <c r="W72" s="115"/>
      <c r="X72" s="115"/>
      <c r="Y72" s="115"/>
      <c r="Z72" s="115"/>
      <c r="AA72" s="115"/>
      <c r="AB72" s="115"/>
      <c r="AC72" s="115"/>
      <c r="AD72" s="115"/>
      <c r="AE72" s="115"/>
      <c r="AF72" s="115"/>
      <c r="AG72" s="115"/>
      <c r="AH72" s="115"/>
      <c r="AI72" s="115"/>
      <c r="AJ72" s="115"/>
      <c r="AK72" s="115"/>
      <c r="AL72" s="115"/>
      <c r="AM72" s="115"/>
      <c r="AN72" s="115"/>
      <c r="AO72" s="115"/>
      <c r="AP72" s="6"/>
    </row>
    <row r="73" spans="1:42">
      <c r="A73" s="6"/>
      <c r="B73" s="1162" t="s">
        <v>170</v>
      </c>
      <c r="C73" s="1162"/>
      <c r="D73" s="1162"/>
      <c r="E73" s="1162"/>
      <c r="F73" s="1162"/>
      <c r="G73" s="1162"/>
      <c r="H73" s="1162"/>
      <c r="I73" s="1162"/>
      <c r="J73" s="1162"/>
      <c r="K73" s="1162"/>
      <c r="L73" s="1162"/>
      <c r="M73" s="1162"/>
      <c r="N73" s="1162"/>
      <c r="O73" s="1162"/>
      <c r="P73" s="1162"/>
      <c r="Q73" s="1162"/>
      <c r="R73" s="1162"/>
      <c r="S73" s="1162"/>
      <c r="T73" s="1162"/>
      <c r="U73" s="1162"/>
      <c r="V73" s="1162"/>
      <c r="W73" s="1162"/>
      <c r="X73" s="1162"/>
      <c r="Y73" s="1162"/>
      <c r="Z73" s="1162"/>
      <c r="AA73" s="1162"/>
      <c r="AB73" s="1162"/>
      <c r="AC73" s="1162"/>
      <c r="AD73" s="1162"/>
      <c r="AE73" s="1162"/>
      <c r="AF73" s="1162"/>
      <c r="AG73" s="1162"/>
      <c r="AH73" s="1162"/>
      <c r="AI73" s="1162"/>
      <c r="AJ73" s="1162"/>
      <c r="AK73" s="1162"/>
      <c r="AL73" s="1162"/>
      <c r="AM73" s="1162"/>
      <c r="AN73" s="1162"/>
      <c r="AO73" s="1162"/>
      <c r="AP73" s="6"/>
    </row>
    <row r="74" spans="1:42">
      <c r="A74" s="6"/>
      <c r="B74" s="989" t="s">
        <v>238</v>
      </c>
      <c r="C74" s="990"/>
      <c r="D74" s="1163" t="s">
        <v>171</v>
      </c>
      <c r="E74" s="1164"/>
      <c r="F74" s="1164"/>
      <c r="G74" s="1164"/>
      <c r="H74" s="1164"/>
      <c r="I74" s="1164"/>
      <c r="J74" s="1164"/>
      <c r="K74" s="1164"/>
      <c r="L74" s="1164"/>
      <c r="M74" s="1164"/>
      <c r="N74" s="1164"/>
      <c r="O74" s="1164"/>
      <c r="P74" s="1164"/>
      <c r="Q74" s="1164"/>
      <c r="R74" s="1164"/>
      <c r="S74" s="1164"/>
      <c r="T74" s="1164"/>
      <c r="U74" s="1164"/>
      <c r="V74" s="1164"/>
      <c r="W74" s="1164"/>
      <c r="X74" s="1164"/>
      <c r="Y74" s="1164"/>
      <c r="Z74" s="1164"/>
      <c r="AA74" s="1164"/>
      <c r="AB74" s="1164"/>
      <c r="AC74" s="1164"/>
      <c r="AD74" s="1164"/>
      <c r="AE74" s="1164"/>
      <c r="AF74" s="1164"/>
      <c r="AG74" s="1164"/>
      <c r="AH74" s="1164"/>
      <c r="AI74" s="1164"/>
      <c r="AJ74" s="1164"/>
      <c r="AK74" s="1164"/>
      <c r="AL74" s="1164"/>
      <c r="AM74" s="1164"/>
      <c r="AN74" s="1164"/>
      <c r="AO74" s="1164"/>
      <c r="AP74" s="6"/>
    </row>
    <row r="75" spans="1:42" s="7" customFormat="1" ht="0.75" customHeight="1">
      <c r="A75" s="6"/>
      <c r="B75" s="991"/>
      <c r="C75" s="992"/>
      <c r="D75" s="1163"/>
      <c r="E75" s="1164"/>
      <c r="F75" s="1164"/>
      <c r="G75" s="1164"/>
      <c r="H75" s="1164"/>
      <c r="I75" s="1164"/>
      <c r="J75" s="1164"/>
      <c r="K75" s="1164"/>
      <c r="L75" s="1164"/>
      <c r="M75" s="1164"/>
      <c r="N75" s="1164"/>
      <c r="O75" s="1164"/>
      <c r="P75" s="1164"/>
      <c r="Q75" s="1164"/>
      <c r="R75" s="1164"/>
      <c r="S75" s="1164"/>
      <c r="T75" s="1164"/>
      <c r="U75" s="1164"/>
      <c r="V75" s="1164"/>
      <c r="W75" s="1164"/>
      <c r="X75" s="1164"/>
      <c r="Y75" s="1164"/>
      <c r="Z75" s="1164"/>
      <c r="AA75" s="1164"/>
      <c r="AB75" s="1164"/>
      <c r="AC75" s="1164"/>
      <c r="AD75" s="1164"/>
      <c r="AE75" s="1164"/>
      <c r="AF75" s="1164"/>
      <c r="AG75" s="1164"/>
      <c r="AH75" s="1164"/>
      <c r="AI75" s="1164"/>
      <c r="AJ75" s="1164"/>
      <c r="AK75" s="1164"/>
      <c r="AL75" s="1164"/>
      <c r="AM75" s="1164"/>
      <c r="AN75" s="1164"/>
      <c r="AO75" s="1164"/>
      <c r="AP75" s="6"/>
    </row>
    <row r="76" spans="1:42" ht="17.25" customHeight="1">
      <c r="A76" s="6"/>
      <c r="B76" s="991"/>
      <c r="C76" s="992"/>
      <c r="D76" s="1165" t="s">
        <v>172</v>
      </c>
      <c r="E76" s="1166"/>
      <c r="F76" s="1166"/>
      <c r="G76" s="1166"/>
      <c r="H76" s="1166"/>
      <c r="I76" s="1166"/>
      <c r="J76" s="1166"/>
      <c r="K76" s="1166"/>
      <c r="L76" s="1166"/>
      <c r="M76" s="1166"/>
      <c r="N76" s="1166"/>
      <c r="O76" s="1166"/>
      <c r="P76" s="1166"/>
      <c r="Q76" s="1166"/>
      <c r="R76" s="1166"/>
      <c r="S76" s="1166"/>
      <c r="T76" s="1166"/>
      <c r="U76" s="1166"/>
      <c r="V76" s="1166"/>
      <c r="W76" s="1166"/>
      <c r="X76" s="1166"/>
      <c r="Y76" s="1166"/>
      <c r="Z76" s="1166"/>
      <c r="AA76" s="1166"/>
      <c r="AB76" s="1166"/>
      <c r="AC76" s="1166"/>
      <c r="AD76" s="1166"/>
      <c r="AE76" s="1166"/>
      <c r="AF76" s="1166"/>
      <c r="AG76" s="1166"/>
      <c r="AH76" s="1166"/>
      <c r="AI76" s="1166"/>
      <c r="AJ76" s="1166"/>
      <c r="AK76" s="1166"/>
      <c r="AL76" s="1166"/>
      <c r="AM76" s="1166"/>
      <c r="AN76" s="1166"/>
      <c r="AO76" s="1163"/>
      <c r="AP76" s="6"/>
    </row>
    <row r="77" spans="1:42" ht="15" customHeight="1">
      <c r="A77" s="6"/>
      <c r="B77" s="991"/>
      <c r="C77" s="992"/>
      <c r="D77" s="1167"/>
      <c r="E77" s="1168"/>
      <c r="F77" s="1168"/>
      <c r="G77" s="1168"/>
      <c r="H77" s="1168"/>
      <c r="I77" s="1168"/>
      <c r="J77" s="1168"/>
      <c r="K77" s="1168"/>
      <c r="L77" s="1168"/>
      <c r="M77" s="1168"/>
      <c r="N77" s="1168"/>
      <c r="O77" s="1168"/>
      <c r="P77" s="1168"/>
      <c r="Q77" s="1168"/>
      <c r="R77" s="1168"/>
      <c r="S77" s="1168"/>
      <c r="T77" s="1168"/>
      <c r="U77" s="1168"/>
      <c r="V77" s="1168"/>
      <c r="W77" s="1168"/>
      <c r="X77" s="1168"/>
      <c r="Y77" s="1168"/>
      <c r="Z77" s="1168"/>
      <c r="AA77" s="1168"/>
      <c r="AB77" s="1168"/>
      <c r="AC77" s="1168"/>
      <c r="AD77" s="1168"/>
      <c r="AE77" s="1168"/>
      <c r="AF77" s="1168"/>
      <c r="AG77" s="1168"/>
      <c r="AH77" s="1168"/>
      <c r="AI77" s="1168"/>
      <c r="AJ77" s="1168"/>
      <c r="AK77" s="1168"/>
      <c r="AL77" s="1168"/>
      <c r="AM77" s="1168"/>
      <c r="AN77" s="1168"/>
      <c r="AO77" s="1169"/>
      <c r="AP77" s="6"/>
    </row>
    <row r="78" spans="1:42" s="116" customFormat="1" ht="15" customHeight="1">
      <c r="A78" s="6"/>
      <c r="B78" s="993"/>
      <c r="C78" s="994"/>
      <c r="D78" s="1170"/>
      <c r="E78" s="1171"/>
      <c r="F78" s="1171"/>
      <c r="G78" s="1171"/>
      <c r="H78" s="1171"/>
      <c r="I78" s="1171"/>
      <c r="J78" s="1171"/>
      <c r="K78" s="1171"/>
      <c r="L78" s="1171"/>
      <c r="M78" s="1171"/>
      <c r="N78" s="1171"/>
      <c r="O78" s="1171"/>
      <c r="P78" s="1171"/>
      <c r="Q78" s="1171"/>
      <c r="R78" s="1171"/>
      <c r="S78" s="1171"/>
      <c r="T78" s="1171"/>
      <c r="U78" s="1171"/>
      <c r="V78" s="1171"/>
      <c r="W78" s="1171"/>
      <c r="X78" s="1171"/>
      <c r="Y78" s="1171"/>
      <c r="Z78" s="1171"/>
      <c r="AA78" s="1171"/>
      <c r="AB78" s="1171"/>
      <c r="AC78" s="1171"/>
      <c r="AD78" s="1171"/>
      <c r="AE78" s="1171"/>
      <c r="AF78" s="1171"/>
      <c r="AG78" s="1171"/>
      <c r="AH78" s="1171"/>
      <c r="AI78" s="1171"/>
      <c r="AJ78" s="1171"/>
      <c r="AK78" s="1171"/>
      <c r="AL78" s="1171"/>
      <c r="AM78" s="1171"/>
      <c r="AN78" s="1171"/>
      <c r="AO78" s="1172"/>
      <c r="AP78" s="6"/>
    </row>
    <row r="79" spans="1:42" s="116" customFormat="1" ht="15" customHeight="1">
      <c r="A79" s="6"/>
      <c r="B79" s="117" t="s">
        <v>173</v>
      </c>
      <c r="C79" s="118"/>
      <c r="D79" s="118"/>
      <c r="E79" s="118"/>
      <c r="F79" s="118"/>
      <c r="G79" s="118"/>
      <c r="H79" s="118"/>
      <c r="I79" s="118"/>
      <c r="J79" s="118"/>
      <c r="K79" s="118"/>
      <c r="L79" s="118"/>
      <c r="M79" s="118"/>
      <c r="N79" s="118"/>
      <c r="O79" s="118"/>
      <c r="P79" s="118"/>
      <c r="Q79" s="118"/>
      <c r="R79" s="118"/>
      <c r="S79" s="118"/>
      <c r="T79" s="118"/>
      <c r="U79" s="118"/>
      <c r="V79" s="118"/>
      <c r="W79" s="118"/>
      <c r="X79" s="118"/>
      <c r="Y79" s="118"/>
      <c r="Z79" s="118"/>
      <c r="AA79" s="118"/>
      <c r="AB79" s="118"/>
      <c r="AC79" s="118"/>
      <c r="AD79" s="118"/>
      <c r="AE79" s="118"/>
      <c r="AF79" s="118"/>
      <c r="AG79" s="118"/>
      <c r="AH79" s="118"/>
      <c r="AI79" s="118"/>
      <c r="AJ79" s="118"/>
      <c r="AK79" s="118"/>
      <c r="AL79" s="118"/>
      <c r="AM79" s="118"/>
      <c r="AN79" s="118"/>
      <c r="AO79" s="118"/>
      <c r="AP79" s="6"/>
    </row>
    <row r="80" spans="1:42" s="116" customFormat="1" ht="9.75" customHeight="1">
      <c r="A80" s="6"/>
      <c r="B80" s="87"/>
      <c r="C80" s="119"/>
      <c r="D80" s="119"/>
      <c r="E80" s="119"/>
      <c r="F80" s="119"/>
      <c r="G80" s="119"/>
      <c r="H80" s="119"/>
      <c r="I80" s="119"/>
      <c r="J80" s="119"/>
      <c r="K80" s="119"/>
      <c r="L80" s="119"/>
      <c r="M80" s="119"/>
      <c r="N80" s="119"/>
      <c r="O80" s="119"/>
      <c r="P80" s="119"/>
      <c r="Q80" s="119"/>
      <c r="R80" s="119"/>
      <c r="S80" s="119"/>
      <c r="T80" s="119"/>
      <c r="U80" s="119"/>
      <c r="V80" s="119"/>
      <c r="W80" s="119"/>
      <c r="X80" s="119"/>
      <c r="Y80" s="119"/>
      <c r="Z80" s="119"/>
      <c r="AA80" s="119"/>
      <c r="AB80" s="119"/>
      <c r="AC80" s="119"/>
      <c r="AD80" s="119"/>
      <c r="AE80" s="119"/>
      <c r="AF80" s="119"/>
      <c r="AG80" s="119"/>
      <c r="AH80" s="119"/>
      <c r="AI80" s="119"/>
      <c r="AJ80" s="119"/>
      <c r="AK80" s="119"/>
      <c r="AL80" s="119"/>
      <c r="AM80" s="119"/>
      <c r="AN80" s="119"/>
      <c r="AO80" s="119"/>
      <c r="AP80" s="6"/>
    </row>
    <row r="81" spans="1:42" s="116" customFormat="1" ht="11.25" customHeight="1">
      <c r="A81" s="96"/>
      <c r="B81" s="96" t="s">
        <v>174</v>
      </c>
      <c r="C81" s="96"/>
      <c r="D81" s="96"/>
      <c r="E81" s="96"/>
      <c r="F81" s="96"/>
      <c r="G81" s="96"/>
      <c r="H81" s="96"/>
      <c r="I81" s="96"/>
      <c r="J81" s="96"/>
      <c r="K81" s="96"/>
      <c r="L81" s="96"/>
      <c r="M81" s="96"/>
      <c r="N81" s="96"/>
      <c r="O81" s="96"/>
      <c r="P81" s="96"/>
      <c r="Q81" s="96"/>
      <c r="R81" s="96"/>
      <c r="S81" s="96"/>
      <c r="T81" s="96"/>
      <c r="U81" s="96"/>
      <c r="V81" s="96"/>
      <c r="W81" s="96"/>
      <c r="X81" s="96"/>
      <c r="Y81" s="96"/>
      <c r="Z81" s="96"/>
      <c r="AA81" s="96"/>
      <c r="AB81" s="96"/>
      <c r="AC81" s="96"/>
      <c r="AD81" s="96"/>
      <c r="AE81" s="96"/>
      <c r="AF81" s="96"/>
      <c r="AG81" s="96"/>
      <c r="AH81" s="96"/>
      <c r="AI81" s="96"/>
      <c r="AJ81" s="96"/>
      <c r="AK81" s="96"/>
      <c r="AL81" s="96"/>
      <c r="AM81" s="96"/>
      <c r="AN81" s="96"/>
      <c r="AO81" s="96"/>
      <c r="AP81" s="96"/>
    </row>
    <row r="82" spans="1:42" s="7" customFormat="1" ht="11.25" customHeight="1">
      <c r="A82" s="96"/>
      <c r="B82" s="96" t="s">
        <v>175</v>
      </c>
      <c r="C82" s="96"/>
      <c r="D82" s="96"/>
      <c r="E82" s="96"/>
      <c r="F82" s="96"/>
      <c r="G82" s="96"/>
      <c r="H82" s="96"/>
      <c r="I82" s="96"/>
      <c r="J82" s="96"/>
      <c r="K82" s="96"/>
      <c r="L82" s="96"/>
      <c r="M82" s="96"/>
      <c r="N82" s="96"/>
      <c r="O82" s="96"/>
      <c r="P82" s="96"/>
      <c r="Q82" s="96"/>
      <c r="R82" s="96"/>
      <c r="S82" s="96"/>
      <c r="T82" s="96"/>
      <c r="U82" s="96"/>
      <c r="V82" s="96"/>
      <c r="W82" s="96"/>
      <c r="X82" s="96"/>
      <c r="Y82" s="96"/>
      <c r="Z82" s="96"/>
      <c r="AA82" s="96"/>
      <c r="AB82" s="96"/>
      <c r="AC82" s="96"/>
      <c r="AD82" s="96"/>
      <c r="AE82" s="96"/>
      <c r="AF82" s="96"/>
      <c r="AG82" s="96"/>
      <c r="AH82" s="96"/>
      <c r="AI82" s="96"/>
      <c r="AJ82" s="96"/>
      <c r="AK82" s="96"/>
      <c r="AL82" s="96"/>
      <c r="AM82" s="96"/>
      <c r="AN82" s="96"/>
      <c r="AO82" s="96"/>
      <c r="AP82" s="96"/>
    </row>
    <row r="83" spans="1:42" s="7" customFormat="1" ht="11.25" customHeight="1">
      <c r="A83" s="96"/>
      <c r="B83" s="96" t="s">
        <v>176</v>
      </c>
      <c r="C83" s="96"/>
      <c r="D83" s="96"/>
      <c r="E83" s="96"/>
      <c r="F83" s="96"/>
      <c r="G83" s="96"/>
      <c r="H83" s="96"/>
      <c r="I83" s="96"/>
      <c r="J83" s="96"/>
      <c r="K83" s="96"/>
      <c r="L83" s="96"/>
      <c r="M83" s="96"/>
      <c r="N83" s="96"/>
      <c r="O83" s="96"/>
      <c r="P83" s="96"/>
      <c r="Q83" s="96"/>
      <c r="R83" s="96"/>
      <c r="S83" s="96"/>
      <c r="T83" s="96"/>
      <c r="U83" s="96"/>
      <c r="V83" s="96"/>
      <c r="W83" s="96"/>
      <c r="X83" s="96"/>
      <c r="Y83" s="96"/>
      <c r="Z83" s="96"/>
      <c r="AA83" s="96"/>
      <c r="AB83" s="96"/>
      <c r="AC83" s="96"/>
      <c r="AD83" s="96"/>
      <c r="AE83" s="96"/>
      <c r="AF83" s="96"/>
      <c r="AG83" s="96"/>
      <c r="AH83" s="96"/>
      <c r="AI83" s="96"/>
      <c r="AJ83" s="96"/>
      <c r="AK83" s="96"/>
      <c r="AL83" s="96"/>
      <c r="AM83" s="96"/>
      <c r="AN83" s="96"/>
      <c r="AO83" s="96"/>
      <c r="AP83" s="96"/>
    </row>
    <row r="84" spans="1:42" s="7" customFormat="1" ht="11.25" customHeight="1">
      <c r="A84" s="96"/>
      <c r="B84" s="96" t="s">
        <v>177</v>
      </c>
      <c r="C84" s="96"/>
      <c r="D84" s="96"/>
      <c r="E84" s="96"/>
      <c r="F84" s="96"/>
      <c r="G84" s="96"/>
      <c r="H84" s="96"/>
      <c r="I84" s="96"/>
      <c r="J84" s="96"/>
      <c r="K84" s="96"/>
      <c r="L84" s="96"/>
      <c r="M84" s="96"/>
      <c r="N84" s="96"/>
      <c r="O84" s="96"/>
      <c r="P84" s="96"/>
      <c r="Q84" s="96"/>
      <c r="R84" s="96"/>
      <c r="S84" s="96"/>
      <c r="T84" s="96"/>
      <c r="U84" s="96"/>
      <c r="V84" s="96"/>
      <c r="W84" s="96"/>
      <c r="X84" s="96"/>
      <c r="Y84" s="96"/>
      <c r="Z84" s="96"/>
      <c r="AA84" s="96"/>
      <c r="AB84" s="96"/>
      <c r="AC84" s="96"/>
      <c r="AD84" s="96"/>
      <c r="AE84" s="96"/>
      <c r="AF84" s="96"/>
      <c r="AG84" s="96"/>
      <c r="AH84" s="96"/>
      <c r="AI84" s="96"/>
      <c r="AJ84" s="96"/>
      <c r="AK84" s="96"/>
      <c r="AL84" s="96"/>
      <c r="AM84" s="96"/>
      <c r="AN84" s="96"/>
      <c r="AO84" s="96"/>
      <c r="AP84" s="96"/>
    </row>
    <row r="85" spans="1:42" s="7" customFormat="1" ht="11.25" customHeight="1">
      <c r="A85" s="96"/>
      <c r="B85" s="96" t="s">
        <v>178</v>
      </c>
      <c r="C85" s="96"/>
      <c r="D85" s="96"/>
      <c r="E85" s="96"/>
      <c r="F85" s="96"/>
      <c r="G85" s="96"/>
      <c r="H85" s="96"/>
      <c r="I85" s="96"/>
      <c r="J85" s="96"/>
      <c r="K85" s="96"/>
      <c r="L85" s="96"/>
      <c r="M85" s="96"/>
      <c r="N85" s="96"/>
      <c r="O85" s="96"/>
      <c r="P85" s="96"/>
      <c r="Q85" s="96"/>
      <c r="R85" s="96"/>
      <c r="S85" s="96"/>
      <c r="T85" s="96"/>
      <c r="U85" s="96"/>
      <c r="V85" s="96"/>
      <c r="W85" s="96"/>
      <c r="X85" s="96"/>
      <c r="Y85" s="96"/>
      <c r="Z85" s="96"/>
      <c r="AA85" s="96"/>
      <c r="AB85" s="96"/>
      <c r="AC85" s="96"/>
      <c r="AD85" s="96"/>
      <c r="AE85" s="96"/>
      <c r="AF85" s="96"/>
      <c r="AG85" s="96"/>
      <c r="AH85" s="96"/>
      <c r="AI85" s="96"/>
      <c r="AJ85" s="96"/>
      <c r="AK85" s="96"/>
      <c r="AL85" s="96"/>
      <c r="AM85" s="96"/>
      <c r="AN85" s="96"/>
      <c r="AO85" s="96"/>
      <c r="AP85" s="96"/>
    </row>
    <row r="86" spans="1:42" s="7" customFormat="1" ht="11.25" customHeight="1">
      <c r="A86" s="96"/>
      <c r="B86" s="96" t="s">
        <v>179</v>
      </c>
      <c r="C86" s="96"/>
      <c r="D86" s="96"/>
      <c r="E86" s="96"/>
      <c r="F86" s="96"/>
      <c r="G86" s="96"/>
      <c r="H86" s="96"/>
      <c r="I86" s="96"/>
      <c r="J86" s="96"/>
      <c r="K86" s="96"/>
      <c r="L86" s="96"/>
      <c r="M86" s="96"/>
      <c r="N86" s="96"/>
      <c r="O86" s="96"/>
      <c r="P86" s="96"/>
      <c r="Q86" s="96"/>
      <c r="R86" s="96"/>
      <c r="S86" s="96"/>
      <c r="T86" s="96"/>
      <c r="U86" s="96"/>
      <c r="V86" s="96"/>
      <c r="W86" s="96"/>
      <c r="X86" s="96"/>
      <c r="Y86" s="96"/>
      <c r="Z86" s="96"/>
      <c r="AA86" s="96"/>
      <c r="AB86" s="96"/>
      <c r="AC86" s="96"/>
      <c r="AD86" s="96"/>
      <c r="AE86" s="96"/>
      <c r="AF86" s="96"/>
      <c r="AG86" s="96"/>
      <c r="AH86" s="96"/>
      <c r="AI86" s="96"/>
      <c r="AJ86" s="96"/>
      <c r="AK86" s="96"/>
      <c r="AL86" s="96"/>
      <c r="AM86" s="96"/>
      <c r="AN86" s="96"/>
      <c r="AO86" s="96"/>
      <c r="AP86" s="96"/>
    </row>
    <row r="87" spans="1:42" s="7" customFormat="1" ht="11.25" customHeight="1">
      <c r="A87" s="96"/>
      <c r="B87" s="96"/>
      <c r="C87" s="96" t="s">
        <v>180</v>
      </c>
      <c r="D87" s="96"/>
      <c r="E87" s="96"/>
      <c r="F87" s="96"/>
      <c r="G87" s="96"/>
      <c r="H87" s="96"/>
      <c r="I87" s="96"/>
      <c r="J87" s="96"/>
      <c r="K87" s="96"/>
      <c r="L87" s="96"/>
      <c r="M87" s="96"/>
      <c r="N87" s="96"/>
      <c r="O87" s="96"/>
      <c r="P87" s="96"/>
      <c r="Q87" s="96"/>
      <c r="R87" s="96"/>
      <c r="S87" s="96"/>
      <c r="T87" s="96"/>
      <c r="U87" s="96"/>
      <c r="V87" s="96"/>
      <c r="W87" s="96"/>
      <c r="X87" s="96"/>
      <c r="Y87" s="96"/>
      <c r="Z87" s="96"/>
      <c r="AA87" s="96"/>
      <c r="AB87" s="96"/>
      <c r="AC87" s="96"/>
      <c r="AD87" s="96"/>
      <c r="AE87" s="96"/>
      <c r="AF87" s="96"/>
      <c r="AG87" s="96"/>
      <c r="AH87" s="96"/>
      <c r="AI87" s="96"/>
      <c r="AJ87" s="96"/>
      <c r="AK87" s="96"/>
      <c r="AL87" s="96"/>
      <c r="AM87" s="96"/>
      <c r="AN87" s="96"/>
      <c r="AO87" s="96"/>
      <c r="AP87" s="96"/>
    </row>
    <row r="88" spans="1:42" s="7" customFormat="1" ht="11.25" customHeight="1">
      <c r="A88" s="96"/>
      <c r="B88" s="96"/>
      <c r="C88" s="96" t="s">
        <v>181</v>
      </c>
      <c r="D88" s="96"/>
      <c r="E88" s="96"/>
      <c r="F88" s="96"/>
      <c r="G88" s="96"/>
      <c r="H88" s="96"/>
      <c r="I88" s="96"/>
      <c r="J88" s="96"/>
      <c r="K88" s="96"/>
      <c r="L88" s="96"/>
      <c r="M88" s="96"/>
      <c r="N88" s="96"/>
      <c r="O88" s="96"/>
      <c r="P88" s="96"/>
      <c r="Q88" s="96"/>
      <c r="R88" s="96"/>
      <c r="S88" s="96"/>
      <c r="T88" s="96"/>
      <c r="U88" s="96"/>
      <c r="V88" s="96"/>
      <c r="W88" s="96"/>
      <c r="X88" s="96"/>
      <c r="Y88" s="96"/>
      <c r="Z88" s="96"/>
      <c r="AA88" s="96"/>
      <c r="AB88" s="96"/>
      <c r="AC88" s="96"/>
      <c r="AD88" s="96"/>
      <c r="AE88" s="96"/>
      <c r="AF88" s="96"/>
      <c r="AG88" s="96"/>
      <c r="AH88" s="96"/>
      <c r="AI88" s="96"/>
      <c r="AJ88" s="96"/>
      <c r="AK88" s="96"/>
      <c r="AL88" s="96"/>
      <c r="AM88" s="96"/>
      <c r="AN88" s="96"/>
      <c r="AO88" s="96"/>
      <c r="AP88" s="96"/>
    </row>
    <row r="89" spans="1:42" s="7" customFormat="1" ht="11.25" customHeight="1">
      <c r="A89" s="96"/>
      <c r="B89" s="96"/>
      <c r="C89" s="96" t="s">
        <v>182</v>
      </c>
      <c r="D89" s="96"/>
      <c r="E89" s="96"/>
      <c r="F89" s="96"/>
      <c r="G89" s="96"/>
      <c r="H89" s="96"/>
      <c r="I89" s="96"/>
      <c r="J89" s="96"/>
      <c r="K89" s="96"/>
      <c r="L89" s="96"/>
      <c r="M89" s="96"/>
      <c r="N89" s="96"/>
      <c r="O89" s="96"/>
      <c r="P89" s="96"/>
      <c r="Q89" s="96"/>
      <c r="R89" s="96"/>
      <c r="S89" s="96"/>
      <c r="T89" s="96"/>
      <c r="U89" s="96"/>
      <c r="V89" s="96"/>
      <c r="W89" s="96"/>
      <c r="X89" s="96"/>
      <c r="Y89" s="96"/>
      <c r="Z89" s="96"/>
      <c r="AA89" s="96"/>
      <c r="AB89" s="96"/>
      <c r="AC89" s="96"/>
      <c r="AD89" s="96"/>
      <c r="AE89" s="96"/>
      <c r="AF89" s="96"/>
      <c r="AG89" s="96"/>
      <c r="AH89" s="96"/>
      <c r="AI89" s="96"/>
      <c r="AJ89" s="96"/>
      <c r="AK89" s="96"/>
      <c r="AL89" s="96"/>
      <c r="AM89" s="96"/>
      <c r="AN89" s="96"/>
      <c r="AO89" s="96"/>
      <c r="AP89" s="96"/>
    </row>
    <row r="90" spans="1:42" s="7" customFormat="1" ht="12.75" customHeight="1">
      <c r="A90" s="96"/>
      <c r="B90" s="96"/>
      <c r="C90" s="96" t="s">
        <v>183</v>
      </c>
      <c r="D90" s="96"/>
      <c r="E90" s="96"/>
      <c r="F90" s="96"/>
      <c r="G90" s="96"/>
      <c r="H90" s="96"/>
      <c r="I90" s="96"/>
      <c r="J90" s="96"/>
      <c r="K90" s="96"/>
      <c r="L90" s="96"/>
      <c r="M90" s="96"/>
      <c r="N90" s="96"/>
      <c r="O90" s="96"/>
      <c r="P90" s="96"/>
      <c r="Q90" s="96"/>
      <c r="R90" s="96"/>
      <c r="S90" s="96"/>
      <c r="T90" s="96"/>
      <c r="U90" s="96"/>
      <c r="V90" s="96"/>
      <c r="W90" s="96"/>
      <c r="X90" s="96"/>
      <c r="Y90" s="96"/>
      <c r="Z90" s="96"/>
      <c r="AA90" s="96"/>
      <c r="AB90" s="96"/>
      <c r="AC90" s="96"/>
      <c r="AD90" s="96"/>
      <c r="AE90" s="96"/>
      <c r="AF90" s="96"/>
      <c r="AG90" s="96"/>
      <c r="AH90" s="96"/>
      <c r="AI90" s="96"/>
      <c r="AJ90" s="96"/>
      <c r="AK90" s="96"/>
      <c r="AL90" s="96"/>
      <c r="AM90" s="96"/>
      <c r="AN90" s="96"/>
      <c r="AO90" s="96"/>
      <c r="AP90" s="96"/>
    </row>
    <row r="91" spans="1:42" s="7" customFormat="1" ht="21.75" customHeight="1">
      <c r="A91" s="96"/>
      <c r="B91" s="96"/>
      <c r="C91" s="1160" t="s">
        <v>184</v>
      </c>
      <c r="D91" s="1160"/>
      <c r="E91" s="1160"/>
      <c r="F91" s="1160"/>
      <c r="G91" s="1160"/>
      <c r="H91" s="1160"/>
      <c r="I91" s="1160"/>
      <c r="J91" s="1160"/>
      <c r="K91" s="1160"/>
      <c r="L91" s="1160"/>
      <c r="M91" s="1160"/>
      <c r="N91" s="1160"/>
      <c r="O91" s="1160"/>
      <c r="P91" s="1160"/>
      <c r="Q91" s="1160"/>
      <c r="R91" s="1160"/>
      <c r="S91" s="1160"/>
      <c r="T91" s="1160"/>
      <c r="U91" s="1160"/>
      <c r="V91" s="1160"/>
      <c r="W91" s="1160"/>
      <c r="X91" s="1160"/>
      <c r="Y91" s="1160"/>
      <c r="Z91" s="1160"/>
      <c r="AA91" s="1160"/>
      <c r="AB91" s="1160"/>
      <c r="AC91" s="1160"/>
      <c r="AD91" s="1160"/>
      <c r="AE91" s="1160"/>
      <c r="AF91" s="1160"/>
      <c r="AG91" s="1160"/>
      <c r="AH91" s="1160"/>
      <c r="AI91" s="1160"/>
      <c r="AJ91" s="1160"/>
      <c r="AK91" s="1160"/>
      <c r="AL91" s="1160"/>
      <c r="AM91" s="1160"/>
      <c r="AN91" s="1160"/>
      <c r="AO91" s="1160"/>
      <c r="AP91" s="96"/>
    </row>
    <row r="92" spans="1:42" s="7" customFormat="1" ht="33" customHeight="1">
      <c r="A92" s="96"/>
      <c r="B92" s="1161" t="s">
        <v>185</v>
      </c>
      <c r="C92" s="1161"/>
      <c r="D92" s="1161"/>
      <c r="E92" s="1161"/>
      <c r="F92" s="1161"/>
      <c r="G92" s="1161"/>
      <c r="H92" s="1161"/>
      <c r="I92" s="1161"/>
      <c r="J92" s="1161"/>
      <c r="K92" s="1161"/>
      <c r="L92" s="1161"/>
      <c r="M92" s="1161"/>
      <c r="N92" s="1161"/>
      <c r="O92" s="1161"/>
      <c r="P92" s="1161"/>
      <c r="Q92" s="1161"/>
      <c r="R92" s="1161"/>
      <c r="S92" s="1161"/>
      <c r="T92" s="1161"/>
      <c r="U92" s="1161"/>
      <c r="V92" s="1161"/>
      <c r="W92" s="1161"/>
      <c r="X92" s="1161"/>
      <c r="Y92" s="1161"/>
      <c r="Z92" s="1161"/>
      <c r="AA92" s="1161"/>
      <c r="AB92" s="1161"/>
      <c r="AC92" s="1161"/>
      <c r="AD92" s="1161"/>
      <c r="AE92" s="1161"/>
      <c r="AF92" s="1161"/>
      <c r="AG92" s="1161"/>
      <c r="AH92" s="1161"/>
      <c r="AI92" s="1161"/>
      <c r="AJ92" s="1161"/>
      <c r="AK92" s="1161"/>
      <c r="AL92" s="1161"/>
      <c r="AM92" s="1161"/>
      <c r="AN92" s="1161"/>
      <c r="AO92" s="1161"/>
      <c r="AP92" s="96"/>
    </row>
    <row r="93" spans="1:42" s="111" customFormat="1" ht="15" customHeight="1">
      <c r="A93" s="96"/>
      <c r="B93" s="96" t="s">
        <v>186</v>
      </c>
      <c r="C93" s="96"/>
      <c r="D93" s="96"/>
      <c r="E93" s="96"/>
      <c r="F93" s="96"/>
      <c r="G93" s="96"/>
      <c r="H93" s="96"/>
      <c r="I93" s="96"/>
      <c r="J93" s="96"/>
      <c r="K93" s="96"/>
      <c r="L93" s="96"/>
      <c r="M93" s="96"/>
      <c r="N93" s="96"/>
      <c r="O93" s="96"/>
      <c r="P93" s="96"/>
      <c r="Q93" s="96"/>
      <c r="R93" s="96"/>
      <c r="S93" s="96"/>
      <c r="T93" s="96"/>
      <c r="U93" s="96"/>
      <c r="V93" s="96"/>
      <c r="W93" s="96"/>
      <c r="X93" s="96"/>
      <c r="Y93" s="96"/>
      <c r="Z93" s="96"/>
      <c r="AA93" s="96"/>
      <c r="AB93" s="96"/>
      <c r="AC93" s="96"/>
      <c r="AD93" s="96"/>
      <c r="AE93" s="96"/>
      <c r="AF93" s="96"/>
      <c r="AG93" s="96"/>
      <c r="AH93" s="96"/>
      <c r="AI93" s="96"/>
      <c r="AJ93" s="96"/>
      <c r="AK93" s="96"/>
      <c r="AL93" s="96"/>
      <c r="AM93" s="96"/>
      <c r="AN93" s="96"/>
      <c r="AO93" s="96"/>
      <c r="AP93" s="96"/>
    </row>
    <row r="94" spans="1:42" s="111" customFormat="1" ht="15" customHeight="1">
      <c r="A94" s="96"/>
      <c r="B94" s="96" t="s">
        <v>187</v>
      </c>
      <c r="C94" s="96"/>
      <c r="D94" s="96"/>
      <c r="E94" s="96"/>
      <c r="F94" s="96"/>
      <c r="G94" s="96"/>
      <c r="H94" s="96"/>
      <c r="I94" s="96"/>
      <c r="J94" s="96"/>
      <c r="K94" s="96"/>
      <c r="L94" s="96"/>
      <c r="M94" s="96"/>
      <c r="N94" s="96"/>
      <c r="O94" s="96"/>
      <c r="P94" s="96"/>
      <c r="Q94" s="96"/>
      <c r="R94" s="96"/>
      <c r="S94" s="96"/>
      <c r="T94" s="96"/>
      <c r="U94" s="96"/>
      <c r="V94" s="96"/>
      <c r="W94" s="96"/>
      <c r="X94" s="96"/>
      <c r="Y94" s="96"/>
      <c r="Z94" s="96"/>
      <c r="AA94" s="96"/>
      <c r="AB94" s="96"/>
      <c r="AC94" s="96"/>
      <c r="AD94" s="96"/>
      <c r="AE94" s="96"/>
      <c r="AF94" s="96"/>
      <c r="AG94" s="96"/>
      <c r="AH94" s="96"/>
      <c r="AI94" s="96"/>
      <c r="AJ94" s="96"/>
      <c r="AK94" s="96"/>
      <c r="AL94" s="96"/>
      <c r="AM94" s="96"/>
      <c r="AN94" s="96"/>
      <c r="AO94" s="96"/>
      <c r="AP94" s="96"/>
    </row>
    <row r="95" spans="1:42" s="111" customFormat="1" ht="15" customHeight="1">
      <c r="A95" s="96"/>
      <c r="B95" s="96" t="s">
        <v>188</v>
      </c>
      <c r="C95" s="96"/>
      <c r="D95" s="96"/>
      <c r="E95" s="96"/>
      <c r="F95" s="96"/>
      <c r="G95" s="96"/>
      <c r="H95" s="96"/>
      <c r="I95" s="96"/>
      <c r="J95" s="96"/>
      <c r="K95" s="96"/>
      <c r="L95" s="96"/>
      <c r="M95" s="96"/>
      <c r="N95" s="96"/>
      <c r="O95" s="96"/>
      <c r="P95" s="96"/>
      <c r="Q95" s="96"/>
      <c r="R95" s="96"/>
      <c r="S95" s="96"/>
      <c r="T95" s="96"/>
      <c r="U95" s="96"/>
      <c r="V95" s="96"/>
      <c r="W95" s="96"/>
      <c r="X95" s="96"/>
      <c r="Y95" s="96"/>
      <c r="Z95" s="96"/>
      <c r="AA95" s="96"/>
      <c r="AB95" s="96"/>
      <c r="AC95" s="96"/>
      <c r="AD95" s="96"/>
      <c r="AE95" s="96"/>
      <c r="AF95" s="96"/>
      <c r="AG95" s="96"/>
      <c r="AH95" s="96"/>
      <c r="AI95" s="96"/>
      <c r="AJ95" s="96"/>
      <c r="AK95" s="96"/>
      <c r="AL95" s="96"/>
      <c r="AM95" s="96"/>
      <c r="AN95" s="96"/>
      <c r="AO95" s="96"/>
      <c r="AP95" s="96"/>
    </row>
    <row r="96" spans="1:42" s="111" customFormat="1" ht="15" customHeight="1">
      <c r="A96" s="96"/>
      <c r="B96" s="96" t="s">
        <v>189</v>
      </c>
      <c r="C96" s="96"/>
      <c r="D96" s="96"/>
      <c r="E96" s="96"/>
      <c r="F96" s="96"/>
      <c r="G96" s="96"/>
      <c r="H96" s="96"/>
      <c r="I96" s="96"/>
      <c r="J96" s="96"/>
      <c r="K96" s="96"/>
      <c r="L96" s="96"/>
      <c r="M96" s="96"/>
      <c r="N96" s="96"/>
      <c r="O96" s="96"/>
      <c r="P96" s="96"/>
      <c r="Q96" s="96"/>
      <c r="R96" s="96"/>
      <c r="S96" s="96"/>
      <c r="T96" s="96"/>
      <c r="U96" s="96"/>
      <c r="V96" s="96"/>
      <c r="W96" s="96"/>
      <c r="X96" s="96"/>
      <c r="Y96" s="96"/>
      <c r="Z96" s="96"/>
      <c r="AA96" s="96"/>
      <c r="AB96" s="96"/>
      <c r="AC96" s="96"/>
      <c r="AD96" s="96"/>
      <c r="AE96" s="96"/>
      <c r="AF96" s="96"/>
      <c r="AG96" s="96"/>
      <c r="AH96" s="96"/>
      <c r="AI96" s="96"/>
      <c r="AJ96" s="96"/>
      <c r="AK96" s="96"/>
      <c r="AL96" s="96"/>
      <c r="AM96" s="96"/>
      <c r="AN96" s="96"/>
      <c r="AO96" s="96"/>
      <c r="AP96" s="96"/>
    </row>
    <row r="97" spans="1:42" s="111" customFormat="1" ht="15" customHeight="1">
      <c r="A97" s="96"/>
      <c r="B97" s="96"/>
      <c r="C97" s="96"/>
      <c r="D97" s="96"/>
      <c r="E97" s="96"/>
      <c r="F97" s="96"/>
      <c r="G97" s="96"/>
      <c r="H97" s="96"/>
      <c r="I97" s="96"/>
      <c r="J97" s="96"/>
      <c r="K97" s="96"/>
      <c r="L97" s="96"/>
      <c r="M97" s="96"/>
      <c r="N97" s="96"/>
      <c r="O97" s="96"/>
      <c r="P97" s="96"/>
      <c r="Q97" s="96"/>
      <c r="R97" s="96"/>
      <c r="S97" s="96"/>
      <c r="T97" s="96"/>
      <c r="U97" s="96"/>
      <c r="V97" s="96"/>
      <c r="W97" s="96"/>
      <c r="X97" s="96"/>
      <c r="Y97" s="96"/>
      <c r="Z97" s="96"/>
      <c r="AA97" s="96"/>
      <c r="AB97" s="96"/>
      <c r="AC97" s="96"/>
      <c r="AD97" s="96"/>
      <c r="AE97" s="96"/>
      <c r="AF97" s="96"/>
      <c r="AG97" s="96"/>
      <c r="AH97" s="96"/>
      <c r="AI97" s="96"/>
      <c r="AJ97" s="96"/>
      <c r="AK97" s="96"/>
      <c r="AL97" s="96"/>
      <c r="AM97" s="96"/>
      <c r="AN97" s="96"/>
      <c r="AO97" s="96"/>
      <c r="AP97" s="96"/>
    </row>
    <row r="98" spans="1:42" s="111" customFormat="1" ht="15" customHeight="1">
      <c r="A98" s="96"/>
      <c r="B98" s="96"/>
      <c r="C98" s="96"/>
      <c r="D98" s="96"/>
      <c r="E98" s="96"/>
      <c r="F98" s="96"/>
      <c r="G98" s="96"/>
      <c r="H98" s="96"/>
      <c r="I98" s="96"/>
      <c r="J98" s="96"/>
      <c r="K98" s="96"/>
      <c r="L98" s="96"/>
      <c r="M98" s="96"/>
      <c r="N98" s="96"/>
      <c r="O98" s="96"/>
      <c r="P98" s="96"/>
      <c r="Q98" s="96"/>
      <c r="R98" s="96"/>
      <c r="S98" s="96"/>
      <c r="T98" s="96"/>
      <c r="U98" s="96"/>
      <c r="V98" s="96"/>
      <c r="W98" s="96"/>
      <c r="X98" s="96"/>
      <c r="Y98" s="96"/>
      <c r="Z98" s="96"/>
      <c r="AA98" s="96"/>
      <c r="AB98" s="96"/>
      <c r="AC98" s="96"/>
      <c r="AD98" s="96"/>
      <c r="AE98" s="96"/>
      <c r="AF98" s="96"/>
      <c r="AG98" s="96"/>
      <c r="AH98" s="96"/>
      <c r="AI98" s="96"/>
      <c r="AJ98" s="96"/>
      <c r="AK98" s="96"/>
      <c r="AL98" s="96"/>
      <c r="AM98" s="96"/>
      <c r="AN98" s="96"/>
      <c r="AO98" s="96"/>
      <c r="AP98" s="96"/>
    </row>
    <row r="99" spans="1:42" s="111" customFormat="1" ht="15" customHeight="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c r="AP99" s="4"/>
    </row>
    <row r="100" spans="1:42" s="111" customFormat="1" ht="15" customHeight="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c r="AP100" s="4"/>
    </row>
    <row r="101" spans="1:42" s="111" customFormat="1" ht="15" customHeight="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c r="AP101" s="4"/>
    </row>
    <row r="102" spans="1:42" s="111" customFormat="1" ht="15" customHeight="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row>
    <row r="103" spans="1:42" s="111" customFormat="1" ht="15" customHeight="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c r="AP103" s="4"/>
    </row>
    <row r="104" spans="1:42" s="111" customFormat="1" ht="15" customHeight="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c r="AP104" s="4"/>
    </row>
    <row r="105" spans="1:42" s="111" customFormat="1" ht="15" customHeight="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c r="AP105" s="4"/>
    </row>
    <row r="106" spans="1:42" s="111" customFormat="1" ht="15" customHeight="1">
      <c r="A106" s="5"/>
      <c r="B106" s="5"/>
      <c r="C106" s="5"/>
      <c r="D106" s="5"/>
      <c r="E106" s="5"/>
      <c r="F106" s="5"/>
      <c r="G106" s="5"/>
      <c r="H106" s="5"/>
      <c r="I106" s="5"/>
      <c r="J106" s="5"/>
      <c r="K106" s="5"/>
      <c r="L106" s="5"/>
      <c r="M106" s="5"/>
      <c r="N106" s="5"/>
      <c r="O106" s="5"/>
      <c r="P106" s="5"/>
      <c r="Q106" s="5"/>
      <c r="R106" s="5"/>
      <c r="S106" s="5"/>
      <c r="T106" s="5"/>
      <c r="U106" s="5"/>
      <c r="V106" s="5"/>
      <c r="W106" s="5"/>
      <c r="X106" s="5"/>
      <c r="Y106" s="5"/>
      <c r="Z106" s="5"/>
      <c r="AA106" s="5"/>
      <c r="AB106" s="5"/>
      <c r="AC106" s="5"/>
      <c r="AD106" s="5"/>
      <c r="AE106" s="5"/>
      <c r="AF106" s="5"/>
      <c r="AG106" s="5"/>
      <c r="AH106" s="5"/>
      <c r="AI106" s="5"/>
      <c r="AJ106" s="5"/>
      <c r="AK106" s="5"/>
      <c r="AL106" s="5"/>
      <c r="AM106" s="5"/>
      <c r="AN106" s="5"/>
      <c r="AO106" s="5"/>
      <c r="AP106" s="5"/>
    </row>
    <row r="107" spans="1:42" s="111" customFormat="1" ht="15" customHeight="1">
      <c r="A107" s="5"/>
      <c r="B107" s="5"/>
      <c r="C107" s="5"/>
      <c r="D107" s="5"/>
      <c r="E107" s="5"/>
      <c r="F107" s="5"/>
      <c r="G107" s="5"/>
      <c r="H107" s="5"/>
      <c r="I107" s="5"/>
      <c r="J107" s="5"/>
      <c r="K107" s="5"/>
      <c r="L107" s="5"/>
      <c r="M107" s="5"/>
      <c r="N107" s="5"/>
      <c r="O107" s="5"/>
      <c r="P107" s="5"/>
      <c r="Q107" s="5"/>
      <c r="R107" s="5"/>
      <c r="S107" s="5"/>
      <c r="T107" s="5"/>
      <c r="U107" s="5"/>
      <c r="V107" s="5"/>
      <c r="W107" s="5"/>
      <c r="X107" s="5"/>
      <c r="Y107" s="5"/>
      <c r="Z107" s="5"/>
      <c r="AA107" s="5"/>
      <c r="AB107" s="5"/>
      <c r="AC107" s="5"/>
      <c r="AD107" s="5"/>
      <c r="AE107" s="5"/>
      <c r="AF107" s="5"/>
      <c r="AG107" s="5"/>
      <c r="AH107" s="5"/>
      <c r="AI107" s="5"/>
      <c r="AJ107" s="5"/>
      <c r="AK107" s="5"/>
      <c r="AL107" s="5"/>
      <c r="AM107" s="5"/>
      <c r="AN107" s="5"/>
      <c r="AO107" s="5"/>
      <c r="AP107" s="5"/>
    </row>
    <row r="108" spans="1:42" s="111" customFormat="1" ht="15" customHeight="1">
      <c r="A108" s="5"/>
      <c r="B108" s="5"/>
      <c r="C108" s="5"/>
      <c r="D108" s="5"/>
      <c r="E108" s="5"/>
      <c r="F108" s="5"/>
      <c r="G108" s="5"/>
      <c r="H108" s="5"/>
      <c r="I108" s="5"/>
      <c r="J108" s="5"/>
      <c r="K108" s="5"/>
      <c r="L108" s="5"/>
      <c r="M108" s="5"/>
      <c r="N108" s="5"/>
      <c r="O108" s="5"/>
      <c r="P108" s="5"/>
      <c r="Q108" s="5"/>
      <c r="R108" s="5"/>
      <c r="S108" s="5"/>
      <c r="T108" s="5"/>
      <c r="U108" s="5"/>
      <c r="V108" s="5"/>
      <c r="W108" s="5"/>
      <c r="X108" s="5"/>
      <c r="Y108" s="5"/>
      <c r="Z108" s="5"/>
      <c r="AA108" s="5"/>
      <c r="AB108" s="5"/>
      <c r="AC108" s="5"/>
      <c r="AD108" s="5"/>
      <c r="AE108" s="5"/>
      <c r="AF108" s="5"/>
      <c r="AG108" s="5"/>
      <c r="AH108" s="5"/>
      <c r="AI108" s="5"/>
      <c r="AJ108" s="5"/>
      <c r="AK108" s="5"/>
      <c r="AL108" s="5"/>
      <c r="AM108" s="5"/>
      <c r="AN108" s="5"/>
      <c r="AO108" s="5"/>
      <c r="AP108" s="5"/>
    </row>
  </sheetData>
  <mergeCells count="192">
    <mergeCell ref="C91:AO91"/>
    <mergeCell ref="B92:AO92"/>
    <mergeCell ref="AE71:AO71"/>
    <mergeCell ref="B73:AO73"/>
    <mergeCell ref="B74:C78"/>
    <mergeCell ref="D74:AO75"/>
    <mergeCell ref="D76:AO76"/>
    <mergeCell ref="D77:AO78"/>
    <mergeCell ref="AE69:AO69"/>
    <mergeCell ref="B70:I71"/>
    <mergeCell ref="J70:K70"/>
    <mergeCell ref="L70:T70"/>
    <mergeCell ref="U70:AB71"/>
    <mergeCell ref="AC70:AD70"/>
    <mergeCell ref="AE70:AO70"/>
    <mergeCell ref="J71:K71"/>
    <mergeCell ref="L71:T71"/>
    <mergeCell ref="AC71:AD71"/>
    <mergeCell ref="B66:I67"/>
    <mergeCell ref="J66:T67"/>
    <mergeCell ref="U66:AB67"/>
    <mergeCell ref="AC66:AO67"/>
    <mergeCell ref="B68:I69"/>
    <mergeCell ref="J68:T69"/>
    <mergeCell ref="U68:AB69"/>
    <mergeCell ref="AC68:AD68"/>
    <mergeCell ref="AE68:AO68"/>
    <mergeCell ref="AC69:AD69"/>
    <mergeCell ref="B60:K60"/>
    <mergeCell ref="L60:AO60"/>
    <mergeCell ref="B61:K63"/>
    <mergeCell ref="L61:AO63"/>
    <mergeCell ref="R54:T55"/>
    <mergeCell ref="U55:W55"/>
    <mergeCell ref="X55:Z55"/>
    <mergeCell ref="AA55:AC55"/>
    <mergeCell ref="AD55:AF55"/>
    <mergeCell ref="B56:Q57"/>
    <mergeCell ref="R56:T57"/>
    <mergeCell ref="U56:W57"/>
    <mergeCell ref="X56:Z57"/>
    <mergeCell ref="AA56:AC57"/>
    <mergeCell ref="B52:Q55"/>
    <mergeCell ref="R52:T53"/>
    <mergeCell ref="U52:AF52"/>
    <mergeCell ref="AG52:AK55"/>
    <mergeCell ref="U53:W54"/>
    <mergeCell ref="X53:Z54"/>
    <mergeCell ref="AA53:AC54"/>
    <mergeCell ref="AD53:AF54"/>
    <mergeCell ref="AD56:AF57"/>
    <mergeCell ref="AG56:AK57"/>
    <mergeCell ref="C49:G49"/>
    <mergeCell ref="H49:K49"/>
    <mergeCell ref="L49:O49"/>
    <mergeCell ref="P49:S49"/>
    <mergeCell ref="T49:W49"/>
    <mergeCell ref="X49:AA49"/>
    <mergeCell ref="AB49:AE49"/>
    <mergeCell ref="AF49:AI49"/>
    <mergeCell ref="AJ49:AN49"/>
    <mergeCell ref="B48:G48"/>
    <mergeCell ref="H48:K48"/>
    <mergeCell ref="L48:O48"/>
    <mergeCell ref="P48:S48"/>
    <mergeCell ref="T48:W48"/>
    <mergeCell ref="X48:AA48"/>
    <mergeCell ref="AB48:AE48"/>
    <mergeCell ref="AF48:AI48"/>
    <mergeCell ref="AJ48:AO48"/>
    <mergeCell ref="AB44:AE45"/>
    <mergeCell ref="AF44:AI45"/>
    <mergeCell ref="AJ44:AN44"/>
    <mergeCell ref="AJ45:AN45"/>
    <mergeCell ref="C46:G47"/>
    <mergeCell ref="H46:K47"/>
    <mergeCell ref="L46:O47"/>
    <mergeCell ref="P46:S47"/>
    <mergeCell ref="T46:W47"/>
    <mergeCell ref="X46:AA47"/>
    <mergeCell ref="B44:G45"/>
    <mergeCell ref="H44:K45"/>
    <mergeCell ref="L44:O45"/>
    <mergeCell ref="P44:S45"/>
    <mergeCell ref="T44:W45"/>
    <mergeCell ref="X44:AA45"/>
    <mergeCell ref="AB46:AE47"/>
    <mergeCell ref="AF46:AI47"/>
    <mergeCell ref="AJ46:AN46"/>
    <mergeCell ref="AJ47:AN47"/>
    <mergeCell ref="C43:G43"/>
    <mergeCell ref="H43:K43"/>
    <mergeCell ref="L43:O43"/>
    <mergeCell ref="P43:S43"/>
    <mergeCell ref="T43:W43"/>
    <mergeCell ref="X43:AA43"/>
    <mergeCell ref="AB43:AE43"/>
    <mergeCell ref="AF43:AI43"/>
    <mergeCell ref="AJ43:AM43"/>
    <mergeCell ref="B42:G42"/>
    <mergeCell ref="H42:K42"/>
    <mergeCell ref="L42:O42"/>
    <mergeCell ref="P42:S42"/>
    <mergeCell ref="T42:W42"/>
    <mergeCell ref="X42:AA42"/>
    <mergeCell ref="AB42:AE42"/>
    <mergeCell ref="AF42:AI42"/>
    <mergeCell ref="AJ42:AM42"/>
    <mergeCell ref="C31:C32"/>
    <mergeCell ref="D31:M32"/>
    <mergeCell ref="N31:V32"/>
    <mergeCell ref="W31:AE32"/>
    <mergeCell ref="AF31:AO32"/>
    <mergeCell ref="B33:C33"/>
    <mergeCell ref="D33:AO34"/>
    <mergeCell ref="P40:S40"/>
    <mergeCell ref="T40:W40"/>
    <mergeCell ref="B38:G41"/>
    <mergeCell ref="H38:K39"/>
    <mergeCell ref="L38:AI38"/>
    <mergeCell ref="AB41:AE41"/>
    <mergeCell ref="AF41:AI41"/>
    <mergeCell ref="W29:AE30"/>
    <mergeCell ref="AF29:AO30"/>
    <mergeCell ref="AJ38:AO41"/>
    <mergeCell ref="L39:O40"/>
    <mergeCell ref="P39:W39"/>
    <mergeCell ref="X39:AA40"/>
    <mergeCell ref="AB39:AE40"/>
    <mergeCell ref="AF39:AI40"/>
    <mergeCell ref="H40:K41"/>
    <mergeCell ref="L41:O41"/>
    <mergeCell ref="P41:S41"/>
    <mergeCell ref="T41:W41"/>
    <mergeCell ref="X41:AA41"/>
    <mergeCell ref="AF23:AO24"/>
    <mergeCell ref="C25:C26"/>
    <mergeCell ref="D25:M26"/>
    <mergeCell ref="N25:V26"/>
    <mergeCell ref="W25:AE26"/>
    <mergeCell ref="AF25:AO26"/>
    <mergeCell ref="B21:B32"/>
    <mergeCell ref="C21:C22"/>
    <mergeCell ref="D21:M22"/>
    <mergeCell ref="N21:V22"/>
    <mergeCell ref="W21:AE22"/>
    <mergeCell ref="AF21:AO22"/>
    <mergeCell ref="C23:C24"/>
    <mergeCell ref="D23:M24"/>
    <mergeCell ref="N23:V24"/>
    <mergeCell ref="W23:AE24"/>
    <mergeCell ref="C27:C28"/>
    <mergeCell ref="D27:M28"/>
    <mergeCell ref="N27:V28"/>
    <mergeCell ref="W27:AE28"/>
    <mergeCell ref="AF27:AO28"/>
    <mergeCell ref="C29:C30"/>
    <mergeCell ref="D29:M30"/>
    <mergeCell ref="N29:V30"/>
    <mergeCell ref="B19:B20"/>
    <mergeCell ref="C19:C20"/>
    <mergeCell ref="D19:M20"/>
    <mergeCell ref="N19:V20"/>
    <mergeCell ref="W19:AE20"/>
    <mergeCell ref="AF19:AO20"/>
    <mergeCell ref="V16:AN16"/>
    <mergeCell ref="B17:M18"/>
    <mergeCell ref="N17:V17"/>
    <mergeCell ref="W17:AE17"/>
    <mergeCell ref="AF17:AO17"/>
    <mergeCell ref="N18:V18"/>
    <mergeCell ref="W18:AE18"/>
    <mergeCell ref="AF18:AO18"/>
    <mergeCell ref="A1:AP1"/>
    <mergeCell ref="B4:AO4"/>
    <mergeCell ref="B6:C8"/>
    <mergeCell ref="D6:J8"/>
    <mergeCell ref="K6:L8"/>
    <mergeCell ref="M6:Y8"/>
    <mergeCell ref="AH11:AO12"/>
    <mergeCell ref="B13:G14"/>
    <mergeCell ref="H13:M14"/>
    <mergeCell ref="N13:S14"/>
    <mergeCell ref="T13:Z14"/>
    <mergeCell ref="AA13:AG14"/>
    <mergeCell ref="AH13:AO14"/>
    <mergeCell ref="B9:C9"/>
    <mergeCell ref="B11:G12"/>
    <mergeCell ref="H11:M12"/>
    <mergeCell ref="N11:S12"/>
    <mergeCell ref="T11:Z12"/>
    <mergeCell ref="AA11:AG12"/>
  </mergeCells>
  <phoneticPr fontId="4"/>
  <printOptions horizontalCentered="1"/>
  <pageMargins left="0.51181102362204722" right="0.51181102362204722" top="0.39370078740157483" bottom="0.19685039370078741" header="0.51181102362204722" footer="0.51181102362204722"/>
  <pageSetup paperSize="9" scale="85" fitToWidth="0" fitToHeight="0" orientation="portrait" r:id="rId1"/>
  <headerFooter alignWithMargins="0"/>
  <rowBreaks count="1" manualBreakCount="1">
    <brk id="64" max="41" man="1"/>
  </rowBreaks>
  <drawing r:id="rId2"/>
  <legacy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00B050"/>
  </sheetPr>
  <dimension ref="A1:AX75"/>
  <sheetViews>
    <sheetView showGridLines="0" view="pageBreakPreview" zoomScale="85" zoomScaleNormal="90" zoomScaleSheetLayoutView="85" workbookViewId="0">
      <pane ySplit="3" topLeftCell="A4" activePane="bottomLeft" state="frozen"/>
      <selection activeCell="K49" sqref="K49:AE49"/>
      <selection pane="bottomLeft" activeCell="K49" sqref="K49:AE49"/>
    </sheetView>
  </sheetViews>
  <sheetFormatPr defaultColWidth="9" defaultRowHeight="12"/>
  <cols>
    <col min="1" max="1" width="1.125" style="5" customWidth="1"/>
    <col min="2" max="15" width="2.625" style="5" customWidth="1"/>
    <col min="16" max="17" width="1.75" style="5" customWidth="1"/>
    <col min="18" max="29" width="2.625" style="5" customWidth="1"/>
    <col min="30" max="31" width="3.125" style="5" customWidth="1"/>
    <col min="32" max="35" width="2.625" style="5" customWidth="1"/>
    <col min="36" max="38" width="2.5" style="5" customWidth="1"/>
    <col min="39" max="40" width="1.5" style="5" customWidth="1"/>
    <col min="41" max="41" width="1.75" style="5" customWidth="1"/>
    <col min="42" max="42" width="0.75" style="5" customWidth="1"/>
    <col min="43" max="43" width="0.375" style="5" customWidth="1"/>
    <col min="44" max="16384" width="9" style="5"/>
  </cols>
  <sheetData>
    <row r="1" spans="1:50" ht="18.75" hidden="1" customHeight="1">
      <c r="A1" s="1225" t="s">
        <v>65</v>
      </c>
      <c r="B1" s="971"/>
      <c r="C1" s="971"/>
      <c r="D1" s="971"/>
      <c r="E1" s="971"/>
      <c r="F1" s="971"/>
      <c r="G1" s="971"/>
      <c r="H1" s="971"/>
      <c r="I1" s="971"/>
      <c r="J1" s="971"/>
      <c r="K1" s="971"/>
      <c r="L1" s="971"/>
      <c r="M1" s="971"/>
      <c r="N1" s="971"/>
      <c r="O1" s="971"/>
      <c r="P1" s="971"/>
      <c r="Q1" s="971"/>
      <c r="R1" s="971"/>
      <c r="S1" s="971"/>
      <c r="T1" s="971"/>
      <c r="U1" s="971"/>
      <c r="V1" s="971"/>
      <c r="W1" s="971"/>
      <c r="X1" s="971"/>
      <c r="Y1" s="971"/>
      <c r="Z1" s="971"/>
      <c r="AA1" s="971"/>
      <c r="AB1" s="971"/>
      <c r="AC1" s="971"/>
      <c r="AD1" s="971"/>
      <c r="AE1" s="971"/>
      <c r="AF1" s="971"/>
      <c r="AG1" s="971"/>
      <c r="AH1" s="971"/>
      <c r="AI1" s="971"/>
      <c r="AJ1" s="971"/>
      <c r="AK1" s="971"/>
      <c r="AL1" s="971"/>
      <c r="AM1" s="971"/>
      <c r="AN1" s="971"/>
      <c r="AO1" s="971"/>
      <c r="AP1" s="972"/>
      <c r="AQ1" s="79" t="s">
        <v>66</v>
      </c>
      <c r="AR1" s="15"/>
      <c r="AS1" s="15"/>
      <c r="AT1" s="15"/>
      <c r="AU1" s="15"/>
      <c r="AV1" s="15"/>
      <c r="AW1" s="15"/>
      <c r="AX1" s="16"/>
    </row>
    <row r="2" spans="1:50" s="3" customFormat="1" ht="15" customHeight="1">
      <c r="A2" s="1"/>
      <c r="B2" s="2" t="s">
        <v>22</v>
      </c>
      <c r="C2" s="1"/>
      <c r="D2" s="1"/>
      <c r="E2" s="1"/>
      <c r="F2" s="1"/>
      <c r="G2" s="1"/>
      <c r="H2" s="1"/>
      <c r="I2" s="1"/>
      <c r="J2" s="1"/>
      <c r="K2" s="1"/>
      <c r="L2" s="1"/>
      <c r="M2" s="1"/>
      <c r="N2" s="1"/>
      <c r="O2" s="1"/>
      <c r="P2" s="1"/>
      <c r="Q2" s="1"/>
      <c r="R2" s="1"/>
      <c r="S2" s="1"/>
      <c r="T2" s="1"/>
      <c r="U2" s="1"/>
      <c r="V2" s="1"/>
      <c r="W2" s="1"/>
      <c r="X2" s="1"/>
      <c r="Y2" s="1"/>
      <c r="Z2" s="1"/>
      <c r="AA2" s="1"/>
      <c r="AB2" s="1"/>
      <c r="AC2" s="1"/>
      <c r="AD2" s="1"/>
      <c r="AE2" s="1"/>
      <c r="AF2" s="1"/>
      <c r="AG2" s="1"/>
      <c r="AH2" s="1"/>
      <c r="AI2" s="1"/>
      <c r="AJ2" s="1"/>
      <c r="AK2" s="1"/>
      <c r="AL2" s="1"/>
      <c r="AM2" s="1"/>
      <c r="AN2" s="1"/>
      <c r="AO2" s="1"/>
      <c r="AP2" s="1"/>
      <c r="AQ2" s="1"/>
    </row>
    <row r="3" spans="1:50" ht="22.5" customHeight="1">
      <c r="A3" s="4"/>
      <c r="B3" s="973" t="s">
        <v>37</v>
      </c>
      <c r="C3" s="973"/>
      <c r="D3" s="973"/>
      <c r="E3" s="973"/>
      <c r="F3" s="973"/>
      <c r="G3" s="973"/>
      <c r="H3" s="973"/>
      <c r="I3" s="973"/>
      <c r="J3" s="973"/>
      <c r="K3" s="973"/>
      <c r="L3" s="973"/>
      <c r="M3" s="973"/>
      <c r="N3" s="973"/>
      <c r="O3" s="973"/>
      <c r="P3" s="973"/>
      <c r="Q3" s="973"/>
      <c r="R3" s="973"/>
      <c r="S3" s="973"/>
      <c r="T3" s="973"/>
      <c r="U3" s="973"/>
      <c r="V3" s="973"/>
      <c r="W3" s="973"/>
      <c r="X3" s="973"/>
      <c r="Y3" s="973"/>
      <c r="Z3" s="973"/>
      <c r="AA3" s="973"/>
      <c r="AB3" s="973"/>
      <c r="AC3" s="973"/>
      <c r="AD3" s="973"/>
      <c r="AE3" s="973"/>
      <c r="AF3" s="973"/>
      <c r="AG3" s="973"/>
      <c r="AH3" s="973"/>
      <c r="AI3" s="973"/>
      <c r="AJ3" s="973"/>
      <c r="AK3" s="973"/>
      <c r="AL3" s="973"/>
      <c r="AM3" s="973"/>
      <c r="AN3" s="973"/>
      <c r="AO3" s="973"/>
      <c r="AP3" s="4"/>
      <c r="AQ3" s="4"/>
    </row>
    <row r="4" spans="1:50" ht="17.25">
      <c r="A4" s="20"/>
      <c r="B4" s="21"/>
      <c r="C4" s="21"/>
      <c r="D4" s="21"/>
      <c r="E4" s="21"/>
      <c r="F4" s="21"/>
      <c r="G4" s="21"/>
      <c r="H4" s="21"/>
      <c r="I4" s="21"/>
      <c r="J4" s="21"/>
      <c r="K4" s="21"/>
      <c r="L4" s="21"/>
      <c r="M4" s="21"/>
      <c r="N4" s="21"/>
      <c r="O4" s="21"/>
      <c r="P4" s="21"/>
      <c r="Q4" s="21"/>
      <c r="R4" s="21"/>
      <c r="S4" s="21"/>
      <c r="T4" s="21"/>
      <c r="U4" s="21"/>
      <c r="V4" s="21"/>
      <c r="W4" s="21"/>
      <c r="X4" s="21"/>
      <c r="Y4" s="21"/>
      <c r="Z4" s="21"/>
      <c r="AA4" s="21"/>
      <c r="AB4" s="21"/>
      <c r="AC4" s="21"/>
      <c r="AD4" s="21"/>
      <c r="AE4" s="21"/>
      <c r="AF4" s="21"/>
      <c r="AG4" s="21"/>
      <c r="AH4" s="21"/>
      <c r="AI4" s="21"/>
      <c r="AJ4" s="21"/>
      <c r="AK4" s="21"/>
      <c r="AL4" s="21"/>
      <c r="AM4" s="21"/>
      <c r="AN4" s="21"/>
      <c r="AO4" s="21"/>
      <c r="AP4" s="4"/>
      <c r="AQ4" s="4"/>
    </row>
    <row r="5" spans="1:50" ht="22.5" customHeight="1">
      <c r="A5" s="20"/>
      <c r="B5" s="22" t="s">
        <v>18</v>
      </c>
      <c r="C5" s="23"/>
      <c r="D5" s="23"/>
      <c r="E5" s="23"/>
      <c r="F5" s="23"/>
      <c r="G5" s="23"/>
      <c r="H5" s="23"/>
      <c r="I5" s="23"/>
      <c r="J5" s="23"/>
      <c r="K5" s="23"/>
      <c r="L5" s="23"/>
      <c r="M5" s="23"/>
      <c r="N5" s="23"/>
      <c r="O5" s="23"/>
      <c r="P5" s="23"/>
      <c r="Q5" s="23"/>
      <c r="R5" s="23"/>
      <c r="S5" s="23"/>
      <c r="T5" s="23"/>
      <c r="U5" s="23"/>
      <c r="V5" s="23"/>
      <c r="W5" s="21"/>
      <c r="X5" s="21"/>
      <c r="Y5" s="21"/>
      <c r="Z5" s="21"/>
      <c r="AA5" s="21"/>
      <c r="AB5" s="21"/>
      <c r="AC5" s="24"/>
      <c r="AD5" s="21"/>
      <c r="AE5" s="21"/>
      <c r="AF5" s="21"/>
      <c r="AG5" s="21"/>
      <c r="AH5" s="21"/>
      <c r="AI5" s="21"/>
      <c r="AJ5" s="21"/>
      <c r="AK5" s="21"/>
      <c r="AL5" s="21"/>
      <c r="AM5" s="21"/>
      <c r="AN5" s="21"/>
      <c r="AO5" s="21"/>
      <c r="AP5" s="4"/>
      <c r="AQ5" s="4"/>
    </row>
    <row r="6" spans="1:50" ht="10.5" customHeight="1">
      <c r="A6" s="20"/>
      <c r="B6" s="25"/>
      <c r="C6" s="26"/>
      <c r="D6" s="26"/>
      <c r="E6" s="26"/>
      <c r="F6" s="26"/>
      <c r="G6" s="1"/>
      <c r="H6" s="1"/>
      <c r="I6" s="1"/>
      <c r="J6" s="1"/>
      <c r="K6" s="1"/>
      <c r="L6" s="1"/>
      <c r="M6" s="1"/>
      <c r="N6" s="1"/>
      <c r="O6" s="1"/>
      <c r="P6" s="1"/>
      <c r="Q6" s="1"/>
      <c r="R6" s="1"/>
      <c r="S6" s="1"/>
      <c r="T6" s="1"/>
      <c r="U6" s="1"/>
      <c r="V6" s="1"/>
      <c r="W6" s="1"/>
      <c r="X6" s="1"/>
      <c r="Y6" s="1"/>
      <c r="Z6" s="1"/>
      <c r="AA6" s="1"/>
      <c r="AB6" s="1"/>
      <c r="AC6" s="1"/>
      <c r="AD6" s="1"/>
      <c r="AE6" s="1"/>
      <c r="AF6" s="1"/>
      <c r="AG6" s="1"/>
      <c r="AH6" s="1"/>
      <c r="AI6" s="1"/>
      <c r="AJ6" s="1"/>
      <c r="AK6" s="1"/>
      <c r="AL6" s="1"/>
      <c r="AM6" s="1"/>
      <c r="AN6" s="1"/>
      <c r="AO6" s="1"/>
      <c r="AP6" s="4"/>
      <c r="AQ6" s="4"/>
    </row>
    <row r="7" spans="1:50" ht="15.75" customHeight="1">
      <c r="A7" s="20"/>
      <c r="B7" s="25"/>
      <c r="C7" s="26"/>
      <c r="D7" s="26"/>
      <c r="E7" s="26"/>
      <c r="F7" s="26"/>
      <c r="G7" s="1"/>
      <c r="H7" s="1"/>
      <c r="I7" s="1"/>
      <c r="J7" s="1"/>
      <c r="K7" s="1"/>
      <c r="L7" s="1"/>
      <c r="M7" s="1"/>
      <c r="N7" s="1"/>
      <c r="O7" s="1"/>
      <c r="P7" s="1"/>
      <c r="Q7" s="1"/>
      <c r="R7" s="1"/>
      <c r="S7" s="1"/>
      <c r="T7" s="1"/>
      <c r="U7" s="1"/>
      <c r="V7" s="1"/>
      <c r="W7" s="1"/>
      <c r="X7" s="1"/>
      <c r="Y7" s="1"/>
      <c r="Z7" s="1"/>
      <c r="AA7" s="1"/>
      <c r="AB7" s="1"/>
      <c r="AC7" s="1"/>
      <c r="AD7" s="1"/>
      <c r="AE7" s="1"/>
      <c r="AF7" s="1"/>
      <c r="AG7" s="1"/>
      <c r="AH7" s="1"/>
      <c r="AI7" s="1"/>
      <c r="AJ7" s="1"/>
      <c r="AK7" s="1"/>
      <c r="AL7" s="1"/>
      <c r="AM7" s="1"/>
      <c r="AN7" s="1"/>
      <c r="AO7" s="1"/>
      <c r="AP7" s="4"/>
      <c r="AQ7" s="4"/>
    </row>
    <row r="8" spans="1:50" s="14" customFormat="1" ht="16.5" customHeight="1">
      <c r="A8" s="27"/>
      <c r="B8" s="62" t="s">
        <v>76</v>
      </c>
      <c r="C8" s="62"/>
      <c r="D8" s="62"/>
      <c r="E8" s="62"/>
      <c r="F8" s="62"/>
      <c r="G8" s="13"/>
      <c r="H8" s="13"/>
      <c r="I8" s="13"/>
      <c r="J8" s="13"/>
      <c r="K8" s="13"/>
      <c r="L8" s="13"/>
      <c r="M8" s="13"/>
      <c r="N8" s="13"/>
      <c r="O8" s="13"/>
      <c r="P8" s="13"/>
      <c r="Q8" s="13"/>
      <c r="R8" s="13"/>
      <c r="S8" s="13"/>
      <c r="T8" s="13"/>
      <c r="U8" s="13"/>
      <c r="V8" s="13"/>
      <c r="W8" s="13"/>
      <c r="X8" s="13"/>
      <c r="Y8" s="13"/>
      <c r="Z8" s="13"/>
      <c r="AA8" s="13"/>
      <c r="AB8" s="13"/>
      <c r="AC8" s="13"/>
      <c r="AD8" s="13"/>
      <c r="AE8" s="13"/>
      <c r="AF8" s="13"/>
      <c r="AG8" s="13"/>
      <c r="AH8" s="13"/>
      <c r="AI8" s="13"/>
      <c r="AJ8" s="13"/>
      <c r="AK8" s="13"/>
      <c r="AL8" s="13"/>
      <c r="AM8" s="13"/>
      <c r="AN8" s="13"/>
      <c r="AO8" s="13"/>
      <c r="AP8" s="4"/>
      <c r="AQ8" s="13"/>
    </row>
    <row r="9" spans="1:50" s="18" customFormat="1" ht="16.5" customHeight="1">
      <c r="A9" s="27"/>
      <c r="B9" s="1180" t="s">
        <v>12</v>
      </c>
      <c r="C9" s="1181"/>
      <c r="D9" s="1181"/>
      <c r="E9" s="1181"/>
      <c r="F9" s="1181"/>
      <c r="G9" s="1182"/>
      <c r="H9" s="1222" t="s">
        <v>20</v>
      </c>
      <c r="I9" s="1222"/>
      <c r="J9" s="1222"/>
      <c r="K9" s="1222"/>
      <c r="L9" s="1222"/>
      <c r="M9" s="1222"/>
      <c r="N9" s="1222"/>
      <c r="O9" s="1222"/>
      <c r="P9" s="1222"/>
      <c r="Q9" s="1222"/>
      <c r="R9" s="1222"/>
      <c r="S9" s="1222"/>
      <c r="T9" s="1222"/>
      <c r="U9" s="1222"/>
      <c r="V9" s="1222"/>
      <c r="W9" s="1222"/>
      <c r="X9" s="1222"/>
      <c r="Y9" s="1222"/>
      <c r="Z9" s="1222"/>
      <c r="AA9" s="1222"/>
      <c r="AB9" s="1222"/>
      <c r="AC9" s="1222"/>
      <c r="AD9" s="1222"/>
      <c r="AE9" s="1222"/>
      <c r="AF9" s="1222"/>
      <c r="AG9" s="1222"/>
      <c r="AH9" s="1222"/>
      <c r="AI9" s="1222"/>
      <c r="AJ9" s="1222"/>
      <c r="AK9" s="1222"/>
      <c r="AL9" s="1222"/>
      <c r="AM9" s="1222"/>
      <c r="AN9" s="1222"/>
      <c r="AO9" s="1222"/>
      <c r="AP9" s="4"/>
      <c r="AQ9" s="13"/>
    </row>
    <row r="10" spans="1:50" s="18" customFormat="1" ht="16.5" customHeight="1">
      <c r="A10" s="27"/>
      <c r="B10" s="1198"/>
      <c r="C10" s="1199"/>
      <c r="D10" s="1199"/>
      <c r="E10" s="1199"/>
      <c r="F10" s="1199"/>
      <c r="G10" s="1200"/>
      <c r="H10" s="1222" t="s">
        <v>48</v>
      </c>
      <c r="I10" s="1222"/>
      <c r="J10" s="1222"/>
      <c r="K10" s="1222"/>
      <c r="L10" s="1222"/>
      <c r="M10" s="1222"/>
      <c r="N10" s="1222"/>
      <c r="O10" s="1222"/>
      <c r="P10" s="1222"/>
      <c r="Q10" s="1222"/>
      <c r="R10" s="1222"/>
      <c r="S10" s="1222"/>
      <c r="T10" s="1222"/>
      <c r="U10" s="1222"/>
      <c r="V10" s="1222"/>
      <c r="W10" s="1222"/>
      <c r="X10" s="1222"/>
      <c r="Y10" s="1222"/>
      <c r="Z10" s="1222"/>
      <c r="AA10" s="1222"/>
      <c r="AB10" s="1222"/>
      <c r="AC10" s="1222"/>
      <c r="AD10" s="1222"/>
      <c r="AE10" s="1222"/>
      <c r="AF10" s="1222"/>
      <c r="AG10" s="1222"/>
      <c r="AH10" s="1222"/>
      <c r="AI10" s="1222"/>
      <c r="AJ10" s="1222"/>
      <c r="AK10" s="1222"/>
      <c r="AL10" s="1222"/>
      <c r="AM10" s="1222"/>
      <c r="AN10" s="1222"/>
      <c r="AO10" s="1222"/>
      <c r="AP10" s="4"/>
      <c r="AQ10" s="13"/>
    </row>
    <row r="11" spans="1:50" s="18" customFormat="1" ht="14.25" customHeight="1">
      <c r="A11" s="27"/>
      <c r="B11" s="1198"/>
      <c r="C11" s="1199"/>
      <c r="D11" s="1199"/>
      <c r="E11" s="1199"/>
      <c r="F11" s="1199"/>
      <c r="G11" s="1200"/>
      <c r="H11" s="1180" t="s">
        <v>190</v>
      </c>
      <c r="I11" s="1182"/>
      <c r="J11" s="1201" t="s">
        <v>94</v>
      </c>
      <c r="K11" s="1202"/>
      <c r="L11" s="1202"/>
      <c r="M11" s="1202"/>
      <c r="N11" s="1202"/>
      <c r="O11" s="1202"/>
      <c r="P11" s="1202"/>
      <c r="Q11" s="1202"/>
      <c r="R11" s="1202"/>
      <c r="S11" s="1202"/>
      <c r="T11" s="1202"/>
      <c r="U11" s="1202"/>
      <c r="V11" s="1202"/>
      <c r="W11" s="1202"/>
      <c r="X11" s="1202"/>
      <c r="Y11" s="1202"/>
      <c r="Z11" s="1202"/>
      <c r="AA11" s="1202"/>
      <c r="AB11" s="1202"/>
      <c r="AC11" s="1218" t="s">
        <v>95</v>
      </c>
      <c r="AD11" s="1205"/>
      <c r="AE11" s="1205"/>
      <c r="AF11" s="1205"/>
      <c r="AG11" s="1205"/>
      <c r="AH11" s="1205"/>
      <c r="AI11" s="1205"/>
      <c r="AJ11" s="1205"/>
      <c r="AK11" s="1205"/>
      <c r="AL11" s="1205"/>
      <c r="AM11" s="1205"/>
      <c r="AN11" s="1205"/>
      <c r="AO11" s="1223"/>
      <c r="AP11" s="4"/>
      <c r="AQ11" s="13"/>
    </row>
    <row r="12" spans="1:50" s="18" customFormat="1" ht="14.25" customHeight="1">
      <c r="A12" s="9"/>
      <c r="B12" s="1198"/>
      <c r="C12" s="1199"/>
      <c r="D12" s="1199"/>
      <c r="E12" s="1199"/>
      <c r="F12" s="1199"/>
      <c r="G12" s="1200"/>
      <c r="H12" s="1183"/>
      <c r="I12" s="1185"/>
      <c r="J12" s="1203"/>
      <c r="K12" s="1204"/>
      <c r="L12" s="1204"/>
      <c r="M12" s="1204"/>
      <c r="N12" s="1204"/>
      <c r="O12" s="1204"/>
      <c r="P12" s="1204"/>
      <c r="Q12" s="1204"/>
      <c r="R12" s="1204"/>
      <c r="S12" s="1204"/>
      <c r="T12" s="1204"/>
      <c r="U12" s="1204"/>
      <c r="V12" s="1204"/>
      <c r="W12" s="1204"/>
      <c r="X12" s="1204"/>
      <c r="Y12" s="1204"/>
      <c r="Z12" s="1204"/>
      <c r="AA12" s="1204"/>
      <c r="AB12" s="1204"/>
      <c r="AC12" s="1218"/>
      <c r="AD12" s="1205"/>
      <c r="AE12" s="63"/>
      <c r="AF12" s="63" t="s">
        <v>6</v>
      </c>
      <c r="AG12" s="63"/>
      <c r="AH12" s="63" t="s">
        <v>96</v>
      </c>
      <c r="AI12" s="63"/>
      <c r="AJ12" s="63" t="s">
        <v>97</v>
      </c>
      <c r="AK12" s="63"/>
      <c r="AL12" s="63"/>
      <c r="AM12" s="63"/>
      <c r="AN12" s="63"/>
      <c r="AO12" s="64"/>
      <c r="AP12" s="4"/>
      <c r="AQ12" s="13"/>
    </row>
    <row r="13" spans="1:50" s="18" customFormat="1" ht="14.25" customHeight="1">
      <c r="A13" s="9"/>
      <c r="B13" s="1183"/>
      <c r="C13" s="1184"/>
      <c r="D13" s="1184"/>
      <c r="E13" s="1184"/>
      <c r="F13" s="1184"/>
      <c r="G13" s="1185"/>
      <c r="H13" s="1180" t="s">
        <v>219</v>
      </c>
      <c r="I13" s="1182"/>
      <c r="J13" s="1201" t="s">
        <v>98</v>
      </c>
      <c r="K13" s="1202"/>
      <c r="L13" s="1202"/>
      <c r="M13" s="1202"/>
      <c r="N13" s="1202"/>
      <c r="O13" s="1202"/>
      <c r="P13" s="1202"/>
      <c r="Q13" s="1202"/>
      <c r="R13" s="1202"/>
      <c r="S13" s="1202"/>
      <c r="T13" s="1202"/>
      <c r="U13" s="1202"/>
      <c r="V13" s="1202"/>
      <c r="W13" s="1202"/>
      <c r="X13" s="1202"/>
      <c r="Y13" s="1202"/>
      <c r="Z13" s="1202"/>
      <c r="AA13" s="1202"/>
      <c r="AB13" s="1202"/>
      <c r="AC13" s="1202"/>
      <c r="AD13" s="1202"/>
      <c r="AE13" s="1202"/>
      <c r="AF13" s="1202"/>
      <c r="AG13" s="1202"/>
      <c r="AH13" s="1202"/>
      <c r="AI13" s="1202"/>
      <c r="AJ13" s="1202"/>
      <c r="AK13" s="1202"/>
      <c r="AL13" s="1202"/>
      <c r="AM13" s="1202"/>
      <c r="AN13" s="1202"/>
      <c r="AO13" s="1206"/>
      <c r="AP13" s="4"/>
      <c r="AQ13" s="13"/>
    </row>
    <row r="14" spans="1:50" s="18" customFormat="1" ht="14.25" customHeight="1">
      <c r="A14" s="1"/>
      <c r="B14" s="76"/>
      <c r="C14" s="77"/>
      <c r="D14" s="77"/>
      <c r="E14" s="77"/>
      <c r="F14" s="77"/>
      <c r="G14" s="78"/>
      <c r="H14" s="1183"/>
      <c r="I14" s="1185"/>
      <c r="J14" s="1203"/>
      <c r="K14" s="1204"/>
      <c r="L14" s="1204"/>
      <c r="M14" s="1204"/>
      <c r="N14" s="1204"/>
      <c r="O14" s="1204"/>
      <c r="P14" s="1204"/>
      <c r="Q14" s="1204"/>
      <c r="R14" s="1204"/>
      <c r="S14" s="1204"/>
      <c r="T14" s="1204"/>
      <c r="U14" s="1204"/>
      <c r="V14" s="1204"/>
      <c r="W14" s="1204"/>
      <c r="X14" s="1204"/>
      <c r="Y14" s="1204"/>
      <c r="Z14" s="1204"/>
      <c r="AA14" s="1204"/>
      <c r="AB14" s="1204"/>
      <c r="AC14" s="1204"/>
      <c r="AD14" s="1204"/>
      <c r="AE14" s="1204"/>
      <c r="AF14" s="1204"/>
      <c r="AG14" s="1204"/>
      <c r="AH14" s="1204"/>
      <c r="AI14" s="1204"/>
      <c r="AJ14" s="1204"/>
      <c r="AK14" s="1204"/>
      <c r="AL14" s="1204"/>
      <c r="AM14" s="1204"/>
      <c r="AN14" s="1204"/>
      <c r="AO14" s="1224"/>
      <c r="AP14" s="4"/>
      <c r="AQ14" s="13"/>
    </row>
    <row r="15" spans="1:50" s="18" customFormat="1" ht="14.25" customHeight="1">
      <c r="A15" s="1"/>
      <c r="B15" s="76"/>
      <c r="C15" s="77"/>
      <c r="D15" s="77"/>
      <c r="E15" s="77"/>
      <c r="F15" s="77"/>
      <c r="G15" s="78"/>
      <c r="H15" s="1180" t="s">
        <v>219</v>
      </c>
      <c r="I15" s="1182"/>
      <c r="J15" s="1201" t="s">
        <v>99</v>
      </c>
      <c r="K15" s="1202"/>
      <c r="L15" s="1202"/>
      <c r="M15" s="1202"/>
      <c r="N15" s="1202"/>
      <c r="O15" s="1202"/>
      <c r="P15" s="1202"/>
      <c r="Q15" s="1202"/>
      <c r="R15" s="1202"/>
      <c r="S15" s="1202"/>
      <c r="T15" s="1202"/>
      <c r="U15" s="1202"/>
      <c r="V15" s="1202"/>
      <c r="W15" s="1202"/>
      <c r="X15" s="1202"/>
      <c r="Y15" s="1202"/>
      <c r="Z15" s="1202"/>
      <c r="AA15" s="1202"/>
      <c r="AB15" s="1202"/>
      <c r="AC15" s="65" t="s">
        <v>220</v>
      </c>
      <c r="AD15" s="1205"/>
      <c r="AE15" s="1205"/>
      <c r="AF15" s="1205"/>
      <c r="AG15" s="1205"/>
      <c r="AH15" s="63" t="s">
        <v>221</v>
      </c>
      <c r="AI15" s="1216" t="s">
        <v>222</v>
      </c>
      <c r="AJ15" s="1216"/>
      <c r="AK15" s="1216"/>
      <c r="AL15" s="1216"/>
      <c r="AM15" s="1216"/>
      <c r="AN15" s="1216"/>
      <c r="AO15" s="1217"/>
      <c r="AP15" s="4"/>
      <c r="AQ15" s="13"/>
      <c r="AR15" s="18" t="s">
        <v>100</v>
      </c>
    </row>
    <row r="16" spans="1:50" s="18" customFormat="1" ht="14.25" customHeight="1">
      <c r="A16" s="28"/>
      <c r="B16" s="29"/>
      <c r="C16" s="30"/>
      <c r="D16" s="30"/>
      <c r="E16" s="30"/>
      <c r="F16" s="30"/>
      <c r="G16" s="31"/>
      <c r="H16" s="1183"/>
      <c r="I16" s="1185"/>
      <c r="J16" s="1203"/>
      <c r="K16" s="1204"/>
      <c r="L16" s="1204"/>
      <c r="M16" s="1204"/>
      <c r="N16" s="1204"/>
      <c r="O16" s="1204"/>
      <c r="P16" s="1204"/>
      <c r="Q16" s="1204"/>
      <c r="R16" s="1204"/>
      <c r="S16" s="1204"/>
      <c r="T16" s="1204"/>
      <c r="U16" s="1204"/>
      <c r="V16" s="1204"/>
      <c r="W16" s="1204"/>
      <c r="X16" s="1204"/>
      <c r="Y16" s="1204"/>
      <c r="Z16" s="1204"/>
      <c r="AA16" s="1204"/>
      <c r="AB16" s="1204"/>
      <c r="AC16" s="1218"/>
      <c r="AD16" s="1205"/>
      <c r="AE16" s="63"/>
      <c r="AF16" s="63" t="s">
        <v>6</v>
      </c>
      <c r="AG16" s="63"/>
      <c r="AH16" s="63" t="s">
        <v>96</v>
      </c>
      <c r="AI16" s="63"/>
      <c r="AJ16" s="63" t="s">
        <v>97</v>
      </c>
      <c r="AK16" s="63"/>
      <c r="AL16" s="63"/>
      <c r="AM16" s="63"/>
      <c r="AN16" s="63"/>
      <c r="AO16" s="64"/>
      <c r="AP16" s="4"/>
      <c r="AQ16" s="13"/>
      <c r="AR16" s="18" t="s">
        <v>101</v>
      </c>
    </row>
    <row r="17" spans="1:44" s="18" customFormat="1" ht="14.25" customHeight="1">
      <c r="A17" s="32"/>
      <c r="B17" s="1198" t="s">
        <v>112</v>
      </c>
      <c r="C17" s="1199"/>
      <c r="D17" s="1199"/>
      <c r="E17" s="1199"/>
      <c r="F17" s="1199"/>
      <c r="G17" s="1200"/>
      <c r="H17" s="1180" t="s">
        <v>219</v>
      </c>
      <c r="I17" s="1182"/>
      <c r="J17" s="1201" t="s">
        <v>102</v>
      </c>
      <c r="K17" s="1202"/>
      <c r="L17" s="1202"/>
      <c r="M17" s="1202"/>
      <c r="N17" s="1202"/>
      <c r="O17" s="1202"/>
      <c r="P17" s="1202"/>
      <c r="Q17" s="1202"/>
      <c r="R17" s="1202"/>
      <c r="S17" s="1202"/>
      <c r="T17" s="1202"/>
      <c r="U17" s="1202"/>
      <c r="V17" s="1202"/>
      <c r="W17" s="1202"/>
      <c r="X17" s="1202"/>
      <c r="Y17" s="1202"/>
      <c r="Z17" s="1202"/>
      <c r="AA17" s="1202"/>
      <c r="AB17" s="1202"/>
      <c r="AC17" s="65" t="s">
        <v>220</v>
      </c>
      <c r="AD17" s="1205"/>
      <c r="AE17" s="1205"/>
      <c r="AF17" s="1205"/>
      <c r="AG17" s="1205"/>
      <c r="AH17" s="63" t="s">
        <v>221</v>
      </c>
      <c r="AI17" s="1216" t="s">
        <v>223</v>
      </c>
      <c r="AJ17" s="1216"/>
      <c r="AK17" s="1216"/>
      <c r="AL17" s="1216"/>
      <c r="AM17" s="1216"/>
      <c r="AN17" s="1216"/>
      <c r="AO17" s="1217"/>
      <c r="AP17" s="4"/>
      <c r="AQ17" s="13"/>
      <c r="AR17" s="18" t="s">
        <v>103</v>
      </c>
    </row>
    <row r="18" spans="1:44" s="18" customFormat="1" ht="14.25" customHeight="1">
      <c r="A18" s="32"/>
      <c r="B18" s="1198"/>
      <c r="C18" s="1199"/>
      <c r="D18" s="1199"/>
      <c r="E18" s="1199"/>
      <c r="F18" s="1199"/>
      <c r="G18" s="1200"/>
      <c r="H18" s="1183"/>
      <c r="I18" s="1185"/>
      <c r="J18" s="1203"/>
      <c r="K18" s="1204"/>
      <c r="L18" s="1204"/>
      <c r="M18" s="1204"/>
      <c r="N18" s="1204"/>
      <c r="O18" s="1204"/>
      <c r="P18" s="1204"/>
      <c r="Q18" s="1204"/>
      <c r="R18" s="1204"/>
      <c r="S18" s="1204"/>
      <c r="T18" s="1204"/>
      <c r="U18" s="1204"/>
      <c r="V18" s="1204"/>
      <c r="W18" s="1204"/>
      <c r="X18" s="1204"/>
      <c r="Y18" s="1204"/>
      <c r="Z18" s="1204"/>
      <c r="AA18" s="1204"/>
      <c r="AB18" s="1204"/>
      <c r="AC18" s="1218"/>
      <c r="AD18" s="1205"/>
      <c r="AE18" s="63"/>
      <c r="AF18" s="63" t="s">
        <v>6</v>
      </c>
      <c r="AG18" s="63"/>
      <c r="AH18" s="63" t="s">
        <v>96</v>
      </c>
      <c r="AI18" s="63"/>
      <c r="AJ18" s="63" t="s">
        <v>97</v>
      </c>
      <c r="AK18" s="63"/>
      <c r="AL18" s="63"/>
      <c r="AM18" s="63"/>
      <c r="AN18" s="63"/>
      <c r="AO18" s="64"/>
      <c r="AP18" s="4"/>
      <c r="AQ18" s="13"/>
      <c r="AR18" s="18" t="s">
        <v>104</v>
      </c>
    </row>
    <row r="19" spans="1:44" s="18" customFormat="1" ht="23.25" customHeight="1">
      <c r="A19" s="32"/>
      <c r="B19" s="1198"/>
      <c r="C19" s="1199"/>
      <c r="D19" s="1199"/>
      <c r="E19" s="1199"/>
      <c r="F19" s="1199"/>
      <c r="G19" s="1200"/>
      <c r="H19" s="1219" t="s">
        <v>21</v>
      </c>
      <c r="I19" s="1220"/>
      <c r="J19" s="1220"/>
      <c r="K19" s="1220"/>
      <c r="L19" s="1220"/>
      <c r="M19" s="1220"/>
      <c r="N19" s="1220"/>
      <c r="O19" s="1220"/>
      <c r="P19" s="1220"/>
      <c r="Q19" s="1220"/>
      <c r="R19" s="1220"/>
      <c r="S19" s="1220"/>
      <c r="T19" s="1220"/>
      <c r="U19" s="1220"/>
      <c r="V19" s="1220"/>
      <c r="W19" s="1220"/>
      <c r="X19" s="1220"/>
      <c r="Y19" s="1220"/>
      <c r="Z19" s="1220"/>
      <c r="AA19" s="1220"/>
      <c r="AB19" s="1220"/>
      <c r="AC19" s="1220"/>
      <c r="AD19" s="1220"/>
      <c r="AE19" s="1220"/>
      <c r="AF19" s="1220"/>
      <c r="AG19" s="1220"/>
      <c r="AH19" s="1220"/>
      <c r="AI19" s="1220"/>
      <c r="AJ19" s="1220"/>
      <c r="AK19" s="1220"/>
      <c r="AL19" s="1220"/>
      <c r="AM19" s="1220"/>
      <c r="AN19" s="1220"/>
      <c r="AO19" s="1221"/>
      <c r="AP19" s="4"/>
      <c r="AQ19" s="13"/>
    </row>
    <row r="20" spans="1:44" s="18" customFormat="1" ht="21" customHeight="1">
      <c r="A20" s="32"/>
      <c r="B20" s="29"/>
      <c r="C20" s="30"/>
      <c r="D20" s="30"/>
      <c r="E20" s="30"/>
      <c r="F20" s="30"/>
      <c r="G20" s="31"/>
      <c r="H20" s="1180" t="s">
        <v>219</v>
      </c>
      <c r="I20" s="1182"/>
      <c r="J20" s="1201" t="s">
        <v>105</v>
      </c>
      <c r="K20" s="1202"/>
      <c r="L20" s="1202"/>
      <c r="M20" s="1202"/>
      <c r="N20" s="1202"/>
      <c r="O20" s="1202"/>
      <c r="P20" s="1202"/>
      <c r="Q20" s="1202"/>
      <c r="R20" s="1202"/>
      <c r="S20" s="1202"/>
      <c r="T20" s="1202"/>
      <c r="U20" s="1202"/>
      <c r="V20" s="1202"/>
      <c r="W20" s="1202"/>
      <c r="X20" s="1202"/>
      <c r="Y20" s="1202"/>
      <c r="Z20" s="1202"/>
      <c r="AA20" s="1202"/>
      <c r="AB20" s="1202"/>
      <c r="AC20" s="1202"/>
      <c r="AD20" s="1202"/>
      <c r="AE20" s="1202"/>
      <c r="AF20" s="1202"/>
      <c r="AG20" s="1202"/>
      <c r="AH20" s="1202"/>
      <c r="AI20" s="1202"/>
      <c r="AJ20" s="1202"/>
      <c r="AK20" s="1202"/>
      <c r="AL20" s="1202"/>
      <c r="AM20" s="1202"/>
      <c r="AN20" s="1202"/>
      <c r="AO20" s="1206"/>
      <c r="AP20" s="4"/>
      <c r="AQ20" s="13"/>
    </row>
    <row r="21" spans="1:44" s="18" customFormat="1" ht="14.25" customHeight="1">
      <c r="A21" s="32"/>
      <c r="B21" s="29"/>
      <c r="C21" s="30"/>
      <c r="D21" s="30"/>
      <c r="E21" s="30"/>
      <c r="F21" s="30"/>
      <c r="G21" s="31"/>
      <c r="H21" s="76"/>
      <c r="I21" s="78"/>
      <c r="J21" s="29" t="s">
        <v>106</v>
      </c>
      <c r="K21" s="30"/>
      <c r="L21" s="30"/>
      <c r="M21" s="30"/>
      <c r="N21" s="30"/>
      <c r="O21" s="30"/>
      <c r="P21" s="30"/>
      <c r="Q21" s="30"/>
      <c r="R21" s="30"/>
      <c r="S21" s="30"/>
      <c r="T21" s="30"/>
      <c r="U21" s="30"/>
      <c r="V21" s="30"/>
      <c r="W21" s="30"/>
      <c r="X21" s="30"/>
      <c r="Y21" s="30"/>
      <c r="Z21" s="30"/>
      <c r="AA21" s="30"/>
      <c r="AB21" s="30"/>
      <c r="AC21" s="30"/>
      <c r="AD21" s="30"/>
      <c r="AE21" s="30"/>
      <c r="AF21" s="30"/>
      <c r="AG21" s="30"/>
      <c r="AH21" s="30"/>
      <c r="AI21" s="30"/>
      <c r="AJ21" s="30"/>
      <c r="AK21" s="30"/>
      <c r="AL21" s="30"/>
      <c r="AM21" s="30"/>
      <c r="AN21" s="30"/>
      <c r="AO21" s="31"/>
      <c r="AP21" s="4"/>
      <c r="AQ21" s="13"/>
    </row>
    <row r="22" spans="1:44" s="18" customFormat="1" ht="15.75" customHeight="1">
      <c r="A22" s="32"/>
      <c r="B22" s="29"/>
      <c r="C22" s="30"/>
      <c r="D22" s="30"/>
      <c r="E22" s="30"/>
      <c r="F22" s="30"/>
      <c r="G22" s="31"/>
      <c r="H22" s="29"/>
      <c r="I22" s="31"/>
      <c r="J22" s="1207"/>
      <c r="K22" s="1208"/>
      <c r="L22" s="1208"/>
      <c r="M22" s="1208"/>
      <c r="N22" s="1208"/>
      <c r="O22" s="1208"/>
      <c r="P22" s="1208"/>
      <c r="Q22" s="1208"/>
      <c r="R22" s="1208"/>
      <c r="S22" s="1208"/>
      <c r="T22" s="1208"/>
      <c r="U22" s="1208"/>
      <c r="V22" s="1208"/>
      <c r="W22" s="1208"/>
      <c r="X22" s="1208"/>
      <c r="Y22" s="1208"/>
      <c r="Z22" s="1208"/>
      <c r="AA22" s="1208"/>
      <c r="AB22" s="1208"/>
      <c r="AC22" s="1208"/>
      <c r="AD22" s="1208"/>
      <c r="AE22" s="1208"/>
      <c r="AF22" s="1208"/>
      <c r="AG22" s="1208"/>
      <c r="AH22" s="1208"/>
      <c r="AI22" s="1208"/>
      <c r="AJ22" s="1208"/>
      <c r="AK22" s="1208"/>
      <c r="AL22" s="1208"/>
      <c r="AM22" s="1208"/>
      <c r="AN22" s="1208"/>
      <c r="AO22" s="1209"/>
      <c r="AP22" s="4"/>
      <c r="AQ22" s="13"/>
    </row>
    <row r="23" spans="1:44" s="18" customFormat="1" ht="15.75" customHeight="1">
      <c r="A23" s="32"/>
      <c r="B23" s="33"/>
      <c r="C23" s="34"/>
      <c r="D23" s="34"/>
      <c r="E23" s="34"/>
      <c r="F23" s="34"/>
      <c r="G23" s="35"/>
      <c r="H23" s="33"/>
      <c r="I23" s="35"/>
      <c r="J23" s="1210"/>
      <c r="K23" s="1211"/>
      <c r="L23" s="1211"/>
      <c r="M23" s="1211"/>
      <c r="N23" s="1211"/>
      <c r="O23" s="1211"/>
      <c r="P23" s="1211"/>
      <c r="Q23" s="1211"/>
      <c r="R23" s="1211"/>
      <c r="S23" s="1211"/>
      <c r="T23" s="1211"/>
      <c r="U23" s="1211"/>
      <c r="V23" s="1211"/>
      <c r="W23" s="1211"/>
      <c r="X23" s="1211"/>
      <c r="Y23" s="1211"/>
      <c r="Z23" s="1211"/>
      <c r="AA23" s="1211"/>
      <c r="AB23" s="1211"/>
      <c r="AC23" s="1211"/>
      <c r="AD23" s="1211"/>
      <c r="AE23" s="1211"/>
      <c r="AF23" s="1211"/>
      <c r="AG23" s="1211"/>
      <c r="AH23" s="1211"/>
      <c r="AI23" s="1211"/>
      <c r="AJ23" s="1211"/>
      <c r="AK23" s="1211"/>
      <c r="AL23" s="1211"/>
      <c r="AM23" s="1211"/>
      <c r="AN23" s="1211"/>
      <c r="AO23" s="1212"/>
      <c r="AP23" s="4"/>
      <c r="AQ23" s="13"/>
    </row>
    <row r="24" spans="1:44" s="18" customFormat="1" ht="9" customHeight="1">
      <c r="A24" s="59"/>
      <c r="B24" s="61"/>
      <c r="C24" s="30"/>
      <c r="D24" s="30"/>
      <c r="E24" s="30"/>
      <c r="F24" s="30"/>
      <c r="G24" s="30"/>
      <c r="H24" s="77"/>
      <c r="I24" s="77"/>
      <c r="J24" s="80"/>
      <c r="K24" s="80"/>
      <c r="L24" s="80"/>
      <c r="M24" s="80"/>
      <c r="N24" s="80"/>
      <c r="O24" s="80"/>
      <c r="P24" s="80"/>
      <c r="Q24" s="80"/>
      <c r="R24" s="80"/>
      <c r="S24" s="80"/>
      <c r="T24" s="80"/>
      <c r="U24" s="80"/>
      <c r="V24" s="80"/>
      <c r="W24" s="80"/>
      <c r="X24" s="80"/>
      <c r="Y24" s="80"/>
      <c r="Z24" s="80"/>
      <c r="AA24" s="80"/>
      <c r="AB24" s="80"/>
      <c r="AC24" s="80"/>
      <c r="AD24" s="80"/>
      <c r="AE24" s="80"/>
      <c r="AF24" s="80"/>
      <c r="AG24" s="80"/>
      <c r="AH24" s="80"/>
      <c r="AI24" s="80"/>
      <c r="AJ24" s="80"/>
      <c r="AK24" s="80"/>
      <c r="AL24" s="80"/>
      <c r="AM24" s="80"/>
      <c r="AN24" s="80"/>
      <c r="AO24" s="80"/>
      <c r="AP24" s="4"/>
      <c r="AQ24" s="13"/>
    </row>
    <row r="25" spans="1:44" s="18" customFormat="1" ht="16.5" customHeight="1">
      <c r="A25" s="27"/>
      <c r="B25" s="1180" t="s">
        <v>12</v>
      </c>
      <c r="C25" s="1181"/>
      <c r="D25" s="1181"/>
      <c r="E25" s="1181"/>
      <c r="F25" s="1181"/>
      <c r="G25" s="1182"/>
      <c r="H25" s="1222" t="s">
        <v>20</v>
      </c>
      <c r="I25" s="1222"/>
      <c r="J25" s="1222"/>
      <c r="K25" s="1222"/>
      <c r="L25" s="1222"/>
      <c r="M25" s="1222"/>
      <c r="N25" s="1222"/>
      <c r="O25" s="1222"/>
      <c r="P25" s="1222"/>
      <c r="Q25" s="1222"/>
      <c r="R25" s="1222"/>
      <c r="S25" s="1222"/>
      <c r="T25" s="1222"/>
      <c r="U25" s="1222"/>
      <c r="V25" s="1222"/>
      <c r="W25" s="1222"/>
      <c r="X25" s="1222"/>
      <c r="Y25" s="1222"/>
      <c r="Z25" s="1222"/>
      <c r="AA25" s="1222"/>
      <c r="AB25" s="1222"/>
      <c r="AC25" s="1222"/>
      <c r="AD25" s="1222"/>
      <c r="AE25" s="1222"/>
      <c r="AF25" s="1222"/>
      <c r="AG25" s="1222"/>
      <c r="AH25" s="1222"/>
      <c r="AI25" s="1222"/>
      <c r="AJ25" s="1222"/>
      <c r="AK25" s="1222"/>
      <c r="AL25" s="1222"/>
      <c r="AM25" s="1222"/>
      <c r="AN25" s="1222"/>
      <c r="AO25" s="1222"/>
      <c r="AP25" s="4"/>
      <c r="AQ25" s="13"/>
    </row>
    <row r="26" spans="1:44" s="18" customFormat="1" ht="16.5" customHeight="1">
      <c r="A26" s="27"/>
      <c r="B26" s="1198"/>
      <c r="C26" s="1199"/>
      <c r="D26" s="1199"/>
      <c r="E26" s="1199"/>
      <c r="F26" s="1199"/>
      <c r="G26" s="1200"/>
      <c r="H26" s="1222" t="s">
        <v>48</v>
      </c>
      <c r="I26" s="1222"/>
      <c r="J26" s="1222"/>
      <c r="K26" s="1222"/>
      <c r="L26" s="1222"/>
      <c r="M26" s="1222"/>
      <c r="N26" s="1222"/>
      <c r="O26" s="1222"/>
      <c r="P26" s="1222"/>
      <c r="Q26" s="1222"/>
      <c r="R26" s="1222"/>
      <c r="S26" s="1222"/>
      <c r="T26" s="1222"/>
      <c r="U26" s="1222"/>
      <c r="V26" s="1222"/>
      <c r="W26" s="1222"/>
      <c r="X26" s="1222"/>
      <c r="Y26" s="1222"/>
      <c r="Z26" s="1222"/>
      <c r="AA26" s="1222"/>
      <c r="AB26" s="1222"/>
      <c r="AC26" s="1222"/>
      <c r="AD26" s="1222"/>
      <c r="AE26" s="1222"/>
      <c r="AF26" s="1222"/>
      <c r="AG26" s="1222"/>
      <c r="AH26" s="1222"/>
      <c r="AI26" s="1222"/>
      <c r="AJ26" s="1222"/>
      <c r="AK26" s="1222"/>
      <c r="AL26" s="1222"/>
      <c r="AM26" s="1222"/>
      <c r="AN26" s="1222"/>
      <c r="AO26" s="1222"/>
      <c r="AP26" s="4"/>
      <c r="AQ26" s="13"/>
    </row>
    <row r="27" spans="1:44" s="18" customFormat="1" ht="14.25" customHeight="1">
      <c r="A27" s="27"/>
      <c r="B27" s="1198"/>
      <c r="C27" s="1199"/>
      <c r="D27" s="1199"/>
      <c r="E27" s="1199"/>
      <c r="F27" s="1199"/>
      <c r="G27" s="1200"/>
      <c r="H27" s="1180" t="s">
        <v>219</v>
      </c>
      <c r="I27" s="1182"/>
      <c r="J27" s="1201" t="s">
        <v>94</v>
      </c>
      <c r="K27" s="1202"/>
      <c r="L27" s="1202"/>
      <c r="M27" s="1202"/>
      <c r="N27" s="1202"/>
      <c r="O27" s="1202"/>
      <c r="P27" s="1202"/>
      <c r="Q27" s="1202"/>
      <c r="R27" s="1202"/>
      <c r="S27" s="1202"/>
      <c r="T27" s="1202"/>
      <c r="U27" s="1202"/>
      <c r="V27" s="1202"/>
      <c r="W27" s="1202"/>
      <c r="X27" s="1202"/>
      <c r="Y27" s="1202"/>
      <c r="Z27" s="1202"/>
      <c r="AA27" s="1202"/>
      <c r="AB27" s="1202"/>
      <c r="AC27" s="1218" t="s">
        <v>95</v>
      </c>
      <c r="AD27" s="1205"/>
      <c r="AE27" s="1205"/>
      <c r="AF27" s="1205"/>
      <c r="AG27" s="1205"/>
      <c r="AH27" s="1205"/>
      <c r="AI27" s="1205"/>
      <c r="AJ27" s="1205"/>
      <c r="AK27" s="1205"/>
      <c r="AL27" s="1205"/>
      <c r="AM27" s="1205"/>
      <c r="AN27" s="1205"/>
      <c r="AO27" s="1223"/>
      <c r="AP27" s="4"/>
      <c r="AQ27" s="13"/>
    </row>
    <row r="28" spans="1:44" s="18" customFormat="1" ht="14.25" customHeight="1">
      <c r="A28" s="9"/>
      <c r="B28" s="1198"/>
      <c r="C28" s="1199"/>
      <c r="D28" s="1199"/>
      <c r="E28" s="1199"/>
      <c r="F28" s="1199"/>
      <c r="G28" s="1200"/>
      <c r="H28" s="1183"/>
      <c r="I28" s="1185"/>
      <c r="J28" s="1203"/>
      <c r="K28" s="1204"/>
      <c r="L28" s="1204"/>
      <c r="M28" s="1204"/>
      <c r="N28" s="1204"/>
      <c r="O28" s="1204"/>
      <c r="P28" s="1204"/>
      <c r="Q28" s="1204"/>
      <c r="R28" s="1204"/>
      <c r="S28" s="1204"/>
      <c r="T28" s="1204"/>
      <c r="U28" s="1204"/>
      <c r="V28" s="1204"/>
      <c r="W28" s="1204"/>
      <c r="X28" s="1204"/>
      <c r="Y28" s="1204"/>
      <c r="Z28" s="1204"/>
      <c r="AA28" s="1204"/>
      <c r="AB28" s="1204"/>
      <c r="AC28" s="1218"/>
      <c r="AD28" s="1205"/>
      <c r="AE28" s="63"/>
      <c r="AF28" s="63" t="s">
        <v>6</v>
      </c>
      <c r="AG28" s="63"/>
      <c r="AH28" s="63" t="s">
        <v>96</v>
      </c>
      <c r="AI28" s="63"/>
      <c r="AJ28" s="63" t="s">
        <v>97</v>
      </c>
      <c r="AK28" s="63"/>
      <c r="AL28" s="63"/>
      <c r="AM28" s="63"/>
      <c r="AN28" s="63"/>
      <c r="AO28" s="64"/>
      <c r="AP28" s="4"/>
      <c r="AQ28" s="13"/>
    </row>
    <row r="29" spans="1:44" s="18" customFormat="1" ht="14.25" customHeight="1">
      <c r="A29" s="9"/>
      <c r="B29" s="1183"/>
      <c r="C29" s="1184"/>
      <c r="D29" s="1184"/>
      <c r="E29" s="1184"/>
      <c r="F29" s="1184"/>
      <c r="G29" s="1185"/>
      <c r="H29" s="1180" t="s">
        <v>219</v>
      </c>
      <c r="I29" s="1182"/>
      <c r="J29" s="1201" t="s">
        <v>98</v>
      </c>
      <c r="K29" s="1202"/>
      <c r="L29" s="1202"/>
      <c r="M29" s="1202"/>
      <c r="N29" s="1202"/>
      <c r="O29" s="1202"/>
      <c r="P29" s="1202"/>
      <c r="Q29" s="1202"/>
      <c r="R29" s="1202"/>
      <c r="S29" s="1202"/>
      <c r="T29" s="1202"/>
      <c r="U29" s="1202"/>
      <c r="V29" s="1202"/>
      <c r="W29" s="1202"/>
      <c r="X29" s="1202"/>
      <c r="Y29" s="1202"/>
      <c r="Z29" s="1202"/>
      <c r="AA29" s="1202"/>
      <c r="AB29" s="1202"/>
      <c r="AC29" s="1202"/>
      <c r="AD29" s="1202"/>
      <c r="AE29" s="1202"/>
      <c r="AF29" s="1202"/>
      <c r="AG29" s="1202"/>
      <c r="AH29" s="1202"/>
      <c r="AI29" s="1202"/>
      <c r="AJ29" s="1202"/>
      <c r="AK29" s="1202"/>
      <c r="AL29" s="1202"/>
      <c r="AM29" s="1202"/>
      <c r="AN29" s="1202"/>
      <c r="AO29" s="1206"/>
      <c r="AP29" s="4"/>
      <c r="AQ29" s="13"/>
    </row>
    <row r="30" spans="1:44" s="18" customFormat="1" ht="14.25" customHeight="1">
      <c r="A30" s="1"/>
      <c r="B30" s="76"/>
      <c r="C30" s="77"/>
      <c r="D30" s="77"/>
      <c r="E30" s="77"/>
      <c r="F30" s="77"/>
      <c r="G30" s="78"/>
      <c r="H30" s="1183"/>
      <c r="I30" s="1185"/>
      <c r="J30" s="1203"/>
      <c r="K30" s="1204"/>
      <c r="L30" s="1204"/>
      <c r="M30" s="1204"/>
      <c r="N30" s="1204"/>
      <c r="O30" s="1204"/>
      <c r="P30" s="1204"/>
      <c r="Q30" s="1204"/>
      <c r="R30" s="1204"/>
      <c r="S30" s="1204"/>
      <c r="T30" s="1204"/>
      <c r="U30" s="1204"/>
      <c r="V30" s="1204"/>
      <c r="W30" s="1204"/>
      <c r="X30" s="1204"/>
      <c r="Y30" s="1204"/>
      <c r="Z30" s="1204"/>
      <c r="AA30" s="1204"/>
      <c r="AB30" s="1204"/>
      <c r="AC30" s="1204"/>
      <c r="AD30" s="1204"/>
      <c r="AE30" s="1204"/>
      <c r="AF30" s="1204"/>
      <c r="AG30" s="1204"/>
      <c r="AH30" s="1204"/>
      <c r="AI30" s="1204"/>
      <c r="AJ30" s="1204"/>
      <c r="AK30" s="1204"/>
      <c r="AL30" s="1204"/>
      <c r="AM30" s="1204"/>
      <c r="AN30" s="1204"/>
      <c r="AO30" s="1224"/>
      <c r="AP30" s="4"/>
      <c r="AQ30" s="13"/>
    </row>
    <row r="31" spans="1:44" s="18" customFormat="1" ht="14.25" customHeight="1">
      <c r="A31" s="1"/>
      <c r="B31" s="76"/>
      <c r="C31" s="77"/>
      <c r="D31" s="77"/>
      <c r="E31" s="77"/>
      <c r="F31" s="77"/>
      <c r="G31" s="78"/>
      <c r="H31" s="1180" t="s">
        <v>219</v>
      </c>
      <c r="I31" s="1182"/>
      <c r="J31" s="1201" t="s">
        <v>99</v>
      </c>
      <c r="K31" s="1202"/>
      <c r="L31" s="1202"/>
      <c r="M31" s="1202"/>
      <c r="N31" s="1202"/>
      <c r="O31" s="1202"/>
      <c r="P31" s="1202"/>
      <c r="Q31" s="1202"/>
      <c r="R31" s="1202"/>
      <c r="S31" s="1202"/>
      <c r="T31" s="1202"/>
      <c r="U31" s="1202"/>
      <c r="V31" s="1202"/>
      <c r="W31" s="1202"/>
      <c r="X31" s="1202"/>
      <c r="Y31" s="1202"/>
      <c r="Z31" s="1202"/>
      <c r="AA31" s="1202"/>
      <c r="AB31" s="1202"/>
      <c r="AC31" s="65" t="s">
        <v>220</v>
      </c>
      <c r="AD31" s="1205"/>
      <c r="AE31" s="1205"/>
      <c r="AF31" s="1205"/>
      <c r="AG31" s="1205"/>
      <c r="AH31" s="63" t="s">
        <v>221</v>
      </c>
      <c r="AI31" s="1216" t="s">
        <v>222</v>
      </c>
      <c r="AJ31" s="1216"/>
      <c r="AK31" s="1216"/>
      <c r="AL31" s="1216"/>
      <c r="AM31" s="1216"/>
      <c r="AN31" s="1216"/>
      <c r="AO31" s="1217"/>
      <c r="AP31" s="4"/>
      <c r="AQ31" s="13"/>
      <c r="AR31" s="18" t="s">
        <v>100</v>
      </c>
    </row>
    <row r="32" spans="1:44" s="18" customFormat="1" ht="14.25" customHeight="1">
      <c r="A32" s="28"/>
      <c r="B32" s="29"/>
      <c r="C32" s="30"/>
      <c r="D32" s="30"/>
      <c r="E32" s="30"/>
      <c r="F32" s="30"/>
      <c r="G32" s="31"/>
      <c r="H32" s="1183"/>
      <c r="I32" s="1185"/>
      <c r="J32" s="1203"/>
      <c r="K32" s="1204"/>
      <c r="L32" s="1204"/>
      <c r="M32" s="1204"/>
      <c r="N32" s="1204"/>
      <c r="O32" s="1204"/>
      <c r="P32" s="1204"/>
      <c r="Q32" s="1204"/>
      <c r="R32" s="1204"/>
      <c r="S32" s="1204"/>
      <c r="T32" s="1204"/>
      <c r="U32" s="1204"/>
      <c r="V32" s="1204"/>
      <c r="W32" s="1204"/>
      <c r="X32" s="1204"/>
      <c r="Y32" s="1204"/>
      <c r="Z32" s="1204"/>
      <c r="AA32" s="1204"/>
      <c r="AB32" s="1204"/>
      <c r="AC32" s="1218"/>
      <c r="AD32" s="1205"/>
      <c r="AE32" s="63"/>
      <c r="AF32" s="63" t="s">
        <v>6</v>
      </c>
      <c r="AG32" s="63"/>
      <c r="AH32" s="63" t="s">
        <v>96</v>
      </c>
      <c r="AI32" s="63"/>
      <c r="AJ32" s="63" t="s">
        <v>97</v>
      </c>
      <c r="AK32" s="63"/>
      <c r="AL32" s="63"/>
      <c r="AM32" s="63"/>
      <c r="AN32" s="63"/>
      <c r="AO32" s="64"/>
      <c r="AP32" s="4"/>
      <c r="AQ32" s="13"/>
      <c r="AR32" s="18" t="s">
        <v>101</v>
      </c>
    </row>
    <row r="33" spans="1:44" s="18" customFormat="1" ht="14.25" customHeight="1">
      <c r="A33" s="32"/>
      <c r="B33" s="1198" t="s">
        <v>112</v>
      </c>
      <c r="C33" s="1199"/>
      <c r="D33" s="1199"/>
      <c r="E33" s="1199"/>
      <c r="F33" s="1199"/>
      <c r="G33" s="1200"/>
      <c r="H33" s="1180" t="s">
        <v>219</v>
      </c>
      <c r="I33" s="1182"/>
      <c r="J33" s="1201" t="s">
        <v>102</v>
      </c>
      <c r="K33" s="1202"/>
      <c r="L33" s="1202"/>
      <c r="M33" s="1202"/>
      <c r="N33" s="1202"/>
      <c r="O33" s="1202"/>
      <c r="P33" s="1202"/>
      <c r="Q33" s="1202"/>
      <c r="R33" s="1202"/>
      <c r="S33" s="1202"/>
      <c r="T33" s="1202"/>
      <c r="U33" s="1202"/>
      <c r="V33" s="1202"/>
      <c r="W33" s="1202"/>
      <c r="X33" s="1202"/>
      <c r="Y33" s="1202"/>
      <c r="Z33" s="1202"/>
      <c r="AA33" s="1202"/>
      <c r="AB33" s="1202"/>
      <c r="AC33" s="65" t="s">
        <v>220</v>
      </c>
      <c r="AD33" s="1205"/>
      <c r="AE33" s="1205"/>
      <c r="AF33" s="1205"/>
      <c r="AG33" s="1205"/>
      <c r="AH33" s="63" t="s">
        <v>221</v>
      </c>
      <c r="AI33" s="1216" t="s">
        <v>223</v>
      </c>
      <c r="AJ33" s="1216"/>
      <c r="AK33" s="1216"/>
      <c r="AL33" s="1216"/>
      <c r="AM33" s="1216"/>
      <c r="AN33" s="1216"/>
      <c r="AO33" s="1217"/>
      <c r="AP33" s="4"/>
      <c r="AQ33" s="13"/>
      <c r="AR33" s="18" t="s">
        <v>103</v>
      </c>
    </row>
    <row r="34" spans="1:44" s="18" customFormat="1" ht="14.25" customHeight="1">
      <c r="A34" s="32"/>
      <c r="B34" s="1198"/>
      <c r="C34" s="1199"/>
      <c r="D34" s="1199"/>
      <c r="E34" s="1199"/>
      <c r="F34" s="1199"/>
      <c r="G34" s="1200"/>
      <c r="H34" s="1183"/>
      <c r="I34" s="1185"/>
      <c r="J34" s="1203"/>
      <c r="K34" s="1204"/>
      <c r="L34" s="1204"/>
      <c r="M34" s="1204"/>
      <c r="N34" s="1204"/>
      <c r="O34" s="1204"/>
      <c r="P34" s="1204"/>
      <c r="Q34" s="1204"/>
      <c r="R34" s="1204"/>
      <c r="S34" s="1204"/>
      <c r="T34" s="1204"/>
      <c r="U34" s="1204"/>
      <c r="V34" s="1204"/>
      <c r="W34" s="1204"/>
      <c r="X34" s="1204"/>
      <c r="Y34" s="1204"/>
      <c r="Z34" s="1204"/>
      <c r="AA34" s="1204"/>
      <c r="AB34" s="1204"/>
      <c r="AC34" s="1218"/>
      <c r="AD34" s="1205"/>
      <c r="AE34" s="63"/>
      <c r="AF34" s="63" t="s">
        <v>6</v>
      </c>
      <c r="AG34" s="63"/>
      <c r="AH34" s="63" t="s">
        <v>96</v>
      </c>
      <c r="AI34" s="63"/>
      <c r="AJ34" s="63" t="s">
        <v>97</v>
      </c>
      <c r="AK34" s="63"/>
      <c r="AL34" s="63"/>
      <c r="AM34" s="63"/>
      <c r="AN34" s="63"/>
      <c r="AO34" s="64"/>
      <c r="AP34" s="4"/>
      <c r="AQ34" s="13"/>
      <c r="AR34" s="18" t="s">
        <v>104</v>
      </c>
    </row>
    <row r="35" spans="1:44" s="18" customFormat="1" ht="23.25" customHeight="1">
      <c r="A35" s="32"/>
      <c r="B35" s="1198"/>
      <c r="C35" s="1199"/>
      <c r="D35" s="1199"/>
      <c r="E35" s="1199"/>
      <c r="F35" s="1199"/>
      <c r="G35" s="1200"/>
      <c r="H35" s="1219" t="s">
        <v>21</v>
      </c>
      <c r="I35" s="1220"/>
      <c r="J35" s="1220"/>
      <c r="K35" s="1220"/>
      <c r="L35" s="1220"/>
      <c r="M35" s="1220"/>
      <c r="N35" s="1220"/>
      <c r="O35" s="1220"/>
      <c r="P35" s="1220"/>
      <c r="Q35" s="1220"/>
      <c r="R35" s="1220"/>
      <c r="S35" s="1220"/>
      <c r="T35" s="1220"/>
      <c r="U35" s="1220"/>
      <c r="V35" s="1220"/>
      <c r="W35" s="1220"/>
      <c r="X35" s="1220"/>
      <c r="Y35" s="1220"/>
      <c r="Z35" s="1220"/>
      <c r="AA35" s="1220"/>
      <c r="AB35" s="1220"/>
      <c r="AC35" s="1220"/>
      <c r="AD35" s="1220"/>
      <c r="AE35" s="1220"/>
      <c r="AF35" s="1220"/>
      <c r="AG35" s="1220"/>
      <c r="AH35" s="1220"/>
      <c r="AI35" s="1220"/>
      <c r="AJ35" s="1220"/>
      <c r="AK35" s="1220"/>
      <c r="AL35" s="1220"/>
      <c r="AM35" s="1220"/>
      <c r="AN35" s="1220"/>
      <c r="AO35" s="1221"/>
      <c r="AP35" s="4"/>
      <c r="AQ35" s="13"/>
    </row>
    <row r="36" spans="1:44" s="18" customFormat="1" ht="20.25" customHeight="1">
      <c r="A36" s="32"/>
      <c r="B36" s="29"/>
      <c r="C36" s="30"/>
      <c r="D36" s="30"/>
      <c r="E36" s="30"/>
      <c r="F36" s="30"/>
      <c r="G36" s="31"/>
      <c r="H36" s="1180" t="s">
        <v>219</v>
      </c>
      <c r="I36" s="1182"/>
      <c r="J36" s="1201" t="s">
        <v>105</v>
      </c>
      <c r="K36" s="1202"/>
      <c r="L36" s="1202"/>
      <c r="M36" s="1202"/>
      <c r="N36" s="1202"/>
      <c r="O36" s="1202"/>
      <c r="P36" s="1202"/>
      <c r="Q36" s="1202"/>
      <c r="R36" s="1202"/>
      <c r="S36" s="1202"/>
      <c r="T36" s="1202"/>
      <c r="U36" s="1202"/>
      <c r="V36" s="1202"/>
      <c r="W36" s="1202"/>
      <c r="X36" s="1202"/>
      <c r="Y36" s="1202"/>
      <c r="Z36" s="1202"/>
      <c r="AA36" s="1202"/>
      <c r="AB36" s="1202"/>
      <c r="AC36" s="1202"/>
      <c r="AD36" s="1202"/>
      <c r="AE36" s="1202"/>
      <c r="AF36" s="1202"/>
      <c r="AG36" s="1202"/>
      <c r="AH36" s="1202"/>
      <c r="AI36" s="1202"/>
      <c r="AJ36" s="1202"/>
      <c r="AK36" s="1202"/>
      <c r="AL36" s="1202"/>
      <c r="AM36" s="1202"/>
      <c r="AN36" s="1202"/>
      <c r="AO36" s="1206"/>
      <c r="AP36" s="4"/>
      <c r="AQ36" s="13"/>
    </row>
    <row r="37" spans="1:44" s="18" customFormat="1" ht="14.25" customHeight="1">
      <c r="A37" s="32"/>
      <c r="B37" s="29"/>
      <c r="C37" s="30"/>
      <c r="D37" s="30"/>
      <c r="E37" s="30"/>
      <c r="F37" s="30"/>
      <c r="G37" s="31"/>
      <c r="H37" s="76"/>
      <c r="I37" s="78"/>
      <c r="J37" s="29" t="s">
        <v>106</v>
      </c>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30"/>
      <c r="AN37" s="30"/>
      <c r="AO37" s="31"/>
      <c r="AP37" s="4"/>
      <c r="AQ37" s="13"/>
    </row>
    <row r="38" spans="1:44" s="18" customFormat="1" ht="15" customHeight="1">
      <c r="A38" s="32"/>
      <c r="B38" s="29"/>
      <c r="C38" s="30"/>
      <c r="D38" s="30"/>
      <c r="E38" s="30"/>
      <c r="F38" s="30"/>
      <c r="G38" s="31"/>
      <c r="H38" s="29"/>
      <c r="I38" s="31"/>
      <c r="J38" s="1207"/>
      <c r="K38" s="1208"/>
      <c r="L38" s="1208"/>
      <c r="M38" s="1208"/>
      <c r="N38" s="1208"/>
      <c r="O38" s="1208"/>
      <c r="P38" s="1208"/>
      <c r="Q38" s="1208"/>
      <c r="R38" s="1208"/>
      <c r="S38" s="1208"/>
      <c r="T38" s="1208"/>
      <c r="U38" s="1208"/>
      <c r="V38" s="1208"/>
      <c r="W38" s="1208"/>
      <c r="X38" s="1208"/>
      <c r="Y38" s="1208"/>
      <c r="Z38" s="1208"/>
      <c r="AA38" s="1208"/>
      <c r="AB38" s="1208"/>
      <c r="AC38" s="1208"/>
      <c r="AD38" s="1208"/>
      <c r="AE38" s="1208"/>
      <c r="AF38" s="1208"/>
      <c r="AG38" s="1208"/>
      <c r="AH38" s="1208"/>
      <c r="AI38" s="1208"/>
      <c r="AJ38" s="1208"/>
      <c r="AK38" s="1208"/>
      <c r="AL38" s="1208"/>
      <c r="AM38" s="1208"/>
      <c r="AN38" s="1208"/>
      <c r="AO38" s="1209"/>
      <c r="AP38" s="4"/>
      <c r="AQ38" s="13"/>
    </row>
    <row r="39" spans="1:44" s="18" customFormat="1" ht="15" customHeight="1">
      <c r="A39" s="32"/>
      <c r="B39" s="33"/>
      <c r="C39" s="34"/>
      <c r="D39" s="34"/>
      <c r="E39" s="34"/>
      <c r="F39" s="34"/>
      <c r="G39" s="35"/>
      <c r="H39" s="33"/>
      <c r="I39" s="35"/>
      <c r="J39" s="1210"/>
      <c r="K39" s="1211"/>
      <c r="L39" s="1211"/>
      <c r="M39" s="1211"/>
      <c r="N39" s="1211"/>
      <c r="O39" s="1211"/>
      <c r="P39" s="1211"/>
      <c r="Q39" s="1211"/>
      <c r="R39" s="1211"/>
      <c r="S39" s="1211"/>
      <c r="T39" s="1211"/>
      <c r="U39" s="1211"/>
      <c r="V39" s="1211"/>
      <c r="W39" s="1211"/>
      <c r="X39" s="1211"/>
      <c r="Y39" s="1211"/>
      <c r="Z39" s="1211"/>
      <c r="AA39" s="1211"/>
      <c r="AB39" s="1211"/>
      <c r="AC39" s="1211"/>
      <c r="AD39" s="1211"/>
      <c r="AE39" s="1211"/>
      <c r="AF39" s="1211"/>
      <c r="AG39" s="1211"/>
      <c r="AH39" s="1211"/>
      <c r="AI39" s="1211"/>
      <c r="AJ39" s="1211"/>
      <c r="AK39" s="1211"/>
      <c r="AL39" s="1211"/>
      <c r="AM39" s="1211"/>
      <c r="AN39" s="1211"/>
      <c r="AO39" s="1212"/>
      <c r="AP39" s="4"/>
      <c r="AQ39" s="13"/>
    </row>
    <row r="40" spans="1:44" s="18" customFormat="1" ht="9" customHeight="1">
      <c r="A40" s="59"/>
      <c r="B40" s="61"/>
      <c r="C40" s="30"/>
      <c r="D40" s="30"/>
      <c r="E40" s="30"/>
      <c r="F40" s="30"/>
      <c r="G40" s="30"/>
      <c r="H40" s="77"/>
      <c r="I40" s="77"/>
      <c r="J40" s="80"/>
      <c r="K40" s="80"/>
      <c r="L40" s="80"/>
      <c r="M40" s="80"/>
      <c r="N40" s="80"/>
      <c r="O40" s="80"/>
      <c r="P40" s="80"/>
      <c r="Q40" s="80"/>
      <c r="R40" s="80"/>
      <c r="S40" s="80"/>
      <c r="T40" s="80"/>
      <c r="U40" s="80"/>
      <c r="V40" s="80"/>
      <c r="W40" s="80"/>
      <c r="X40" s="80"/>
      <c r="Y40" s="80"/>
      <c r="Z40" s="80"/>
      <c r="AA40" s="80"/>
      <c r="AB40" s="80"/>
      <c r="AC40" s="80"/>
      <c r="AD40" s="80"/>
      <c r="AE40" s="80"/>
      <c r="AF40" s="80"/>
      <c r="AG40" s="80"/>
      <c r="AH40" s="80"/>
      <c r="AI40" s="80"/>
      <c r="AJ40" s="80"/>
      <c r="AK40" s="80"/>
      <c r="AL40" s="80"/>
      <c r="AM40" s="80"/>
      <c r="AN40" s="80"/>
      <c r="AO40" s="80"/>
      <c r="AP40" s="4"/>
      <c r="AQ40" s="13"/>
    </row>
    <row r="41" spans="1:44" s="18" customFormat="1" ht="16.5" customHeight="1">
      <c r="A41" s="27"/>
      <c r="B41" s="1180" t="s">
        <v>12</v>
      </c>
      <c r="C41" s="1181"/>
      <c r="D41" s="1181"/>
      <c r="E41" s="1181"/>
      <c r="F41" s="1181"/>
      <c r="G41" s="1182"/>
      <c r="H41" s="1222" t="s">
        <v>20</v>
      </c>
      <c r="I41" s="1222"/>
      <c r="J41" s="1222"/>
      <c r="K41" s="1222"/>
      <c r="L41" s="1222"/>
      <c r="M41" s="1222"/>
      <c r="N41" s="1222"/>
      <c r="O41" s="1222"/>
      <c r="P41" s="1222"/>
      <c r="Q41" s="1222"/>
      <c r="R41" s="1222"/>
      <c r="S41" s="1222"/>
      <c r="T41" s="1222"/>
      <c r="U41" s="1222"/>
      <c r="V41" s="1222"/>
      <c r="W41" s="1222"/>
      <c r="X41" s="1222"/>
      <c r="Y41" s="1222"/>
      <c r="Z41" s="1222"/>
      <c r="AA41" s="1222"/>
      <c r="AB41" s="1222"/>
      <c r="AC41" s="1222"/>
      <c r="AD41" s="1222"/>
      <c r="AE41" s="1222"/>
      <c r="AF41" s="1222"/>
      <c r="AG41" s="1222"/>
      <c r="AH41" s="1222"/>
      <c r="AI41" s="1222"/>
      <c r="AJ41" s="1222"/>
      <c r="AK41" s="1222"/>
      <c r="AL41" s="1222"/>
      <c r="AM41" s="1222"/>
      <c r="AN41" s="1222"/>
      <c r="AO41" s="1222"/>
      <c r="AP41" s="4"/>
      <c r="AQ41" s="13"/>
    </row>
    <row r="42" spans="1:44" s="18" customFormat="1" ht="16.5" customHeight="1">
      <c r="A42" s="27"/>
      <c r="B42" s="1198"/>
      <c r="C42" s="1199"/>
      <c r="D42" s="1199"/>
      <c r="E42" s="1199"/>
      <c r="F42" s="1199"/>
      <c r="G42" s="1200"/>
      <c r="H42" s="1222" t="s">
        <v>48</v>
      </c>
      <c r="I42" s="1222"/>
      <c r="J42" s="1222"/>
      <c r="K42" s="1222"/>
      <c r="L42" s="1222"/>
      <c r="M42" s="1222"/>
      <c r="N42" s="1222"/>
      <c r="O42" s="1222"/>
      <c r="P42" s="1222"/>
      <c r="Q42" s="1222"/>
      <c r="R42" s="1222"/>
      <c r="S42" s="1222"/>
      <c r="T42" s="1222"/>
      <c r="U42" s="1222"/>
      <c r="V42" s="1222"/>
      <c r="W42" s="1222"/>
      <c r="X42" s="1222"/>
      <c r="Y42" s="1222"/>
      <c r="Z42" s="1222"/>
      <c r="AA42" s="1222"/>
      <c r="AB42" s="1222"/>
      <c r="AC42" s="1222"/>
      <c r="AD42" s="1222"/>
      <c r="AE42" s="1222"/>
      <c r="AF42" s="1222"/>
      <c r="AG42" s="1222"/>
      <c r="AH42" s="1222"/>
      <c r="AI42" s="1222"/>
      <c r="AJ42" s="1222"/>
      <c r="AK42" s="1222"/>
      <c r="AL42" s="1222"/>
      <c r="AM42" s="1222"/>
      <c r="AN42" s="1222"/>
      <c r="AO42" s="1222"/>
      <c r="AP42" s="4"/>
      <c r="AQ42" s="13"/>
    </row>
    <row r="43" spans="1:44" s="18" customFormat="1" ht="14.25" customHeight="1">
      <c r="A43" s="27"/>
      <c r="B43" s="1198"/>
      <c r="C43" s="1199"/>
      <c r="D43" s="1199"/>
      <c r="E43" s="1199"/>
      <c r="F43" s="1199"/>
      <c r="G43" s="1200"/>
      <c r="H43" s="1180" t="s">
        <v>219</v>
      </c>
      <c r="I43" s="1182"/>
      <c r="J43" s="1201" t="s">
        <v>94</v>
      </c>
      <c r="K43" s="1202"/>
      <c r="L43" s="1202"/>
      <c r="M43" s="1202"/>
      <c r="N43" s="1202"/>
      <c r="O43" s="1202"/>
      <c r="P43" s="1202"/>
      <c r="Q43" s="1202"/>
      <c r="R43" s="1202"/>
      <c r="S43" s="1202"/>
      <c r="T43" s="1202"/>
      <c r="U43" s="1202"/>
      <c r="V43" s="1202"/>
      <c r="W43" s="1202"/>
      <c r="X43" s="1202"/>
      <c r="Y43" s="1202"/>
      <c r="Z43" s="1202"/>
      <c r="AA43" s="1202"/>
      <c r="AB43" s="1202"/>
      <c r="AC43" s="1218" t="s">
        <v>95</v>
      </c>
      <c r="AD43" s="1205"/>
      <c r="AE43" s="1205"/>
      <c r="AF43" s="1205"/>
      <c r="AG43" s="1205"/>
      <c r="AH43" s="1205"/>
      <c r="AI43" s="1205"/>
      <c r="AJ43" s="1205"/>
      <c r="AK43" s="1205"/>
      <c r="AL43" s="1205"/>
      <c r="AM43" s="1205"/>
      <c r="AN43" s="1205"/>
      <c r="AO43" s="1223"/>
      <c r="AP43" s="4"/>
      <c r="AQ43" s="13"/>
    </row>
    <row r="44" spans="1:44" s="18" customFormat="1" ht="14.25" customHeight="1">
      <c r="A44" s="9"/>
      <c r="B44" s="1198"/>
      <c r="C44" s="1199"/>
      <c r="D44" s="1199"/>
      <c r="E44" s="1199"/>
      <c r="F44" s="1199"/>
      <c r="G44" s="1200"/>
      <c r="H44" s="1183"/>
      <c r="I44" s="1185"/>
      <c r="J44" s="1203"/>
      <c r="K44" s="1204"/>
      <c r="L44" s="1204"/>
      <c r="M44" s="1204"/>
      <c r="N44" s="1204"/>
      <c r="O44" s="1204"/>
      <c r="P44" s="1204"/>
      <c r="Q44" s="1204"/>
      <c r="R44" s="1204"/>
      <c r="S44" s="1204"/>
      <c r="T44" s="1204"/>
      <c r="U44" s="1204"/>
      <c r="V44" s="1204"/>
      <c r="W44" s="1204"/>
      <c r="X44" s="1204"/>
      <c r="Y44" s="1204"/>
      <c r="Z44" s="1204"/>
      <c r="AA44" s="1204"/>
      <c r="AB44" s="1204"/>
      <c r="AC44" s="1218"/>
      <c r="AD44" s="1205"/>
      <c r="AE44" s="63"/>
      <c r="AF44" s="63" t="s">
        <v>6</v>
      </c>
      <c r="AG44" s="63"/>
      <c r="AH44" s="63" t="s">
        <v>96</v>
      </c>
      <c r="AI44" s="63"/>
      <c r="AJ44" s="63" t="s">
        <v>97</v>
      </c>
      <c r="AK44" s="63"/>
      <c r="AL44" s="63"/>
      <c r="AM44" s="63"/>
      <c r="AN44" s="63"/>
      <c r="AO44" s="64"/>
      <c r="AP44" s="4"/>
      <c r="AQ44" s="13"/>
    </row>
    <row r="45" spans="1:44" s="18" customFormat="1" ht="14.25" customHeight="1">
      <c r="A45" s="9"/>
      <c r="B45" s="1183"/>
      <c r="C45" s="1184"/>
      <c r="D45" s="1184"/>
      <c r="E45" s="1184"/>
      <c r="F45" s="1184"/>
      <c r="G45" s="1185"/>
      <c r="H45" s="1180" t="s">
        <v>219</v>
      </c>
      <c r="I45" s="1182"/>
      <c r="J45" s="1201" t="s">
        <v>98</v>
      </c>
      <c r="K45" s="1202"/>
      <c r="L45" s="1202"/>
      <c r="M45" s="1202"/>
      <c r="N45" s="1202"/>
      <c r="O45" s="1202"/>
      <c r="P45" s="1202"/>
      <c r="Q45" s="1202"/>
      <c r="R45" s="1202"/>
      <c r="S45" s="1202"/>
      <c r="T45" s="1202"/>
      <c r="U45" s="1202"/>
      <c r="V45" s="1202"/>
      <c r="W45" s="1202"/>
      <c r="X45" s="1202"/>
      <c r="Y45" s="1202"/>
      <c r="Z45" s="1202"/>
      <c r="AA45" s="1202"/>
      <c r="AB45" s="1202"/>
      <c r="AC45" s="1202"/>
      <c r="AD45" s="1202"/>
      <c r="AE45" s="1202"/>
      <c r="AF45" s="1202"/>
      <c r="AG45" s="1202"/>
      <c r="AH45" s="1202"/>
      <c r="AI45" s="1202"/>
      <c r="AJ45" s="1202"/>
      <c r="AK45" s="1202"/>
      <c r="AL45" s="1202"/>
      <c r="AM45" s="1202"/>
      <c r="AN45" s="1202"/>
      <c r="AO45" s="1206"/>
      <c r="AP45" s="4"/>
      <c r="AQ45" s="13"/>
    </row>
    <row r="46" spans="1:44" s="18" customFormat="1" ht="14.25" customHeight="1">
      <c r="A46" s="1"/>
      <c r="B46" s="76"/>
      <c r="C46" s="77"/>
      <c r="D46" s="77"/>
      <c r="E46" s="77"/>
      <c r="F46" s="77"/>
      <c r="G46" s="78"/>
      <c r="H46" s="1183"/>
      <c r="I46" s="1185"/>
      <c r="J46" s="1203"/>
      <c r="K46" s="1204"/>
      <c r="L46" s="1204"/>
      <c r="M46" s="1204"/>
      <c r="N46" s="1204"/>
      <c r="O46" s="1204"/>
      <c r="P46" s="1204"/>
      <c r="Q46" s="1204"/>
      <c r="R46" s="1204"/>
      <c r="S46" s="1204"/>
      <c r="T46" s="1204"/>
      <c r="U46" s="1204"/>
      <c r="V46" s="1204"/>
      <c r="W46" s="1204"/>
      <c r="X46" s="1204"/>
      <c r="Y46" s="1204"/>
      <c r="Z46" s="1204"/>
      <c r="AA46" s="1204"/>
      <c r="AB46" s="1204"/>
      <c r="AC46" s="1204"/>
      <c r="AD46" s="1204"/>
      <c r="AE46" s="1204"/>
      <c r="AF46" s="1204"/>
      <c r="AG46" s="1204"/>
      <c r="AH46" s="1204"/>
      <c r="AI46" s="1204"/>
      <c r="AJ46" s="1204"/>
      <c r="AK46" s="1204"/>
      <c r="AL46" s="1204"/>
      <c r="AM46" s="1204"/>
      <c r="AN46" s="1204"/>
      <c r="AO46" s="1224"/>
      <c r="AP46" s="4"/>
      <c r="AQ46" s="13"/>
    </row>
    <row r="47" spans="1:44" s="18" customFormat="1" ht="14.25" customHeight="1">
      <c r="A47" s="1"/>
      <c r="B47" s="76"/>
      <c r="C47" s="77"/>
      <c r="D47" s="77"/>
      <c r="E47" s="77"/>
      <c r="F47" s="77"/>
      <c r="G47" s="78"/>
      <c r="H47" s="1180" t="s">
        <v>219</v>
      </c>
      <c r="I47" s="1182"/>
      <c r="J47" s="1201" t="s">
        <v>99</v>
      </c>
      <c r="K47" s="1202"/>
      <c r="L47" s="1202"/>
      <c r="M47" s="1202"/>
      <c r="N47" s="1202"/>
      <c r="O47" s="1202"/>
      <c r="P47" s="1202"/>
      <c r="Q47" s="1202"/>
      <c r="R47" s="1202"/>
      <c r="S47" s="1202"/>
      <c r="T47" s="1202"/>
      <c r="U47" s="1202"/>
      <c r="V47" s="1202"/>
      <c r="W47" s="1202"/>
      <c r="X47" s="1202"/>
      <c r="Y47" s="1202"/>
      <c r="Z47" s="1202"/>
      <c r="AA47" s="1202"/>
      <c r="AB47" s="1202"/>
      <c r="AC47" s="65" t="s">
        <v>220</v>
      </c>
      <c r="AD47" s="1205"/>
      <c r="AE47" s="1205"/>
      <c r="AF47" s="1205"/>
      <c r="AG47" s="1205"/>
      <c r="AH47" s="63" t="s">
        <v>221</v>
      </c>
      <c r="AI47" s="1216" t="s">
        <v>222</v>
      </c>
      <c r="AJ47" s="1216"/>
      <c r="AK47" s="1216"/>
      <c r="AL47" s="1216"/>
      <c r="AM47" s="1216"/>
      <c r="AN47" s="1216"/>
      <c r="AO47" s="1217"/>
      <c r="AP47" s="4"/>
      <c r="AQ47" s="13"/>
      <c r="AR47" s="18" t="s">
        <v>100</v>
      </c>
    </row>
    <row r="48" spans="1:44" s="18" customFormat="1" ht="14.25" customHeight="1">
      <c r="A48" s="28"/>
      <c r="B48" s="29"/>
      <c r="C48" s="30"/>
      <c r="D48" s="30"/>
      <c r="E48" s="30"/>
      <c r="F48" s="30"/>
      <c r="G48" s="31"/>
      <c r="H48" s="1183"/>
      <c r="I48" s="1185"/>
      <c r="J48" s="1203"/>
      <c r="K48" s="1204"/>
      <c r="L48" s="1204"/>
      <c r="M48" s="1204"/>
      <c r="N48" s="1204"/>
      <c r="O48" s="1204"/>
      <c r="P48" s="1204"/>
      <c r="Q48" s="1204"/>
      <c r="R48" s="1204"/>
      <c r="S48" s="1204"/>
      <c r="T48" s="1204"/>
      <c r="U48" s="1204"/>
      <c r="V48" s="1204"/>
      <c r="W48" s="1204"/>
      <c r="X48" s="1204"/>
      <c r="Y48" s="1204"/>
      <c r="Z48" s="1204"/>
      <c r="AA48" s="1204"/>
      <c r="AB48" s="1204"/>
      <c r="AC48" s="1218"/>
      <c r="AD48" s="1205"/>
      <c r="AE48" s="63"/>
      <c r="AF48" s="63" t="s">
        <v>6</v>
      </c>
      <c r="AG48" s="63"/>
      <c r="AH48" s="63" t="s">
        <v>96</v>
      </c>
      <c r="AI48" s="63"/>
      <c r="AJ48" s="63" t="s">
        <v>97</v>
      </c>
      <c r="AK48" s="63"/>
      <c r="AL48" s="63"/>
      <c r="AM48" s="63"/>
      <c r="AN48" s="63"/>
      <c r="AO48" s="64"/>
      <c r="AP48" s="4"/>
      <c r="AQ48" s="13"/>
      <c r="AR48" s="18" t="s">
        <v>101</v>
      </c>
    </row>
    <row r="49" spans="1:44" s="18" customFormat="1" ht="14.25" customHeight="1">
      <c r="A49" s="32"/>
      <c r="B49" s="1198" t="s">
        <v>112</v>
      </c>
      <c r="C49" s="1199"/>
      <c r="D49" s="1199"/>
      <c r="E49" s="1199"/>
      <c r="F49" s="1199"/>
      <c r="G49" s="1200"/>
      <c r="H49" s="1180" t="s">
        <v>219</v>
      </c>
      <c r="I49" s="1182"/>
      <c r="J49" s="1201" t="s">
        <v>102</v>
      </c>
      <c r="K49" s="1202"/>
      <c r="L49" s="1202"/>
      <c r="M49" s="1202"/>
      <c r="N49" s="1202"/>
      <c r="O49" s="1202"/>
      <c r="P49" s="1202"/>
      <c r="Q49" s="1202"/>
      <c r="R49" s="1202"/>
      <c r="S49" s="1202"/>
      <c r="T49" s="1202"/>
      <c r="U49" s="1202"/>
      <c r="V49" s="1202"/>
      <c r="W49" s="1202"/>
      <c r="X49" s="1202"/>
      <c r="Y49" s="1202"/>
      <c r="Z49" s="1202"/>
      <c r="AA49" s="1202"/>
      <c r="AB49" s="1202"/>
      <c r="AC49" s="65" t="s">
        <v>220</v>
      </c>
      <c r="AD49" s="1205"/>
      <c r="AE49" s="1205"/>
      <c r="AF49" s="1205"/>
      <c r="AG49" s="1205"/>
      <c r="AH49" s="63" t="s">
        <v>221</v>
      </c>
      <c r="AI49" s="1216" t="s">
        <v>223</v>
      </c>
      <c r="AJ49" s="1216"/>
      <c r="AK49" s="1216"/>
      <c r="AL49" s="1216"/>
      <c r="AM49" s="1216"/>
      <c r="AN49" s="1216"/>
      <c r="AO49" s="1217"/>
      <c r="AP49" s="4"/>
      <c r="AQ49" s="13"/>
      <c r="AR49" s="18" t="s">
        <v>103</v>
      </c>
    </row>
    <row r="50" spans="1:44" s="18" customFormat="1" ht="14.25" customHeight="1">
      <c r="A50" s="32"/>
      <c r="B50" s="1198"/>
      <c r="C50" s="1199"/>
      <c r="D50" s="1199"/>
      <c r="E50" s="1199"/>
      <c r="F50" s="1199"/>
      <c r="G50" s="1200"/>
      <c r="H50" s="1183"/>
      <c r="I50" s="1185"/>
      <c r="J50" s="1203"/>
      <c r="K50" s="1204"/>
      <c r="L50" s="1204"/>
      <c r="M50" s="1204"/>
      <c r="N50" s="1204"/>
      <c r="O50" s="1204"/>
      <c r="P50" s="1204"/>
      <c r="Q50" s="1204"/>
      <c r="R50" s="1204"/>
      <c r="S50" s="1204"/>
      <c r="T50" s="1204"/>
      <c r="U50" s="1204"/>
      <c r="V50" s="1204"/>
      <c r="W50" s="1204"/>
      <c r="X50" s="1204"/>
      <c r="Y50" s="1204"/>
      <c r="Z50" s="1204"/>
      <c r="AA50" s="1204"/>
      <c r="AB50" s="1204"/>
      <c r="AC50" s="1218"/>
      <c r="AD50" s="1205"/>
      <c r="AE50" s="63"/>
      <c r="AF50" s="63" t="s">
        <v>6</v>
      </c>
      <c r="AG50" s="63"/>
      <c r="AH50" s="63" t="s">
        <v>96</v>
      </c>
      <c r="AI50" s="63"/>
      <c r="AJ50" s="63" t="s">
        <v>97</v>
      </c>
      <c r="AK50" s="63"/>
      <c r="AL50" s="63"/>
      <c r="AM50" s="63"/>
      <c r="AN50" s="63"/>
      <c r="AO50" s="64"/>
      <c r="AP50" s="4"/>
      <c r="AQ50" s="13"/>
      <c r="AR50" s="18" t="s">
        <v>104</v>
      </c>
    </row>
    <row r="51" spans="1:44" s="18" customFormat="1" ht="23.25" customHeight="1">
      <c r="A51" s="32"/>
      <c r="B51" s="1198"/>
      <c r="C51" s="1199"/>
      <c r="D51" s="1199"/>
      <c r="E51" s="1199"/>
      <c r="F51" s="1199"/>
      <c r="G51" s="1200"/>
      <c r="H51" s="1219" t="s">
        <v>21</v>
      </c>
      <c r="I51" s="1220"/>
      <c r="J51" s="1220"/>
      <c r="K51" s="1220"/>
      <c r="L51" s="1220"/>
      <c r="M51" s="1220"/>
      <c r="N51" s="1220"/>
      <c r="O51" s="1220"/>
      <c r="P51" s="1220"/>
      <c r="Q51" s="1220"/>
      <c r="R51" s="1220"/>
      <c r="S51" s="1220"/>
      <c r="T51" s="1220"/>
      <c r="U51" s="1220"/>
      <c r="V51" s="1220"/>
      <c r="W51" s="1220"/>
      <c r="X51" s="1220"/>
      <c r="Y51" s="1220"/>
      <c r="Z51" s="1220"/>
      <c r="AA51" s="1220"/>
      <c r="AB51" s="1220"/>
      <c r="AC51" s="1220"/>
      <c r="AD51" s="1220"/>
      <c r="AE51" s="1220"/>
      <c r="AF51" s="1220"/>
      <c r="AG51" s="1220"/>
      <c r="AH51" s="1220"/>
      <c r="AI51" s="1220"/>
      <c r="AJ51" s="1220"/>
      <c r="AK51" s="1220"/>
      <c r="AL51" s="1220"/>
      <c r="AM51" s="1220"/>
      <c r="AN51" s="1220"/>
      <c r="AO51" s="1221"/>
      <c r="AP51" s="4"/>
      <c r="AQ51" s="13"/>
    </row>
    <row r="52" spans="1:44" s="18" customFormat="1" ht="20.25" customHeight="1">
      <c r="A52" s="32"/>
      <c r="B52" s="29"/>
      <c r="C52" s="30"/>
      <c r="D52" s="30"/>
      <c r="E52" s="30"/>
      <c r="F52" s="30"/>
      <c r="G52" s="31"/>
      <c r="H52" s="1180" t="s">
        <v>219</v>
      </c>
      <c r="I52" s="1182"/>
      <c r="J52" s="1201" t="s">
        <v>105</v>
      </c>
      <c r="K52" s="1202"/>
      <c r="L52" s="1202"/>
      <c r="M52" s="1202"/>
      <c r="N52" s="1202"/>
      <c r="O52" s="1202"/>
      <c r="P52" s="1202"/>
      <c r="Q52" s="1202"/>
      <c r="R52" s="1202"/>
      <c r="S52" s="1202"/>
      <c r="T52" s="1202"/>
      <c r="U52" s="1202"/>
      <c r="V52" s="1202"/>
      <c r="W52" s="1202"/>
      <c r="X52" s="1202"/>
      <c r="Y52" s="1202"/>
      <c r="Z52" s="1202"/>
      <c r="AA52" s="1202"/>
      <c r="AB52" s="1202"/>
      <c r="AC52" s="1202"/>
      <c r="AD52" s="1202"/>
      <c r="AE52" s="1202"/>
      <c r="AF52" s="1202"/>
      <c r="AG52" s="1202"/>
      <c r="AH52" s="1202"/>
      <c r="AI52" s="1202"/>
      <c r="AJ52" s="1202"/>
      <c r="AK52" s="1202"/>
      <c r="AL52" s="1202"/>
      <c r="AM52" s="1202"/>
      <c r="AN52" s="1202"/>
      <c r="AO52" s="1206"/>
      <c r="AP52" s="4"/>
      <c r="AQ52" s="13"/>
    </row>
    <row r="53" spans="1:44" s="18" customFormat="1" ht="14.25" customHeight="1">
      <c r="A53" s="32"/>
      <c r="B53" s="29"/>
      <c r="C53" s="30"/>
      <c r="D53" s="30"/>
      <c r="E53" s="30"/>
      <c r="F53" s="30"/>
      <c r="G53" s="31"/>
      <c r="H53" s="76"/>
      <c r="I53" s="78"/>
      <c r="J53" s="29" t="s">
        <v>106</v>
      </c>
      <c r="K53" s="30"/>
      <c r="L53" s="30"/>
      <c r="M53" s="30"/>
      <c r="N53" s="30"/>
      <c r="O53" s="30"/>
      <c r="P53" s="30"/>
      <c r="Q53" s="30"/>
      <c r="R53" s="30"/>
      <c r="S53" s="30"/>
      <c r="T53" s="30"/>
      <c r="U53" s="30"/>
      <c r="V53" s="30"/>
      <c r="W53" s="30"/>
      <c r="X53" s="30"/>
      <c r="Y53" s="30"/>
      <c r="Z53" s="30"/>
      <c r="AA53" s="30"/>
      <c r="AB53" s="30"/>
      <c r="AC53" s="30"/>
      <c r="AD53" s="30"/>
      <c r="AE53" s="30"/>
      <c r="AF53" s="30"/>
      <c r="AG53" s="30"/>
      <c r="AH53" s="30"/>
      <c r="AI53" s="30"/>
      <c r="AJ53" s="30"/>
      <c r="AK53" s="30"/>
      <c r="AL53" s="30"/>
      <c r="AM53" s="30"/>
      <c r="AN53" s="30"/>
      <c r="AO53" s="31"/>
      <c r="AP53" s="4"/>
      <c r="AQ53" s="13"/>
    </row>
    <row r="54" spans="1:44" s="18" customFormat="1" ht="15" customHeight="1">
      <c r="A54" s="32"/>
      <c r="B54" s="29"/>
      <c r="C54" s="30"/>
      <c r="D54" s="30"/>
      <c r="E54" s="30"/>
      <c r="F54" s="30"/>
      <c r="G54" s="31"/>
      <c r="H54" s="29"/>
      <c r="I54" s="31"/>
      <c r="J54" s="1207"/>
      <c r="K54" s="1208"/>
      <c r="L54" s="1208"/>
      <c r="M54" s="1208"/>
      <c r="N54" s="1208"/>
      <c r="O54" s="1208"/>
      <c r="P54" s="1208"/>
      <c r="Q54" s="1208"/>
      <c r="R54" s="1208"/>
      <c r="S54" s="1208"/>
      <c r="T54" s="1208"/>
      <c r="U54" s="1208"/>
      <c r="V54" s="1208"/>
      <c r="W54" s="1208"/>
      <c r="X54" s="1208"/>
      <c r="Y54" s="1208"/>
      <c r="Z54" s="1208"/>
      <c r="AA54" s="1208"/>
      <c r="AB54" s="1208"/>
      <c r="AC54" s="1208"/>
      <c r="AD54" s="1208"/>
      <c r="AE54" s="1208"/>
      <c r="AF54" s="1208"/>
      <c r="AG54" s="1208"/>
      <c r="AH54" s="1208"/>
      <c r="AI54" s="1208"/>
      <c r="AJ54" s="1208"/>
      <c r="AK54" s="1208"/>
      <c r="AL54" s="1208"/>
      <c r="AM54" s="1208"/>
      <c r="AN54" s="1208"/>
      <c r="AO54" s="1209"/>
      <c r="AP54" s="4"/>
      <c r="AQ54" s="13"/>
    </row>
    <row r="55" spans="1:44" s="18" customFormat="1" ht="15" customHeight="1">
      <c r="A55" s="32"/>
      <c r="B55" s="33"/>
      <c r="C55" s="34"/>
      <c r="D55" s="34"/>
      <c r="E55" s="34"/>
      <c r="F55" s="34"/>
      <c r="G55" s="35"/>
      <c r="H55" s="33"/>
      <c r="I55" s="35"/>
      <c r="J55" s="1210"/>
      <c r="K55" s="1211"/>
      <c r="L55" s="1211"/>
      <c r="M55" s="1211"/>
      <c r="N55" s="1211"/>
      <c r="O55" s="1211"/>
      <c r="P55" s="1211"/>
      <c r="Q55" s="1211"/>
      <c r="R55" s="1211"/>
      <c r="S55" s="1211"/>
      <c r="T55" s="1211"/>
      <c r="U55" s="1211"/>
      <c r="V55" s="1211"/>
      <c r="W55" s="1211"/>
      <c r="X55" s="1211"/>
      <c r="Y55" s="1211"/>
      <c r="Z55" s="1211"/>
      <c r="AA55" s="1211"/>
      <c r="AB55" s="1211"/>
      <c r="AC55" s="1211"/>
      <c r="AD55" s="1211"/>
      <c r="AE55" s="1211"/>
      <c r="AF55" s="1211"/>
      <c r="AG55" s="1211"/>
      <c r="AH55" s="1211"/>
      <c r="AI55" s="1211"/>
      <c r="AJ55" s="1211"/>
      <c r="AK55" s="1211"/>
      <c r="AL55" s="1211"/>
      <c r="AM55" s="1211"/>
      <c r="AN55" s="1211"/>
      <c r="AO55" s="1212"/>
      <c r="AP55" s="4"/>
      <c r="AQ55" s="13"/>
    </row>
    <row r="56" spans="1:44" s="18" customFormat="1" ht="9" customHeight="1">
      <c r="A56" s="59"/>
      <c r="B56" s="60"/>
      <c r="C56" s="30"/>
      <c r="D56" s="30"/>
      <c r="E56" s="30"/>
      <c r="F56" s="30"/>
      <c r="G56" s="30"/>
      <c r="H56" s="77"/>
      <c r="I56" s="77"/>
      <c r="J56" s="80"/>
      <c r="K56" s="80"/>
      <c r="L56" s="80"/>
      <c r="M56" s="80"/>
      <c r="N56" s="80"/>
      <c r="O56" s="80"/>
      <c r="P56" s="80"/>
      <c r="Q56" s="80"/>
      <c r="R56" s="80"/>
      <c r="S56" s="80"/>
      <c r="T56" s="80"/>
      <c r="U56" s="80"/>
      <c r="V56" s="80"/>
      <c r="W56" s="80"/>
      <c r="X56" s="80"/>
      <c r="Y56" s="80"/>
      <c r="Z56" s="80"/>
      <c r="AA56" s="80"/>
      <c r="AB56" s="80"/>
      <c r="AC56" s="80"/>
      <c r="AD56" s="80"/>
      <c r="AE56" s="80"/>
      <c r="AF56" s="80"/>
      <c r="AG56" s="80"/>
      <c r="AH56" s="80"/>
      <c r="AI56" s="80"/>
      <c r="AJ56" s="80"/>
      <c r="AK56" s="80"/>
      <c r="AL56" s="80"/>
      <c r="AM56" s="80"/>
      <c r="AN56" s="80"/>
      <c r="AO56" s="80"/>
      <c r="AP56" s="4"/>
      <c r="AQ56" s="13"/>
    </row>
    <row r="57" spans="1:44" s="18" customFormat="1" ht="12" customHeight="1">
      <c r="A57" s="4"/>
      <c r="B57" s="30" t="s">
        <v>107</v>
      </c>
      <c r="C57" s="36"/>
      <c r="D57" s="36"/>
      <c r="E57" s="36"/>
      <c r="F57" s="36"/>
      <c r="G57" s="36"/>
      <c r="H57" s="36"/>
      <c r="I57" s="36"/>
      <c r="J57" s="36"/>
      <c r="K57" s="36"/>
      <c r="L57" s="36"/>
      <c r="M57" s="36"/>
      <c r="N57" s="36"/>
      <c r="O57" s="36"/>
      <c r="P57" s="36"/>
      <c r="Q57" s="36"/>
      <c r="R57" s="36"/>
      <c r="S57" s="36"/>
      <c r="T57" s="36"/>
      <c r="U57" s="36"/>
      <c r="V57" s="36"/>
      <c r="W57" s="36"/>
      <c r="X57" s="36"/>
      <c r="Y57" s="36"/>
      <c r="Z57" s="36"/>
      <c r="AA57" s="36"/>
      <c r="AB57" s="36"/>
      <c r="AC57" s="36"/>
      <c r="AD57" s="36"/>
      <c r="AE57" s="36"/>
      <c r="AF57" s="36"/>
      <c r="AG57" s="36"/>
      <c r="AH57" s="36"/>
      <c r="AI57" s="36"/>
      <c r="AJ57" s="17"/>
      <c r="AK57" s="17"/>
      <c r="AL57" s="17"/>
      <c r="AM57" s="17"/>
      <c r="AN57" s="17"/>
      <c r="AO57" s="17"/>
      <c r="AP57" s="4"/>
      <c r="AQ57" s="13"/>
    </row>
    <row r="58" spans="1:44" s="18" customFormat="1" ht="12" customHeight="1">
      <c r="A58" s="4"/>
      <c r="B58" s="1213" t="s">
        <v>108</v>
      </c>
      <c r="C58" s="1214"/>
      <c r="D58" s="1214"/>
      <c r="E58" s="1214"/>
      <c r="F58" s="1214"/>
      <c r="G58" s="1214"/>
      <c r="H58" s="1214"/>
      <c r="I58" s="1214"/>
      <c r="J58" s="1214"/>
      <c r="K58" s="1214"/>
      <c r="L58" s="1214"/>
      <c r="M58" s="1214"/>
      <c r="N58" s="1214"/>
      <c r="O58" s="1214"/>
      <c r="P58" s="1214"/>
      <c r="Q58" s="1214"/>
      <c r="R58" s="1214"/>
      <c r="S58" s="1214"/>
      <c r="T58" s="1214"/>
      <c r="U58" s="1214"/>
      <c r="V58" s="1214"/>
      <c r="W58" s="1214"/>
      <c r="X58" s="1214"/>
      <c r="Y58" s="1214"/>
      <c r="Z58" s="1214"/>
      <c r="AA58" s="1214"/>
      <c r="AB58" s="1214"/>
      <c r="AC58" s="1214"/>
      <c r="AD58" s="1214"/>
      <c r="AE58" s="1214"/>
      <c r="AF58" s="1214"/>
      <c r="AG58" s="1214"/>
      <c r="AH58" s="1214"/>
      <c r="AI58" s="1214"/>
      <c r="AJ58" s="1214"/>
      <c r="AK58" s="1214"/>
      <c r="AL58" s="1214"/>
      <c r="AM58" s="1214"/>
      <c r="AN58" s="1214"/>
      <c r="AO58" s="1214"/>
      <c r="AP58" s="4"/>
      <c r="AQ58" s="13"/>
    </row>
    <row r="59" spans="1:44" s="14" customFormat="1" ht="19.5" customHeight="1">
      <c r="A59" s="4"/>
      <c r="B59" s="1214"/>
      <c r="C59" s="1214"/>
      <c r="D59" s="1214"/>
      <c r="E59" s="1214"/>
      <c r="F59" s="1214"/>
      <c r="G59" s="1214"/>
      <c r="H59" s="1214"/>
      <c r="I59" s="1214"/>
      <c r="J59" s="1214"/>
      <c r="K59" s="1214"/>
      <c r="L59" s="1214"/>
      <c r="M59" s="1214"/>
      <c r="N59" s="1214"/>
      <c r="O59" s="1214"/>
      <c r="P59" s="1214"/>
      <c r="Q59" s="1214"/>
      <c r="R59" s="1214"/>
      <c r="S59" s="1214"/>
      <c r="T59" s="1214"/>
      <c r="U59" s="1214"/>
      <c r="V59" s="1214"/>
      <c r="W59" s="1214"/>
      <c r="X59" s="1214"/>
      <c r="Y59" s="1214"/>
      <c r="Z59" s="1214"/>
      <c r="AA59" s="1214"/>
      <c r="AB59" s="1214"/>
      <c r="AC59" s="1214"/>
      <c r="AD59" s="1214"/>
      <c r="AE59" s="1214"/>
      <c r="AF59" s="1214"/>
      <c r="AG59" s="1214"/>
      <c r="AH59" s="1214"/>
      <c r="AI59" s="1214"/>
      <c r="AJ59" s="1214"/>
      <c r="AK59" s="1214"/>
      <c r="AL59" s="1214"/>
      <c r="AM59" s="1214"/>
      <c r="AN59" s="1214"/>
      <c r="AO59" s="1214"/>
      <c r="AP59" s="4"/>
      <c r="AQ59" s="13"/>
    </row>
    <row r="60" spans="1:44" s="18" customFormat="1" ht="35.25" customHeight="1">
      <c r="A60" s="4"/>
      <c r="B60" s="30"/>
      <c r="C60" s="1215" t="s">
        <v>113</v>
      </c>
      <c r="D60" s="1215"/>
      <c r="E60" s="1215"/>
      <c r="F60" s="1215"/>
      <c r="G60" s="1215"/>
      <c r="H60" s="1215"/>
      <c r="I60" s="1215"/>
      <c r="J60" s="1215"/>
      <c r="K60" s="1215"/>
      <c r="L60" s="1215"/>
      <c r="M60" s="1215"/>
      <c r="N60" s="1215"/>
      <c r="O60" s="1215"/>
      <c r="P60" s="1215"/>
      <c r="Q60" s="1215"/>
      <c r="R60" s="1215"/>
      <c r="S60" s="1215"/>
      <c r="T60" s="1215"/>
      <c r="U60" s="1215"/>
      <c r="V60" s="1215"/>
      <c r="W60" s="1215"/>
      <c r="X60" s="1215"/>
      <c r="Y60" s="1215"/>
      <c r="Z60" s="1215"/>
      <c r="AA60" s="1215"/>
      <c r="AB60" s="1215"/>
      <c r="AC60" s="1215"/>
      <c r="AD60" s="1215"/>
      <c r="AE60" s="1215"/>
      <c r="AF60" s="1215"/>
      <c r="AG60" s="1215"/>
      <c r="AH60" s="1215"/>
      <c r="AI60" s="1215"/>
      <c r="AJ60" s="1215"/>
      <c r="AK60" s="1215"/>
      <c r="AL60" s="1215"/>
      <c r="AM60" s="1215"/>
      <c r="AN60" s="1215"/>
      <c r="AO60" s="1215"/>
      <c r="AP60" s="1215"/>
      <c r="AQ60" s="13"/>
    </row>
    <row r="61" spans="1:44" s="14" customFormat="1" ht="29.25" customHeight="1">
      <c r="A61" s="4"/>
      <c r="B61" s="1197" t="s">
        <v>72</v>
      </c>
      <c r="C61" s="1197"/>
      <c r="D61" s="1197"/>
      <c r="E61" s="1197"/>
      <c r="F61" s="1197"/>
      <c r="G61" s="1197"/>
      <c r="H61" s="1197"/>
      <c r="I61" s="1197"/>
      <c r="J61" s="1197"/>
      <c r="K61" s="1197"/>
      <c r="L61" s="1197"/>
      <c r="M61" s="1197"/>
      <c r="N61" s="1197"/>
      <c r="O61" s="1197"/>
      <c r="P61" s="1197"/>
      <c r="Q61" s="1197"/>
      <c r="R61" s="1197"/>
      <c r="S61" s="1197"/>
      <c r="T61" s="1197"/>
      <c r="U61" s="1197"/>
      <c r="V61" s="1197"/>
      <c r="W61" s="1197"/>
      <c r="X61" s="1197"/>
      <c r="Y61" s="1197"/>
      <c r="Z61" s="1197"/>
      <c r="AA61" s="1197"/>
      <c r="AB61" s="1197"/>
      <c r="AC61" s="1197"/>
      <c r="AD61" s="1197"/>
      <c r="AE61" s="1197"/>
      <c r="AF61" s="1197"/>
      <c r="AG61" s="1197"/>
      <c r="AH61" s="1197"/>
      <c r="AI61" s="1"/>
      <c r="AJ61" s="1"/>
      <c r="AK61" s="1"/>
      <c r="AL61" s="1"/>
      <c r="AM61" s="1"/>
      <c r="AN61" s="1"/>
      <c r="AO61" s="1"/>
      <c r="AP61" s="4"/>
      <c r="AQ61" s="13"/>
    </row>
    <row r="62" spans="1:44" s="14" customFormat="1" ht="10.5" customHeight="1">
      <c r="A62" s="4"/>
      <c r="B62" s="81"/>
      <c r="C62" s="81"/>
      <c r="D62" s="81"/>
      <c r="E62" s="81"/>
      <c r="F62" s="81"/>
      <c r="G62" s="81"/>
      <c r="H62" s="81"/>
      <c r="I62" s="81"/>
      <c r="J62" s="81"/>
      <c r="K62" s="81"/>
      <c r="L62" s="81"/>
      <c r="M62" s="81"/>
      <c r="N62" s="81"/>
      <c r="O62" s="81"/>
      <c r="P62" s="81"/>
      <c r="Q62" s="81"/>
      <c r="R62" s="81"/>
      <c r="S62" s="81"/>
      <c r="T62" s="81"/>
      <c r="U62" s="81"/>
      <c r="V62" s="81"/>
      <c r="W62" s="81"/>
      <c r="X62" s="81"/>
      <c r="Y62" s="81"/>
      <c r="Z62" s="81"/>
      <c r="AA62" s="81"/>
      <c r="AB62" s="81"/>
      <c r="AC62" s="81"/>
      <c r="AD62" s="81"/>
      <c r="AE62" s="81"/>
      <c r="AF62" s="81"/>
      <c r="AG62" s="81"/>
      <c r="AH62" s="81"/>
      <c r="AI62" s="1"/>
      <c r="AJ62" s="1"/>
      <c r="AK62" s="1"/>
      <c r="AL62" s="1"/>
      <c r="AM62" s="1"/>
      <c r="AN62" s="1"/>
      <c r="AO62" s="1"/>
      <c r="AP62" s="4"/>
      <c r="AQ62" s="13"/>
    </row>
    <row r="63" spans="1:44" s="14" customFormat="1" ht="15" customHeight="1">
      <c r="A63" s="4"/>
      <c r="B63" s="1177" t="s">
        <v>12</v>
      </c>
      <c r="C63" s="1178"/>
      <c r="D63" s="1178"/>
      <c r="E63" s="1178"/>
      <c r="F63" s="1178"/>
      <c r="G63" s="1179"/>
      <c r="H63" s="1180" t="s">
        <v>23</v>
      </c>
      <c r="I63" s="1181"/>
      <c r="J63" s="1181"/>
      <c r="K63" s="1181"/>
      <c r="L63" s="1181"/>
      <c r="M63" s="1181"/>
      <c r="N63" s="1181"/>
      <c r="O63" s="1182"/>
      <c r="P63" s="37"/>
      <c r="AP63" s="4"/>
      <c r="AQ63" s="13"/>
    </row>
    <row r="64" spans="1:44" s="14" customFormat="1" ht="15" customHeight="1">
      <c r="A64" s="4"/>
      <c r="B64" s="1177"/>
      <c r="C64" s="1178"/>
      <c r="D64" s="1178"/>
      <c r="E64" s="1178"/>
      <c r="F64" s="1178"/>
      <c r="G64" s="1179"/>
      <c r="H64" s="1183"/>
      <c r="I64" s="1184"/>
      <c r="J64" s="1184"/>
      <c r="K64" s="1184"/>
      <c r="L64" s="1184"/>
      <c r="M64" s="1184"/>
      <c r="N64" s="1184"/>
      <c r="O64" s="1185"/>
      <c r="P64" s="37"/>
      <c r="AP64" s="4"/>
      <c r="AQ64" s="13"/>
    </row>
    <row r="65" spans="1:43" s="14" customFormat="1" ht="15" customHeight="1">
      <c r="A65" s="4"/>
      <c r="B65" s="1186"/>
      <c r="C65" s="1187"/>
      <c r="D65" s="1187"/>
      <c r="E65" s="1187"/>
      <c r="F65" s="1187"/>
      <c r="G65" s="1188"/>
      <c r="H65" s="1189" t="s">
        <v>219</v>
      </c>
      <c r="I65" s="1189"/>
      <c r="J65" s="1189"/>
      <c r="K65" s="1189"/>
      <c r="L65" s="1189"/>
      <c r="M65" s="1189"/>
      <c r="N65" s="1189"/>
      <c r="O65" s="1189"/>
      <c r="P65" s="37"/>
      <c r="AP65" s="4"/>
      <c r="AQ65" s="13"/>
    </row>
    <row r="66" spans="1:43" s="14" customFormat="1" ht="15" customHeight="1">
      <c r="A66" s="4"/>
      <c r="B66" s="1186"/>
      <c r="C66" s="1187"/>
      <c r="D66" s="1187"/>
      <c r="E66" s="1187"/>
      <c r="F66" s="1187"/>
      <c r="G66" s="1188"/>
      <c r="H66" s="1189"/>
      <c r="I66" s="1189"/>
      <c r="J66" s="1189"/>
      <c r="K66" s="1189"/>
      <c r="L66" s="1189"/>
      <c r="M66" s="1189"/>
      <c r="N66" s="1189"/>
      <c r="O66" s="1189"/>
      <c r="P66" s="37"/>
      <c r="AP66" s="4"/>
      <c r="AQ66" s="13"/>
    </row>
    <row r="67" spans="1:43" s="14" customFormat="1" ht="15" customHeight="1">
      <c r="A67" s="4"/>
      <c r="B67" s="1186"/>
      <c r="C67" s="1187"/>
      <c r="D67" s="1187"/>
      <c r="E67" s="1187"/>
      <c r="F67" s="1187"/>
      <c r="G67" s="1188"/>
      <c r="H67" s="1189"/>
      <c r="I67" s="1189"/>
      <c r="J67" s="1189"/>
      <c r="K67" s="1189"/>
      <c r="L67" s="1189"/>
      <c r="M67" s="1189"/>
      <c r="N67" s="1189"/>
      <c r="O67" s="1189"/>
      <c r="P67" s="59"/>
      <c r="AP67" s="4"/>
      <c r="AQ67" s="13"/>
    </row>
    <row r="68" spans="1:43" s="14" customFormat="1" ht="15" customHeight="1">
      <c r="A68" s="4"/>
      <c r="B68" s="38" t="s">
        <v>77</v>
      </c>
      <c r="C68" s="38"/>
      <c r="D68" s="38"/>
      <c r="E68" s="38"/>
      <c r="F68" s="38"/>
      <c r="G68" s="38"/>
      <c r="H68" s="1"/>
      <c r="I68" s="1"/>
      <c r="J68" s="1"/>
      <c r="K68" s="1"/>
      <c r="L68" s="1"/>
      <c r="M68" s="1"/>
      <c r="N68" s="1"/>
      <c r="O68" s="1"/>
      <c r="P68" s="1"/>
      <c r="Q68" s="1"/>
      <c r="R68" s="1"/>
      <c r="S68" s="1"/>
      <c r="T68" s="1"/>
      <c r="U68" s="1"/>
      <c r="V68" s="1"/>
      <c r="W68" s="1"/>
      <c r="X68" s="1"/>
      <c r="Y68" s="1"/>
      <c r="Z68" s="1"/>
      <c r="AA68" s="1"/>
      <c r="AB68" s="1"/>
      <c r="AC68" s="1"/>
      <c r="AD68" s="1"/>
      <c r="AE68" s="1"/>
      <c r="AF68" s="1"/>
      <c r="AG68" s="1"/>
      <c r="AH68" s="1"/>
      <c r="AI68" s="1"/>
      <c r="AJ68" s="1"/>
      <c r="AK68" s="1"/>
      <c r="AL68" s="1"/>
      <c r="AM68" s="1"/>
      <c r="AN68" s="1"/>
      <c r="AO68" s="1"/>
      <c r="AP68" s="4"/>
      <c r="AQ68" s="13"/>
    </row>
    <row r="69" spans="1:43" s="43" customFormat="1" ht="23.25" customHeight="1">
      <c r="A69" s="39"/>
      <c r="B69" s="40" t="s">
        <v>43</v>
      </c>
      <c r="C69" s="40"/>
      <c r="D69" s="40"/>
      <c r="E69" s="40"/>
      <c r="F69" s="40"/>
      <c r="G69" s="40"/>
      <c r="H69" s="41"/>
      <c r="I69" s="41"/>
      <c r="J69" s="41"/>
      <c r="K69" s="41"/>
      <c r="L69" s="41"/>
      <c r="M69" s="41"/>
      <c r="N69" s="41"/>
      <c r="O69" s="41"/>
      <c r="P69" s="41"/>
      <c r="Q69" s="41"/>
      <c r="R69" s="41"/>
      <c r="S69" s="41"/>
      <c r="T69" s="41"/>
      <c r="U69" s="41"/>
      <c r="V69" s="41"/>
      <c r="W69" s="41"/>
      <c r="X69" s="41"/>
      <c r="Y69" s="39"/>
      <c r="Z69" s="39"/>
      <c r="AA69" s="39"/>
      <c r="AB69" s="39"/>
      <c r="AC69" s="39"/>
      <c r="AD69" s="39"/>
      <c r="AE69" s="39"/>
      <c r="AF69" s="39"/>
      <c r="AG69" s="39"/>
      <c r="AH69" s="39"/>
      <c r="AI69" s="39"/>
      <c r="AJ69" s="39"/>
      <c r="AK69" s="39"/>
      <c r="AL69" s="39"/>
      <c r="AM69" s="39"/>
      <c r="AN69" s="39"/>
      <c r="AO69" s="39"/>
      <c r="AP69" s="39"/>
      <c r="AQ69" s="42"/>
    </row>
    <row r="70" spans="1:43">
      <c r="A70" s="4"/>
      <c r="B70" s="1190" t="s">
        <v>109</v>
      </c>
      <c r="C70" s="1191"/>
      <c r="D70" s="1191"/>
      <c r="E70" s="1191"/>
      <c r="F70" s="1191"/>
      <c r="G70" s="1192"/>
      <c r="H70" s="1196" t="s">
        <v>110</v>
      </c>
      <c r="I70" s="1191"/>
      <c r="J70" s="1191"/>
      <c r="K70" s="1191"/>
      <c r="L70" s="1191"/>
      <c r="M70" s="1191"/>
      <c r="N70" s="1191"/>
      <c r="O70" s="1191"/>
      <c r="P70" s="1191"/>
      <c r="Q70" s="1191"/>
      <c r="R70" s="1191"/>
      <c r="S70" s="1191"/>
      <c r="T70" s="1191"/>
      <c r="U70" s="1191"/>
      <c r="V70" s="1191"/>
      <c r="W70" s="1191"/>
      <c r="X70" s="1191"/>
      <c r="Y70" s="1191"/>
      <c r="Z70" s="1191"/>
      <c r="AA70" s="1191"/>
      <c r="AB70" s="1191"/>
      <c r="AC70" s="1191"/>
      <c r="AD70" s="1191"/>
      <c r="AE70" s="1191"/>
      <c r="AF70" s="1191"/>
      <c r="AG70" s="1192"/>
      <c r="AH70" s="4"/>
      <c r="AI70" s="4"/>
      <c r="AJ70" s="4"/>
      <c r="AK70" s="4"/>
      <c r="AL70" s="4"/>
      <c r="AM70" s="4"/>
      <c r="AN70" s="4"/>
      <c r="AO70" s="4"/>
      <c r="AP70" s="4"/>
      <c r="AQ70" s="4"/>
    </row>
    <row r="71" spans="1:43">
      <c r="A71" s="4"/>
      <c r="B71" s="1193"/>
      <c r="C71" s="1194"/>
      <c r="D71" s="1194"/>
      <c r="E71" s="1194"/>
      <c r="F71" s="1194"/>
      <c r="G71" s="1195"/>
      <c r="H71" s="1193"/>
      <c r="I71" s="1194"/>
      <c r="J71" s="1194"/>
      <c r="K71" s="1194"/>
      <c r="L71" s="1194"/>
      <c r="M71" s="1194"/>
      <c r="N71" s="1194"/>
      <c r="O71" s="1194"/>
      <c r="P71" s="1194"/>
      <c r="Q71" s="1194"/>
      <c r="R71" s="1194"/>
      <c r="S71" s="1194"/>
      <c r="T71" s="1194"/>
      <c r="U71" s="1194"/>
      <c r="V71" s="1194"/>
      <c r="W71" s="1194"/>
      <c r="X71" s="1194"/>
      <c r="Y71" s="1194"/>
      <c r="Z71" s="1194"/>
      <c r="AA71" s="1194"/>
      <c r="AB71" s="1194"/>
      <c r="AC71" s="1194"/>
      <c r="AD71" s="1194"/>
      <c r="AE71" s="1194"/>
      <c r="AF71" s="1194"/>
      <c r="AG71" s="1195"/>
      <c r="AH71" s="4"/>
      <c r="AI71" s="4"/>
      <c r="AJ71" s="4"/>
      <c r="AK71" s="4"/>
      <c r="AL71" s="4"/>
      <c r="AM71" s="4"/>
      <c r="AN71" s="4"/>
      <c r="AO71" s="4"/>
      <c r="AP71" s="4"/>
      <c r="AQ71" s="4"/>
    </row>
    <row r="72" spans="1:43">
      <c r="A72" s="4"/>
      <c r="B72" s="37"/>
      <c r="C72" s="26"/>
      <c r="D72" s="26"/>
      <c r="E72" s="26"/>
      <c r="F72" s="26"/>
      <c r="G72" s="71"/>
      <c r="H72" s="68"/>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70"/>
      <c r="AH72" s="4"/>
      <c r="AI72" s="4"/>
      <c r="AJ72" s="4"/>
      <c r="AK72" s="4"/>
      <c r="AL72" s="4"/>
      <c r="AM72" s="4"/>
      <c r="AN72" s="4"/>
      <c r="AO72" s="4"/>
      <c r="AP72" s="4"/>
      <c r="AQ72" s="4"/>
    </row>
    <row r="73" spans="1:43">
      <c r="A73" s="4"/>
      <c r="B73" s="37"/>
      <c r="C73" s="26"/>
      <c r="D73" s="26"/>
      <c r="E73" s="26"/>
      <c r="F73" s="26"/>
      <c r="G73" s="71"/>
      <c r="H73" s="37"/>
      <c r="I73" s="26"/>
      <c r="J73" s="26"/>
      <c r="K73" s="26"/>
      <c r="L73" s="26"/>
      <c r="M73" s="26"/>
      <c r="N73" s="26"/>
      <c r="O73" s="26"/>
      <c r="P73" s="26"/>
      <c r="Q73" s="26"/>
      <c r="R73" s="26"/>
      <c r="S73" s="26"/>
      <c r="T73" s="26"/>
      <c r="U73" s="26"/>
      <c r="V73" s="26"/>
      <c r="W73" s="26"/>
      <c r="X73" s="26"/>
      <c r="Y73" s="26"/>
      <c r="Z73" s="26"/>
      <c r="AA73" s="26"/>
      <c r="AB73" s="26"/>
      <c r="AC73" s="26"/>
      <c r="AD73" s="26"/>
      <c r="AE73" s="26"/>
      <c r="AF73" s="26"/>
      <c r="AG73" s="71"/>
      <c r="AH73" s="4"/>
      <c r="AI73" s="4"/>
      <c r="AJ73" s="4"/>
      <c r="AK73" s="4"/>
      <c r="AL73" s="4"/>
      <c r="AM73" s="4"/>
      <c r="AN73" s="4"/>
      <c r="AO73" s="4"/>
      <c r="AP73" s="4"/>
      <c r="AQ73" s="4"/>
    </row>
    <row r="74" spans="1:43">
      <c r="A74" s="4"/>
      <c r="B74" s="37"/>
      <c r="C74" s="26"/>
      <c r="D74" s="26"/>
      <c r="E74" s="26"/>
      <c r="F74" s="26"/>
      <c r="G74" s="71"/>
      <c r="H74" s="37"/>
      <c r="I74" s="26"/>
      <c r="J74" s="26"/>
      <c r="K74" s="26"/>
      <c r="L74" s="26"/>
      <c r="M74" s="26"/>
      <c r="N74" s="26"/>
      <c r="O74" s="26"/>
      <c r="P74" s="26"/>
      <c r="Q74" s="26"/>
      <c r="R74" s="26"/>
      <c r="S74" s="26"/>
      <c r="T74" s="26"/>
      <c r="U74" s="26"/>
      <c r="V74" s="26"/>
      <c r="W74" s="26"/>
      <c r="X74" s="26"/>
      <c r="Y74" s="26"/>
      <c r="Z74" s="26"/>
      <c r="AA74" s="26"/>
      <c r="AB74" s="26"/>
      <c r="AC74" s="26"/>
      <c r="AD74" s="26"/>
      <c r="AE74" s="26"/>
      <c r="AF74" s="26"/>
      <c r="AG74" s="71"/>
      <c r="AH74" s="4"/>
      <c r="AI74" s="4"/>
      <c r="AJ74" s="4"/>
      <c r="AK74" s="4"/>
      <c r="AL74" s="4"/>
      <c r="AM74" s="4"/>
      <c r="AN74" s="4"/>
      <c r="AO74" s="4"/>
      <c r="AP74" s="4"/>
      <c r="AQ74" s="4"/>
    </row>
    <row r="75" spans="1:43">
      <c r="A75" s="4"/>
      <c r="B75" s="82"/>
      <c r="C75" s="83"/>
      <c r="D75" s="83"/>
      <c r="E75" s="83"/>
      <c r="F75" s="83"/>
      <c r="G75" s="84"/>
      <c r="H75" s="72"/>
      <c r="I75" s="73"/>
      <c r="J75" s="73"/>
      <c r="K75" s="73"/>
      <c r="L75" s="73"/>
      <c r="M75" s="73"/>
      <c r="N75" s="73"/>
      <c r="O75" s="73"/>
      <c r="P75" s="73"/>
      <c r="Q75" s="73"/>
      <c r="R75" s="73"/>
      <c r="S75" s="73"/>
      <c r="T75" s="73"/>
      <c r="U75" s="73"/>
      <c r="V75" s="73"/>
      <c r="W75" s="73"/>
      <c r="X75" s="73"/>
      <c r="Y75" s="73"/>
      <c r="Z75" s="73"/>
      <c r="AA75" s="73"/>
      <c r="AB75" s="73"/>
      <c r="AC75" s="73"/>
      <c r="AD75" s="73"/>
      <c r="AE75" s="73"/>
      <c r="AF75" s="73"/>
      <c r="AG75" s="74"/>
      <c r="AH75" s="4"/>
      <c r="AI75" s="4"/>
      <c r="AJ75" s="4"/>
      <c r="AK75" s="4"/>
      <c r="AL75" s="4"/>
      <c r="AM75" s="4"/>
      <c r="AN75" s="4"/>
      <c r="AO75" s="4"/>
      <c r="AP75" s="4"/>
      <c r="AQ75" s="4"/>
    </row>
  </sheetData>
  <mergeCells count="83">
    <mergeCell ref="A1:AP1"/>
    <mergeCell ref="B3:AO3"/>
    <mergeCell ref="B9:G13"/>
    <mergeCell ref="H9:AO9"/>
    <mergeCell ref="H10:AO10"/>
    <mergeCell ref="H11:I12"/>
    <mergeCell ref="J11:AB12"/>
    <mergeCell ref="AC11:AO11"/>
    <mergeCell ref="AC12:AD12"/>
    <mergeCell ref="H13:I14"/>
    <mergeCell ref="J13:AO14"/>
    <mergeCell ref="H15:I16"/>
    <mergeCell ref="J15:AB16"/>
    <mergeCell ref="AD15:AG15"/>
    <mergeCell ref="AI15:AO15"/>
    <mergeCell ref="AC16:AD16"/>
    <mergeCell ref="B17:G19"/>
    <mergeCell ref="H17:I18"/>
    <mergeCell ref="J17:AB18"/>
    <mergeCell ref="AD17:AG17"/>
    <mergeCell ref="AI17:AO17"/>
    <mergeCell ref="AC18:AD18"/>
    <mergeCell ref="H19:AO19"/>
    <mergeCell ref="H20:I20"/>
    <mergeCell ref="J20:AO20"/>
    <mergeCell ref="J22:AO23"/>
    <mergeCell ref="B25:G29"/>
    <mergeCell ref="H25:AO25"/>
    <mergeCell ref="H26:AO26"/>
    <mergeCell ref="H27:I28"/>
    <mergeCell ref="J27:AB28"/>
    <mergeCell ref="AC27:AO27"/>
    <mergeCell ref="AC28:AD28"/>
    <mergeCell ref="H29:I30"/>
    <mergeCell ref="J29:AO30"/>
    <mergeCell ref="H31:I32"/>
    <mergeCell ref="J31:AB32"/>
    <mergeCell ref="AD31:AG31"/>
    <mergeCell ref="AI31:AO31"/>
    <mergeCell ref="AC32:AD32"/>
    <mergeCell ref="B33:G35"/>
    <mergeCell ref="H33:I34"/>
    <mergeCell ref="J33:AB34"/>
    <mergeCell ref="AD33:AG33"/>
    <mergeCell ref="AI33:AO33"/>
    <mergeCell ref="AC34:AD34"/>
    <mergeCell ref="H35:AO35"/>
    <mergeCell ref="H36:I36"/>
    <mergeCell ref="J36:AO36"/>
    <mergeCell ref="J38:AO39"/>
    <mergeCell ref="B41:G45"/>
    <mergeCell ref="H41:AO41"/>
    <mergeCell ref="H42:AO42"/>
    <mergeCell ref="H43:I44"/>
    <mergeCell ref="J43:AB44"/>
    <mergeCell ref="AC43:AO43"/>
    <mergeCell ref="AC44:AD44"/>
    <mergeCell ref="H45:I46"/>
    <mergeCell ref="J45:AO46"/>
    <mergeCell ref="H47:I48"/>
    <mergeCell ref="J47:AB48"/>
    <mergeCell ref="AD47:AG47"/>
    <mergeCell ref="AI47:AO47"/>
    <mergeCell ref="AC48:AD48"/>
    <mergeCell ref="B61:AH61"/>
    <mergeCell ref="B49:G51"/>
    <mergeCell ref="H49:I50"/>
    <mergeCell ref="J49:AB50"/>
    <mergeCell ref="AD49:AG49"/>
    <mergeCell ref="H52:I52"/>
    <mergeCell ref="J52:AO52"/>
    <mergeCell ref="J54:AO55"/>
    <mergeCell ref="B58:AO59"/>
    <mergeCell ref="C60:AP60"/>
    <mergeCell ref="AI49:AO49"/>
    <mergeCell ref="AC50:AD50"/>
    <mergeCell ref="H51:AO51"/>
    <mergeCell ref="B63:G64"/>
    <mergeCell ref="H63:O64"/>
    <mergeCell ref="B65:G67"/>
    <mergeCell ref="H65:O67"/>
    <mergeCell ref="B70:G71"/>
    <mergeCell ref="H70:AG71"/>
  </mergeCells>
  <phoneticPr fontId="4"/>
  <dataValidations count="2">
    <dataValidation type="list" allowBlank="1" showInputMessage="1" showErrorMessage="1" sqref="AD15 AD31 AD47" xr:uid="{00000000-0002-0000-0300-000000000000}">
      <formula1>$AR$15:$AR$16</formula1>
    </dataValidation>
    <dataValidation type="list" allowBlank="1" showInputMessage="1" showErrorMessage="1" sqref="AD17 AD33 AD49" xr:uid="{00000000-0002-0000-0300-000001000000}">
      <formula1>$AR$17:$AR$18</formula1>
    </dataValidation>
  </dataValidations>
  <printOptions horizontalCentered="1"/>
  <pageMargins left="0.51181102362204722" right="0.51181102362204722" top="0.39370078740157483" bottom="0.19685039370078741" header="0.51181102362204722" footer="0.51181102362204722"/>
  <pageSetup paperSize="9" scale="73" orientation="portrait" r:id="rId1"/>
  <headerFooter alignWithMargins="0"/>
  <drawing r:id="rId2"/>
  <legacyDrawing r:id="rId3"/>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B050"/>
  </sheetPr>
  <dimension ref="A1:BH177"/>
  <sheetViews>
    <sheetView view="pageBreakPreview" topLeftCell="A40" zoomScale="85" zoomScaleNormal="100" zoomScaleSheetLayoutView="85" workbookViewId="0">
      <selection activeCell="K49" sqref="K49:AE49"/>
    </sheetView>
  </sheetViews>
  <sheetFormatPr defaultColWidth="9" defaultRowHeight="12"/>
  <cols>
    <col min="1" max="1" width="1.125" style="5" customWidth="1"/>
    <col min="2" max="2" width="2.625" style="5" customWidth="1"/>
    <col min="3" max="7" width="2.25" style="5" customWidth="1"/>
    <col min="8" max="8" width="2.625" style="5" customWidth="1"/>
    <col min="9" max="9" width="0.125" style="5" customWidth="1"/>
    <col min="10" max="12" width="1.625" style="5" customWidth="1"/>
    <col min="13" max="13" width="3.125" style="5" customWidth="1"/>
    <col min="14" max="14" width="2.625" style="5" customWidth="1"/>
    <col min="15" max="15" width="1.125" style="5" customWidth="1"/>
    <col min="16" max="17" width="2.625" style="5" customWidth="1"/>
    <col min="18" max="18" width="4.625" style="5" customWidth="1"/>
    <col min="19" max="24" width="2.625" style="5" customWidth="1"/>
    <col min="25" max="25" width="8.875" style="5" customWidth="1"/>
    <col min="26" max="26" width="1.75" style="5" customWidth="1"/>
    <col min="27" max="29" width="2.625" style="5" customWidth="1"/>
    <col min="30" max="30" width="4.25" style="5" customWidth="1"/>
    <col min="31" max="32" width="2.625" style="5" customWidth="1"/>
    <col min="33" max="33" width="1.5" style="5" customWidth="1"/>
    <col min="34" max="34" width="0.875" style="5" customWidth="1"/>
    <col min="35" max="36" width="0.625" style="5" customWidth="1"/>
    <col min="37" max="37" width="1.5" style="5" customWidth="1"/>
    <col min="38" max="38" width="2.625" style="5" customWidth="1"/>
    <col min="39" max="39" width="4.25" style="5" customWidth="1"/>
    <col min="40" max="40" width="3.25" style="5" customWidth="1"/>
    <col min="41" max="41" width="4.875" style="5" customWidth="1"/>
    <col min="42" max="43" width="2.5" style="5" customWidth="1"/>
    <col min="44" max="44" width="1" style="5" customWidth="1"/>
    <col min="45" max="45" width="1.375" style="5" customWidth="1"/>
    <col min="46" max="46" width="0.75" style="5" customWidth="1"/>
    <col min="47" max="47" width="0.125" style="5" customWidth="1"/>
    <col min="48" max="48" width="0.5" style="5" hidden="1" customWidth="1"/>
    <col min="49" max="16384" width="9" style="5"/>
  </cols>
  <sheetData>
    <row r="1" spans="1:49" ht="15" customHeight="1">
      <c r="A1" s="4"/>
      <c r="B1" s="6" t="s">
        <v>38</v>
      </c>
      <c r="C1" s="6"/>
      <c r="D1" s="6"/>
      <c r="E1" s="6"/>
      <c r="F1" s="6"/>
      <c r="G1" s="6"/>
      <c r="H1" s="6"/>
      <c r="I1" s="6"/>
      <c r="J1" s="6"/>
      <c r="K1" s="6"/>
      <c r="L1" s="6"/>
      <c r="M1" s="6"/>
      <c r="N1" s="6"/>
      <c r="O1" s="6"/>
      <c r="P1" s="6"/>
      <c r="Q1" s="6"/>
      <c r="R1" s="6"/>
      <c r="S1" s="6"/>
      <c r="T1" s="6"/>
      <c r="U1" s="6"/>
      <c r="V1" s="6"/>
      <c r="W1" s="6"/>
      <c r="X1" s="6"/>
      <c r="Y1" s="6"/>
      <c r="Z1" s="6"/>
      <c r="AA1" s="6"/>
      <c r="AB1" s="6"/>
      <c r="AC1" s="6"/>
      <c r="AD1" s="6"/>
      <c r="AE1" s="6"/>
      <c r="AF1" s="6"/>
      <c r="AG1" s="6"/>
      <c r="AH1" s="6"/>
      <c r="AI1" s="6"/>
      <c r="AJ1" s="6"/>
      <c r="AK1" s="6"/>
      <c r="AL1" s="6"/>
      <c r="AM1" s="6"/>
      <c r="AN1" s="6"/>
      <c r="AO1" s="6"/>
      <c r="AP1" s="6"/>
      <c r="AQ1" s="6"/>
      <c r="AR1" s="6"/>
      <c r="AS1" s="6"/>
      <c r="AT1" s="4"/>
      <c r="AU1" s="4"/>
      <c r="AV1" s="50"/>
    </row>
    <row r="2" spans="1:49" ht="5.25" customHeight="1">
      <c r="A2" s="4"/>
      <c r="B2" s="4"/>
      <c r="C2" s="6"/>
      <c r="D2" s="6"/>
      <c r="E2" s="6"/>
      <c r="F2" s="6"/>
      <c r="G2" s="6"/>
      <c r="H2" s="6"/>
      <c r="I2" s="6"/>
      <c r="J2" s="6"/>
      <c r="K2" s="6"/>
      <c r="L2" s="6"/>
      <c r="M2" s="6"/>
      <c r="N2" s="6"/>
      <c r="O2" s="6"/>
      <c r="P2" s="6"/>
      <c r="Q2" s="6"/>
      <c r="R2" s="6"/>
      <c r="S2" s="6"/>
      <c r="T2" s="6"/>
      <c r="U2" s="6"/>
      <c r="V2" s="6"/>
      <c r="W2" s="6"/>
      <c r="X2" s="6"/>
      <c r="Y2" s="6"/>
      <c r="Z2" s="6"/>
      <c r="AA2" s="6"/>
      <c r="AB2" s="6"/>
      <c r="AC2" s="6"/>
      <c r="AD2" s="6"/>
      <c r="AE2" s="6"/>
      <c r="AF2" s="6"/>
      <c r="AG2" s="6"/>
      <c r="AH2" s="6"/>
      <c r="AI2" s="6"/>
      <c r="AJ2" s="6"/>
      <c r="AK2" s="6"/>
      <c r="AL2" s="6"/>
      <c r="AM2" s="6"/>
      <c r="AN2" s="6"/>
      <c r="AO2" s="6"/>
      <c r="AP2" s="6"/>
      <c r="AQ2" s="6"/>
      <c r="AR2" s="6"/>
      <c r="AS2" s="6"/>
      <c r="AT2" s="4"/>
      <c r="AU2" s="4"/>
      <c r="AV2" s="50"/>
    </row>
    <row r="3" spans="1:49" ht="15" customHeight="1">
      <c r="A3" s="4"/>
      <c r="B3" s="1251" t="s">
        <v>8</v>
      </c>
      <c r="C3" s="1251"/>
      <c r="D3" s="1251"/>
      <c r="E3" s="1251"/>
      <c r="F3" s="1251"/>
      <c r="G3" s="1251"/>
      <c r="H3" s="1251"/>
      <c r="I3" s="1251"/>
      <c r="J3" s="1251"/>
      <c r="K3" s="1251"/>
      <c r="L3" s="1251"/>
      <c r="M3" s="1251"/>
      <c r="N3" s="1251"/>
      <c r="O3" s="1251"/>
      <c r="P3" s="1251"/>
      <c r="Q3" s="1251"/>
      <c r="R3" s="1251"/>
      <c r="S3" s="1251"/>
      <c r="T3" s="1251"/>
      <c r="U3" s="1251"/>
      <c r="V3" s="1251"/>
      <c r="W3" s="1251"/>
      <c r="X3" s="1251"/>
      <c r="Y3" s="1251"/>
      <c r="Z3" s="1251"/>
      <c r="AA3" s="1251"/>
      <c r="AB3" s="1251"/>
      <c r="AC3" s="1251"/>
      <c r="AD3" s="1251"/>
      <c r="AE3" s="1251"/>
      <c r="AF3" s="1251"/>
      <c r="AG3" s="1251"/>
      <c r="AH3" s="1251"/>
      <c r="AI3" s="1251"/>
      <c r="AJ3" s="1251"/>
      <c r="AK3" s="1251"/>
      <c r="AL3" s="1251"/>
      <c r="AM3" s="1251"/>
      <c r="AN3" s="1251"/>
      <c r="AO3" s="1251"/>
      <c r="AP3" s="1251"/>
      <c r="AQ3" s="1251"/>
      <c r="AR3" s="1251"/>
      <c r="AS3" s="1251"/>
      <c r="AT3" s="4"/>
      <c r="AU3" s="4"/>
      <c r="AV3" s="50"/>
    </row>
    <row r="4" spans="1:49" ht="6" customHeight="1">
      <c r="A4" s="4"/>
      <c r="B4" s="10"/>
      <c r="C4" s="6"/>
      <c r="D4" s="6"/>
      <c r="E4" s="6"/>
      <c r="F4" s="6"/>
      <c r="G4" s="6"/>
      <c r="H4" s="6"/>
      <c r="I4" s="6"/>
      <c r="J4" s="6"/>
      <c r="K4" s="6"/>
      <c r="L4" s="6"/>
      <c r="M4" s="6"/>
      <c r="N4" s="6"/>
      <c r="O4" s="6"/>
      <c r="P4" s="6"/>
      <c r="Q4" s="6"/>
      <c r="R4" s="6"/>
      <c r="S4" s="6"/>
      <c r="T4" s="6"/>
      <c r="U4" s="6"/>
      <c r="V4" s="6"/>
      <c r="W4" s="6"/>
      <c r="X4" s="6"/>
      <c r="Y4" s="6"/>
      <c r="Z4" s="6"/>
      <c r="AA4" s="6"/>
      <c r="AB4" s="6"/>
      <c r="AC4" s="6"/>
      <c r="AD4" s="6"/>
      <c r="AE4" s="6"/>
      <c r="AF4" s="6"/>
      <c r="AG4" s="6"/>
      <c r="AH4" s="6"/>
      <c r="AI4" s="6"/>
      <c r="AJ4" s="6"/>
      <c r="AK4" s="6"/>
      <c r="AL4" s="6"/>
      <c r="AM4" s="6"/>
      <c r="AN4" s="6"/>
      <c r="AO4" s="6"/>
      <c r="AP4" s="6"/>
      <c r="AQ4" s="6"/>
      <c r="AR4" s="6"/>
      <c r="AS4" s="6"/>
      <c r="AT4" s="4"/>
      <c r="AU4" s="4"/>
      <c r="AV4" s="50"/>
    </row>
    <row r="5" spans="1:49" ht="13.5" customHeight="1">
      <c r="A5" s="4"/>
      <c r="B5" s="51" t="s">
        <v>54</v>
      </c>
      <c r="C5" s="51"/>
      <c r="D5" s="51"/>
      <c r="E5" s="51"/>
      <c r="F5" s="51"/>
      <c r="G5" s="52"/>
      <c r="H5" s="52"/>
      <c r="I5" s="52"/>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11"/>
      <c r="AN5" s="11"/>
      <c r="AO5" s="11"/>
      <c r="AP5" s="11"/>
      <c r="AQ5" s="11"/>
      <c r="AR5" s="11"/>
      <c r="AS5" s="53" t="s">
        <v>114</v>
      </c>
      <c r="AT5" s="11"/>
      <c r="AU5" s="11"/>
      <c r="AV5" s="54"/>
      <c r="AW5" s="12"/>
    </row>
    <row r="6" spans="1:49" ht="15" customHeight="1">
      <c r="A6" s="4"/>
      <c r="B6" s="1252" t="s">
        <v>7</v>
      </c>
      <c r="C6" s="1253"/>
      <c r="D6" s="1253"/>
      <c r="E6" s="1253"/>
      <c r="F6" s="1253"/>
      <c r="G6" s="1253"/>
      <c r="H6" s="1253"/>
      <c r="I6" s="1253"/>
      <c r="J6" s="1253"/>
      <c r="K6" s="1253"/>
      <c r="L6" s="1253"/>
      <c r="M6" s="1253"/>
      <c r="N6" s="1253"/>
      <c r="O6" s="1253"/>
      <c r="P6" s="1253"/>
      <c r="Q6" s="1253"/>
      <c r="R6" s="1253"/>
      <c r="S6" s="1253"/>
      <c r="T6" s="1253"/>
      <c r="U6" s="1253"/>
      <c r="V6" s="1253"/>
      <c r="W6" s="1253"/>
      <c r="X6" s="1253"/>
      <c r="Y6" s="1253"/>
      <c r="Z6" s="1253"/>
      <c r="AA6" s="1253"/>
      <c r="AB6" s="1253"/>
      <c r="AC6" s="1253"/>
      <c r="AD6" s="1253"/>
      <c r="AE6" s="1254"/>
      <c r="AF6" s="1007" t="s">
        <v>24</v>
      </c>
      <c r="AG6" s="1008"/>
      <c r="AH6" s="1008"/>
      <c r="AI6" s="1008"/>
      <c r="AJ6" s="1008"/>
      <c r="AK6" s="1009"/>
      <c r="AL6" s="1007" t="s">
        <v>30</v>
      </c>
      <c r="AM6" s="1008"/>
      <c r="AN6" s="1008"/>
      <c r="AO6" s="1009"/>
      <c r="AP6" s="1007" t="s">
        <v>239</v>
      </c>
      <c r="AQ6" s="1008"/>
      <c r="AR6" s="1008"/>
      <c r="AS6" s="1009"/>
      <c r="AT6" s="4"/>
      <c r="AU6" s="4"/>
      <c r="AV6" s="50"/>
    </row>
    <row r="7" spans="1:49" ht="8.25" customHeight="1">
      <c r="A7" s="4"/>
      <c r="B7" s="1255"/>
      <c r="C7" s="1256"/>
      <c r="D7" s="1256"/>
      <c r="E7" s="1256"/>
      <c r="F7" s="1256"/>
      <c r="G7" s="1256"/>
      <c r="H7" s="1256"/>
      <c r="I7" s="1256"/>
      <c r="J7" s="1256"/>
      <c r="K7" s="1256"/>
      <c r="L7" s="1256"/>
      <c r="M7" s="1256"/>
      <c r="N7" s="1256"/>
      <c r="O7" s="1256"/>
      <c r="P7" s="1256"/>
      <c r="Q7" s="1256"/>
      <c r="R7" s="1256"/>
      <c r="S7" s="1256"/>
      <c r="T7" s="1256"/>
      <c r="U7" s="1256"/>
      <c r="V7" s="1256"/>
      <c r="W7" s="1256"/>
      <c r="X7" s="1256"/>
      <c r="Y7" s="1256"/>
      <c r="Z7" s="1256"/>
      <c r="AA7" s="1256"/>
      <c r="AB7" s="1256"/>
      <c r="AC7" s="1256"/>
      <c r="AD7" s="1256"/>
      <c r="AE7" s="1257"/>
      <c r="AF7" s="1029"/>
      <c r="AG7" s="1030"/>
      <c r="AH7" s="1030"/>
      <c r="AI7" s="1030"/>
      <c r="AJ7" s="1030"/>
      <c r="AK7" s="1031"/>
      <c r="AL7" s="1029"/>
      <c r="AM7" s="1030"/>
      <c r="AN7" s="1030"/>
      <c r="AO7" s="1031"/>
      <c r="AP7" s="1029"/>
      <c r="AQ7" s="1030"/>
      <c r="AR7" s="1030"/>
      <c r="AS7" s="1031"/>
      <c r="AT7" s="4"/>
      <c r="AU7" s="4"/>
      <c r="AV7" s="50"/>
    </row>
    <row r="8" spans="1:49" ht="15" customHeight="1">
      <c r="A8" s="4"/>
      <c r="B8" s="1258"/>
      <c r="C8" s="1259"/>
      <c r="D8" s="1259"/>
      <c r="E8" s="1259"/>
      <c r="F8" s="1259"/>
      <c r="G8" s="1259"/>
      <c r="H8" s="1259"/>
      <c r="I8" s="1259"/>
      <c r="J8" s="1259"/>
      <c r="K8" s="1259"/>
      <c r="L8" s="1259"/>
      <c r="M8" s="1259"/>
      <c r="N8" s="1259"/>
      <c r="O8" s="1259"/>
      <c r="P8" s="1259"/>
      <c r="Q8" s="1259"/>
      <c r="R8" s="1259"/>
      <c r="S8" s="1259"/>
      <c r="T8" s="1259"/>
      <c r="U8" s="1259"/>
      <c r="V8" s="1259"/>
      <c r="W8" s="1259"/>
      <c r="X8" s="1259"/>
      <c r="Y8" s="1259"/>
      <c r="Z8" s="1259"/>
      <c r="AA8" s="1259"/>
      <c r="AB8" s="1259"/>
      <c r="AC8" s="1259"/>
      <c r="AD8" s="1259"/>
      <c r="AE8" s="1260"/>
      <c r="AF8" s="1013"/>
      <c r="AG8" s="1014"/>
      <c r="AH8" s="1014"/>
      <c r="AI8" s="1014"/>
      <c r="AJ8" s="1014"/>
      <c r="AK8" s="1015"/>
      <c r="AL8" s="1013"/>
      <c r="AM8" s="1014"/>
      <c r="AN8" s="1014"/>
      <c r="AO8" s="1015"/>
      <c r="AP8" s="1013"/>
      <c r="AQ8" s="1014"/>
      <c r="AR8" s="1014"/>
      <c r="AS8" s="1015"/>
      <c r="AT8" s="4"/>
      <c r="AU8" s="4"/>
      <c r="AV8" s="50"/>
    </row>
    <row r="9" spans="1:49" ht="15" customHeight="1">
      <c r="A9" s="4"/>
      <c r="B9" s="1261" t="s">
        <v>240</v>
      </c>
      <c r="C9" s="1263" t="s">
        <v>80</v>
      </c>
      <c r="D9" s="1264"/>
      <c r="E9" s="1264"/>
      <c r="F9" s="1264"/>
      <c r="G9" s="1264"/>
      <c r="H9" s="1264"/>
      <c r="I9" s="1265"/>
      <c r="J9" s="1269" t="s">
        <v>81</v>
      </c>
      <c r="K9" s="1270"/>
      <c r="L9" s="1270"/>
      <c r="M9" s="1270"/>
      <c r="N9" s="1270"/>
      <c r="O9" s="1270"/>
      <c r="P9" s="1270"/>
      <c r="Q9" s="1270"/>
      <c r="R9" s="1270"/>
      <c r="S9" s="1270"/>
      <c r="T9" s="1270"/>
      <c r="U9" s="1270"/>
      <c r="V9" s="1270"/>
      <c r="W9" s="1270"/>
      <c r="X9" s="1270"/>
      <c r="Y9" s="1270"/>
      <c r="Z9" s="1270"/>
      <c r="AA9" s="1270"/>
      <c r="AB9" s="1270"/>
      <c r="AC9" s="1270"/>
      <c r="AD9" s="1270"/>
      <c r="AE9" s="1271"/>
      <c r="AF9" s="1272"/>
      <c r="AG9" s="1273"/>
      <c r="AH9" s="1273"/>
      <c r="AI9" s="1273"/>
      <c r="AJ9" s="1273"/>
      <c r="AK9" s="1274"/>
      <c r="AL9" s="1281"/>
      <c r="AM9" s="1282"/>
      <c r="AN9" s="1282"/>
      <c r="AO9" s="1283"/>
      <c r="AP9" s="1305"/>
      <c r="AQ9" s="1306"/>
      <c r="AR9" s="1306"/>
      <c r="AS9" s="1307"/>
      <c r="AT9" s="4"/>
      <c r="AU9" s="4"/>
      <c r="AV9" s="50"/>
    </row>
    <row r="10" spans="1:49" ht="27.75" customHeight="1">
      <c r="A10" s="4"/>
      <c r="B10" s="1262"/>
      <c r="C10" s="1266"/>
      <c r="D10" s="1267"/>
      <c r="E10" s="1267"/>
      <c r="F10" s="1267"/>
      <c r="G10" s="1267"/>
      <c r="H10" s="1267"/>
      <c r="I10" s="1268"/>
      <c r="J10" s="1314" t="s">
        <v>82</v>
      </c>
      <c r="K10" s="1315"/>
      <c r="L10" s="1315"/>
      <c r="M10" s="1315"/>
      <c r="N10" s="1315"/>
      <c r="O10" s="1315"/>
      <c r="P10" s="1315"/>
      <c r="Q10" s="1315"/>
      <c r="R10" s="1315"/>
      <c r="S10" s="1315"/>
      <c r="T10" s="1315"/>
      <c r="U10" s="1315"/>
      <c r="V10" s="1315"/>
      <c r="W10" s="1315"/>
      <c r="X10" s="1315"/>
      <c r="Y10" s="1315"/>
      <c r="Z10" s="1315"/>
      <c r="AA10" s="1315"/>
      <c r="AB10" s="1315"/>
      <c r="AC10" s="1315"/>
      <c r="AD10" s="1315"/>
      <c r="AE10" s="1316"/>
      <c r="AF10" s="1275"/>
      <c r="AG10" s="1276"/>
      <c r="AH10" s="1276"/>
      <c r="AI10" s="1276"/>
      <c r="AJ10" s="1276"/>
      <c r="AK10" s="1277"/>
      <c r="AL10" s="1284"/>
      <c r="AM10" s="1285"/>
      <c r="AN10" s="1285"/>
      <c r="AO10" s="1286"/>
      <c r="AP10" s="1308"/>
      <c r="AQ10" s="1309"/>
      <c r="AR10" s="1309"/>
      <c r="AS10" s="1310"/>
      <c r="AT10" s="4"/>
      <c r="AU10" s="4"/>
      <c r="AV10" s="50"/>
    </row>
    <row r="11" spans="1:49" ht="18" customHeight="1">
      <c r="A11" s="4"/>
      <c r="B11" s="1262"/>
      <c r="C11" s="1266"/>
      <c r="D11" s="1267"/>
      <c r="E11" s="1267"/>
      <c r="F11" s="1267"/>
      <c r="G11" s="1267"/>
      <c r="H11" s="1267"/>
      <c r="I11" s="1268"/>
      <c r="J11" s="1314" t="s">
        <v>83</v>
      </c>
      <c r="K11" s="1315"/>
      <c r="L11" s="1315"/>
      <c r="M11" s="1315"/>
      <c r="N11" s="1315"/>
      <c r="O11" s="1315"/>
      <c r="P11" s="1315"/>
      <c r="Q11" s="1315"/>
      <c r="R11" s="1315"/>
      <c r="S11" s="1315"/>
      <c r="T11" s="1315"/>
      <c r="U11" s="1315"/>
      <c r="V11" s="1315"/>
      <c r="W11" s="1315"/>
      <c r="X11" s="1315"/>
      <c r="Y11" s="1315"/>
      <c r="Z11" s="1315"/>
      <c r="AA11" s="1315"/>
      <c r="AB11" s="1315"/>
      <c r="AC11" s="1315"/>
      <c r="AD11" s="1315"/>
      <c r="AE11" s="1316"/>
      <c r="AF11" s="1278"/>
      <c r="AG11" s="1279"/>
      <c r="AH11" s="1279"/>
      <c r="AI11" s="1279"/>
      <c r="AJ11" s="1279"/>
      <c r="AK11" s="1280"/>
      <c r="AL11" s="1287"/>
      <c r="AM11" s="1288"/>
      <c r="AN11" s="1288"/>
      <c r="AO11" s="1289"/>
      <c r="AP11" s="1311"/>
      <c r="AQ11" s="1312"/>
      <c r="AR11" s="1312"/>
      <c r="AS11" s="1313"/>
      <c r="AT11" s="4"/>
      <c r="AU11" s="4"/>
      <c r="AV11" s="50"/>
    </row>
    <row r="12" spans="1:49" ht="42.75" customHeight="1">
      <c r="A12" s="4"/>
      <c r="B12" s="1262"/>
      <c r="C12" s="1266"/>
      <c r="D12" s="1267"/>
      <c r="E12" s="1267"/>
      <c r="F12" s="1267"/>
      <c r="G12" s="1267"/>
      <c r="H12" s="1267"/>
      <c r="I12" s="1268"/>
      <c r="J12" s="124"/>
      <c r="K12" s="1317" t="s">
        <v>200</v>
      </c>
      <c r="L12" s="1318"/>
      <c r="M12" s="1318"/>
      <c r="N12" s="1318"/>
      <c r="O12" s="1318"/>
      <c r="P12" s="1318"/>
      <c r="Q12" s="1318"/>
      <c r="R12" s="1318"/>
      <c r="S12" s="1318"/>
      <c r="T12" s="1318"/>
      <c r="U12" s="1318"/>
      <c r="V12" s="1318"/>
      <c r="W12" s="1318"/>
      <c r="X12" s="1318"/>
      <c r="Y12" s="1318"/>
      <c r="Z12" s="1318"/>
      <c r="AA12" s="1318"/>
      <c r="AB12" s="1318"/>
      <c r="AC12" s="1318"/>
      <c r="AD12" s="1318"/>
      <c r="AE12" s="1319"/>
      <c r="AF12" s="1293"/>
      <c r="AG12" s="1294"/>
      <c r="AH12" s="1294"/>
      <c r="AI12" s="1294"/>
      <c r="AJ12" s="1294"/>
      <c r="AK12" s="1295"/>
      <c r="AL12" s="1296" t="s">
        <v>34</v>
      </c>
      <c r="AM12" s="1297"/>
      <c r="AN12" s="1297"/>
      <c r="AO12" s="1298"/>
      <c r="AP12" s="1299" t="str">
        <f>IF(AF12="","",AF12*1)</f>
        <v/>
      </c>
      <c r="AQ12" s="1300"/>
      <c r="AR12" s="1300"/>
      <c r="AS12" s="1301"/>
      <c r="AT12" s="4"/>
      <c r="AU12" s="4"/>
      <c r="AV12" s="50"/>
    </row>
    <row r="13" spans="1:49" ht="42.75" customHeight="1">
      <c r="A13" s="4"/>
      <c r="B13" s="1262"/>
      <c r="C13" s="1266"/>
      <c r="D13" s="1267"/>
      <c r="E13" s="1267"/>
      <c r="F13" s="1267"/>
      <c r="G13" s="1267"/>
      <c r="H13" s="1267"/>
      <c r="I13" s="1268"/>
      <c r="J13" s="124"/>
      <c r="K13" s="1290" t="s">
        <v>201</v>
      </c>
      <c r="L13" s="1291"/>
      <c r="M13" s="1291"/>
      <c r="N13" s="1291"/>
      <c r="O13" s="1291"/>
      <c r="P13" s="1291"/>
      <c r="Q13" s="1291"/>
      <c r="R13" s="1291"/>
      <c r="S13" s="1291"/>
      <c r="T13" s="1291"/>
      <c r="U13" s="1291"/>
      <c r="V13" s="1291"/>
      <c r="W13" s="1291"/>
      <c r="X13" s="1291"/>
      <c r="Y13" s="1291"/>
      <c r="Z13" s="1291"/>
      <c r="AA13" s="1291"/>
      <c r="AB13" s="1291"/>
      <c r="AC13" s="1291"/>
      <c r="AD13" s="1291"/>
      <c r="AE13" s="1292"/>
      <c r="AF13" s="1293"/>
      <c r="AG13" s="1294"/>
      <c r="AH13" s="1294"/>
      <c r="AI13" s="1294"/>
      <c r="AJ13" s="1294"/>
      <c r="AK13" s="1295"/>
      <c r="AL13" s="1296" t="s">
        <v>36</v>
      </c>
      <c r="AM13" s="1297"/>
      <c r="AN13" s="1297"/>
      <c r="AO13" s="1298"/>
      <c r="AP13" s="1299" t="str">
        <f>IF(AF13="","",AF13*2)</f>
        <v/>
      </c>
      <c r="AQ13" s="1300"/>
      <c r="AR13" s="1300"/>
      <c r="AS13" s="1301"/>
      <c r="AT13" s="4"/>
      <c r="AU13" s="4"/>
      <c r="AV13" s="50"/>
    </row>
    <row r="14" spans="1:49" ht="42.75" customHeight="1">
      <c r="A14" s="4"/>
      <c r="B14" s="1262"/>
      <c r="C14" s="1266"/>
      <c r="D14" s="1267"/>
      <c r="E14" s="1267"/>
      <c r="F14" s="1267"/>
      <c r="G14" s="1267"/>
      <c r="H14" s="1267"/>
      <c r="I14" s="1268"/>
      <c r="J14" s="131"/>
      <c r="K14" s="1270" t="s">
        <v>202</v>
      </c>
      <c r="L14" s="1270"/>
      <c r="M14" s="1270"/>
      <c r="N14" s="1270"/>
      <c r="O14" s="1270"/>
      <c r="P14" s="1270"/>
      <c r="Q14" s="1270"/>
      <c r="R14" s="1270"/>
      <c r="S14" s="1270"/>
      <c r="T14" s="1270"/>
      <c r="U14" s="1270"/>
      <c r="V14" s="1270"/>
      <c r="W14" s="1270"/>
      <c r="X14" s="1270"/>
      <c r="Y14" s="1270"/>
      <c r="Z14" s="1270"/>
      <c r="AA14" s="1270"/>
      <c r="AB14" s="1270"/>
      <c r="AC14" s="1270"/>
      <c r="AD14" s="1270"/>
      <c r="AE14" s="1271"/>
      <c r="AF14" s="1302"/>
      <c r="AG14" s="1303"/>
      <c r="AH14" s="1303"/>
      <c r="AI14" s="1303"/>
      <c r="AJ14" s="1303"/>
      <c r="AK14" s="1304"/>
      <c r="AL14" s="1007" t="s">
        <v>35</v>
      </c>
      <c r="AM14" s="1008"/>
      <c r="AN14" s="1008"/>
      <c r="AO14" s="1009"/>
      <c r="AP14" s="1299" t="str">
        <f>IF(AF14="","",AF14*3)</f>
        <v/>
      </c>
      <c r="AQ14" s="1300"/>
      <c r="AR14" s="1300"/>
      <c r="AS14" s="1301"/>
      <c r="AT14" s="4"/>
      <c r="AU14" s="4"/>
      <c r="AV14" s="50"/>
    </row>
    <row r="15" spans="1:49" ht="42.75" customHeight="1">
      <c r="A15" s="4"/>
      <c r="B15" s="1262"/>
      <c r="C15" s="1266"/>
      <c r="D15" s="1267"/>
      <c r="E15" s="1267"/>
      <c r="F15" s="1267"/>
      <c r="G15" s="1267"/>
      <c r="H15" s="1267"/>
      <c r="I15" s="1268"/>
      <c r="J15" s="131"/>
      <c r="K15" s="1317" t="s">
        <v>203</v>
      </c>
      <c r="L15" s="1318"/>
      <c r="M15" s="1318"/>
      <c r="N15" s="1318"/>
      <c r="O15" s="1318"/>
      <c r="P15" s="1318"/>
      <c r="Q15" s="1318"/>
      <c r="R15" s="1318"/>
      <c r="S15" s="1318"/>
      <c r="T15" s="1318"/>
      <c r="U15" s="1318"/>
      <c r="V15" s="1318"/>
      <c r="W15" s="1318"/>
      <c r="X15" s="1318"/>
      <c r="Y15" s="1318"/>
      <c r="Z15" s="1318"/>
      <c r="AA15" s="1318"/>
      <c r="AB15" s="1318"/>
      <c r="AC15" s="1318"/>
      <c r="AD15" s="1318"/>
      <c r="AE15" s="1319"/>
      <c r="AF15" s="1320"/>
      <c r="AG15" s="1321"/>
      <c r="AH15" s="1321"/>
      <c r="AI15" s="1321"/>
      <c r="AJ15" s="1321"/>
      <c r="AK15" s="1322"/>
      <c r="AL15" s="1296" t="s">
        <v>68</v>
      </c>
      <c r="AM15" s="1297"/>
      <c r="AN15" s="1297"/>
      <c r="AO15" s="1298"/>
      <c r="AP15" s="1323" t="str">
        <f>IF(AF15="","",AF15*4)</f>
        <v/>
      </c>
      <c r="AQ15" s="1324"/>
      <c r="AR15" s="1324"/>
      <c r="AS15" s="1325"/>
      <c r="AT15" s="4"/>
      <c r="AU15" s="4"/>
      <c r="AV15" s="50"/>
    </row>
    <row r="16" spans="1:49" ht="17.25" customHeight="1">
      <c r="A16" s="4"/>
      <c r="B16" s="1262"/>
      <c r="C16" s="1266"/>
      <c r="D16" s="1267"/>
      <c r="E16" s="1267"/>
      <c r="F16" s="1267"/>
      <c r="G16" s="1267"/>
      <c r="H16" s="1267"/>
      <c r="I16" s="1268"/>
      <c r="J16" s="1314" t="s">
        <v>84</v>
      </c>
      <c r="K16" s="1315"/>
      <c r="L16" s="1315"/>
      <c r="M16" s="1315"/>
      <c r="N16" s="1315"/>
      <c r="O16" s="1315"/>
      <c r="P16" s="1315"/>
      <c r="Q16" s="1315"/>
      <c r="R16" s="1315"/>
      <c r="S16" s="1315"/>
      <c r="T16" s="1315"/>
      <c r="U16" s="1315"/>
      <c r="V16" s="1315"/>
      <c r="W16" s="1315"/>
      <c r="X16" s="1315"/>
      <c r="Y16" s="1315"/>
      <c r="Z16" s="1315"/>
      <c r="AA16" s="1315"/>
      <c r="AB16" s="1315"/>
      <c r="AC16" s="1315"/>
      <c r="AD16" s="1315"/>
      <c r="AE16" s="1316"/>
      <c r="AF16" s="1275"/>
      <c r="AG16" s="1276"/>
      <c r="AH16" s="1276"/>
      <c r="AI16" s="1276"/>
      <c r="AJ16" s="1276"/>
      <c r="AK16" s="1277"/>
      <c r="AL16" s="1284"/>
      <c r="AM16" s="1285"/>
      <c r="AN16" s="1285"/>
      <c r="AO16" s="1286"/>
      <c r="AP16" s="1311"/>
      <c r="AQ16" s="1312"/>
      <c r="AR16" s="1312"/>
      <c r="AS16" s="1313"/>
      <c r="AT16" s="4"/>
      <c r="AU16" s="4"/>
      <c r="AV16" s="50"/>
    </row>
    <row r="17" spans="1:48" ht="42.75" customHeight="1">
      <c r="A17" s="4"/>
      <c r="B17" s="1262"/>
      <c r="C17" s="1266"/>
      <c r="D17" s="1267"/>
      <c r="E17" s="1267"/>
      <c r="F17" s="1267"/>
      <c r="G17" s="1267"/>
      <c r="H17" s="1267"/>
      <c r="I17" s="1268"/>
      <c r="J17" s="124"/>
      <c r="K17" s="1317" t="s">
        <v>204</v>
      </c>
      <c r="L17" s="1318"/>
      <c r="M17" s="1318"/>
      <c r="N17" s="1318"/>
      <c r="O17" s="1318"/>
      <c r="P17" s="1318"/>
      <c r="Q17" s="1318"/>
      <c r="R17" s="1318"/>
      <c r="S17" s="1318"/>
      <c r="T17" s="1318"/>
      <c r="U17" s="1318"/>
      <c r="V17" s="1318"/>
      <c r="W17" s="1318"/>
      <c r="X17" s="1318"/>
      <c r="Y17" s="1318"/>
      <c r="Z17" s="1318"/>
      <c r="AA17" s="1318"/>
      <c r="AB17" s="1318"/>
      <c r="AC17" s="1318"/>
      <c r="AD17" s="1318"/>
      <c r="AE17" s="1319"/>
      <c r="AF17" s="1293"/>
      <c r="AG17" s="1294"/>
      <c r="AH17" s="1294"/>
      <c r="AI17" s="1294"/>
      <c r="AJ17" s="1294"/>
      <c r="AK17" s="1295"/>
      <c r="AL17" s="1296" t="s">
        <v>34</v>
      </c>
      <c r="AM17" s="1297"/>
      <c r="AN17" s="1297"/>
      <c r="AO17" s="1298"/>
      <c r="AP17" s="1299" t="str">
        <f>IF(AF17="","",AF17*1)</f>
        <v/>
      </c>
      <c r="AQ17" s="1300"/>
      <c r="AR17" s="1300"/>
      <c r="AS17" s="1301"/>
      <c r="AT17" s="4"/>
      <c r="AU17" s="4"/>
      <c r="AV17" s="50"/>
    </row>
    <row r="18" spans="1:48" ht="42.75" customHeight="1">
      <c r="A18" s="4"/>
      <c r="B18" s="1262"/>
      <c r="C18" s="1266"/>
      <c r="D18" s="1267"/>
      <c r="E18" s="1267"/>
      <c r="F18" s="1267"/>
      <c r="G18" s="1267"/>
      <c r="H18" s="1267"/>
      <c r="I18" s="1268"/>
      <c r="J18" s="124"/>
      <c r="K18" s="1290" t="s">
        <v>205</v>
      </c>
      <c r="L18" s="1291"/>
      <c r="M18" s="1291"/>
      <c r="N18" s="1291"/>
      <c r="O18" s="1291"/>
      <c r="P18" s="1291"/>
      <c r="Q18" s="1291"/>
      <c r="R18" s="1291"/>
      <c r="S18" s="1291"/>
      <c r="T18" s="1291"/>
      <c r="U18" s="1291"/>
      <c r="V18" s="1291"/>
      <c r="W18" s="1291"/>
      <c r="X18" s="1291"/>
      <c r="Y18" s="1291"/>
      <c r="Z18" s="1291"/>
      <c r="AA18" s="1291"/>
      <c r="AB18" s="1291"/>
      <c r="AC18" s="1291"/>
      <c r="AD18" s="1291"/>
      <c r="AE18" s="1292"/>
      <c r="AF18" s="1293"/>
      <c r="AG18" s="1294"/>
      <c r="AH18" s="1294"/>
      <c r="AI18" s="1294"/>
      <c r="AJ18" s="1294"/>
      <c r="AK18" s="1295"/>
      <c r="AL18" s="1296" t="s">
        <v>36</v>
      </c>
      <c r="AM18" s="1297"/>
      <c r="AN18" s="1297"/>
      <c r="AO18" s="1298"/>
      <c r="AP18" s="1299" t="str">
        <f>IF(AF18="","",AF18*2)</f>
        <v/>
      </c>
      <c r="AQ18" s="1300"/>
      <c r="AR18" s="1300"/>
      <c r="AS18" s="1301"/>
      <c r="AT18" s="4"/>
      <c r="AU18" s="4"/>
      <c r="AV18" s="50"/>
    </row>
    <row r="19" spans="1:48" ht="42.75" customHeight="1">
      <c r="A19" s="4"/>
      <c r="B19" s="1262"/>
      <c r="C19" s="1266"/>
      <c r="D19" s="1267"/>
      <c r="E19" s="1267"/>
      <c r="F19" s="1267"/>
      <c r="G19" s="1267"/>
      <c r="H19" s="1267"/>
      <c r="I19" s="1268"/>
      <c r="J19" s="131"/>
      <c r="K19" s="1270" t="s">
        <v>206</v>
      </c>
      <c r="L19" s="1270"/>
      <c r="M19" s="1270"/>
      <c r="N19" s="1270"/>
      <c r="O19" s="1270"/>
      <c r="P19" s="1270"/>
      <c r="Q19" s="1270"/>
      <c r="R19" s="1270"/>
      <c r="S19" s="1270"/>
      <c r="T19" s="1270"/>
      <c r="U19" s="1270"/>
      <c r="V19" s="1270"/>
      <c r="W19" s="1270"/>
      <c r="X19" s="1270"/>
      <c r="Y19" s="1270"/>
      <c r="Z19" s="1270"/>
      <c r="AA19" s="1270"/>
      <c r="AB19" s="1270"/>
      <c r="AC19" s="1270"/>
      <c r="AD19" s="1270"/>
      <c r="AE19" s="1271"/>
      <c r="AF19" s="1302"/>
      <c r="AG19" s="1303"/>
      <c r="AH19" s="1303"/>
      <c r="AI19" s="1303"/>
      <c r="AJ19" s="1303"/>
      <c r="AK19" s="1304"/>
      <c r="AL19" s="1007" t="s">
        <v>35</v>
      </c>
      <c r="AM19" s="1008"/>
      <c r="AN19" s="1008"/>
      <c r="AO19" s="1009"/>
      <c r="AP19" s="1299" t="str">
        <f>IF(AF19="","",AF19*3)</f>
        <v/>
      </c>
      <c r="AQ19" s="1300"/>
      <c r="AR19" s="1300"/>
      <c r="AS19" s="1301"/>
      <c r="AT19" s="4"/>
      <c r="AU19" s="4"/>
      <c r="AV19" s="50"/>
    </row>
    <row r="20" spans="1:48" ht="42.75" customHeight="1">
      <c r="A20" s="4"/>
      <c r="B20" s="1262"/>
      <c r="C20" s="1266"/>
      <c r="D20" s="1267"/>
      <c r="E20" s="1267"/>
      <c r="F20" s="1267"/>
      <c r="G20" s="1267"/>
      <c r="H20" s="1267"/>
      <c r="I20" s="1268"/>
      <c r="J20" s="131"/>
      <c r="K20" s="1317" t="s">
        <v>207</v>
      </c>
      <c r="L20" s="1318"/>
      <c r="M20" s="1318"/>
      <c r="N20" s="1318"/>
      <c r="O20" s="1318"/>
      <c r="P20" s="1318"/>
      <c r="Q20" s="1318"/>
      <c r="R20" s="1318"/>
      <c r="S20" s="1318"/>
      <c r="T20" s="1318"/>
      <c r="U20" s="1318"/>
      <c r="V20" s="1318"/>
      <c r="W20" s="1318"/>
      <c r="X20" s="1318"/>
      <c r="Y20" s="1318"/>
      <c r="Z20" s="1318"/>
      <c r="AA20" s="1318"/>
      <c r="AB20" s="1318"/>
      <c r="AC20" s="1318"/>
      <c r="AD20" s="1318"/>
      <c r="AE20" s="1319"/>
      <c r="AF20" s="1320"/>
      <c r="AG20" s="1321"/>
      <c r="AH20" s="1321"/>
      <c r="AI20" s="1321"/>
      <c r="AJ20" s="1321"/>
      <c r="AK20" s="1322"/>
      <c r="AL20" s="1296" t="s">
        <v>68</v>
      </c>
      <c r="AM20" s="1297"/>
      <c r="AN20" s="1297"/>
      <c r="AO20" s="1298"/>
      <c r="AP20" s="1323" t="str">
        <f>IF(AF20="","",AF20*4)</f>
        <v/>
      </c>
      <c r="AQ20" s="1324"/>
      <c r="AR20" s="1324"/>
      <c r="AS20" s="1325"/>
      <c r="AT20" s="4"/>
      <c r="AU20" s="4"/>
      <c r="AV20" s="50"/>
    </row>
    <row r="21" spans="1:48" ht="13.5" customHeight="1">
      <c r="A21" s="4"/>
      <c r="B21" s="129"/>
      <c r="C21" s="126"/>
      <c r="D21" s="127"/>
      <c r="E21" s="127"/>
      <c r="F21" s="127"/>
      <c r="G21" s="127"/>
      <c r="H21" s="127"/>
      <c r="I21" s="128"/>
      <c r="J21" s="1314" t="s">
        <v>85</v>
      </c>
      <c r="K21" s="1315"/>
      <c r="L21" s="1315"/>
      <c r="M21" s="1315"/>
      <c r="N21" s="1315"/>
      <c r="O21" s="1315"/>
      <c r="P21" s="1315"/>
      <c r="Q21" s="1315"/>
      <c r="R21" s="1315"/>
      <c r="S21" s="1315"/>
      <c r="T21" s="1315"/>
      <c r="U21" s="1315"/>
      <c r="V21" s="1315"/>
      <c r="W21" s="1315"/>
      <c r="X21" s="1315"/>
      <c r="Y21" s="1315"/>
      <c r="Z21" s="1315"/>
      <c r="AA21" s="1315"/>
      <c r="AB21" s="1315"/>
      <c r="AC21" s="1315"/>
      <c r="AD21" s="1315"/>
      <c r="AE21" s="1316"/>
      <c r="AF21" s="1275"/>
      <c r="AG21" s="1276"/>
      <c r="AH21" s="1276"/>
      <c r="AI21" s="1276"/>
      <c r="AJ21" s="1276"/>
      <c r="AK21" s="1277"/>
      <c r="AL21" s="1284"/>
      <c r="AM21" s="1285"/>
      <c r="AN21" s="1285"/>
      <c r="AO21" s="1286"/>
      <c r="AP21" s="1308"/>
      <c r="AQ21" s="1309"/>
      <c r="AR21" s="1309"/>
      <c r="AS21" s="1310"/>
      <c r="AT21" s="4"/>
      <c r="AU21" s="4"/>
      <c r="AV21" s="50"/>
    </row>
    <row r="22" spans="1:48" ht="13.5" customHeight="1">
      <c r="A22" s="4"/>
      <c r="B22" s="129"/>
      <c r="C22" s="126"/>
      <c r="D22" s="127"/>
      <c r="E22" s="127"/>
      <c r="F22" s="127"/>
      <c r="G22" s="127"/>
      <c r="H22" s="127"/>
      <c r="I22" s="128"/>
      <c r="J22" s="1314"/>
      <c r="K22" s="1315"/>
      <c r="L22" s="1315"/>
      <c r="M22" s="1315"/>
      <c r="N22" s="1315"/>
      <c r="O22" s="1315"/>
      <c r="P22" s="1315"/>
      <c r="Q22" s="1315"/>
      <c r="R22" s="1315"/>
      <c r="S22" s="1315"/>
      <c r="T22" s="1315"/>
      <c r="U22" s="1315"/>
      <c r="V22" s="1315"/>
      <c r="W22" s="1315"/>
      <c r="X22" s="1315"/>
      <c r="Y22" s="1315"/>
      <c r="Z22" s="1315"/>
      <c r="AA22" s="1315"/>
      <c r="AB22" s="1315"/>
      <c r="AC22" s="1315"/>
      <c r="AD22" s="1315"/>
      <c r="AE22" s="1316"/>
      <c r="AF22" s="1275"/>
      <c r="AG22" s="1276"/>
      <c r="AH22" s="1276"/>
      <c r="AI22" s="1276"/>
      <c r="AJ22" s="1276"/>
      <c r="AK22" s="1277"/>
      <c r="AL22" s="1284"/>
      <c r="AM22" s="1285"/>
      <c r="AN22" s="1285"/>
      <c r="AO22" s="1286"/>
      <c r="AP22" s="1308"/>
      <c r="AQ22" s="1309"/>
      <c r="AR22" s="1309"/>
      <c r="AS22" s="1310"/>
      <c r="AT22" s="4"/>
      <c r="AU22" s="4"/>
      <c r="AV22" s="50"/>
    </row>
    <row r="23" spans="1:48" ht="13.5" customHeight="1">
      <c r="A23" s="4"/>
      <c r="B23" s="129"/>
      <c r="C23" s="126"/>
      <c r="D23" s="127"/>
      <c r="E23" s="127"/>
      <c r="F23" s="127"/>
      <c r="G23" s="127"/>
      <c r="H23" s="127"/>
      <c r="I23" s="128"/>
      <c r="J23" s="1326"/>
      <c r="K23" s="1327"/>
      <c r="L23" s="1327"/>
      <c r="M23" s="1327"/>
      <c r="N23" s="1327"/>
      <c r="O23" s="1327"/>
      <c r="P23" s="1327"/>
      <c r="Q23" s="1327"/>
      <c r="R23" s="1327"/>
      <c r="S23" s="1327"/>
      <c r="T23" s="1327"/>
      <c r="U23" s="1327"/>
      <c r="V23" s="1327"/>
      <c r="W23" s="1327"/>
      <c r="X23" s="1327"/>
      <c r="Y23" s="1327"/>
      <c r="Z23" s="1327"/>
      <c r="AA23" s="1327"/>
      <c r="AB23" s="1327"/>
      <c r="AC23" s="1327"/>
      <c r="AD23" s="1327"/>
      <c r="AE23" s="1328"/>
      <c r="AF23" s="1278"/>
      <c r="AG23" s="1279"/>
      <c r="AH23" s="1279"/>
      <c r="AI23" s="1279"/>
      <c r="AJ23" s="1279"/>
      <c r="AK23" s="1280"/>
      <c r="AL23" s="1287"/>
      <c r="AM23" s="1288"/>
      <c r="AN23" s="1288"/>
      <c r="AO23" s="1289"/>
      <c r="AP23" s="1311"/>
      <c r="AQ23" s="1312"/>
      <c r="AR23" s="1312"/>
      <c r="AS23" s="1313"/>
      <c r="AT23" s="4"/>
      <c r="AU23" s="4"/>
      <c r="AV23" s="50"/>
    </row>
    <row r="24" spans="1:48" ht="12" customHeight="1">
      <c r="A24" s="4"/>
      <c r="B24" s="1262"/>
      <c r="C24" s="1266"/>
      <c r="D24" s="1267"/>
      <c r="E24" s="1267"/>
      <c r="F24" s="1267"/>
      <c r="G24" s="1267"/>
      <c r="H24" s="1267"/>
      <c r="I24" s="1268"/>
      <c r="J24" s="1269" t="s">
        <v>86</v>
      </c>
      <c r="K24" s="1270"/>
      <c r="L24" s="1270"/>
      <c r="M24" s="1270"/>
      <c r="N24" s="1270"/>
      <c r="O24" s="1270"/>
      <c r="P24" s="1270"/>
      <c r="Q24" s="1270"/>
      <c r="R24" s="1270"/>
      <c r="S24" s="1270"/>
      <c r="T24" s="1270"/>
      <c r="U24" s="1270"/>
      <c r="V24" s="1270"/>
      <c r="W24" s="1270"/>
      <c r="X24" s="1270"/>
      <c r="Y24" s="1270"/>
      <c r="Z24" s="1270"/>
      <c r="AA24" s="1270"/>
      <c r="AB24" s="1270"/>
      <c r="AC24" s="1270"/>
      <c r="AD24" s="1270"/>
      <c r="AE24" s="1271"/>
      <c r="AF24" s="1275"/>
      <c r="AG24" s="1276"/>
      <c r="AH24" s="1276"/>
      <c r="AI24" s="1276"/>
      <c r="AJ24" s="1276"/>
      <c r="AK24" s="1277"/>
      <c r="AL24" s="1284"/>
      <c r="AM24" s="1285"/>
      <c r="AN24" s="1285"/>
      <c r="AO24" s="1286"/>
      <c r="AP24" s="1308"/>
      <c r="AQ24" s="1309"/>
      <c r="AR24" s="1309"/>
      <c r="AS24" s="1310"/>
      <c r="AT24" s="4"/>
      <c r="AU24" s="4"/>
      <c r="AV24" s="50"/>
    </row>
    <row r="25" spans="1:48" ht="30.75" customHeight="1">
      <c r="A25" s="4"/>
      <c r="B25" s="1262"/>
      <c r="C25" s="1266"/>
      <c r="D25" s="1267"/>
      <c r="E25" s="1267"/>
      <c r="F25" s="1267"/>
      <c r="G25" s="1267"/>
      <c r="H25" s="1267"/>
      <c r="I25" s="1268"/>
      <c r="J25" s="1314" t="s">
        <v>111</v>
      </c>
      <c r="K25" s="1315"/>
      <c r="L25" s="1315"/>
      <c r="M25" s="1315"/>
      <c r="N25" s="1315"/>
      <c r="O25" s="1315"/>
      <c r="P25" s="1315"/>
      <c r="Q25" s="1315"/>
      <c r="R25" s="1315"/>
      <c r="S25" s="1315"/>
      <c r="T25" s="1315"/>
      <c r="U25" s="1315"/>
      <c r="V25" s="1315"/>
      <c r="W25" s="1315"/>
      <c r="X25" s="1315"/>
      <c r="Y25" s="1315"/>
      <c r="Z25" s="1315"/>
      <c r="AA25" s="1315"/>
      <c r="AB25" s="1315"/>
      <c r="AC25" s="1315"/>
      <c r="AD25" s="1315"/>
      <c r="AE25" s="1316"/>
      <c r="AF25" s="1275"/>
      <c r="AG25" s="1276"/>
      <c r="AH25" s="1276"/>
      <c r="AI25" s="1276"/>
      <c r="AJ25" s="1276"/>
      <c r="AK25" s="1277"/>
      <c r="AL25" s="1284"/>
      <c r="AM25" s="1285"/>
      <c r="AN25" s="1285"/>
      <c r="AO25" s="1286"/>
      <c r="AP25" s="1308"/>
      <c r="AQ25" s="1309"/>
      <c r="AR25" s="1309"/>
      <c r="AS25" s="1310"/>
      <c r="AT25" s="4"/>
      <c r="AU25" s="4"/>
      <c r="AV25" s="50"/>
    </row>
    <row r="26" spans="1:48" ht="17.25" customHeight="1">
      <c r="A26" s="4"/>
      <c r="B26" s="1262"/>
      <c r="C26" s="1266"/>
      <c r="D26" s="1267"/>
      <c r="E26" s="1267"/>
      <c r="F26" s="1267"/>
      <c r="G26" s="1267"/>
      <c r="H26" s="1267"/>
      <c r="I26" s="1268"/>
      <c r="J26" s="1314" t="s">
        <v>87</v>
      </c>
      <c r="K26" s="1315"/>
      <c r="L26" s="1315"/>
      <c r="M26" s="1315"/>
      <c r="N26" s="1315"/>
      <c r="O26" s="1315"/>
      <c r="P26" s="1315"/>
      <c r="Q26" s="1315"/>
      <c r="R26" s="1315"/>
      <c r="S26" s="1315"/>
      <c r="T26" s="1315"/>
      <c r="U26" s="1315"/>
      <c r="V26" s="1315"/>
      <c r="W26" s="1315"/>
      <c r="X26" s="1315"/>
      <c r="Y26" s="1315"/>
      <c r="Z26" s="1315"/>
      <c r="AA26" s="1315"/>
      <c r="AB26" s="1315"/>
      <c r="AC26" s="1315"/>
      <c r="AD26" s="1315"/>
      <c r="AE26" s="1316"/>
      <c r="AF26" s="1275"/>
      <c r="AG26" s="1276"/>
      <c r="AH26" s="1276"/>
      <c r="AI26" s="1276"/>
      <c r="AJ26" s="1276"/>
      <c r="AK26" s="1277"/>
      <c r="AL26" s="1284"/>
      <c r="AM26" s="1285"/>
      <c r="AN26" s="1285"/>
      <c r="AO26" s="1286"/>
      <c r="AP26" s="1311"/>
      <c r="AQ26" s="1312"/>
      <c r="AR26" s="1312"/>
      <c r="AS26" s="1313"/>
      <c r="AT26" s="4"/>
      <c r="AU26" s="4"/>
      <c r="AV26" s="50"/>
    </row>
    <row r="27" spans="1:48" ht="43.5" customHeight="1">
      <c r="A27" s="4"/>
      <c r="B27" s="1262"/>
      <c r="C27" s="1266"/>
      <c r="D27" s="1267"/>
      <c r="E27" s="1267"/>
      <c r="F27" s="1267"/>
      <c r="G27" s="1267"/>
      <c r="H27" s="1267"/>
      <c r="I27" s="1268"/>
      <c r="J27" s="124"/>
      <c r="K27" s="1317" t="s">
        <v>208</v>
      </c>
      <c r="L27" s="1318"/>
      <c r="M27" s="1318"/>
      <c r="N27" s="1318"/>
      <c r="O27" s="1318"/>
      <c r="P27" s="1318"/>
      <c r="Q27" s="1318"/>
      <c r="R27" s="1318"/>
      <c r="S27" s="1318"/>
      <c r="T27" s="1318"/>
      <c r="U27" s="1318"/>
      <c r="V27" s="1318"/>
      <c r="W27" s="1318"/>
      <c r="X27" s="1318"/>
      <c r="Y27" s="1318"/>
      <c r="Z27" s="1318"/>
      <c r="AA27" s="1318"/>
      <c r="AB27" s="1318"/>
      <c r="AC27" s="1318"/>
      <c r="AD27" s="1318"/>
      <c r="AE27" s="1319"/>
      <c r="AF27" s="1293"/>
      <c r="AG27" s="1294"/>
      <c r="AH27" s="1294"/>
      <c r="AI27" s="1294"/>
      <c r="AJ27" s="1294"/>
      <c r="AK27" s="1295"/>
      <c r="AL27" s="1296" t="s">
        <v>34</v>
      </c>
      <c r="AM27" s="1297"/>
      <c r="AN27" s="1297"/>
      <c r="AO27" s="1298"/>
      <c r="AP27" s="1299" t="str">
        <f>IF(AF27="","",AF27*1)</f>
        <v/>
      </c>
      <c r="AQ27" s="1300"/>
      <c r="AR27" s="1300"/>
      <c r="AS27" s="1301"/>
      <c r="AT27" s="4"/>
      <c r="AU27" s="4"/>
      <c r="AV27" s="50"/>
    </row>
    <row r="28" spans="1:48" ht="45.75" customHeight="1">
      <c r="A28" s="4"/>
      <c r="B28" s="1262"/>
      <c r="C28" s="1266"/>
      <c r="D28" s="1267"/>
      <c r="E28" s="1267"/>
      <c r="F28" s="1267"/>
      <c r="G28" s="1267"/>
      <c r="H28" s="1267"/>
      <c r="I28" s="1268"/>
      <c r="J28" s="124"/>
      <c r="K28" s="1290" t="s">
        <v>209</v>
      </c>
      <c r="L28" s="1291"/>
      <c r="M28" s="1291"/>
      <c r="N28" s="1291"/>
      <c r="O28" s="1291"/>
      <c r="P28" s="1291"/>
      <c r="Q28" s="1291"/>
      <c r="R28" s="1291"/>
      <c r="S28" s="1291"/>
      <c r="T28" s="1291"/>
      <c r="U28" s="1291"/>
      <c r="V28" s="1291"/>
      <c r="W28" s="1291"/>
      <c r="X28" s="1291"/>
      <c r="Y28" s="1291"/>
      <c r="Z28" s="1291"/>
      <c r="AA28" s="1291"/>
      <c r="AB28" s="1291"/>
      <c r="AC28" s="1291"/>
      <c r="AD28" s="1291"/>
      <c r="AE28" s="1292"/>
      <c r="AF28" s="1293"/>
      <c r="AG28" s="1294"/>
      <c r="AH28" s="1294"/>
      <c r="AI28" s="1294"/>
      <c r="AJ28" s="1294"/>
      <c r="AK28" s="1295"/>
      <c r="AL28" s="1296" t="s">
        <v>36</v>
      </c>
      <c r="AM28" s="1297"/>
      <c r="AN28" s="1297"/>
      <c r="AO28" s="1298"/>
      <c r="AP28" s="1299" t="str">
        <f>IF(AF28="","",AF28*2)</f>
        <v/>
      </c>
      <c r="AQ28" s="1300"/>
      <c r="AR28" s="1300"/>
      <c r="AS28" s="1301"/>
      <c r="AT28" s="4"/>
      <c r="AU28" s="4"/>
      <c r="AV28" s="50"/>
    </row>
    <row r="29" spans="1:48" ht="45.75" customHeight="1">
      <c r="A29" s="4"/>
      <c r="B29" s="1262"/>
      <c r="C29" s="1266"/>
      <c r="D29" s="1267"/>
      <c r="E29" s="1267"/>
      <c r="F29" s="1267"/>
      <c r="G29" s="1267"/>
      <c r="H29" s="1267"/>
      <c r="I29" s="1268"/>
      <c r="J29" s="124"/>
      <c r="K29" s="1290" t="s">
        <v>210</v>
      </c>
      <c r="L29" s="1291"/>
      <c r="M29" s="1291"/>
      <c r="N29" s="1291"/>
      <c r="O29" s="1291"/>
      <c r="P29" s="1291"/>
      <c r="Q29" s="1291"/>
      <c r="R29" s="1291"/>
      <c r="S29" s="1291"/>
      <c r="T29" s="1291"/>
      <c r="U29" s="1291"/>
      <c r="V29" s="1291"/>
      <c r="W29" s="1291"/>
      <c r="X29" s="1291"/>
      <c r="Y29" s="1291"/>
      <c r="Z29" s="1291"/>
      <c r="AA29" s="1291"/>
      <c r="AB29" s="1291"/>
      <c r="AC29" s="1291"/>
      <c r="AD29" s="1291"/>
      <c r="AE29" s="1292"/>
      <c r="AF29" s="1293"/>
      <c r="AG29" s="1294"/>
      <c r="AH29" s="1294"/>
      <c r="AI29" s="1294"/>
      <c r="AJ29" s="1294"/>
      <c r="AK29" s="1295"/>
      <c r="AL29" s="1296" t="s">
        <v>35</v>
      </c>
      <c r="AM29" s="1297"/>
      <c r="AN29" s="1297"/>
      <c r="AO29" s="1298"/>
      <c r="AP29" s="1299" t="str">
        <f>IF(AF29="","",AF29*3)</f>
        <v/>
      </c>
      <c r="AQ29" s="1300"/>
      <c r="AR29" s="1300"/>
      <c r="AS29" s="1301"/>
      <c r="AT29" s="4"/>
      <c r="AU29" s="4"/>
      <c r="AV29" s="50"/>
    </row>
    <row r="30" spans="1:48" ht="45.75" customHeight="1">
      <c r="A30" s="4"/>
      <c r="B30" s="1262"/>
      <c r="C30" s="1266"/>
      <c r="D30" s="1267"/>
      <c r="E30" s="1267"/>
      <c r="F30" s="1267"/>
      <c r="G30" s="1267"/>
      <c r="H30" s="1267"/>
      <c r="I30" s="1268"/>
      <c r="J30" s="124"/>
      <c r="K30" s="1317" t="s">
        <v>211</v>
      </c>
      <c r="L30" s="1318"/>
      <c r="M30" s="1318"/>
      <c r="N30" s="1318"/>
      <c r="O30" s="1318"/>
      <c r="P30" s="1318"/>
      <c r="Q30" s="1318"/>
      <c r="R30" s="1318"/>
      <c r="S30" s="1318"/>
      <c r="T30" s="1318"/>
      <c r="U30" s="1318"/>
      <c r="V30" s="1318"/>
      <c r="W30" s="1318"/>
      <c r="X30" s="1318"/>
      <c r="Y30" s="1318"/>
      <c r="Z30" s="1318"/>
      <c r="AA30" s="1318"/>
      <c r="AB30" s="1318"/>
      <c r="AC30" s="1318"/>
      <c r="AD30" s="1318"/>
      <c r="AE30" s="1319"/>
      <c r="AF30" s="1293"/>
      <c r="AG30" s="1294"/>
      <c r="AH30" s="1294"/>
      <c r="AI30" s="1294"/>
      <c r="AJ30" s="1294"/>
      <c r="AK30" s="1295"/>
      <c r="AL30" s="1296" t="s">
        <v>68</v>
      </c>
      <c r="AM30" s="1297"/>
      <c r="AN30" s="1297"/>
      <c r="AO30" s="1298"/>
      <c r="AP30" s="1299" t="str">
        <f>IF(AF30="","",AF30*4)</f>
        <v/>
      </c>
      <c r="AQ30" s="1300"/>
      <c r="AR30" s="1300"/>
      <c r="AS30" s="1301"/>
      <c r="AT30" s="4"/>
      <c r="AU30" s="4"/>
      <c r="AV30" s="50"/>
    </row>
    <row r="31" spans="1:48" ht="45.75" customHeight="1">
      <c r="A31" s="4"/>
      <c r="B31" s="1262"/>
      <c r="C31" s="1266"/>
      <c r="D31" s="1267"/>
      <c r="E31" s="1267"/>
      <c r="F31" s="1267"/>
      <c r="G31" s="1267"/>
      <c r="H31" s="1267"/>
      <c r="I31" s="1268"/>
      <c r="J31" s="124"/>
      <c r="K31" s="1290" t="s">
        <v>212</v>
      </c>
      <c r="L31" s="1291"/>
      <c r="M31" s="1291"/>
      <c r="N31" s="1291"/>
      <c r="O31" s="1291"/>
      <c r="P31" s="1291"/>
      <c r="Q31" s="1291"/>
      <c r="R31" s="1291"/>
      <c r="S31" s="1291"/>
      <c r="T31" s="1291"/>
      <c r="U31" s="1291"/>
      <c r="V31" s="1291"/>
      <c r="W31" s="1291"/>
      <c r="X31" s="1291"/>
      <c r="Y31" s="1291"/>
      <c r="Z31" s="1291"/>
      <c r="AA31" s="1291"/>
      <c r="AB31" s="1291"/>
      <c r="AC31" s="1291"/>
      <c r="AD31" s="1291"/>
      <c r="AE31" s="1292"/>
      <c r="AF31" s="1293"/>
      <c r="AG31" s="1294"/>
      <c r="AH31" s="1294"/>
      <c r="AI31" s="1294"/>
      <c r="AJ31" s="1294"/>
      <c r="AK31" s="1295"/>
      <c r="AL31" s="1296" t="s">
        <v>67</v>
      </c>
      <c r="AM31" s="1297"/>
      <c r="AN31" s="1297"/>
      <c r="AO31" s="1298"/>
      <c r="AP31" s="1299" t="str">
        <f>IF(AF31="","",AF31*5)</f>
        <v/>
      </c>
      <c r="AQ31" s="1300"/>
      <c r="AR31" s="1300"/>
      <c r="AS31" s="1301"/>
      <c r="AT31" s="4"/>
      <c r="AU31" s="4"/>
      <c r="AV31" s="50"/>
    </row>
    <row r="32" spans="1:48" ht="45.75" customHeight="1">
      <c r="A32" s="4"/>
      <c r="B32" s="1262"/>
      <c r="C32" s="1266"/>
      <c r="D32" s="1267"/>
      <c r="E32" s="1267"/>
      <c r="F32" s="1267"/>
      <c r="G32" s="1267"/>
      <c r="H32" s="1267"/>
      <c r="I32" s="1268"/>
      <c r="J32" s="131"/>
      <c r="K32" s="1290" t="s">
        <v>213</v>
      </c>
      <c r="L32" s="1291"/>
      <c r="M32" s="1291"/>
      <c r="N32" s="1291"/>
      <c r="O32" s="1291"/>
      <c r="P32" s="1291"/>
      <c r="Q32" s="1291"/>
      <c r="R32" s="1291"/>
      <c r="S32" s="1291"/>
      <c r="T32" s="1291"/>
      <c r="U32" s="1291"/>
      <c r="V32" s="1291"/>
      <c r="W32" s="1291"/>
      <c r="X32" s="1291"/>
      <c r="Y32" s="1291"/>
      <c r="Z32" s="1291"/>
      <c r="AA32" s="1291"/>
      <c r="AB32" s="1291"/>
      <c r="AC32" s="1291"/>
      <c r="AD32" s="1291"/>
      <c r="AE32" s="1292"/>
      <c r="AF32" s="1293"/>
      <c r="AG32" s="1294"/>
      <c r="AH32" s="1294"/>
      <c r="AI32" s="1294"/>
      <c r="AJ32" s="1294"/>
      <c r="AK32" s="1295"/>
      <c r="AL32" s="1296" t="s">
        <v>88</v>
      </c>
      <c r="AM32" s="1297"/>
      <c r="AN32" s="1297"/>
      <c r="AO32" s="1298"/>
      <c r="AP32" s="1299" t="str">
        <f>IF(AF32="","",AF32*6)</f>
        <v/>
      </c>
      <c r="AQ32" s="1300"/>
      <c r="AR32" s="1300"/>
      <c r="AS32" s="1301"/>
      <c r="AT32" s="4"/>
      <c r="AU32" s="4"/>
      <c r="AV32" s="50"/>
    </row>
    <row r="33" spans="1:48" ht="12" customHeight="1">
      <c r="A33" s="4"/>
      <c r="B33" s="1262"/>
      <c r="C33" s="1266"/>
      <c r="D33" s="1267"/>
      <c r="E33" s="1267"/>
      <c r="F33" s="1267"/>
      <c r="G33" s="1267"/>
      <c r="H33" s="1267"/>
      <c r="I33" s="1268"/>
      <c r="J33" s="1314" t="s">
        <v>89</v>
      </c>
      <c r="K33" s="1270"/>
      <c r="L33" s="1270"/>
      <c r="M33" s="1270"/>
      <c r="N33" s="1270"/>
      <c r="O33" s="1270"/>
      <c r="P33" s="1270"/>
      <c r="Q33" s="1270"/>
      <c r="R33" s="1270"/>
      <c r="S33" s="1270"/>
      <c r="T33" s="1270"/>
      <c r="U33" s="1270"/>
      <c r="V33" s="1270"/>
      <c r="W33" s="1270"/>
      <c r="X33" s="1270"/>
      <c r="Y33" s="1270"/>
      <c r="Z33" s="1270"/>
      <c r="AA33" s="1270"/>
      <c r="AB33" s="1270"/>
      <c r="AC33" s="1270"/>
      <c r="AD33" s="1270"/>
      <c r="AE33" s="1271"/>
      <c r="AF33" s="1272"/>
      <c r="AG33" s="1273"/>
      <c r="AH33" s="1273"/>
      <c r="AI33" s="1273"/>
      <c r="AJ33" s="1273"/>
      <c r="AK33" s="1274"/>
      <c r="AL33" s="1281"/>
      <c r="AM33" s="1282"/>
      <c r="AN33" s="1282"/>
      <c r="AO33" s="1283"/>
      <c r="AP33" s="1305"/>
      <c r="AQ33" s="1306"/>
      <c r="AR33" s="1306"/>
      <c r="AS33" s="1307"/>
      <c r="AT33" s="4"/>
      <c r="AU33" s="4"/>
      <c r="AV33" s="50"/>
    </row>
    <row r="34" spans="1:48" ht="7.5" customHeight="1">
      <c r="A34" s="4"/>
      <c r="B34" s="1262"/>
      <c r="C34" s="1266"/>
      <c r="D34" s="1267"/>
      <c r="E34" s="1267"/>
      <c r="F34" s="1267"/>
      <c r="G34" s="1267"/>
      <c r="H34" s="1267"/>
      <c r="I34" s="1268"/>
      <c r="J34" s="1314"/>
      <c r="K34" s="1315"/>
      <c r="L34" s="1315"/>
      <c r="M34" s="1315"/>
      <c r="N34" s="1315"/>
      <c r="O34" s="1315"/>
      <c r="P34" s="1315"/>
      <c r="Q34" s="1315"/>
      <c r="R34" s="1315"/>
      <c r="S34" s="1315"/>
      <c r="T34" s="1315"/>
      <c r="U34" s="1315"/>
      <c r="V34" s="1315"/>
      <c r="W34" s="1315"/>
      <c r="X34" s="1315"/>
      <c r="Y34" s="1315"/>
      <c r="Z34" s="1315"/>
      <c r="AA34" s="1315"/>
      <c r="AB34" s="1315"/>
      <c r="AC34" s="1315"/>
      <c r="AD34" s="1315"/>
      <c r="AE34" s="1316"/>
      <c r="AF34" s="1275"/>
      <c r="AG34" s="1276"/>
      <c r="AH34" s="1276"/>
      <c r="AI34" s="1276"/>
      <c r="AJ34" s="1276"/>
      <c r="AK34" s="1277"/>
      <c r="AL34" s="1284"/>
      <c r="AM34" s="1285"/>
      <c r="AN34" s="1285"/>
      <c r="AO34" s="1286"/>
      <c r="AP34" s="1311"/>
      <c r="AQ34" s="1312"/>
      <c r="AR34" s="1312"/>
      <c r="AS34" s="1313"/>
      <c r="AT34" s="4"/>
      <c r="AU34" s="4"/>
      <c r="AV34" s="50"/>
    </row>
    <row r="35" spans="1:48" ht="42.75" customHeight="1">
      <c r="A35" s="4"/>
      <c r="B35" s="1262"/>
      <c r="C35" s="1266"/>
      <c r="D35" s="1267"/>
      <c r="E35" s="1267"/>
      <c r="F35" s="1267"/>
      <c r="G35" s="1267"/>
      <c r="H35" s="1267"/>
      <c r="I35" s="1268"/>
      <c r="J35" s="124"/>
      <c r="K35" s="1317" t="s">
        <v>214</v>
      </c>
      <c r="L35" s="1318"/>
      <c r="M35" s="1318"/>
      <c r="N35" s="1318"/>
      <c r="O35" s="1318"/>
      <c r="P35" s="1318"/>
      <c r="Q35" s="1318"/>
      <c r="R35" s="1318"/>
      <c r="S35" s="1318"/>
      <c r="T35" s="1318"/>
      <c r="U35" s="1318"/>
      <c r="V35" s="1318"/>
      <c r="W35" s="1318"/>
      <c r="X35" s="1318"/>
      <c r="Y35" s="1318"/>
      <c r="Z35" s="1318"/>
      <c r="AA35" s="1318"/>
      <c r="AB35" s="1318"/>
      <c r="AC35" s="1318"/>
      <c r="AD35" s="1318"/>
      <c r="AE35" s="1319"/>
      <c r="AF35" s="1293"/>
      <c r="AG35" s="1294"/>
      <c r="AH35" s="1294"/>
      <c r="AI35" s="1294"/>
      <c r="AJ35" s="1294"/>
      <c r="AK35" s="1295"/>
      <c r="AL35" s="1296" t="s">
        <v>36</v>
      </c>
      <c r="AM35" s="1297"/>
      <c r="AN35" s="1297"/>
      <c r="AO35" s="1298"/>
      <c r="AP35" s="1299" t="str">
        <f>IF(AF35="","",AF35*2)</f>
        <v/>
      </c>
      <c r="AQ35" s="1300"/>
      <c r="AR35" s="1300"/>
      <c r="AS35" s="1301"/>
      <c r="AT35" s="4"/>
      <c r="AU35" s="4"/>
      <c r="AV35" s="50"/>
    </row>
    <row r="36" spans="1:48" ht="42.75" customHeight="1">
      <c r="A36" s="4"/>
      <c r="B36" s="1262"/>
      <c r="C36" s="1266"/>
      <c r="D36" s="1267"/>
      <c r="E36" s="1267"/>
      <c r="F36" s="1267"/>
      <c r="G36" s="1267"/>
      <c r="H36" s="1267"/>
      <c r="I36" s="1268"/>
      <c r="J36" s="124"/>
      <c r="K36" s="1290" t="s">
        <v>215</v>
      </c>
      <c r="L36" s="1291"/>
      <c r="M36" s="1291"/>
      <c r="N36" s="1291"/>
      <c r="O36" s="1291"/>
      <c r="P36" s="1291"/>
      <c r="Q36" s="1291"/>
      <c r="R36" s="1291"/>
      <c r="S36" s="1291"/>
      <c r="T36" s="1291"/>
      <c r="U36" s="1291"/>
      <c r="V36" s="1291"/>
      <c r="W36" s="1291"/>
      <c r="X36" s="1291"/>
      <c r="Y36" s="1291"/>
      <c r="Z36" s="1291"/>
      <c r="AA36" s="1291"/>
      <c r="AB36" s="1291"/>
      <c r="AC36" s="1291"/>
      <c r="AD36" s="1291"/>
      <c r="AE36" s="1292"/>
      <c r="AF36" s="1293"/>
      <c r="AG36" s="1294"/>
      <c r="AH36" s="1294"/>
      <c r="AI36" s="1294"/>
      <c r="AJ36" s="1294"/>
      <c r="AK36" s="1295"/>
      <c r="AL36" s="1296" t="s">
        <v>35</v>
      </c>
      <c r="AM36" s="1297"/>
      <c r="AN36" s="1297"/>
      <c r="AO36" s="1298"/>
      <c r="AP36" s="1299" t="str">
        <f>IF(AF36="","",AF36*3)</f>
        <v/>
      </c>
      <c r="AQ36" s="1300"/>
      <c r="AR36" s="1300"/>
      <c r="AS36" s="1301"/>
      <c r="AT36" s="4"/>
      <c r="AU36" s="4"/>
      <c r="AV36" s="50"/>
    </row>
    <row r="37" spans="1:48" ht="42.75" customHeight="1">
      <c r="A37" s="4"/>
      <c r="B37" s="1262"/>
      <c r="C37" s="1266"/>
      <c r="D37" s="1267"/>
      <c r="E37" s="1267"/>
      <c r="F37" s="1267"/>
      <c r="G37" s="1267"/>
      <c r="H37" s="1267"/>
      <c r="I37" s="1268"/>
      <c r="J37" s="131"/>
      <c r="K37" s="1270" t="s">
        <v>216</v>
      </c>
      <c r="L37" s="1270"/>
      <c r="M37" s="1270"/>
      <c r="N37" s="1270"/>
      <c r="O37" s="1270"/>
      <c r="P37" s="1270"/>
      <c r="Q37" s="1270"/>
      <c r="R37" s="1270"/>
      <c r="S37" s="1270"/>
      <c r="T37" s="1270"/>
      <c r="U37" s="1270"/>
      <c r="V37" s="1270"/>
      <c r="W37" s="1270"/>
      <c r="X37" s="1270"/>
      <c r="Y37" s="1270"/>
      <c r="Z37" s="1270"/>
      <c r="AA37" s="1270"/>
      <c r="AB37" s="1270"/>
      <c r="AC37" s="1270"/>
      <c r="AD37" s="1270"/>
      <c r="AE37" s="1271"/>
      <c r="AF37" s="1302"/>
      <c r="AG37" s="1303"/>
      <c r="AH37" s="1303"/>
      <c r="AI37" s="1303"/>
      <c r="AJ37" s="1303"/>
      <c r="AK37" s="1304"/>
      <c r="AL37" s="1007" t="s">
        <v>68</v>
      </c>
      <c r="AM37" s="1008"/>
      <c r="AN37" s="1008"/>
      <c r="AO37" s="1009"/>
      <c r="AP37" s="1299" t="str">
        <f>IF(AF37="","",AF37*4)</f>
        <v/>
      </c>
      <c r="AQ37" s="1300"/>
      <c r="AR37" s="1300"/>
      <c r="AS37" s="1301"/>
      <c r="AT37" s="4"/>
      <c r="AU37" s="4"/>
      <c r="AV37" s="50"/>
    </row>
    <row r="38" spans="1:48" ht="42.75" customHeight="1">
      <c r="A38" s="4"/>
      <c r="B38" s="1262"/>
      <c r="C38" s="1266"/>
      <c r="D38" s="1267"/>
      <c r="E38" s="1267"/>
      <c r="F38" s="1267"/>
      <c r="G38" s="1267"/>
      <c r="H38" s="1267"/>
      <c r="I38" s="1268"/>
      <c r="J38" s="131"/>
      <c r="K38" s="1270" t="s">
        <v>217</v>
      </c>
      <c r="L38" s="1270"/>
      <c r="M38" s="1270"/>
      <c r="N38" s="1270"/>
      <c r="O38" s="1270"/>
      <c r="P38" s="1270"/>
      <c r="Q38" s="1270"/>
      <c r="R38" s="1270"/>
      <c r="S38" s="1270"/>
      <c r="T38" s="1270"/>
      <c r="U38" s="1270"/>
      <c r="V38" s="1270"/>
      <c r="W38" s="1270"/>
      <c r="X38" s="1270"/>
      <c r="Y38" s="1270"/>
      <c r="Z38" s="1270"/>
      <c r="AA38" s="1270"/>
      <c r="AB38" s="1270"/>
      <c r="AC38" s="1270"/>
      <c r="AD38" s="1270"/>
      <c r="AE38" s="1271"/>
      <c r="AF38" s="1302"/>
      <c r="AG38" s="1303"/>
      <c r="AH38" s="1303"/>
      <c r="AI38" s="1303"/>
      <c r="AJ38" s="1303"/>
      <c r="AK38" s="1304"/>
      <c r="AL38" s="1007" t="s">
        <v>67</v>
      </c>
      <c r="AM38" s="1008"/>
      <c r="AN38" s="1008"/>
      <c r="AO38" s="1009"/>
      <c r="AP38" s="1299" t="str">
        <f>IF(AF38="","",AF38*5)</f>
        <v/>
      </c>
      <c r="AQ38" s="1300"/>
      <c r="AR38" s="1300"/>
      <c r="AS38" s="1301"/>
      <c r="AT38" s="4"/>
      <c r="AU38" s="4"/>
      <c r="AV38" s="50"/>
    </row>
    <row r="39" spans="1:48" ht="42.75" customHeight="1">
      <c r="A39" s="4"/>
      <c r="B39" s="1329"/>
      <c r="C39" s="1330"/>
      <c r="D39" s="1331"/>
      <c r="E39" s="1331"/>
      <c r="F39" s="1331"/>
      <c r="G39" s="1331"/>
      <c r="H39" s="1331"/>
      <c r="I39" s="1332"/>
      <c r="J39" s="132"/>
      <c r="K39" s="1317" t="s">
        <v>218</v>
      </c>
      <c r="L39" s="1318"/>
      <c r="M39" s="1318"/>
      <c r="N39" s="1318"/>
      <c r="O39" s="1318"/>
      <c r="P39" s="1318"/>
      <c r="Q39" s="1318"/>
      <c r="R39" s="1318"/>
      <c r="S39" s="1318"/>
      <c r="T39" s="1318"/>
      <c r="U39" s="1318"/>
      <c r="V39" s="1318"/>
      <c r="W39" s="1318"/>
      <c r="X39" s="1318"/>
      <c r="Y39" s="1318"/>
      <c r="Z39" s="1318"/>
      <c r="AA39" s="1318"/>
      <c r="AB39" s="1318"/>
      <c r="AC39" s="1318"/>
      <c r="AD39" s="1318"/>
      <c r="AE39" s="1319"/>
      <c r="AF39" s="1320"/>
      <c r="AG39" s="1321"/>
      <c r="AH39" s="1321"/>
      <c r="AI39" s="1321"/>
      <c r="AJ39" s="1321"/>
      <c r="AK39" s="1322"/>
      <c r="AL39" s="1296" t="s">
        <v>88</v>
      </c>
      <c r="AM39" s="1297"/>
      <c r="AN39" s="1297"/>
      <c r="AO39" s="1298"/>
      <c r="AP39" s="1323" t="str">
        <f>IF(AF39="","",AF39*6)</f>
        <v/>
      </c>
      <c r="AQ39" s="1324"/>
      <c r="AR39" s="1324"/>
      <c r="AS39" s="1325"/>
      <c r="AT39" s="4"/>
      <c r="AU39" s="4"/>
      <c r="AV39" s="50"/>
    </row>
    <row r="40" spans="1:48" ht="12" customHeight="1">
      <c r="A40" s="4"/>
      <c r="B40" s="1261" t="s">
        <v>241</v>
      </c>
      <c r="C40" s="1263" t="s">
        <v>5</v>
      </c>
      <c r="D40" s="1264"/>
      <c r="E40" s="1264"/>
      <c r="F40" s="1264"/>
      <c r="G40" s="1264"/>
      <c r="H40" s="1264"/>
      <c r="I40" s="1265"/>
      <c r="J40" s="1269" t="s">
        <v>242</v>
      </c>
      <c r="K40" s="1270"/>
      <c r="L40" s="1270"/>
      <c r="M40" s="1270"/>
      <c r="N40" s="1270"/>
      <c r="O40" s="1270"/>
      <c r="P40" s="1270"/>
      <c r="Q40" s="1270"/>
      <c r="R40" s="1270"/>
      <c r="S40" s="1270"/>
      <c r="T40" s="1270"/>
      <c r="U40" s="1270"/>
      <c r="V40" s="1270"/>
      <c r="W40" s="1270"/>
      <c r="X40" s="1270"/>
      <c r="Y40" s="1270"/>
      <c r="Z40" s="1270"/>
      <c r="AA40" s="1270"/>
      <c r="AB40" s="1270"/>
      <c r="AC40" s="1270"/>
      <c r="AD40" s="1270"/>
      <c r="AE40" s="1271"/>
      <c r="AF40" s="1272"/>
      <c r="AG40" s="1273"/>
      <c r="AH40" s="1273"/>
      <c r="AI40" s="1273"/>
      <c r="AJ40" s="1273"/>
      <c r="AK40" s="1274"/>
      <c r="AL40" s="1281"/>
      <c r="AM40" s="1282"/>
      <c r="AN40" s="1282"/>
      <c r="AO40" s="1283"/>
      <c r="AP40" s="1305"/>
      <c r="AQ40" s="1306"/>
      <c r="AR40" s="1306"/>
      <c r="AS40" s="1307"/>
      <c r="AT40" s="4"/>
      <c r="AU40" s="4"/>
      <c r="AV40" s="50"/>
    </row>
    <row r="41" spans="1:48" ht="12" customHeight="1">
      <c r="A41" s="4"/>
      <c r="B41" s="1262"/>
      <c r="C41" s="1266"/>
      <c r="D41" s="1267"/>
      <c r="E41" s="1267"/>
      <c r="F41" s="1267"/>
      <c r="G41" s="1267"/>
      <c r="H41" s="1267"/>
      <c r="I41" s="1268"/>
      <c r="J41" s="1314"/>
      <c r="K41" s="1315"/>
      <c r="L41" s="1315"/>
      <c r="M41" s="1315"/>
      <c r="N41" s="1315"/>
      <c r="O41" s="1315"/>
      <c r="P41" s="1315"/>
      <c r="Q41" s="1315"/>
      <c r="R41" s="1315"/>
      <c r="S41" s="1315"/>
      <c r="T41" s="1315"/>
      <c r="U41" s="1315"/>
      <c r="V41" s="1315"/>
      <c r="W41" s="1315"/>
      <c r="X41" s="1315"/>
      <c r="Y41" s="1315"/>
      <c r="Z41" s="1315"/>
      <c r="AA41" s="1315"/>
      <c r="AB41" s="1315"/>
      <c r="AC41" s="1315"/>
      <c r="AD41" s="1315"/>
      <c r="AE41" s="1316"/>
      <c r="AF41" s="1275"/>
      <c r="AG41" s="1276"/>
      <c r="AH41" s="1276"/>
      <c r="AI41" s="1276"/>
      <c r="AJ41" s="1276"/>
      <c r="AK41" s="1277"/>
      <c r="AL41" s="1284"/>
      <c r="AM41" s="1285"/>
      <c r="AN41" s="1285"/>
      <c r="AO41" s="1286"/>
      <c r="AP41" s="1308"/>
      <c r="AQ41" s="1309"/>
      <c r="AR41" s="1309"/>
      <c r="AS41" s="1310"/>
      <c r="AT41" s="4"/>
      <c r="AU41" s="4"/>
      <c r="AV41" s="50"/>
    </row>
    <row r="42" spans="1:48" ht="7.5" customHeight="1">
      <c r="A42" s="4"/>
      <c r="B42" s="1262"/>
      <c r="C42" s="1266"/>
      <c r="D42" s="1267"/>
      <c r="E42" s="1267"/>
      <c r="F42" s="1267"/>
      <c r="G42" s="1267"/>
      <c r="H42" s="1267"/>
      <c r="I42" s="1268"/>
      <c r="J42" s="1314"/>
      <c r="K42" s="1315"/>
      <c r="L42" s="1315"/>
      <c r="M42" s="1315"/>
      <c r="N42" s="1315"/>
      <c r="O42" s="1315"/>
      <c r="P42" s="1315"/>
      <c r="Q42" s="1315"/>
      <c r="R42" s="1315"/>
      <c r="S42" s="1315"/>
      <c r="T42" s="1315"/>
      <c r="U42" s="1315"/>
      <c r="V42" s="1315"/>
      <c r="W42" s="1315"/>
      <c r="X42" s="1315"/>
      <c r="Y42" s="1315"/>
      <c r="Z42" s="1315"/>
      <c r="AA42" s="1315"/>
      <c r="AB42" s="1315"/>
      <c r="AC42" s="1315"/>
      <c r="AD42" s="1315"/>
      <c r="AE42" s="1316"/>
      <c r="AF42" s="1275"/>
      <c r="AG42" s="1276"/>
      <c r="AH42" s="1276"/>
      <c r="AI42" s="1276"/>
      <c r="AJ42" s="1276"/>
      <c r="AK42" s="1277"/>
      <c r="AL42" s="1284"/>
      <c r="AM42" s="1285"/>
      <c r="AN42" s="1285"/>
      <c r="AO42" s="1286"/>
      <c r="AP42" s="1311"/>
      <c r="AQ42" s="1312"/>
      <c r="AR42" s="1312"/>
      <c r="AS42" s="1313"/>
      <c r="AT42" s="4"/>
      <c r="AU42" s="4"/>
      <c r="AV42" s="50"/>
    </row>
    <row r="43" spans="1:48" ht="46.5" customHeight="1">
      <c r="A43" s="4"/>
      <c r="B43" s="1262"/>
      <c r="C43" s="1266"/>
      <c r="D43" s="1267"/>
      <c r="E43" s="1267"/>
      <c r="F43" s="1267"/>
      <c r="G43" s="1267"/>
      <c r="H43" s="1267"/>
      <c r="I43" s="1268"/>
      <c r="J43" s="124"/>
      <c r="K43" s="1317" t="s">
        <v>243</v>
      </c>
      <c r="L43" s="1318"/>
      <c r="M43" s="1318"/>
      <c r="N43" s="1318"/>
      <c r="O43" s="1318"/>
      <c r="P43" s="1318"/>
      <c r="Q43" s="1318"/>
      <c r="R43" s="1318"/>
      <c r="S43" s="1318"/>
      <c r="T43" s="1318"/>
      <c r="U43" s="1318"/>
      <c r="V43" s="1318"/>
      <c r="W43" s="1318"/>
      <c r="X43" s="1318"/>
      <c r="Y43" s="1318"/>
      <c r="Z43" s="1318"/>
      <c r="AA43" s="1318"/>
      <c r="AB43" s="1318"/>
      <c r="AC43" s="1318"/>
      <c r="AD43" s="1318"/>
      <c r="AE43" s="1319"/>
      <c r="AF43" s="1293"/>
      <c r="AG43" s="1294"/>
      <c r="AH43" s="1294"/>
      <c r="AI43" s="1294"/>
      <c r="AJ43" s="1294"/>
      <c r="AK43" s="1295"/>
      <c r="AL43" s="1296" t="s">
        <v>67</v>
      </c>
      <c r="AM43" s="1297"/>
      <c r="AN43" s="1297"/>
      <c r="AO43" s="1298"/>
      <c r="AP43" s="1299" t="str">
        <f>IF(AF43="","",AF43*5)</f>
        <v/>
      </c>
      <c r="AQ43" s="1300"/>
      <c r="AR43" s="1300"/>
      <c r="AS43" s="1301"/>
      <c r="AT43" s="4"/>
      <c r="AU43" s="4"/>
      <c r="AV43" s="50"/>
    </row>
    <row r="44" spans="1:48" ht="46.5" customHeight="1">
      <c r="A44" s="4"/>
      <c r="B44" s="1262"/>
      <c r="C44" s="1266"/>
      <c r="D44" s="1267"/>
      <c r="E44" s="1267"/>
      <c r="F44" s="1267"/>
      <c r="G44" s="1267"/>
      <c r="H44" s="1267"/>
      <c r="I44" s="1268"/>
      <c r="J44" s="124"/>
      <c r="K44" s="1290" t="s">
        <v>244</v>
      </c>
      <c r="L44" s="1291"/>
      <c r="M44" s="1291"/>
      <c r="N44" s="1291"/>
      <c r="O44" s="1291"/>
      <c r="P44" s="1291"/>
      <c r="Q44" s="1291"/>
      <c r="R44" s="1291"/>
      <c r="S44" s="1291"/>
      <c r="T44" s="1291"/>
      <c r="U44" s="1291"/>
      <c r="V44" s="1291"/>
      <c r="W44" s="1291"/>
      <c r="X44" s="1291"/>
      <c r="Y44" s="1291"/>
      <c r="Z44" s="1291"/>
      <c r="AA44" s="1291"/>
      <c r="AB44" s="1291"/>
      <c r="AC44" s="1291"/>
      <c r="AD44" s="1291"/>
      <c r="AE44" s="1292"/>
      <c r="AF44" s="1293"/>
      <c r="AG44" s="1294"/>
      <c r="AH44" s="1294"/>
      <c r="AI44" s="1294"/>
      <c r="AJ44" s="1294"/>
      <c r="AK44" s="1295"/>
      <c r="AL44" s="1296" t="s">
        <v>68</v>
      </c>
      <c r="AM44" s="1297"/>
      <c r="AN44" s="1297"/>
      <c r="AO44" s="1298"/>
      <c r="AP44" s="1299" t="str">
        <f>IF(AF44="","",AF44*4)</f>
        <v/>
      </c>
      <c r="AQ44" s="1300"/>
      <c r="AR44" s="1300"/>
      <c r="AS44" s="1301"/>
      <c r="AT44" s="4"/>
      <c r="AU44" s="4"/>
      <c r="AV44" s="50"/>
    </row>
    <row r="45" spans="1:48" ht="60.75" customHeight="1">
      <c r="A45" s="4"/>
      <c r="B45" s="1262"/>
      <c r="C45" s="1266"/>
      <c r="D45" s="1267"/>
      <c r="E45" s="1267"/>
      <c r="F45" s="1267"/>
      <c r="G45" s="1267"/>
      <c r="H45" s="1267"/>
      <c r="I45" s="1268"/>
      <c r="J45" s="131"/>
      <c r="K45" s="1270" t="s">
        <v>245</v>
      </c>
      <c r="L45" s="1270"/>
      <c r="M45" s="1270"/>
      <c r="N45" s="1270"/>
      <c r="O45" s="1270"/>
      <c r="P45" s="1270"/>
      <c r="Q45" s="1270"/>
      <c r="R45" s="1270"/>
      <c r="S45" s="1270"/>
      <c r="T45" s="1270"/>
      <c r="U45" s="1270"/>
      <c r="V45" s="1270"/>
      <c r="W45" s="1270"/>
      <c r="X45" s="1270"/>
      <c r="Y45" s="1270"/>
      <c r="Z45" s="1270"/>
      <c r="AA45" s="1270"/>
      <c r="AB45" s="1270"/>
      <c r="AC45" s="1270"/>
      <c r="AD45" s="1270"/>
      <c r="AE45" s="1271"/>
      <c r="AF45" s="1302"/>
      <c r="AG45" s="1303"/>
      <c r="AH45" s="1303"/>
      <c r="AI45" s="1303"/>
      <c r="AJ45" s="1303"/>
      <c r="AK45" s="1304"/>
      <c r="AL45" s="1007" t="s">
        <v>35</v>
      </c>
      <c r="AM45" s="1008"/>
      <c r="AN45" s="1008"/>
      <c r="AO45" s="1009"/>
      <c r="AP45" s="1299" t="str">
        <f>IF(AF45="","",AF45*3)</f>
        <v/>
      </c>
      <c r="AQ45" s="1300"/>
      <c r="AR45" s="1300"/>
      <c r="AS45" s="1301"/>
      <c r="AT45" s="4"/>
      <c r="AU45" s="4"/>
      <c r="AV45" s="50"/>
    </row>
    <row r="46" spans="1:48" ht="46.5" customHeight="1">
      <c r="A46" s="4"/>
      <c r="B46" s="1262"/>
      <c r="C46" s="1266"/>
      <c r="D46" s="1267"/>
      <c r="E46" s="1267"/>
      <c r="F46" s="1267"/>
      <c r="G46" s="1267"/>
      <c r="H46" s="1267"/>
      <c r="I46" s="1268"/>
      <c r="J46" s="131"/>
      <c r="K46" s="1270" t="s">
        <v>246</v>
      </c>
      <c r="L46" s="1270"/>
      <c r="M46" s="1270"/>
      <c r="N46" s="1270"/>
      <c r="O46" s="1270"/>
      <c r="P46" s="1270"/>
      <c r="Q46" s="1270"/>
      <c r="R46" s="1270"/>
      <c r="S46" s="1270"/>
      <c r="T46" s="1270"/>
      <c r="U46" s="1270"/>
      <c r="V46" s="1270"/>
      <c r="W46" s="1270"/>
      <c r="X46" s="1270"/>
      <c r="Y46" s="1270"/>
      <c r="Z46" s="1270"/>
      <c r="AA46" s="1270"/>
      <c r="AB46" s="1270"/>
      <c r="AC46" s="1270"/>
      <c r="AD46" s="1270"/>
      <c r="AE46" s="1271"/>
      <c r="AF46" s="1302"/>
      <c r="AG46" s="1303"/>
      <c r="AH46" s="1303"/>
      <c r="AI46" s="1303"/>
      <c r="AJ46" s="1303"/>
      <c r="AK46" s="1304"/>
      <c r="AL46" s="1007" t="s">
        <v>36</v>
      </c>
      <c r="AM46" s="1008"/>
      <c r="AN46" s="1008"/>
      <c r="AO46" s="1009"/>
      <c r="AP46" s="1299" t="str">
        <f>IF(AF46="","",AF46*2)</f>
        <v/>
      </c>
      <c r="AQ46" s="1300"/>
      <c r="AR46" s="1300"/>
      <c r="AS46" s="1301"/>
      <c r="AT46" s="4"/>
      <c r="AU46" s="4"/>
      <c r="AV46" s="50"/>
    </row>
    <row r="47" spans="1:48" ht="46.5" customHeight="1">
      <c r="A47" s="4"/>
      <c r="B47" s="1262"/>
      <c r="C47" s="1266"/>
      <c r="D47" s="1267"/>
      <c r="E47" s="1267"/>
      <c r="F47" s="1267"/>
      <c r="G47" s="1267"/>
      <c r="H47" s="1267"/>
      <c r="I47" s="1268"/>
      <c r="J47" s="131"/>
      <c r="K47" s="1270" t="s">
        <v>247</v>
      </c>
      <c r="L47" s="1270"/>
      <c r="M47" s="1270"/>
      <c r="N47" s="1270"/>
      <c r="O47" s="1270"/>
      <c r="P47" s="1270"/>
      <c r="Q47" s="1270"/>
      <c r="R47" s="1270"/>
      <c r="S47" s="1270"/>
      <c r="T47" s="1270"/>
      <c r="U47" s="1270"/>
      <c r="V47" s="1270"/>
      <c r="W47" s="1270"/>
      <c r="X47" s="1270"/>
      <c r="Y47" s="1270"/>
      <c r="Z47" s="1270"/>
      <c r="AA47" s="1270"/>
      <c r="AB47" s="1270"/>
      <c r="AC47" s="1270"/>
      <c r="AD47" s="1270"/>
      <c r="AE47" s="1271"/>
      <c r="AF47" s="1302"/>
      <c r="AG47" s="1303"/>
      <c r="AH47" s="1303"/>
      <c r="AI47" s="1303"/>
      <c r="AJ47" s="1303"/>
      <c r="AK47" s="1304"/>
      <c r="AL47" s="1007" t="s">
        <v>34</v>
      </c>
      <c r="AM47" s="1008"/>
      <c r="AN47" s="1008"/>
      <c r="AO47" s="1009"/>
      <c r="AP47" s="1299" t="str">
        <f>IF(AF47="","",AF47*1)</f>
        <v/>
      </c>
      <c r="AQ47" s="1300"/>
      <c r="AR47" s="1300"/>
      <c r="AS47" s="1301"/>
      <c r="AT47" s="4"/>
      <c r="AU47" s="4"/>
      <c r="AV47" s="50"/>
    </row>
    <row r="48" spans="1:48" ht="17.25" customHeight="1">
      <c r="A48" s="4"/>
      <c r="B48" s="1333" t="s">
        <v>248</v>
      </c>
      <c r="C48" s="1007" t="s">
        <v>90</v>
      </c>
      <c r="D48" s="1008"/>
      <c r="E48" s="1008"/>
      <c r="F48" s="1008"/>
      <c r="G48" s="1008"/>
      <c r="H48" s="1008"/>
      <c r="I48" s="1009"/>
      <c r="J48" s="1269" t="s">
        <v>40</v>
      </c>
      <c r="K48" s="1270"/>
      <c r="L48" s="1270"/>
      <c r="M48" s="1270"/>
      <c r="N48" s="1270"/>
      <c r="O48" s="1270"/>
      <c r="P48" s="1270"/>
      <c r="Q48" s="1270"/>
      <c r="R48" s="1270"/>
      <c r="S48" s="1270"/>
      <c r="T48" s="1270"/>
      <c r="U48" s="1270"/>
      <c r="V48" s="1270"/>
      <c r="W48" s="1270"/>
      <c r="X48" s="1270"/>
      <c r="Y48" s="1270"/>
      <c r="Z48" s="1270"/>
      <c r="AA48" s="1270"/>
      <c r="AB48" s="1270"/>
      <c r="AC48" s="1270"/>
      <c r="AD48" s="1270"/>
      <c r="AE48" s="1271"/>
      <c r="AF48" s="1272"/>
      <c r="AG48" s="1273"/>
      <c r="AH48" s="1273"/>
      <c r="AI48" s="1273"/>
      <c r="AJ48" s="1273"/>
      <c r="AK48" s="1274"/>
      <c r="AL48" s="1281"/>
      <c r="AM48" s="1282"/>
      <c r="AN48" s="1282"/>
      <c r="AO48" s="1283"/>
      <c r="AP48" s="1305"/>
      <c r="AQ48" s="1306"/>
      <c r="AR48" s="1306"/>
      <c r="AS48" s="1307"/>
      <c r="AT48" s="4"/>
      <c r="AU48" s="4"/>
      <c r="AV48" s="50"/>
    </row>
    <row r="49" spans="1:48" ht="43.5" customHeight="1">
      <c r="A49" s="4"/>
      <c r="B49" s="1334"/>
      <c r="C49" s="1029"/>
      <c r="D49" s="1030"/>
      <c r="E49" s="1030"/>
      <c r="F49" s="1030"/>
      <c r="G49" s="1030"/>
      <c r="H49" s="1030"/>
      <c r="I49" s="1031"/>
      <c r="J49" s="124"/>
      <c r="K49" s="1317" t="s">
        <v>91</v>
      </c>
      <c r="L49" s="1318"/>
      <c r="M49" s="1318"/>
      <c r="N49" s="1318"/>
      <c r="O49" s="1318"/>
      <c r="P49" s="1318"/>
      <c r="Q49" s="1318"/>
      <c r="R49" s="1318"/>
      <c r="S49" s="1318"/>
      <c r="T49" s="1318"/>
      <c r="U49" s="1318"/>
      <c r="V49" s="1318"/>
      <c r="W49" s="1318"/>
      <c r="X49" s="1318"/>
      <c r="Y49" s="1318"/>
      <c r="Z49" s="1318"/>
      <c r="AA49" s="1318"/>
      <c r="AB49" s="1318"/>
      <c r="AC49" s="1318"/>
      <c r="AD49" s="1318"/>
      <c r="AE49" s="1319"/>
      <c r="AF49" s="1293"/>
      <c r="AG49" s="1294"/>
      <c r="AH49" s="1294"/>
      <c r="AI49" s="1294"/>
      <c r="AJ49" s="1294"/>
      <c r="AK49" s="1295"/>
      <c r="AL49" s="1296" t="s">
        <v>36</v>
      </c>
      <c r="AM49" s="1297"/>
      <c r="AN49" s="1297"/>
      <c r="AO49" s="1298"/>
      <c r="AP49" s="1299" t="str">
        <f>IF(AF49="","",AF49*2)</f>
        <v/>
      </c>
      <c r="AQ49" s="1300"/>
      <c r="AR49" s="1300"/>
      <c r="AS49" s="1301"/>
      <c r="AT49" s="4"/>
      <c r="AU49" s="4"/>
      <c r="AV49" s="50"/>
    </row>
    <row r="50" spans="1:48" ht="45.75" customHeight="1">
      <c r="A50" s="4"/>
      <c r="B50" s="1335"/>
      <c r="C50" s="1013"/>
      <c r="D50" s="1014"/>
      <c r="E50" s="1014"/>
      <c r="F50" s="1014"/>
      <c r="G50" s="1014"/>
      <c r="H50" s="1014"/>
      <c r="I50" s="1015"/>
      <c r="J50" s="124"/>
      <c r="K50" s="1290" t="s">
        <v>266</v>
      </c>
      <c r="L50" s="1291"/>
      <c r="M50" s="1291"/>
      <c r="N50" s="1291"/>
      <c r="O50" s="1291"/>
      <c r="P50" s="1291"/>
      <c r="Q50" s="1291"/>
      <c r="R50" s="1291"/>
      <c r="S50" s="1291"/>
      <c r="T50" s="1291"/>
      <c r="U50" s="1291"/>
      <c r="V50" s="1291"/>
      <c r="W50" s="1291"/>
      <c r="X50" s="1291"/>
      <c r="Y50" s="1291"/>
      <c r="Z50" s="1291"/>
      <c r="AA50" s="1291"/>
      <c r="AB50" s="1291"/>
      <c r="AC50" s="1291"/>
      <c r="AD50" s="1291"/>
      <c r="AE50" s="1292"/>
      <c r="AF50" s="1293"/>
      <c r="AG50" s="1294"/>
      <c r="AH50" s="1294"/>
      <c r="AI50" s="1294"/>
      <c r="AJ50" s="1294"/>
      <c r="AK50" s="1295"/>
      <c r="AL50" s="1296" t="s">
        <v>34</v>
      </c>
      <c r="AM50" s="1297"/>
      <c r="AN50" s="1297"/>
      <c r="AO50" s="1298"/>
      <c r="AP50" s="1299" t="str">
        <f>IF(AF50="","",AF50*1)</f>
        <v/>
      </c>
      <c r="AQ50" s="1300"/>
      <c r="AR50" s="1300"/>
      <c r="AS50" s="1301"/>
      <c r="AT50" s="4"/>
      <c r="AU50" s="4"/>
      <c r="AV50" s="50"/>
    </row>
    <row r="51" spans="1:48" ht="34.5" customHeight="1">
      <c r="A51" s="4"/>
      <c r="B51" s="1000" t="s">
        <v>249</v>
      </c>
      <c r="C51" s="1263" t="s">
        <v>10</v>
      </c>
      <c r="D51" s="1264"/>
      <c r="E51" s="1264"/>
      <c r="F51" s="1264"/>
      <c r="G51" s="1264"/>
      <c r="H51" s="1264"/>
      <c r="I51" s="1265"/>
      <c r="J51" s="1340" t="s">
        <v>92</v>
      </c>
      <c r="K51" s="1341"/>
      <c r="L51" s="1341"/>
      <c r="M51" s="1341"/>
      <c r="N51" s="1341"/>
      <c r="O51" s="1341"/>
      <c r="P51" s="1341"/>
      <c r="Q51" s="1341"/>
      <c r="R51" s="1341"/>
      <c r="S51" s="1341"/>
      <c r="T51" s="1341"/>
      <c r="U51" s="1341"/>
      <c r="V51" s="1341"/>
      <c r="W51" s="1341"/>
      <c r="X51" s="1341"/>
      <c r="Y51" s="1341"/>
      <c r="Z51" s="1341"/>
      <c r="AA51" s="1341"/>
      <c r="AB51" s="1341"/>
      <c r="AC51" s="1341"/>
      <c r="AD51" s="1341"/>
      <c r="AE51" s="1342"/>
      <c r="AF51" s="1293"/>
      <c r="AG51" s="1294"/>
      <c r="AH51" s="1294"/>
      <c r="AI51" s="1294"/>
      <c r="AJ51" s="1294"/>
      <c r="AK51" s="1295"/>
      <c r="AL51" s="1007" t="s">
        <v>36</v>
      </c>
      <c r="AM51" s="1008"/>
      <c r="AN51" s="1008"/>
      <c r="AO51" s="1009"/>
      <c r="AP51" s="1323" t="str">
        <f>IF(AF51="","",AF51*2)</f>
        <v/>
      </c>
      <c r="AQ51" s="1324"/>
      <c r="AR51" s="1324"/>
      <c r="AS51" s="1325"/>
      <c r="AT51" s="4"/>
      <c r="AU51" s="4"/>
      <c r="AV51" s="50"/>
    </row>
    <row r="52" spans="1:48" ht="17.25" customHeight="1">
      <c r="A52" s="4"/>
      <c r="B52" s="1339"/>
      <c r="C52" s="1266"/>
      <c r="D52" s="1267"/>
      <c r="E52" s="1267"/>
      <c r="F52" s="1267"/>
      <c r="G52" s="1267"/>
      <c r="H52" s="1267"/>
      <c r="I52" s="1268"/>
      <c r="J52" s="1343" t="s">
        <v>40</v>
      </c>
      <c r="K52" s="1344"/>
      <c r="L52" s="1344"/>
      <c r="M52" s="1344"/>
      <c r="N52" s="1344"/>
      <c r="O52" s="1344"/>
      <c r="P52" s="1344"/>
      <c r="Q52" s="1344"/>
      <c r="R52" s="1344"/>
      <c r="S52" s="1344"/>
      <c r="T52" s="1344"/>
      <c r="U52" s="1344"/>
      <c r="V52" s="1344"/>
      <c r="W52" s="1344"/>
      <c r="X52" s="1344"/>
      <c r="Y52" s="1344"/>
      <c r="Z52" s="1344"/>
      <c r="AA52" s="1344"/>
      <c r="AB52" s="1344"/>
      <c r="AC52" s="1344"/>
      <c r="AD52" s="1344"/>
      <c r="AE52" s="1345"/>
      <c r="AF52" s="1346"/>
      <c r="AG52" s="1347"/>
      <c r="AH52" s="1347"/>
      <c r="AI52" s="1347"/>
      <c r="AJ52" s="1347"/>
      <c r="AK52" s="1348"/>
      <c r="AL52" s="1349"/>
      <c r="AM52" s="1350"/>
      <c r="AN52" s="1350"/>
      <c r="AO52" s="1351"/>
      <c r="AP52" s="1352"/>
      <c r="AQ52" s="1353"/>
      <c r="AR52" s="1353"/>
      <c r="AS52" s="1354"/>
      <c r="AT52" s="4"/>
      <c r="AU52" s="4"/>
      <c r="AV52" s="50"/>
    </row>
    <row r="53" spans="1:48" ht="42.75" customHeight="1">
      <c r="A53" s="4"/>
      <c r="B53" s="1339"/>
      <c r="C53" s="1266"/>
      <c r="D53" s="1267"/>
      <c r="E53" s="1267"/>
      <c r="F53" s="1267"/>
      <c r="G53" s="1267"/>
      <c r="H53" s="1267"/>
      <c r="I53" s="1268"/>
      <c r="J53" s="126"/>
      <c r="K53" s="1336" t="s">
        <v>73</v>
      </c>
      <c r="L53" s="1336"/>
      <c r="M53" s="1336"/>
      <c r="N53" s="1336"/>
      <c r="O53" s="1336"/>
      <c r="P53" s="1336"/>
      <c r="Q53" s="1336"/>
      <c r="R53" s="1336"/>
      <c r="S53" s="1336"/>
      <c r="T53" s="1336"/>
      <c r="U53" s="1336"/>
      <c r="V53" s="1336"/>
      <c r="W53" s="1336"/>
      <c r="X53" s="1336"/>
      <c r="Y53" s="1336"/>
      <c r="Z53" s="1336"/>
      <c r="AA53" s="1336"/>
      <c r="AB53" s="1336"/>
      <c r="AC53" s="1336"/>
      <c r="AD53" s="1336"/>
      <c r="AE53" s="1336"/>
      <c r="AF53" s="1293"/>
      <c r="AG53" s="1294"/>
      <c r="AH53" s="1294"/>
      <c r="AI53" s="1294"/>
      <c r="AJ53" s="1294"/>
      <c r="AK53" s="1295"/>
      <c r="AL53" s="1007" t="s">
        <v>36</v>
      </c>
      <c r="AM53" s="1008"/>
      <c r="AN53" s="1008"/>
      <c r="AO53" s="1009"/>
      <c r="AP53" s="1299" t="str">
        <f>IF(AF53="","",AF53*2)</f>
        <v/>
      </c>
      <c r="AQ53" s="1300"/>
      <c r="AR53" s="1300"/>
      <c r="AS53" s="1301"/>
      <c r="AT53" s="4"/>
      <c r="AU53" s="4"/>
      <c r="AV53" s="50"/>
    </row>
    <row r="54" spans="1:48" ht="42.75" customHeight="1">
      <c r="A54" s="4"/>
      <c r="B54" s="1339"/>
      <c r="C54" s="1266"/>
      <c r="D54" s="1267"/>
      <c r="E54" s="1267"/>
      <c r="F54" s="1267"/>
      <c r="G54" s="1267"/>
      <c r="H54" s="1267"/>
      <c r="I54" s="1268"/>
      <c r="J54" s="75"/>
      <c r="K54" s="1337" t="s">
        <v>267</v>
      </c>
      <c r="L54" s="1337"/>
      <c r="M54" s="1337"/>
      <c r="N54" s="1337"/>
      <c r="O54" s="1337"/>
      <c r="P54" s="1337"/>
      <c r="Q54" s="1337"/>
      <c r="R54" s="1337"/>
      <c r="S54" s="1337"/>
      <c r="T54" s="1337"/>
      <c r="U54" s="1337"/>
      <c r="V54" s="1337"/>
      <c r="W54" s="1337"/>
      <c r="X54" s="1337"/>
      <c r="Y54" s="1337"/>
      <c r="Z54" s="1337"/>
      <c r="AA54" s="1337"/>
      <c r="AB54" s="1337"/>
      <c r="AC54" s="1337"/>
      <c r="AD54" s="1337"/>
      <c r="AE54" s="1338"/>
      <c r="AF54" s="1293"/>
      <c r="AG54" s="1294"/>
      <c r="AH54" s="1294"/>
      <c r="AI54" s="1294"/>
      <c r="AJ54" s="1294"/>
      <c r="AK54" s="1295"/>
      <c r="AL54" s="1007" t="s">
        <v>34</v>
      </c>
      <c r="AM54" s="1008"/>
      <c r="AN54" s="1008"/>
      <c r="AO54" s="1009"/>
      <c r="AP54" s="1299" t="str">
        <f>IF(AF54="","",AF54*1)</f>
        <v/>
      </c>
      <c r="AQ54" s="1300"/>
      <c r="AR54" s="1300"/>
      <c r="AS54" s="1301"/>
      <c r="AT54" s="4"/>
      <c r="AU54" s="4"/>
      <c r="AV54" s="50"/>
    </row>
    <row r="55" spans="1:48" ht="34.5" customHeight="1">
      <c r="A55" s="4"/>
      <c r="B55" s="1355" t="s">
        <v>250</v>
      </c>
      <c r="C55" s="1263" t="s">
        <v>11</v>
      </c>
      <c r="D55" s="1264"/>
      <c r="E55" s="1264"/>
      <c r="F55" s="1264"/>
      <c r="G55" s="1264"/>
      <c r="H55" s="1264"/>
      <c r="I55" s="1265"/>
      <c r="J55" s="1263" t="s">
        <v>251</v>
      </c>
      <c r="K55" s="1264"/>
      <c r="L55" s="1264"/>
      <c r="M55" s="1264"/>
      <c r="N55" s="1264"/>
      <c r="O55" s="1264"/>
      <c r="P55" s="1264"/>
      <c r="Q55" s="1264"/>
      <c r="R55" s="1264"/>
      <c r="S55" s="1264"/>
      <c r="T55" s="1264"/>
      <c r="U55" s="1264"/>
      <c r="V55" s="1264"/>
      <c r="W55" s="1264"/>
      <c r="X55" s="1264"/>
      <c r="Y55" s="1264"/>
      <c r="Z55" s="1264"/>
      <c r="AA55" s="1264"/>
      <c r="AB55" s="1264"/>
      <c r="AC55" s="1264"/>
      <c r="AD55" s="1264"/>
      <c r="AE55" s="1265"/>
      <c r="AF55" s="1293"/>
      <c r="AG55" s="1294"/>
      <c r="AH55" s="1294"/>
      <c r="AI55" s="1294"/>
      <c r="AJ55" s="1294"/>
      <c r="AK55" s="1295"/>
      <c r="AL55" s="1007" t="s">
        <v>34</v>
      </c>
      <c r="AM55" s="1008"/>
      <c r="AN55" s="1008"/>
      <c r="AO55" s="1009"/>
      <c r="AP55" s="1299" t="str">
        <f>IF(AF55="","",AF55*1)</f>
        <v/>
      </c>
      <c r="AQ55" s="1300"/>
      <c r="AR55" s="1300"/>
      <c r="AS55" s="1301"/>
      <c r="AT55" s="4"/>
      <c r="AU55" s="4"/>
      <c r="AV55" s="50"/>
    </row>
    <row r="56" spans="1:48" ht="18" customHeight="1">
      <c r="A56" s="4"/>
      <c r="B56" s="1356"/>
      <c r="C56" s="1266"/>
      <c r="D56" s="1267"/>
      <c r="E56" s="1267"/>
      <c r="F56" s="1267"/>
      <c r="G56" s="1267"/>
      <c r="H56" s="1267"/>
      <c r="I56" s="1268"/>
      <c r="J56" s="1343" t="s">
        <v>40</v>
      </c>
      <c r="K56" s="1344"/>
      <c r="L56" s="1344"/>
      <c r="M56" s="1344"/>
      <c r="N56" s="1344"/>
      <c r="O56" s="1344"/>
      <c r="P56" s="1344"/>
      <c r="Q56" s="1344"/>
      <c r="R56" s="1344"/>
      <c r="S56" s="1344"/>
      <c r="T56" s="1344"/>
      <c r="U56" s="1344"/>
      <c r="V56" s="1344"/>
      <c r="W56" s="1344"/>
      <c r="X56" s="1344"/>
      <c r="Y56" s="1344"/>
      <c r="Z56" s="1344"/>
      <c r="AA56" s="1344"/>
      <c r="AB56" s="1344"/>
      <c r="AC56" s="1344"/>
      <c r="AD56" s="1344"/>
      <c r="AE56" s="1345"/>
      <c r="AF56" s="1346"/>
      <c r="AG56" s="1347"/>
      <c r="AH56" s="1347"/>
      <c r="AI56" s="1347"/>
      <c r="AJ56" s="1347"/>
      <c r="AK56" s="1348"/>
      <c r="AL56" s="1349"/>
      <c r="AM56" s="1350"/>
      <c r="AN56" s="1350"/>
      <c r="AO56" s="1351"/>
      <c r="AP56" s="1352"/>
      <c r="AQ56" s="1353"/>
      <c r="AR56" s="1353"/>
      <c r="AS56" s="1354"/>
      <c r="AT56" s="4"/>
      <c r="AU56" s="4"/>
      <c r="AV56" s="50"/>
    </row>
    <row r="57" spans="1:48" ht="43.5" customHeight="1">
      <c r="A57" s="4"/>
      <c r="B57" s="1356"/>
      <c r="C57" s="1266"/>
      <c r="D57" s="1267"/>
      <c r="E57" s="1267"/>
      <c r="F57" s="1267"/>
      <c r="G57" s="1267"/>
      <c r="H57" s="1267"/>
      <c r="I57" s="1268"/>
      <c r="J57" s="75"/>
      <c r="K57" s="1337" t="s">
        <v>79</v>
      </c>
      <c r="L57" s="1337"/>
      <c r="M57" s="1337"/>
      <c r="N57" s="1337"/>
      <c r="O57" s="1337"/>
      <c r="P57" s="1337"/>
      <c r="Q57" s="1337"/>
      <c r="R57" s="1337"/>
      <c r="S57" s="1337"/>
      <c r="T57" s="1337"/>
      <c r="U57" s="1337"/>
      <c r="V57" s="1337"/>
      <c r="W57" s="1337"/>
      <c r="X57" s="1337"/>
      <c r="Y57" s="1337"/>
      <c r="Z57" s="1337"/>
      <c r="AA57" s="1337"/>
      <c r="AB57" s="1337"/>
      <c r="AC57" s="1337"/>
      <c r="AD57" s="1337"/>
      <c r="AE57" s="1338"/>
      <c r="AF57" s="1293"/>
      <c r="AG57" s="1294"/>
      <c r="AH57" s="1294"/>
      <c r="AI57" s="1294"/>
      <c r="AJ57" s="1294"/>
      <c r="AK57" s="1295"/>
      <c r="AL57" s="1007" t="s">
        <v>34</v>
      </c>
      <c r="AM57" s="1008"/>
      <c r="AN57" s="1008"/>
      <c r="AO57" s="1009"/>
      <c r="AP57" s="1299" t="str">
        <f>IF(AF57="","",AF57*1)</f>
        <v/>
      </c>
      <c r="AQ57" s="1300"/>
      <c r="AR57" s="1300"/>
      <c r="AS57" s="1301"/>
      <c r="AT57" s="4"/>
      <c r="AU57" s="4"/>
      <c r="AV57" s="50"/>
    </row>
    <row r="58" spans="1:48" ht="43.5" customHeight="1">
      <c r="A58" s="4"/>
      <c r="B58" s="1356"/>
      <c r="C58" s="1266"/>
      <c r="D58" s="1267"/>
      <c r="E58" s="1267"/>
      <c r="F58" s="1267"/>
      <c r="G58" s="1267"/>
      <c r="H58" s="1267"/>
      <c r="I58" s="1268"/>
      <c r="J58" s="75"/>
      <c r="K58" s="1337" t="s">
        <v>252</v>
      </c>
      <c r="L58" s="1337"/>
      <c r="M58" s="1337"/>
      <c r="N58" s="1337"/>
      <c r="O58" s="1337"/>
      <c r="P58" s="1337"/>
      <c r="Q58" s="1337"/>
      <c r="R58" s="1337"/>
      <c r="S58" s="1337"/>
      <c r="T58" s="1337"/>
      <c r="U58" s="1337"/>
      <c r="V58" s="1337"/>
      <c r="W58" s="1337"/>
      <c r="X58" s="1337"/>
      <c r="Y58" s="1337"/>
      <c r="Z58" s="1337"/>
      <c r="AA58" s="1337"/>
      <c r="AB58" s="1337"/>
      <c r="AC58" s="1337"/>
      <c r="AD58" s="1337"/>
      <c r="AE58" s="1338"/>
      <c r="AF58" s="1293"/>
      <c r="AG58" s="1294"/>
      <c r="AH58" s="1294"/>
      <c r="AI58" s="1294"/>
      <c r="AJ58" s="1294"/>
      <c r="AK58" s="1295"/>
      <c r="AL58" s="1007" t="s">
        <v>34</v>
      </c>
      <c r="AM58" s="1008"/>
      <c r="AN58" s="1008"/>
      <c r="AO58" s="1009"/>
      <c r="AP58" s="1299" t="str">
        <f>IF(AF58="","",AF58*1)</f>
        <v/>
      </c>
      <c r="AQ58" s="1300"/>
      <c r="AR58" s="1300"/>
      <c r="AS58" s="1301"/>
      <c r="AT58" s="4"/>
      <c r="AU58" s="4"/>
      <c r="AV58" s="50"/>
    </row>
    <row r="59" spans="1:48" ht="15" customHeight="1">
      <c r="A59" s="4"/>
      <c r="B59" s="1355" t="s">
        <v>253</v>
      </c>
      <c r="C59" s="1263" t="s">
        <v>15</v>
      </c>
      <c r="D59" s="1264"/>
      <c r="E59" s="1264"/>
      <c r="F59" s="1264"/>
      <c r="G59" s="1264"/>
      <c r="H59" s="1264"/>
      <c r="I59" s="1265"/>
      <c r="J59" s="1263" t="s">
        <v>93</v>
      </c>
      <c r="K59" s="1264"/>
      <c r="L59" s="1264"/>
      <c r="M59" s="1264"/>
      <c r="N59" s="1264"/>
      <c r="O59" s="1264"/>
      <c r="P59" s="1264"/>
      <c r="Q59" s="1264"/>
      <c r="R59" s="1264"/>
      <c r="S59" s="1264"/>
      <c r="T59" s="1264"/>
      <c r="U59" s="1264"/>
      <c r="V59" s="1264"/>
      <c r="W59" s="1264"/>
      <c r="X59" s="1264"/>
      <c r="Y59" s="1264"/>
      <c r="Z59" s="1264"/>
      <c r="AA59" s="1264"/>
      <c r="AB59" s="1264"/>
      <c r="AC59" s="1264"/>
      <c r="AD59" s="1264"/>
      <c r="AE59" s="1265"/>
      <c r="AF59" s="1380"/>
      <c r="AG59" s="1381"/>
      <c r="AH59" s="1381"/>
      <c r="AI59" s="1381"/>
      <c r="AJ59" s="1381"/>
      <c r="AK59" s="1382"/>
      <c r="AL59" s="1007" t="s">
        <v>35</v>
      </c>
      <c r="AM59" s="1008"/>
      <c r="AN59" s="1008"/>
      <c r="AO59" s="1009"/>
      <c r="AP59" s="1299" t="str">
        <f>IF(AF59="","",AF59*3)</f>
        <v/>
      </c>
      <c r="AQ59" s="1300"/>
      <c r="AR59" s="1300"/>
      <c r="AS59" s="1301"/>
      <c r="AT59" s="4"/>
      <c r="AU59" s="4"/>
      <c r="AV59" s="50"/>
    </row>
    <row r="60" spans="1:48" ht="28.5" customHeight="1">
      <c r="A60" s="4"/>
      <c r="B60" s="1356"/>
      <c r="C60" s="1266"/>
      <c r="D60" s="1267"/>
      <c r="E60" s="1267"/>
      <c r="F60" s="1267"/>
      <c r="G60" s="1267"/>
      <c r="H60" s="1267"/>
      <c r="I60" s="1268"/>
      <c r="J60" s="1266"/>
      <c r="K60" s="1267"/>
      <c r="L60" s="1267"/>
      <c r="M60" s="1267"/>
      <c r="N60" s="1267"/>
      <c r="O60" s="1267"/>
      <c r="P60" s="1267"/>
      <c r="Q60" s="1267"/>
      <c r="R60" s="1267"/>
      <c r="S60" s="1267"/>
      <c r="T60" s="1267"/>
      <c r="U60" s="1267"/>
      <c r="V60" s="1267"/>
      <c r="W60" s="1267"/>
      <c r="X60" s="1267"/>
      <c r="Y60" s="1267"/>
      <c r="Z60" s="1267"/>
      <c r="AA60" s="1267"/>
      <c r="AB60" s="1267"/>
      <c r="AC60" s="1267"/>
      <c r="AD60" s="1267"/>
      <c r="AE60" s="1268"/>
      <c r="AF60" s="1383"/>
      <c r="AG60" s="1384"/>
      <c r="AH60" s="1384"/>
      <c r="AI60" s="1384"/>
      <c r="AJ60" s="1384"/>
      <c r="AK60" s="1385"/>
      <c r="AL60" s="1029"/>
      <c r="AM60" s="1030"/>
      <c r="AN60" s="1030"/>
      <c r="AO60" s="1031"/>
      <c r="AP60" s="1389"/>
      <c r="AQ60" s="1390"/>
      <c r="AR60" s="1390"/>
      <c r="AS60" s="1391"/>
      <c r="AT60" s="4"/>
      <c r="AU60" s="4"/>
      <c r="AV60" s="50"/>
    </row>
    <row r="61" spans="1:48" ht="28.5" customHeight="1">
      <c r="A61" s="4"/>
      <c r="B61" s="1356"/>
      <c r="C61" s="1266"/>
      <c r="D61" s="1267"/>
      <c r="E61" s="1267"/>
      <c r="F61" s="1267"/>
      <c r="G61" s="1267"/>
      <c r="H61" s="1267"/>
      <c r="I61" s="1268"/>
      <c r="J61" s="1266"/>
      <c r="K61" s="1267"/>
      <c r="L61" s="1267"/>
      <c r="M61" s="1267"/>
      <c r="N61" s="1267"/>
      <c r="O61" s="1267"/>
      <c r="P61" s="1267"/>
      <c r="Q61" s="1267"/>
      <c r="R61" s="1267"/>
      <c r="S61" s="1267"/>
      <c r="T61" s="1267"/>
      <c r="U61" s="1267"/>
      <c r="V61" s="1267"/>
      <c r="W61" s="1267"/>
      <c r="X61" s="1267"/>
      <c r="Y61" s="1267"/>
      <c r="Z61" s="1267"/>
      <c r="AA61" s="1267"/>
      <c r="AB61" s="1267"/>
      <c r="AC61" s="1267"/>
      <c r="AD61" s="1267"/>
      <c r="AE61" s="1268"/>
      <c r="AF61" s="1383"/>
      <c r="AG61" s="1384"/>
      <c r="AH61" s="1384"/>
      <c r="AI61" s="1384"/>
      <c r="AJ61" s="1384"/>
      <c r="AK61" s="1385"/>
      <c r="AL61" s="1029"/>
      <c r="AM61" s="1030"/>
      <c r="AN61" s="1030"/>
      <c r="AO61" s="1031"/>
      <c r="AP61" s="1389"/>
      <c r="AQ61" s="1390"/>
      <c r="AR61" s="1390"/>
      <c r="AS61" s="1391"/>
      <c r="AT61" s="4"/>
      <c r="AU61" s="4"/>
      <c r="AV61" s="50"/>
    </row>
    <row r="62" spans="1:48" ht="31.5" customHeight="1">
      <c r="A62" s="4"/>
      <c r="B62" s="1379"/>
      <c r="C62" s="1330"/>
      <c r="D62" s="1331"/>
      <c r="E62" s="1331"/>
      <c r="F62" s="1331"/>
      <c r="G62" s="1331"/>
      <c r="H62" s="1331"/>
      <c r="I62" s="1332"/>
      <c r="J62" s="1330"/>
      <c r="K62" s="1331"/>
      <c r="L62" s="1331"/>
      <c r="M62" s="1331"/>
      <c r="N62" s="1331"/>
      <c r="O62" s="1331"/>
      <c r="P62" s="1331"/>
      <c r="Q62" s="1331"/>
      <c r="R62" s="1331"/>
      <c r="S62" s="1331"/>
      <c r="T62" s="1331"/>
      <c r="U62" s="1331"/>
      <c r="V62" s="1331"/>
      <c r="W62" s="1331"/>
      <c r="X62" s="1331"/>
      <c r="Y62" s="1331"/>
      <c r="Z62" s="1331"/>
      <c r="AA62" s="1331"/>
      <c r="AB62" s="1331"/>
      <c r="AC62" s="1331"/>
      <c r="AD62" s="1331"/>
      <c r="AE62" s="1332"/>
      <c r="AF62" s="1386"/>
      <c r="AG62" s="1387"/>
      <c r="AH62" s="1387"/>
      <c r="AI62" s="1387"/>
      <c r="AJ62" s="1387"/>
      <c r="AK62" s="1388"/>
      <c r="AL62" s="1013"/>
      <c r="AM62" s="1014"/>
      <c r="AN62" s="1014"/>
      <c r="AO62" s="1015"/>
      <c r="AP62" s="1392"/>
      <c r="AQ62" s="1393"/>
      <c r="AR62" s="1393"/>
      <c r="AS62" s="1394"/>
      <c r="AT62" s="4"/>
      <c r="AU62" s="4"/>
      <c r="AV62" s="50"/>
    </row>
    <row r="63" spans="1:48" ht="9.75" customHeight="1">
      <c r="A63" s="4"/>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c r="AD63" s="6"/>
      <c r="AE63" s="6"/>
      <c r="AF63" s="6"/>
      <c r="AG63" s="6"/>
      <c r="AH63" s="6"/>
      <c r="AI63" s="6"/>
      <c r="AJ63" s="6"/>
      <c r="AK63" s="6"/>
      <c r="AL63" s="6"/>
      <c r="AM63" s="6"/>
      <c r="AN63" s="6"/>
      <c r="AO63" s="6"/>
      <c r="AP63" s="8"/>
      <c r="AQ63" s="8"/>
      <c r="AR63" s="8"/>
      <c r="AS63" s="8"/>
      <c r="AT63" s="4"/>
      <c r="AU63" s="4"/>
      <c r="AV63" s="50"/>
    </row>
    <row r="64" spans="1:48" ht="12" customHeight="1">
      <c r="A64" s="4"/>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1007" t="s">
        <v>64</v>
      </c>
      <c r="AM64" s="1008"/>
      <c r="AN64" s="1008"/>
      <c r="AO64" s="1009"/>
      <c r="AP64" s="1357" t="str">
        <f>IF(SUM(AP12:AS62)=0,"",SUM(AP12:AS62))</f>
        <v/>
      </c>
      <c r="AQ64" s="1358"/>
      <c r="AR64" s="1358"/>
      <c r="AS64" s="1359"/>
      <c r="AT64" s="4"/>
      <c r="AU64" s="4"/>
      <c r="AV64" s="50"/>
    </row>
    <row r="65" spans="1:48" ht="12" customHeight="1">
      <c r="A65" s="4"/>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1013"/>
      <c r="AM65" s="1014"/>
      <c r="AN65" s="1014"/>
      <c r="AO65" s="1015"/>
      <c r="AP65" s="1360"/>
      <c r="AQ65" s="1361"/>
      <c r="AR65" s="1361"/>
      <c r="AS65" s="1362"/>
      <c r="AT65" s="4"/>
      <c r="AU65" s="4"/>
      <c r="AV65" s="50"/>
    </row>
    <row r="66" spans="1:48" ht="15" customHeight="1" thickBot="1">
      <c r="A66" s="4"/>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4"/>
      <c r="AU66" s="4"/>
      <c r="AV66" s="50"/>
    </row>
    <row r="67" spans="1:48" ht="18" customHeight="1">
      <c r="A67" s="4"/>
      <c r="B67" s="6"/>
      <c r="C67" s="6"/>
      <c r="D67" s="6"/>
      <c r="E67" s="6"/>
      <c r="F67" s="6"/>
      <c r="G67" s="6"/>
      <c r="H67" s="6"/>
      <c r="I67" s="6"/>
      <c r="J67" s="6"/>
      <c r="K67" s="6"/>
      <c r="L67" s="6"/>
      <c r="M67" s="1007" t="s">
        <v>16</v>
      </c>
      <c r="N67" s="1008"/>
      <c r="O67" s="1008"/>
      <c r="P67" s="1008"/>
      <c r="Q67" s="1008"/>
      <c r="R67" s="1008"/>
      <c r="S67" s="1008"/>
      <c r="T67" s="1008"/>
      <c r="U67" s="1008"/>
      <c r="V67" s="1008"/>
      <c r="W67" s="1008"/>
      <c r="X67" s="1008"/>
      <c r="Y67" s="1009"/>
      <c r="Z67" s="1363"/>
      <c r="AA67" s="1364"/>
      <c r="AB67" s="1364"/>
      <c r="AC67" s="1364"/>
      <c r="AD67" s="1365"/>
      <c r="AE67" s="6"/>
      <c r="AF67" s="1369" t="s">
        <v>44</v>
      </c>
      <c r="AG67" s="1370"/>
      <c r="AH67" s="1370"/>
      <c r="AI67" s="1370"/>
      <c r="AJ67" s="1370"/>
      <c r="AK67" s="1370"/>
      <c r="AL67" s="1370"/>
      <c r="AM67" s="1370"/>
      <c r="AN67" s="1371"/>
      <c r="AO67" s="1375" t="str">
        <f>IF(AP64=""," ",AP64/Z67)</f>
        <v xml:space="preserve"> </v>
      </c>
      <c r="AP67" s="1375"/>
      <c r="AQ67" s="1375"/>
      <c r="AR67" s="1375"/>
      <c r="AS67" s="1376"/>
      <c r="AT67" s="4"/>
      <c r="AU67" s="4"/>
      <c r="AV67" s="50"/>
    </row>
    <row r="68" spans="1:48" ht="12" customHeight="1" thickBot="1">
      <c r="A68" s="4"/>
      <c r="B68" s="6"/>
      <c r="C68" s="6"/>
      <c r="D68" s="6"/>
      <c r="E68" s="6"/>
      <c r="F68" s="6"/>
      <c r="G68" s="6"/>
      <c r="H68" s="6"/>
      <c r="I68" s="6"/>
      <c r="J68" s="6"/>
      <c r="K68" s="6"/>
      <c r="L68" s="6"/>
      <c r="M68" s="1013"/>
      <c r="N68" s="1014"/>
      <c r="O68" s="1014"/>
      <c r="P68" s="1014"/>
      <c r="Q68" s="1014"/>
      <c r="R68" s="1014"/>
      <c r="S68" s="1014"/>
      <c r="T68" s="1014"/>
      <c r="U68" s="1014"/>
      <c r="V68" s="1014"/>
      <c r="W68" s="1014"/>
      <c r="X68" s="1014"/>
      <c r="Y68" s="1015"/>
      <c r="Z68" s="1366"/>
      <c r="AA68" s="1367"/>
      <c r="AB68" s="1367"/>
      <c r="AC68" s="1367"/>
      <c r="AD68" s="1368"/>
      <c r="AE68" s="6"/>
      <c r="AF68" s="1372"/>
      <c r="AG68" s="1373"/>
      <c r="AH68" s="1373"/>
      <c r="AI68" s="1373"/>
      <c r="AJ68" s="1373"/>
      <c r="AK68" s="1373"/>
      <c r="AL68" s="1373"/>
      <c r="AM68" s="1373"/>
      <c r="AN68" s="1374"/>
      <c r="AO68" s="1377"/>
      <c r="AP68" s="1377"/>
      <c r="AQ68" s="1377"/>
      <c r="AR68" s="1377"/>
      <c r="AS68" s="1378"/>
      <c r="AT68" s="4"/>
      <c r="AU68" s="4"/>
      <c r="AV68" s="50"/>
    </row>
    <row r="69" spans="1:48" ht="4.5" customHeight="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c r="AP69" s="4"/>
      <c r="AQ69" s="4"/>
      <c r="AR69" s="4"/>
      <c r="AS69" s="4"/>
      <c r="AT69" s="4"/>
      <c r="AU69" s="4"/>
      <c r="AV69" s="50"/>
    </row>
    <row r="70" spans="1:48" ht="12" customHeight="1">
      <c r="A70" s="4"/>
      <c r="B70" s="55" t="s">
        <v>9</v>
      </c>
      <c r="C70" s="39"/>
      <c r="D70" s="39"/>
      <c r="E70" s="39"/>
      <c r="F70" s="39"/>
      <c r="G70" s="39"/>
      <c r="H70" s="39"/>
      <c r="I70" s="39"/>
      <c r="J70" s="39"/>
      <c r="K70" s="39"/>
      <c r="L70" s="39"/>
      <c r="M70" s="39"/>
      <c r="N70" s="39"/>
      <c r="O70" s="39"/>
      <c r="P70" s="39"/>
      <c r="Q70" s="39"/>
      <c r="R70" s="39"/>
      <c r="S70" s="39"/>
      <c r="T70" s="39"/>
      <c r="U70" s="39"/>
      <c r="V70" s="39"/>
      <c r="W70" s="39"/>
      <c r="X70" s="39"/>
      <c r="Y70" s="39"/>
      <c r="Z70" s="39"/>
      <c r="AA70" s="39"/>
      <c r="AB70" s="39"/>
      <c r="AC70" s="39"/>
      <c r="AD70" s="39"/>
      <c r="AE70" s="39"/>
      <c r="AF70" s="39"/>
      <c r="AG70" s="39"/>
      <c r="AH70" s="39"/>
      <c r="AI70" s="39"/>
      <c r="AJ70" s="39"/>
      <c r="AK70" s="39"/>
      <c r="AL70" s="39"/>
      <c r="AM70" s="39"/>
      <c r="AN70" s="39"/>
      <c r="AO70" s="39"/>
      <c r="AP70" s="39"/>
      <c r="AQ70" s="39"/>
      <c r="AR70" s="39"/>
      <c r="AS70" s="39"/>
      <c r="AT70" s="4"/>
      <c r="AU70" s="4"/>
      <c r="AV70" s="50"/>
    </row>
    <row r="71" spans="1:48" ht="11.25" customHeight="1">
      <c r="A71" s="4"/>
      <c r="B71" s="1395" t="s">
        <v>17</v>
      </c>
      <c r="C71" s="1395"/>
      <c r="D71" s="1395"/>
      <c r="E71" s="1395"/>
      <c r="F71" s="1395"/>
      <c r="G71" s="1395"/>
      <c r="H71" s="1395"/>
      <c r="I71" s="1395"/>
      <c r="J71" s="1395"/>
      <c r="K71" s="1395"/>
      <c r="L71" s="1395"/>
      <c r="M71" s="1395"/>
      <c r="N71" s="1395"/>
      <c r="O71" s="1395"/>
      <c r="P71" s="1395"/>
      <c r="Q71" s="1395"/>
      <c r="R71" s="1395"/>
      <c r="S71" s="1395"/>
      <c r="T71" s="1395"/>
      <c r="U71" s="1395"/>
      <c r="V71" s="1395"/>
      <c r="W71" s="1395"/>
      <c r="X71" s="1395"/>
      <c r="Y71" s="1395"/>
      <c r="Z71" s="1395"/>
      <c r="AA71" s="1395"/>
      <c r="AB71" s="1395"/>
      <c r="AC71" s="1395"/>
      <c r="AD71" s="1395"/>
      <c r="AE71" s="1395"/>
      <c r="AF71" s="1395"/>
      <c r="AG71" s="1395"/>
      <c r="AH71" s="1395"/>
      <c r="AI71" s="1395"/>
      <c r="AJ71" s="1395"/>
      <c r="AK71" s="1395"/>
      <c r="AL71" s="1395"/>
      <c r="AM71" s="1395"/>
      <c r="AN71" s="1395"/>
      <c r="AO71" s="1395"/>
      <c r="AP71" s="1395"/>
      <c r="AQ71" s="1395"/>
      <c r="AR71" s="1395"/>
      <c r="AS71" s="1395"/>
      <c r="AT71" s="4"/>
      <c r="AU71" s="4"/>
      <c r="AV71" s="50"/>
    </row>
    <row r="72" spans="1:48" ht="14.25" customHeight="1">
      <c r="A72" s="4"/>
      <c r="B72" s="1395"/>
      <c r="C72" s="1395"/>
      <c r="D72" s="1395"/>
      <c r="E72" s="1395"/>
      <c r="F72" s="1395"/>
      <c r="G72" s="1395"/>
      <c r="H72" s="1395"/>
      <c r="I72" s="1395"/>
      <c r="J72" s="1395"/>
      <c r="K72" s="1395"/>
      <c r="L72" s="1395"/>
      <c r="M72" s="1395"/>
      <c r="N72" s="1395"/>
      <c r="O72" s="1395"/>
      <c r="P72" s="1395"/>
      <c r="Q72" s="1395"/>
      <c r="R72" s="1395"/>
      <c r="S72" s="1395"/>
      <c r="T72" s="1395"/>
      <c r="U72" s="1395"/>
      <c r="V72" s="1395"/>
      <c r="W72" s="1395"/>
      <c r="X72" s="1395"/>
      <c r="Y72" s="1395"/>
      <c r="Z72" s="1395"/>
      <c r="AA72" s="1395"/>
      <c r="AB72" s="1395"/>
      <c r="AC72" s="1395"/>
      <c r="AD72" s="1395"/>
      <c r="AE72" s="1395"/>
      <c r="AF72" s="1395"/>
      <c r="AG72" s="1395"/>
      <c r="AH72" s="1395"/>
      <c r="AI72" s="1395"/>
      <c r="AJ72" s="1395"/>
      <c r="AK72" s="1395"/>
      <c r="AL72" s="1395"/>
      <c r="AM72" s="1395"/>
      <c r="AN72" s="1395"/>
      <c r="AO72" s="1395"/>
      <c r="AP72" s="1395"/>
      <c r="AQ72" s="1395"/>
      <c r="AR72" s="1395"/>
      <c r="AS72" s="1395"/>
      <c r="AT72" s="4"/>
      <c r="AU72" s="4"/>
      <c r="AV72" s="50"/>
    </row>
    <row r="73" spans="1:48" ht="1.5" customHeight="1">
      <c r="A73" s="4"/>
      <c r="B73" s="130"/>
      <c r="C73" s="130"/>
      <c r="D73" s="130"/>
      <c r="E73" s="130"/>
      <c r="F73" s="130"/>
      <c r="G73" s="130"/>
      <c r="H73" s="130"/>
      <c r="I73" s="130"/>
      <c r="J73" s="130"/>
      <c r="K73" s="130"/>
      <c r="L73" s="130"/>
      <c r="M73" s="130"/>
      <c r="N73" s="130"/>
      <c r="O73" s="130"/>
      <c r="P73" s="130"/>
      <c r="Q73" s="130"/>
      <c r="R73" s="130"/>
      <c r="S73" s="130"/>
      <c r="T73" s="130"/>
      <c r="U73" s="130"/>
      <c r="V73" s="130"/>
      <c r="W73" s="130"/>
      <c r="X73" s="130"/>
      <c r="Y73" s="130"/>
      <c r="Z73" s="130"/>
      <c r="AA73" s="130"/>
      <c r="AB73" s="130"/>
      <c r="AC73" s="130"/>
      <c r="AD73" s="130"/>
      <c r="AE73" s="130"/>
      <c r="AF73" s="130"/>
      <c r="AG73" s="130"/>
      <c r="AH73" s="130"/>
      <c r="AI73" s="130"/>
      <c r="AJ73" s="130"/>
      <c r="AK73" s="130"/>
      <c r="AL73" s="130"/>
      <c r="AM73" s="130"/>
      <c r="AN73" s="130"/>
      <c r="AO73" s="130"/>
      <c r="AP73" s="130"/>
      <c r="AQ73" s="130"/>
      <c r="AR73" s="130"/>
      <c r="AS73" s="130"/>
      <c r="AT73" s="4"/>
      <c r="AU73" s="4"/>
      <c r="AV73" s="50"/>
    </row>
    <row r="74" spans="1:48" ht="15" customHeight="1">
      <c r="A74" s="4"/>
      <c r="B74" s="4" t="s">
        <v>49</v>
      </c>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c r="AP74" s="4"/>
      <c r="AQ74" s="56"/>
      <c r="AR74" s="4"/>
      <c r="AS74" s="4"/>
      <c r="AT74" s="4"/>
      <c r="AU74" s="4"/>
      <c r="AV74" s="50"/>
    </row>
    <row r="75" spans="1:48" ht="9" customHeight="1">
      <c r="A75" s="4"/>
      <c r="B75" s="1396" t="s">
        <v>7</v>
      </c>
      <c r="C75" s="1397"/>
      <c r="D75" s="1397"/>
      <c r="E75" s="1397"/>
      <c r="F75" s="1397"/>
      <c r="G75" s="1397"/>
      <c r="H75" s="1002" t="s">
        <v>29</v>
      </c>
      <c r="I75" s="1002"/>
      <c r="J75" s="1002"/>
      <c r="K75" s="1002"/>
      <c r="L75" s="1002"/>
      <c r="M75" s="1002"/>
      <c r="N75" s="1002"/>
      <c r="O75" s="1002"/>
      <c r="P75" s="1002"/>
      <c r="Q75" s="1002"/>
      <c r="R75" s="1002"/>
      <c r="S75" s="1002"/>
      <c r="T75" s="1002"/>
      <c r="U75" s="1002"/>
      <c r="V75" s="1002"/>
      <c r="W75" s="1002"/>
      <c r="X75" s="1002"/>
      <c r="Y75" s="1002"/>
      <c r="Z75" s="1002"/>
      <c r="AA75" s="1002"/>
      <c r="AB75" s="1002"/>
      <c r="AC75" s="1002"/>
      <c r="AD75" s="1002"/>
      <c r="AE75" s="1002"/>
      <c r="AF75" s="1002"/>
      <c r="AG75" s="1002"/>
      <c r="AH75" s="1002"/>
      <c r="AI75" s="1007" t="s">
        <v>39</v>
      </c>
      <c r="AJ75" s="1008"/>
      <c r="AK75" s="1008"/>
      <c r="AL75" s="1008"/>
      <c r="AM75" s="1009"/>
      <c r="AN75" s="1263" t="s">
        <v>63</v>
      </c>
      <c r="AO75" s="1264"/>
      <c r="AP75" s="1264"/>
      <c r="AQ75" s="1265"/>
      <c r="AR75" s="4"/>
      <c r="AS75" s="4"/>
      <c r="AT75" s="4"/>
      <c r="AU75" s="4"/>
      <c r="AV75" s="50"/>
    </row>
    <row r="76" spans="1:48" ht="3" customHeight="1">
      <c r="A76" s="4"/>
      <c r="B76" s="1398"/>
      <c r="C76" s="1133"/>
      <c r="D76" s="1133"/>
      <c r="E76" s="1133"/>
      <c r="F76" s="1133"/>
      <c r="G76" s="1133"/>
      <c r="H76" s="1002"/>
      <c r="I76" s="1002"/>
      <c r="J76" s="1002"/>
      <c r="K76" s="1002"/>
      <c r="L76" s="1002"/>
      <c r="M76" s="1002"/>
      <c r="N76" s="1002"/>
      <c r="O76" s="1002"/>
      <c r="P76" s="1002"/>
      <c r="Q76" s="1002"/>
      <c r="R76" s="1002"/>
      <c r="S76" s="1002"/>
      <c r="T76" s="1002"/>
      <c r="U76" s="1002"/>
      <c r="V76" s="1002"/>
      <c r="W76" s="1002"/>
      <c r="X76" s="1002"/>
      <c r="Y76" s="1002"/>
      <c r="Z76" s="1002"/>
      <c r="AA76" s="1002"/>
      <c r="AB76" s="1002"/>
      <c r="AC76" s="1002"/>
      <c r="AD76" s="1002"/>
      <c r="AE76" s="1002"/>
      <c r="AF76" s="1002"/>
      <c r="AG76" s="1002"/>
      <c r="AH76" s="1002"/>
      <c r="AI76" s="1029"/>
      <c r="AJ76" s="1030"/>
      <c r="AK76" s="1030"/>
      <c r="AL76" s="1030"/>
      <c r="AM76" s="1031"/>
      <c r="AN76" s="1266"/>
      <c r="AO76" s="1267"/>
      <c r="AP76" s="1267"/>
      <c r="AQ76" s="1268"/>
      <c r="AR76" s="4"/>
      <c r="AS76" s="4"/>
      <c r="AT76" s="4"/>
      <c r="AU76" s="4"/>
      <c r="AV76" s="50"/>
    </row>
    <row r="77" spans="1:48" ht="17.25" customHeight="1">
      <c r="A77" s="4"/>
      <c r="B77" s="1010"/>
      <c r="C77" s="1011"/>
      <c r="D77" s="1011"/>
      <c r="E77" s="1011"/>
      <c r="F77" s="1011"/>
      <c r="G77" s="1011"/>
      <c r="H77" s="1002"/>
      <c r="I77" s="1002"/>
      <c r="J77" s="1002"/>
      <c r="K77" s="1002"/>
      <c r="L77" s="1002"/>
      <c r="M77" s="1002"/>
      <c r="N77" s="1002"/>
      <c r="O77" s="1002"/>
      <c r="P77" s="1002"/>
      <c r="Q77" s="1002"/>
      <c r="R77" s="1002"/>
      <c r="S77" s="1002"/>
      <c r="T77" s="1002"/>
      <c r="U77" s="1002"/>
      <c r="V77" s="1002"/>
      <c r="W77" s="1002"/>
      <c r="X77" s="1002"/>
      <c r="Y77" s="1002"/>
      <c r="Z77" s="1002"/>
      <c r="AA77" s="1002"/>
      <c r="AB77" s="1002"/>
      <c r="AC77" s="1002"/>
      <c r="AD77" s="1002"/>
      <c r="AE77" s="1002"/>
      <c r="AF77" s="1002"/>
      <c r="AG77" s="1002"/>
      <c r="AH77" s="1002"/>
      <c r="AI77" s="1013"/>
      <c r="AJ77" s="1014"/>
      <c r="AK77" s="1014"/>
      <c r="AL77" s="1014"/>
      <c r="AM77" s="1015"/>
      <c r="AN77" s="1330"/>
      <c r="AO77" s="1331"/>
      <c r="AP77" s="1331"/>
      <c r="AQ77" s="1332"/>
      <c r="AR77" s="4"/>
      <c r="AS77" s="4"/>
      <c r="AT77" s="4"/>
      <c r="AU77" s="4"/>
      <c r="AV77" s="50"/>
    </row>
    <row r="78" spans="1:48" ht="9.75" customHeight="1">
      <c r="A78" s="4"/>
      <c r="B78" s="1333" t="s">
        <v>240</v>
      </c>
      <c r="C78" s="1263" t="s">
        <v>28</v>
      </c>
      <c r="D78" s="1264"/>
      <c r="E78" s="1264"/>
      <c r="F78" s="1264"/>
      <c r="G78" s="1265"/>
      <c r="H78" s="1269" t="s">
        <v>52</v>
      </c>
      <c r="I78" s="1270"/>
      <c r="J78" s="1270"/>
      <c r="K78" s="1270"/>
      <c r="L78" s="1270"/>
      <c r="M78" s="1270"/>
      <c r="N78" s="1270"/>
      <c r="O78" s="1270"/>
      <c r="P78" s="1270"/>
      <c r="Q78" s="1271"/>
      <c r="R78" s="1269" t="s">
        <v>41</v>
      </c>
      <c r="S78" s="1270"/>
      <c r="T78" s="1270"/>
      <c r="U78" s="1270"/>
      <c r="V78" s="1270"/>
      <c r="W78" s="1270"/>
      <c r="X78" s="1270"/>
      <c r="Y78" s="1270"/>
      <c r="Z78" s="1270"/>
      <c r="AA78" s="1270"/>
      <c r="AB78" s="1270"/>
      <c r="AC78" s="1270"/>
      <c r="AD78" s="1270"/>
      <c r="AE78" s="1270"/>
      <c r="AF78" s="1270"/>
      <c r="AG78" s="1270"/>
      <c r="AH78" s="1271"/>
      <c r="AI78" s="1399"/>
      <c r="AJ78" s="1400"/>
      <c r="AK78" s="1400"/>
      <c r="AL78" s="1400"/>
      <c r="AM78" s="1401"/>
      <c r="AN78" s="1434"/>
      <c r="AO78" s="1435"/>
      <c r="AP78" s="1435"/>
      <c r="AQ78" s="1436"/>
      <c r="AR78" s="4"/>
      <c r="AS78" s="4"/>
      <c r="AT78" s="4"/>
      <c r="AU78" s="4"/>
      <c r="AV78" s="50"/>
    </row>
    <row r="79" spans="1:48" ht="6" customHeight="1">
      <c r="A79" s="4"/>
      <c r="B79" s="1334"/>
      <c r="C79" s="1266"/>
      <c r="D79" s="1267"/>
      <c r="E79" s="1267"/>
      <c r="F79" s="1267"/>
      <c r="G79" s="1268"/>
      <c r="H79" s="1314"/>
      <c r="I79" s="1315"/>
      <c r="J79" s="1315"/>
      <c r="K79" s="1315"/>
      <c r="L79" s="1315"/>
      <c r="M79" s="1315"/>
      <c r="N79" s="1315"/>
      <c r="O79" s="1315"/>
      <c r="P79" s="1315"/>
      <c r="Q79" s="1316"/>
      <c r="R79" s="1314"/>
      <c r="S79" s="1315"/>
      <c r="T79" s="1315"/>
      <c r="U79" s="1315"/>
      <c r="V79" s="1315"/>
      <c r="W79" s="1315"/>
      <c r="X79" s="1315"/>
      <c r="Y79" s="1315"/>
      <c r="Z79" s="1315"/>
      <c r="AA79" s="1315"/>
      <c r="AB79" s="1315"/>
      <c r="AC79" s="1315"/>
      <c r="AD79" s="1315"/>
      <c r="AE79" s="1315"/>
      <c r="AF79" s="1315"/>
      <c r="AG79" s="1315"/>
      <c r="AH79" s="1316"/>
      <c r="AI79" s="1402"/>
      <c r="AJ79" s="1403"/>
      <c r="AK79" s="1403"/>
      <c r="AL79" s="1403"/>
      <c r="AM79" s="1404"/>
      <c r="AN79" s="1437"/>
      <c r="AO79" s="1438"/>
      <c r="AP79" s="1438"/>
      <c r="AQ79" s="1439"/>
      <c r="AR79" s="4"/>
      <c r="AS79" s="4"/>
      <c r="AT79" s="4"/>
      <c r="AU79" s="4"/>
      <c r="AV79" s="50"/>
    </row>
    <row r="80" spans="1:48" ht="6" customHeight="1">
      <c r="A80" s="4"/>
      <c r="B80" s="1334"/>
      <c r="C80" s="1266"/>
      <c r="D80" s="1267"/>
      <c r="E80" s="1267"/>
      <c r="F80" s="1267"/>
      <c r="G80" s="1268"/>
      <c r="H80" s="1314"/>
      <c r="I80" s="1315"/>
      <c r="J80" s="1315"/>
      <c r="K80" s="1315"/>
      <c r="L80" s="1315"/>
      <c r="M80" s="1315"/>
      <c r="N80" s="1315"/>
      <c r="O80" s="1315"/>
      <c r="P80" s="1315"/>
      <c r="Q80" s="1316"/>
      <c r="R80" s="1314"/>
      <c r="S80" s="1315"/>
      <c r="T80" s="1315"/>
      <c r="U80" s="1315"/>
      <c r="V80" s="1315"/>
      <c r="W80" s="1315"/>
      <c r="X80" s="1315"/>
      <c r="Y80" s="1315"/>
      <c r="Z80" s="1315"/>
      <c r="AA80" s="1315"/>
      <c r="AB80" s="1315"/>
      <c r="AC80" s="1315"/>
      <c r="AD80" s="1315"/>
      <c r="AE80" s="1315"/>
      <c r="AF80" s="1315"/>
      <c r="AG80" s="1315"/>
      <c r="AH80" s="1316"/>
      <c r="AI80" s="1402"/>
      <c r="AJ80" s="1403"/>
      <c r="AK80" s="1403"/>
      <c r="AL80" s="1403"/>
      <c r="AM80" s="1404"/>
      <c r="AN80" s="1437"/>
      <c r="AO80" s="1438"/>
      <c r="AP80" s="1438"/>
      <c r="AQ80" s="1439"/>
      <c r="AR80" s="4"/>
      <c r="AS80" s="4"/>
      <c r="AT80" s="4"/>
      <c r="AU80" s="4"/>
      <c r="AV80" s="50"/>
    </row>
    <row r="81" spans="1:48" ht="9.75" customHeight="1">
      <c r="A81" s="4"/>
      <c r="B81" s="1334"/>
      <c r="C81" s="1266"/>
      <c r="D81" s="1267"/>
      <c r="E81" s="1267"/>
      <c r="F81" s="1267"/>
      <c r="G81" s="1268"/>
      <c r="H81" s="1314"/>
      <c r="I81" s="1315"/>
      <c r="J81" s="1315"/>
      <c r="K81" s="1315"/>
      <c r="L81" s="1315"/>
      <c r="M81" s="1315"/>
      <c r="N81" s="1315"/>
      <c r="O81" s="1315"/>
      <c r="P81" s="1315"/>
      <c r="Q81" s="1316"/>
      <c r="R81" s="1326"/>
      <c r="S81" s="1327"/>
      <c r="T81" s="1327"/>
      <c r="U81" s="1327"/>
      <c r="V81" s="1327"/>
      <c r="W81" s="1327"/>
      <c r="X81" s="1327"/>
      <c r="Y81" s="1327"/>
      <c r="Z81" s="1327"/>
      <c r="AA81" s="1327"/>
      <c r="AB81" s="1327"/>
      <c r="AC81" s="1327"/>
      <c r="AD81" s="1327"/>
      <c r="AE81" s="1327"/>
      <c r="AF81" s="1327"/>
      <c r="AG81" s="1327"/>
      <c r="AH81" s="1328"/>
      <c r="AI81" s="1405"/>
      <c r="AJ81" s="1406"/>
      <c r="AK81" s="1406"/>
      <c r="AL81" s="1406"/>
      <c r="AM81" s="1407"/>
      <c r="AN81" s="1440"/>
      <c r="AO81" s="1441"/>
      <c r="AP81" s="1441"/>
      <c r="AQ81" s="1442"/>
      <c r="AR81" s="4"/>
      <c r="AS81" s="4"/>
      <c r="AT81" s="4"/>
      <c r="AU81" s="4"/>
      <c r="AV81" s="50"/>
    </row>
    <row r="82" spans="1:48" ht="11.25" customHeight="1">
      <c r="A82" s="4"/>
      <c r="B82" s="1334"/>
      <c r="C82" s="1266"/>
      <c r="D82" s="1267"/>
      <c r="E82" s="1267"/>
      <c r="F82" s="1267"/>
      <c r="G82" s="1268"/>
      <c r="H82" s="1314"/>
      <c r="I82" s="1315"/>
      <c r="J82" s="1315"/>
      <c r="K82" s="1315"/>
      <c r="L82" s="1315"/>
      <c r="M82" s="1315"/>
      <c r="N82" s="1315"/>
      <c r="O82" s="1315"/>
      <c r="P82" s="1315"/>
      <c r="Q82" s="1316"/>
      <c r="R82" s="1443" t="s">
        <v>32</v>
      </c>
      <c r="S82" s="1443"/>
      <c r="T82" s="1443"/>
      <c r="U82" s="1443"/>
      <c r="V82" s="1443"/>
      <c r="W82" s="1443"/>
      <c r="X82" s="1443"/>
      <c r="Y82" s="1443"/>
      <c r="Z82" s="1443"/>
      <c r="AA82" s="1444"/>
      <c r="AB82" s="1445"/>
      <c r="AC82" s="1445"/>
      <c r="AD82" s="1445"/>
      <c r="AE82" s="1448" t="s">
        <v>254</v>
      </c>
      <c r="AF82" s="1450" t="str">
        <f>IF(AA82="","",AA84/AA82)</f>
        <v/>
      </c>
      <c r="AG82" s="1451"/>
      <c r="AH82" s="1452"/>
      <c r="AI82" s="1007">
        <v>1</v>
      </c>
      <c r="AJ82" s="1008"/>
      <c r="AK82" s="1008"/>
      <c r="AL82" s="1008"/>
      <c r="AM82" s="1009"/>
      <c r="AN82" s="1459" t="str">
        <f>IF(AF82="","",IF(AF82&gt;=0.8,1,0))</f>
        <v/>
      </c>
      <c r="AO82" s="1460"/>
      <c r="AP82" s="1460"/>
      <c r="AQ82" s="1461"/>
      <c r="AR82" s="4"/>
      <c r="AS82" s="4"/>
      <c r="AT82" s="4"/>
      <c r="AU82" s="4"/>
      <c r="AV82" s="50"/>
    </row>
    <row r="83" spans="1:48" ht="11.25" customHeight="1">
      <c r="A83" s="4"/>
      <c r="B83" s="1334"/>
      <c r="C83" s="1266"/>
      <c r="D83" s="1267"/>
      <c r="E83" s="1267"/>
      <c r="F83" s="1267"/>
      <c r="G83" s="1268"/>
      <c r="H83" s="1314"/>
      <c r="I83" s="1315"/>
      <c r="J83" s="1315"/>
      <c r="K83" s="1315"/>
      <c r="L83" s="1315"/>
      <c r="M83" s="1315"/>
      <c r="N83" s="1315"/>
      <c r="O83" s="1315"/>
      <c r="P83" s="1315"/>
      <c r="Q83" s="1316"/>
      <c r="R83" s="1443"/>
      <c r="S83" s="1443"/>
      <c r="T83" s="1443"/>
      <c r="U83" s="1443"/>
      <c r="V83" s="1443"/>
      <c r="W83" s="1443"/>
      <c r="X83" s="1443"/>
      <c r="Y83" s="1443"/>
      <c r="Z83" s="1443"/>
      <c r="AA83" s="1446"/>
      <c r="AB83" s="1447"/>
      <c r="AC83" s="1447"/>
      <c r="AD83" s="1447"/>
      <c r="AE83" s="1449"/>
      <c r="AF83" s="1453"/>
      <c r="AG83" s="1454"/>
      <c r="AH83" s="1455"/>
      <c r="AI83" s="1029"/>
      <c r="AJ83" s="1030"/>
      <c r="AK83" s="1030"/>
      <c r="AL83" s="1030"/>
      <c r="AM83" s="1031"/>
      <c r="AN83" s="1462"/>
      <c r="AO83" s="1463"/>
      <c r="AP83" s="1463"/>
      <c r="AQ83" s="1464"/>
      <c r="AR83" s="4"/>
      <c r="AS83" s="4"/>
      <c r="AT83" s="4"/>
      <c r="AU83" s="4"/>
      <c r="AV83" s="50"/>
    </row>
    <row r="84" spans="1:48" ht="11.25" customHeight="1">
      <c r="A84" s="4"/>
      <c r="B84" s="1334"/>
      <c r="C84" s="1266"/>
      <c r="D84" s="1267"/>
      <c r="E84" s="1267"/>
      <c r="F84" s="1267"/>
      <c r="G84" s="1268"/>
      <c r="H84" s="1314"/>
      <c r="I84" s="1315"/>
      <c r="J84" s="1315"/>
      <c r="K84" s="1315"/>
      <c r="L84" s="1315"/>
      <c r="M84" s="1315"/>
      <c r="N84" s="1315"/>
      <c r="O84" s="1315"/>
      <c r="P84" s="1315"/>
      <c r="Q84" s="1316"/>
      <c r="R84" s="1443" t="s">
        <v>33</v>
      </c>
      <c r="S84" s="1443"/>
      <c r="T84" s="1443"/>
      <c r="U84" s="1443"/>
      <c r="V84" s="1443"/>
      <c r="W84" s="1443"/>
      <c r="X84" s="1443"/>
      <c r="Y84" s="1443"/>
      <c r="Z84" s="1443"/>
      <c r="AA84" s="1444"/>
      <c r="AB84" s="1445"/>
      <c r="AC84" s="1445"/>
      <c r="AD84" s="1445"/>
      <c r="AE84" s="1448" t="s">
        <v>254</v>
      </c>
      <c r="AF84" s="1453"/>
      <c r="AG84" s="1454"/>
      <c r="AH84" s="1455"/>
      <c r="AI84" s="1029"/>
      <c r="AJ84" s="1030"/>
      <c r="AK84" s="1030"/>
      <c r="AL84" s="1030"/>
      <c r="AM84" s="1031"/>
      <c r="AN84" s="1462"/>
      <c r="AO84" s="1463"/>
      <c r="AP84" s="1463"/>
      <c r="AQ84" s="1464"/>
      <c r="AR84" s="4"/>
      <c r="AS84" s="4"/>
      <c r="AT84" s="4"/>
      <c r="AU84" s="4"/>
      <c r="AV84" s="50"/>
    </row>
    <row r="85" spans="1:48" ht="11.25" customHeight="1">
      <c r="A85" s="4"/>
      <c r="B85" s="1335"/>
      <c r="C85" s="1330"/>
      <c r="D85" s="1331"/>
      <c r="E85" s="1331"/>
      <c r="F85" s="1331"/>
      <c r="G85" s="1332"/>
      <c r="H85" s="1326"/>
      <c r="I85" s="1327"/>
      <c r="J85" s="1327"/>
      <c r="K85" s="1327"/>
      <c r="L85" s="1327"/>
      <c r="M85" s="1327"/>
      <c r="N85" s="1327"/>
      <c r="O85" s="1327"/>
      <c r="P85" s="1327"/>
      <c r="Q85" s="1328"/>
      <c r="R85" s="1443"/>
      <c r="S85" s="1443"/>
      <c r="T85" s="1443"/>
      <c r="U85" s="1443"/>
      <c r="V85" s="1443"/>
      <c r="W85" s="1443"/>
      <c r="X85" s="1443"/>
      <c r="Y85" s="1443"/>
      <c r="Z85" s="1443"/>
      <c r="AA85" s="1446"/>
      <c r="AB85" s="1447"/>
      <c r="AC85" s="1447"/>
      <c r="AD85" s="1447"/>
      <c r="AE85" s="1449"/>
      <c r="AF85" s="1456"/>
      <c r="AG85" s="1457"/>
      <c r="AH85" s="1458"/>
      <c r="AI85" s="1013"/>
      <c r="AJ85" s="1014"/>
      <c r="AK85" s="1014"/>
      <c r="AL85" s="1014"/>
      <c r="AM85" s="1015"/>
      <c r="AN85" s="1465"/>
      <c r="AO85" s="1466"/>
      <c r="AP85" s="1466"/>
      <c r="AQ85" s="1467"/>
      <c r="AR85" s="4"/>
      <c r="AS85" s="4"/>
      <c r="AT85" s="4"/>
      <c r="AU85" s="4"/>
      <c r="AV85" s="50"/>
    </row>
    <row r="86" spans="1:48" ht="15" customHeight="1">
      <c r="A86" s="4"/>
      <c r="B86" s="1333" t="s">
        <v>241</v>
      </c>
      <c r="C86" s="1263" t="s">
        <v>31</v>
      </c>
      <c r="D86" s="1264"/>
      <c r="E86" s="1264"/>
      <c r="F86" s="1264"/>
      <c r="G86" s="1265"/>
      <c r="H86" s="1269" t="s">
        <v>53</v>
      </c>
      <c r="I86" s="1270"/>
      <c r="J86" s="1270"/>
      <c r="K86" s="1270"/>
      <c r="L86" s="1270"/>
      <c r="M86" s="1270"/>
      <c r="N86" s="1270"/>
      <c r="O86" s="1270"/>
      <c r="P86" s="1270"/>
      <c r="Q86" s="1271"/>
      <c r="R86" s="1269" t="s">
        <v>255</v>
      </c>
      <c r="S86" s="1270"/>
      <c r="T86" s="1270"/>
      <c r="U86" s="1270"/>
      <c r="V86" s="1270"/>
      <c r="W86" s="1270"/>
      <c r="X86" s="1270"/>
      <c r="Y86" s="1270"/>
      <c r="Z86" s="1270"/>
      <c r="AA86" s="1270"/>
      <c r="AB86" s="1270"/>
      <c r="AC86" s="1270"/>
      <c r="AD86" s="1270"/>
      <c r="AE86" s="1270"/>
      <c r="AF86" s="1270"/>
      <c r="AG86" s="1270"/>
      <c r="AH86" s="1271"/>
      <c r="AI86" s="1399"/>
      <c r="AJ86" s="1400"/>
      <c r="AK86" s="1400"/>
      <c r="AL86" s="1400"/>
      <c r="AM86" s="1401"/>
      <c r="AN86" s="1414"/>
      <c r="AO86" s="1415"/>
      <c r="AP86" s="1415"/>
      <c r="AQ86" s="1416"/>
      <c r="AR86" s="4"/>
      <c r="AS86" s="4"/>
      <c r="AT86" s="4"/>
      <c r="AU86" s="4"/>
      <c r="AV86" s="50"/>
    </row>
    <row r="87" spans="1:48" ht="15" hidden="1" customHeight="1">
      <c r="A87" s="4"/>
      <c r="B87" s="1334"/>
      <c r="C87" s="1266"/>
      <c r="D87" s="1267"/>
      <c r="E87" s="1267"/>
      <c r="F87" s="1267"/>
      <c r="G87" s="1268"/>
      <c r="H87" s="1314"/>
      <c r="I87" s="1315"/>
      <c r="J87" s="1315"/>
      <c r="K87" s="1315"/>
      <c r="L87" s="1315"/>
      <c r="M87" s="1315"/>
      <c r="N87" s="1315"/>
      <c r="O87" s="1315"/>
      <c r="P87" s="1315"/>
      <c r="Q87" s="1316"/>
      <c r="R87" s="1314"/>
      <c r="S87" s="1315"/>
      <c r="T87" s="1315"/>
      <c r="U87" s="1315"/>
      <c r="V87" s="1315"/>
      <c r="W87" s="1315"/>
      <c r="X87" s="1315"/>
      <c r="Y87" s="1315"/>
      <c r="Z87" s="1315"/>
      <c r="AA87" s="1315"/>
      <c r="AB87" s="1315"/>
      <c r="AC87" s="1315"/>
      <c r="AD87" s="1315"/>
      <c r="AE87" s="1315"/>
      <c r="AF87" s="1315"/>
      <c r="AG87" s="1315"/>
      <c r="AH87" s="1316"/>
      <c r="AI87" s="1402"/>
      <c r="AJ87" s="1403"/>
      <c r="AK87" s="1403"/>
      <c r="AL87" s="1403"/>
      <c r="AM87" s="1404"/>
      <c r="AN87" s="1417"/>
      <c r="AO87" s="1418"/>
      <c r="AP87" s="1418"/>
      <c r="AQ87" s="1419"/>
      <c r="AR87" s="4"/>
      <c r="AS87" s="4"/>
      <c r="AT87" s="4"/>
      <c r="AU87" s="4"/>
      <c r="AV87" s="50"/>
    </row>
    <row r="88" spans="1:48" ht="15" customHeight="1">
      <c r="A88" s="4"/>
      <c r="B88" s="1334"/>
      <c r="C88" s="1266"/>
      <c r="D88" s="1267"/>
      <c r="E88" s="1267"/>
      <c r="F88" s="1267"/>
      <c r="G88" s="1268"/>
      <c r="H88" s="1314"/>
      <c r="I88" s="1315"/>
      <c r="J88" s="1315"/>
      <c r="K88" s="1315"/>
      <c r="L88" s="1315"/>
      <c r="M88" s="1315"/>
      <c r="N88" s="1315"/>
      <c r="O88" s="1315"/>
      <c r="P88" s="1315"/>
      <c r="Q88" s="1316"/>
      <c r="R88" s="1314"/>
      <c r="S88" s="1315"/>
      <c r="T88" s="1315"/>
      <c r="U88" s="1315"/>
      <c r="V88" s="1315"/>
      <c r="W88" s="1315"/>
      <c r="X88" s="1315"/>
      <c r="Y88" s="1315"/>
      <c r="Z88" s="1315"/>
      <c r="AA88" s="1315"/>
      <c r="AB88" s="1315"/>
      <c r="AC88" s="1315"/>
      <c r="AD88" s="1315"/>
      <c r="AE88" s="1315"/>
      <c r="AF88" s="1315"/>
      <c r="AG88" s="1315"/>
      <c r="AH88" s="1316"/>
      <c r="AI88" s="1402"/>
      <c r="AJ88" s="1403"/>
      <c r="AK88" s="1403"/>
      <c r="AL88" s="1403"/>
      <c r="AM88" s="1404"/>
      <c r="AN88" s="1417"/>
      <c r="AO88" s="1418"/>
      <c r="AP88" s="1418"/>
      <c r="AQ88" s="1419"/>
      <c r="AR88" s="4"/>
      <c r="AS88" s="4"/>
      <c r="AT88" s="4"/>
      <c r="AU88" s="4"/>
      <c r="AV88" s="50"/>
    </row>
    <row r="89" spans="1:48" ht="15" customHeight="1">
      <c r="A89" s="4"/>
      <c r="B89" s="1334"/>
      <c r="C89" s="1266"/>
      <c r="D89" s="1267"/>
      <c r="E89" s="1267"/>
      <c r="F89" s="1267"/>
      <c r="G89" s="1268"/>
      <c r="H89" s="1314"/>
      <c r="I89" s="1315"/>
      <c r="J89" s="1315"/>
      <c r="K89" s="1315"/>
      <c r="L89" s="1315"/>
      <c r="M89" s="1315"/>
      <c r="N89" s="1315"/>
      <c r="O89" s="1315"/>
      <c r="P89" s="1315"/>
      <c r="Q89" s="1316"/>
      <c r="R89" s="1326"/>
      <c r="S89" s="1327"/>
      <c r="T89" s="1327"/>
      <c r="U89" s="1327"/>
      <c r="V89" s="1327"/>
      <c r="W89" s="1327"/>
      <c r="X89" s="1327"/>
      <c r="Y89" s="1327"/>
      <c r="Z89" s="1327"/>
      <c r="AA89" s="1327"/>
      <c r="AB89" s="1327"/>
      <c r="AC89" s="1327"/>
      <c r="AD89" s="1327"/>
      <c r="AE89" s="1327"/>
      <c r="AF89" s="1327"/>
      <c r="AG89" s="1327"/>
      <c r="AH89" s="1328"/>
      <c r="AI89" s="1405"/>
      <c r="AJ89" s="1406"/>
      <c r="AK89" s="1406"/>
      <c r="AL89" s="1406"/>
      <c r="AM89" s="1407"/>
      <c r="AN89" s="1420"/>
      <c r="AO89" s="1421"/>
      <c r="AP89" s="1421"/>
      <c r="AQ89" s="1422"/>
      <c r="AR89" s="4"/>
      <c r="AS89" s="4"/>
      <c r="AT89" s="4"/>
      <c r="AU89" s="4"/>
      <c r="AV89" s="50"/>
    </row>
    <row r="90" spans="1:48" ht="11.25" customHeight="1">
      <c r="A90" s="4"/>
      <c r="B90" s="1334"/>
      <c r="C90" s="1266"/>
      <c r="D90" s="1267"/>
      <c r="E90" s="1267"/>
      <c r="F90" s="1267"/>
      <c r="G90" s="1268"/>
      <c r="H90" s="1314"/>
      <c r="I90" s="1315"/>
      <c r="J90" s="1315"/>
      <c r="K90" s="1315"/>
      <c r="L90" s="1315"/>
      <c r="M90" s="1315"/>
      <c r="N90" s="1315"/>
      <c r="O90" s="1315"/>
      <c r="P90" s="1315"/>
      <c r="Q90" s="1316"/>
      <c r="R90" s="1269" t="s">
        <v>74</v>
      </c>
      <c r="S90" s="1270"/>
      <c r="T90" s="1270"/>
      <c r="U90" s="1270"/>
      <c r="V90" s="1270"/>
      <c r="W90" s="1270"/>
      <c r="X90" s="1270"/>
      <c r="Y90" s="1270"/>
      <c r="Z90" s="1270"/>
      <c r="AA90" s="1270"/>
      <c r="AB90" s="1270"/>
      <c r="AC90" s="1270"/>
      <c r="AD90" s="1270"/>
      <c r="AE90" s="1270"/>
      <c r="AF90" s="1270"/>
      <c r="AG90" s="1270"/>
      <c r="AH90" s="1271"/>
      <c r="AI90" s="1399"/>
      <c r="AJ90" s="1400"/>
      <c r="AK90" s="1400"/>
      <c r="AL90" s="1400"/>
      <c r="AM90" s="1401"/>
      <c r="AN90" s="1423"/>
      <c r="AO90" s="1424"/>
      <c r="AP90" s="1424"/>
      <c r="AQ90" s="1425"/>
      <c r="AR90" s="4"/>
      <c r="AS90" s="4"/>
      <c r="AT90" s="4"/>
      <c r="AU90" s="4"/>
      <c r="AV90" s="50"/>
    </row>
    <row r="91" spans="1:48" ht="11.25" customHeight="1">
      <c r="A91" s="4"/>
      <c r="B91" s="1334"/>
      <c r="C91" s="1266"/>
      <c r="D91" s="1267"/>
      <c r="E91" s="1267"/>
      <c r="F91" s="1267"/>
      <c r="G91" s="1268"/>
      <c r="H91" s="1314"/>
      <c r="I91" s="1315"/>
      <c r="J91" s="1315"/>
      <c r="K91" s="1315"/>
      <c r="L91" s="1315"/>
      <c r="M91" s="1315"/>
      <c r="N91" s="1315"/>
      <c r="O91" s="1315"/>
      <c r="P91" s="1315"/>
      <c r="Q91" s="1316"/>
      <c r="R91" s="1314"/>
      <c r="S91" s="1315"/>
      <c r="T91" s="1315"/>
      <c r="U91" s="1315"/>
      <c r="V91" s="1315"/>
      <c r="W91" s="1315"/>
      <c r="X91" s="1315"/>
      <c r="Y91" s="1315"/>
      <c r="Z91" s="1315"/>
      <c r="AA91" s="1315"/>
      <c r="AB91" s="1315"/>
      <c r="AC91" s="1315"/>
      <c r="AD91" s="1315"/>
      <c r="AE91" s="1315"/>
      <c r="AF91" s="1315"/>
      <c r="AG91" s="1315"/>
      <c r="AH91" s="1316"/>
      <c r="AI91" s="1402"/>
      <c r="AJ91" s="1403"/>
      <c r="AK91" s="1403"/>
      <c r="AL91" s="1403"/>
      <c r="AM91" s="1404"/>
      <c r="AN91" s="1426"/>
      <c r="AO91" s="1427"/>
      <c r="AP91" s="1427"/>
      <c r="AQ91" s="1428"/>
      <c r="AR91" s="4"/>
      <c r="AS91" s="4"/>
      <c r="AT91" s="4"/>
      <c r="AU91" s="4"/>
      <c r="AV91" s="50"/>
    </row>
    <row r="92" spans="1:48" ht="11.25" customHeight="1">
      <c r="A92" s="4"/>
      <c r="B92" s="1334"/>
      <c r="C92" s="1266"/>
      <c r="D92" s="1267"/>
      <c r="E92" s="1267"/>
      <c r="F92" s="1267"/>
      <c r="G92" s="1268"/>
      <c r="H92" s="1314"/>
      <c r="I92" s="1315"/>
      <c r="J92" s="1315"/>
      <c r="K92" s="1315"/>
      <c r="L92" s="1315"/>
      <c r="M92" s="1315"/>
      <c r="N92" s="1315"/>
      <c r="O92" s="1315"/>
      <c r="P92" s="1315"/>
      <c r="Q92" s="1316"/>
      <c r="R92" s="1432"/>
      <c r="S92" s="1269" t="s">
        <v>32</v>
      </c>
      <c r="T92" s="1270"/>
      <c r="U92" s="1270"/>
      <c r="V92" s="1270"/>
      <c r="W92" s="1270"/>
      <c r="X92" s="1270"/>
      <c r="Y92" s="1270"/>
      <c r="Z92" s="1271"/>
      <c r="AA92" s="1444"/>
      <c r="AB92" s="1445"/>
      <c r="AC92" s="1445"/>
      <c r="AD92" s="1445"/>
      <c r="AE92" s="1448" t="s">
        <v>46</v>
      </c>
      <c r="AF92" s="1450" t="str">
        <f>IF(AA92="","",AA94/AA92)</f>
        <v/>
      </c>
      <c r="AG92" s="1451"/>
      <c r="AH92" s="1452"/>
      <c r="AI92" s="1402"/>
      <c r="AJ92" s="1403"/>
      <c r="AK92" s="1403"/>
      <c r="AL92" s="1403"/>
      <c r="AM92" s="1404"/>
      <c r="AN92" s="1426"/>
      <c r="AO92" s="1427"/>
      <c r="AP92" s="1427"/>
      <c r="AQ92" s="1428"/>
      <c r="AR92" s="4"/>
      <c r="AS92" s="4"/>
      <c r="AT92" s="4"/>
      <c r="AU92" s="4"/>
      <c r="AV92" s="50"/>
    </row>
    <row r="93" spans="1:48" ht="11.25" customHeight="1">
      <c r="A93" s="4"/>
      <c r="B93" s="1334"/>
      <c r="C93" s="1266"/>
      <c r="D93" s="1267"/>
      <c r="E93" s="1267"/>
      <c r="F93" s="1267"/>
      <c r="G93" s="1268"/>
      <c r="H93" s="1314"/>
      <c r="I93" s="1315"/>
      <c r="J93" s="1315"/>
      <c r="K93" s="1315"/>
      <c r="L93" s="1315"/>
      <c r="M93" s="1315"/>
      <c r="N93" s="1315"/>
      <c r="O93" s="1315"/>
      <c r="P93" s="1315"/>
      <c r="Q93" s="1316"/>
      <c r="R93" s="1432"/>
      <c r="S93" s="1326"/>
      <c r="T93" s="1327"/>
      <c r="U93" s="1327"/>
      <c r="V93" s="1327"/>
      <c r="W93" s="1327"/>
      <c r="X93" s="1327"/>
      <c r="Y93" s="1327"/>
      <c r="Z93" s="1328"/>
      <c r="AA93" s="1446"/>
      <c r="AB93" s="1447"/>
      <c r="AC93" s="1447"/>
      <c r="AD93" s="1447"/>
      <c r="AE93" s="1449"/>
      <c r="AF93" s="1453"/>
      <c r="AG93" s="1454"/>
      <c r="AH93" s="1455"/>
      <c r="AI93" s="1402"/>
      <c r="AJ93" s="1403"/>
      <c r="AK93" s="1403"/>
      <c r="AL93" s="1403"/>
      <c r="AM93" s="1404"/>
      <c r="AN93" s="1426"/>
      <c r="AO93" s="1427"/>
      <c r="AP93" s="1427"/>
      <c r="AQ93" s="1428"/>
      <c r="AR93" s="4"/>
      <c r="AS93" s="4"/>
      <c r="AT93" s="4"/>
      <c r="AU93" s="4"/>
      <c r="AV93" s="50"/>
    </row>
    <row r="94" spans="1:48" ht="11.25" customHeight="1">
      <c r="A94" s="4"/>
      <c r="B94" s="1334"/>
      <c r="C94" s="1266"/>
      <c r="D94" s="1267"/>
      <c r="E94" s="1267"/>
      <c r="F94" s="1267"/>
      <c r="G94" s="1268"/>
      <c r="H94" s="1314"/>
      <c r="I94" s="1315"/>
      <c r="J94" s="1315"/>
      <c r="K94" s="1315"/>
      <c r="L94" s="1315"/>
      <c r="M94" s="1315"/>
      <c r="N94" s="1315"/>
      <c r="O94" s="1315"/>
      <c r="P94" s="1315"/>
      <c r="Q94" s="1316"/>
      <c r="R94" s="1432"/>
      <c r="S94" s="1269" t="s">
        <v>33</v>
      </c>
      <c r="T94" s="1270"/>
      <c r="U94" s="1270"/>
      <c r="V94" s="1270"/>
      <c r="W94" s="1270"/>
      <c r="X94" s="1270"/>
      <c r="Y94" s="1270"/>
      <c r="Z94" s="1271"/>
      <c r="AA94" s="1444"/>
      <c r="AB94" s="1445"/>
      <c r="AC94" s="1445"/>
      <c r="AD94" s="1445"/>
      <c r="AE94" s="1448" t="s">
        <v>46</v>
      </c>
      <c r="AF94" s="1453"/>
      <c r="AG94" s="1454"/>
      <c r="AH94" s="1455"/>
      <c r="AI94" s="1402"/>
      <c r="AJ94" s="1403"/>
      <c r="AK94" s="1403"/>
      <c r="AL94" s="1403"/>
      <c r="AM94" s="1404"/>
      <c r="AN94" s="1426"/>
      <c r="AO94" s="1427"/>
      <c r="AP94" s="1427"/>
      <c r="AQ94" s="1428"/>
      <c r="AR94" s="4"/>
      <c r="AS94" s="4"/>
      <c r="AT94" s="4"/>
      <c r="AU94" s="4"/>
      <c r="AV94" s="50"/>
    </row>
    <row r="95" spans="1:48" ht="11.25" customHeight="1">
      <c r="A95" s="4"/>
      <c r="B95" s="1334"/>
      <c r="C95" s="1266"/>
      <c r="D95" s="1267"/>
      <c r="E95" s="1267"/>
      <c r="F95" s="1267"/>
      <c r="G95" s="1268"/>
      <c r="H95" s="1314"/>
      <c r="I95" s="1315"/>
      <c r="J95" s="1315"/>
      <c r="K95" s="1315"/>
      <c r="L95" s="1315"/>
      <c r="M95" s="1315"/>
      <c r="N95" s="1315"/>
      <c r="O95" s="1315"/>
      <c r="P95" s="1315"/>
      <c r="Q95" s="1316"/>
      <c r="R95" s="1433"/>
      <c r="S95" s="1326"/>
      <c r="T95" s="1327"/>
      <c r="U95" s="1327"/>
      <c r="V95" s="1327"/>
      <c r="W95" s="1327"/>
      <c r="X95" s="1327"/>
      <c r="Y95" s="1327"/>
      <c r="Z95" s="1328"/>
      <c r="AA95" s="1446"/>
      <c r="AB95" s="1447"/>
      <c r="AC95" s="1447"/>
      <c r="AD95" s="1447"/>
      <c r="AE95" s="1449"/>
      <c r="AF95" s="1456"/>
      <c r="AG95" s="1457"/>
      <c r="AH95" s="1458"/>
      <c r="AI95" s="1405"/>
      <c r="AJ95" s="1406"/>
      <c r="AK95" s="1406"/>
      <c r="AL95" s="1406"/>
      <c r="AM95" s="1407"/>
      <c r="AN95" s="1429"/>
      <c r="AO95" s="1430"/>
      <c r="AP95" s="1430"/>
      <c r="AQ95" s="1431"/>
      <c r="AR95" s="4"/>
      <c r="AS95" s="4"/>
      <c r="AT95" s="4"/>
      <c r="AU95" s="4"/>
      <c r="AV95" s="50"/>
    </row>
    <row r="96" spans="1:48" ht="11.25" customHeight="1">
      <c r="A96" s="4"/>
      <c r="B96" s="1334"/>
      <c r="C96" s="1266"/>
      <c r="D96" s="1267"/>
      <c r="E96" s="1267"/>
      <c r="F96" s="1267"/>
      <c r="G96" s="1268"/>
      <c r="H96" s="1314"/>
      <c r="I96" s="1315"/>
      <c r="J96" s="1315"/>
      <c r="K96" s="1315"/>
      <c r="L96" s="1315"/>
      <c r="M96" s="1315"/>
      <c r="N96" s="1315"/>
      <c r="O96" s="1315"/>
      <c r="P96" s="1315"/>
      <c r="Q96" s="1316"/>
      <c r="R96" s="1269" t="s">
        <v>75</v>
      </c>
      <c r="S96" s="1270"/>
      <c r="T96" s="1270"/>
      <c r="U96" s="1270"/>
      <c r="V96" s="1270"/>
      <c r="W96" s="1270"/>
      <c r="X96" s="1270"/>
      <c r="Y96" s="1270"/>
      <c r="Z96" s="1270"/>
      <c r="AA96" s="1270"/>
      <c r="AB96" s="1270"/>
      <c r="AC96" s="1270"/>
      <c r="AD96" s="1270"/>
      <c r="AE96" s="1270"/>
      <c r="AF96" s="1270"/>
      <c r="AG96" s="1270"/>
      <c r="AH96" s="1271"/>
      <c r="AI96" s="1007">
        <v>1</v>
      </c>
      <c r="AJ96" s="1008"/>
      <c r="AK96" s="1008"/>
      <c r="AL96" s="1008"/>
      <c r="AM96" s="1009"/>
      <c r="AN96" s="1459" t="str">
        <f>IF(AF98="","",IF(AF98-AF92&gt;=0.1,1,0))</f>
        <v/>
      </c>
      <c r="AO96" s="1460"/>
      <c r="AP96" s="1460"/>
      <c r="AQ96" s="1461"/>
      <c r="AR96" s="4"/>
      <c r="AS96" s="4"/>
      <c r="AT96" s="4"/>
      <c r="AU96" s="4"/>
      <c r="AV96" s="50"/>
    </row>
    <row r="97" spans="1:48" ht="11.25" customHeight="1">
      <c r="A97" s="4"/>
      <c r="B97" s="1334"/>
      <c r="C97" s="1266"/>
      <c r="D97" s="1267"/>
      <c r="E97" s="1267"/>
      <c r="F97" s="1267"/>
      <c r="G97" s="1268"/>
      <c r="H97" s="1314"/>
      <c r="I97" s="1315"/>
      <c r="J97" s="1315"/>
      <c r="K97" s="1315"/>
      <c r="L97" s="1315"/>
      <c r="M97" s="1315"/>
      <c r="N97" s="1315"/>
      <c r="O97" s="1315"/>
      <c r="P97" s="1315"/>
      <c r="Q97" s="1316"/>
      <c r="R97" s="1314"/>
      <c r="S97" s="1315"/>
      <c r="T97" s="1315"/>
      <c r="U97" s="1315"/>
      <c r="V97" s="1315"/>
      <c r="W97" s="1315"/>
      <c r="X97" s="1315"/>
      <c r="Y97" s="1315"/>
      <c r="Z97" s="1315"/>
      <c r="AA97" s="1315"/>
      <c r="AB97" s="1315"/>
      <c r="AC97" s="1315"/>
      <c r="AD97" s="1315"/>
      <c r="AE97" s="1315"/>
      <c r="AF97" s="1315"/>
      <c r="AG97" s="1315"/>
      <c r="AH97" s="1316"/>
      <c r="AI97" s="1029"/>
      <c r="AJ97" s="1030"/>
      <c r="AK97" s="1030"/>
      <c r="AL97" s="1030"/>
      <c r="AM97" s="1031"/>
      <c r="AN97" s="1462"/>
      <c r="AO97" s="1463"/>
      <c r="AP97" s="1463"/>
      <c r="AQ97" s="1464"/>
      <c r="AR97" s="4"/>
      <c r="AS97" s="4"/>
      <c r="AT97" s="4"/>
      <c r="AU97" s="4"/>
      <c r="AV97" s="50"/>
    </row>
    <row r="98" spans="1:48" ht="11.25" customHeight="1">
      <c r="A98" s="4"/>
      <c r="B98" s="1334"/>
      <c r="C98" s="1266"/>
      <c r="D98" s="1267"/>
      <c r="E98" s="1267"/>
      <c r="F98" s="1267"/>
      <c r="G98" s="1268"/>
      <c r="H98" s="1314"/>
      <c r="I98" s="1315"/>
      <c r="J98" s="1315"/>
      <c r="K98" s="1315"/>
      <c r="L98" s="1315"/>
      <c r="M98" s="1315"/>
      <c r="N98" s="1315"/>
      <c r="O98" s="1315"/>
      <c r="P98" s="1315"/>
      <c r="Q98" s="1316"/>
      <c r="R98" s="131"/>
      <c r="S98" s="1269" t="s">
        <v>32</v>
      </c>
      <c r="T98" s="1270"/>
      <c r="U98" s="1270"/>
      <c r="V98" s="1270"/>
      <c r="W98" s="1270"/>
      <c r="X98" s="1270"/>
      <c r="Y98" s="1270"/>
      <c r="Z98" s="1271"/>
      <c r="AA98" s="1444"/>
      <c r="AB98" s="1445"/>
      <c r="AC98" s="1445"/>
      <c r="AD98" s="1445"/>
      <c r="AE98" s="1448" t="s">
        <v>46</v>
      </c>
      <c r="AF98" s="1450" t="str">
        <f>IF(AA98="","",AA100/AA98)</f>
        <v/>
      </c>
      <c r="AG98" s="1451"/>
      <c r="AH98" s="1452"/>
      <c r="AI98" s="1029"/>
      <c r="AJ98" s="1030"/>
      <c r="AK98" s="1030"/>
      <c r="AL98" s="1030"/>
      <c r="AM98" s="1031"/>
      <c r="AN98" s="1462"/>
      <c r="AO98" s="1463"/>
      <c r="AP98" s="1463"/>
      <c r="AQ98" s="1464"/>
      <c r="AR98" s="4"/>
      <c r="AS98" s="4"/>
      <c r="AT98" s="4"/>
      <c r="AU98" s="4"/>
      <c r="AV98" s="50"/>
    </row>
    <row r="99" spans="1:48" ht="11.25" customHeight="1">
      <c r="A99" s="4"/>
      <c r="B99" s="1334"/>
      <c r="C99" s="1266"/>
      <c r="D99" s="1267"/>
      <c r="E99" s="1267"/>
      <c r="F99" s="1267"/>
      <c r="G99" s="1268"/>
      <c r="H99" s="1314"/>
      <c r="I99" s="1315"/>
      <c r="J99" s="1315"/>
      <c r="K99" s="1315"/>
      <c r="L99" s="1315"/>
      <c r="M99" s="1315"/>
      <c r="N99" s="1315"/>
      <c r="O99" s="1315"/>
      <c r="P99" s="1315"/>
      <c r="Q99" s="1316"/>
      <c r="R99" s="131"/>
      <c r="S99" s="1326"/>
      <c r="T99" s="1327"/>
      <c r="U99" s="1327"/>
      <c r="V99" s="1327"/>
      <c r="W99" s="1327"/>
      <c r="X99" s="1327"/>
      <c r="Y99" s="1327"/>
      <c r="Z99" s="1328"/>
      <c r="AA99" s="1446"/>
      <c r="AB99" s="1447"/>
      <c r="AC99" s="1447"/>
      <c r="AD99" s="1447"/>
      <c r="AE99" s="1449"/>
      <c r="AF99" s="1453"/>
      <c r="AG99" s="1454"/>
      <c r="AH99" s="1455"/>
      <c r="AI99" s="1029"/>
      <c r="AJ99" s="1030"/>
      <c r="AK99" s="1030"/>
      <c r="AL99" s="1030"/>
      <c r="AM99" s="1031"/>
      <c r="AN99" s="1462"/>
      <c r="AO99" s="1463"/>
      <c r="AP99" s="1463"/>
      <c r="AQ99" s="1464"/>
      <c r="AR99" s="4"/>
      <c r="AS99" s="4"/>
      <c r="AT99" s="4"/>
      <c r="AU99" s="4"/>
      <c r="AV99" s="50"/>
    </row>
    <row r="100" spans="1:48" ht="11.25" customHeight="1">
      <c r="A100" s="4"/>
      <c r="B100" s="1334"/>
      <c r="C100" s="1266"/>
      <c r="D100" s="1267"/>
      <c r="E100" s="1267"/>
      <c r="F100" s="1267"/>
      <c r="G100" s="1268"/>
      <c r="H100" s="1314"/>
      <c r="I100" s="1315"/>
      <c r="J100" s="1315"/>
      <c r="K100" s="1315"/>
      <c r="L100" s="1315"/>
      <c r="M100" s="1315"/>
      <c r="N100" s="1315"/>
      <c r="O100" s="1315"/>
      <c r="P100" s="1315"/>
      <c r="Q100" s="1316"/>
      <c r="R100" s="1432" t="s">
        <v>256</v>
      </c>
      <c r="S100" s="1269" t="s">
        <v>33</v>
      </c>
      <c r="T100" s="1270"/>
      <c r="U100" s="1270"/>
      <c r="V100" s="1270"/>
      <c r="W100" s="1270"/>
      <c r="X100" s="1270"/>
      <c r="Y100" s="1270"/>
      <c r="Z100" s="1271"/>
      <c r="AA100" s="1444"/>
      <c r="AB100" s="1445"/>
      <c r="AC100" s="1445"/>
      <c r="AD100" s="1445"/>
      <c r="AE100" s="1448" t="s">
        <v>46</v>
      </c>
      <c r="AF100" s="1453"/>
      <c r="AG100" s="1454"/>
      <c r="AH100" s="1455"/>
      <c r="AI100" s="1029"/>
      <c r="AJ100" s="1030"/>
      <c r="AK100" s="1030"/>
      <c r="AL100" s="1030"/>
      <c r="AM100" s="1031"/>
      <c r="AN100" s="1462"/>
      <c r="AO100" s="1463"/>
      <c r="AP100" s="1463"/>
      <c r="AQ100" s="1464"/>
      <c r="AR100" s="4"/>
      <c r="AS100" s="4"/>
      <c r="AT100" s="4"/>
      <c r="AU100" s="4"/>
      <c r="AV100" s="50"/>
    </row>
    <row r="101" spans="1:48" ht="11.25" customHeight="1">
      <c r="A101" s="4"/>
      <c r="B101" s="1334"/>
      <c r="C101" s="1266"/>
      <c r="D101" s="1267"/>
      <c r="E101" s="1267"/>
      <c r="F101" s="1267"/>
      <c r="G101" s="1268"/>
      <c r="H101" s="1314"/>
      <c r="I101" s="1315"/>
      <c r="J101" s="1315"/>
      <c r="K101" s="1315"/>
      <c r="L101" s="1315"/>
      <c r="M101" s="1315"/>
      <c r="N101" s="1315"/>
      <c r="O101" s="1315"/>
      <c r="P101" s="1315"/>
      <c r="Q101" s="1316"/>
      <c r="R101" s="1433"/>
      <c r="S101" s="1314"/>
      <c r="T101" s="1315"/>
      <c r="U101" s="1315"/>
      <c r="V101" s="1315"/>
      <c r="W101" s="1315"/>
      <c r="X101" s="1315"/>
      <c r="Y101" s="1315"/>
      <c r="Z101" s="1316"/>
      <c r="AA101" s="1446"/>
      <c r="AB101" s="1447"/>
      <c r="AC101" s="1447"/>
      <c r="AD101" s="1447"/>
      <c r="AE101" s="1449"/>
      <c r="AF101" s="1456"/>
      <c r="AG101" s="1457"/>
      <c r="AH101" s="1458"/>
      <c r="AI101" s="1029"/>
      <c r="AJ101" s="1030"/>
      <c r="AK101" s="1030"/>
      <c r="AL101" s="1030"/>
      <c r="AM101" s="1031"/>
      <c r="AN101" s="1462"/>
      <c r="AO101" s="1463"/>
      <c r="AP101" s="1463"/>
      <c r="AQ101" s="1464"/>
      <c r="AR101" s="4"/>
      <c r="AS101" s="4"/>
      <c r="AT101" s="4"/>
      <c r="AU101" s="4"/>
      <c r="AV101" s="50"/>
    </row>
    <row r="102" spans="1:48" ht="11.25" customHeight="1">
      <c r="A102" s="4"/>
      <c r="B102" s="1334"/>
      <c r="C102" s="1266"/>
      <c r="D102" s="1267"/>
      <c r="E102" s="1267"/>
      <c r="F102" s="1267"/>
      <c r="G102" s="1268"/>
      <c r="H102" s="1314"/>
      <c r="I102" s="1315"/>
      <c r="J102" s="1315"/>
      <c r="K102" s="1315"/>
      <c r="L102" s="1315"/>
      <c r="M102" s="1315"/>
      <c r="N102" s="1315"/>
      <c r="O102" s="1315"/>
      <c r="P102" s="1315"/>
      <c r="Q102" s="1316"/>
      <c r="R102" s="1269" t="s">
        <v>71</v>
      </c>
      <c r="S102" s="1270"/>
      <c r="T102" s="1270"/>
      <c r="U102" s="1270"/>
      <c r="V102" s="1270"/>
      <c r="W102" s="1270"/>
      <c r="X102" s="1270"/>
      <c r="Y102" s="1270"/>
      <c r="Z102" s="1270"/>
      <c r="AA102" s="1270"/>
      <c r="AB102" s="1270"/>
      <c r="AC102" s="1270"/>
      <c r="AD102" s="1270"/>
      <c r="AE102" s="1270"/>
      <c r="AF102" s="1270"/>
      <c r="AG102" s="1270"/>
      <c r="AH102" s="1271"/>
      <c r="AI102" s="1399"/>
      <c r="AJ102" s="1400"/>
      <c r="AK102" s="1400"/>
      <c r="AL102" s="1400"/>
      <c r="AM102" s="1401"/>
      <c r="AN102" s="1423"/>
      <c r="AO102" s="1424"/>
      <c r="AP102" s="1424"/>
      <c r="AQ102" s="1425"/>
      <c r="AR102" s="4"/>
      <c r="AS102" s="4"/>
      <c r="AT102" s="4"/>
      <c r="AU102" s="4"/>
      <c r="AV102" s="50"/>
    </row>
    <row r="103" spans="1:48" ht="7.5" customHeight="1">
      <c r="A103" s="4"/>
      <c r="B103" s="1334"/>
      <c r="C103" s="1266"/>
      <c r="D103" s="1267"/>
      <c r="E103" s="1267"/>
      <c r="F103" s="1267"/>
      <c r="G103" s="1268"/>
      <c r="H103" s="1314"/>
      <c r="I103" s="1315"/>
      <c r="J103" s="1315"/>
      <c r="K103" s="1315"/>
      <c r="L103" s="1315"/>
      <c r="M103" s="1315"/>
      <c r="N103" s="1315"/>
      <c r="O103" s="1315"/>
      <c r="P103" s="1315"/>
      <c r="Q103" s="1316"/>
      <c r="R103" s="1314"/>
      <c r="S103" s="1315"/>
      <c r="T103" s="1315"/>
      <c r="U103" s="1315"/>
      <c r="V103" s="1315"/>
      <c r="W103" s="1315"/>
      <c r="X103" s="1315"/>
      <c r="Y103" s="1315"/>
      <c r="Z103" s="1315"/>
      <c r="AA103" s="1315"/>
      <c r="AB103" s="1315"/>
      <c r="AC103" s="1315"/>
      <c r="AD103" s="1315"/>
      <c r="AE103" s="1315"/>
      <c r="AF103" s="1315"/>
      <c r="AG103" s="1315"/>
      <c r="AH103" s="1316"/>
      <c r="AI103" s="1402"/>
      <c r="AJ103" s="1403"/>
      <c r="AK103" s="1403"/>
      <c r="AL103" s="1403"/>
      <c r="AM103" s="1404"/>
      <c r="AN103" s="1426"/>
      <c r="AO103" s="1427"/>
      <c r="AP103" s="1427"/>
      <c r="AQ103" s="1428"/>
      <c r="AR103" s="4"/>
      <c r="AS103" s="4"/>
      <c r="AT103" s="4"/>
      <c r="AU103" s="4"/>
      <c r="AV103" s="50"/>
    </row>
    <row r="104" spans="1:48" ht="11.25" customHeight="1">
      <c r="A104" s="4"/>
      <c r="B104" s="1334"/>
      <c r="C104" s="1266"/>
      <c r="D104" s="1267"/>
      <c r="E104" s="1267"/>
      <c r="F104" s="1267"/>
      <c r="G104" s="1268"/>
      <c r="H104" s="1314"/>
      <c r="I104" s="1315"/>
      <c r="J104" s="1315"/>
      <c r="K104" s="1315"/>
      <c r="L104" s="1315"/>
      <c r="M104" s="1315"/>
      <c r="N104" s="1315"/>
      <c r="O104" s="1315"/>
      <c r="P104" s="1315"/>
      <c r="Q104" s="1316"/>
      <c r="R104" s="1326"/>
      <c r="S104" s="1327"/>
      <c r="T104" s="1327"/>
      <c r="U104" s="1327"/>
      <c r="V104" s="1327"/>
      <c r="W104" s="1327"/>
      <c r="X104" s="1327"/>
      <c r="Y104" s="1327"/>
      <c r="Z104" s="1327"/>
      <c r="AA104" s="1327"/>
      <c r="AB104" s="1327"/>
      <c r="AC104" s="1327"/>
      <c r="AD104" s="1327"/>
      <c r="AE104" s="1327"/>
      <c r="AF104" s="1327"/>
      <c r="AG104" s="1327"/>
      <c r="AH104" s="1328"/>
      <c r="AI104" s="1405"/>
      <c r="AJ104" s="1406"/>
      <c r="AK104" s="1406"/>
      <c r="AL104" s="1406"/>
      <c r="AM104" s="1407"/>
      <c r="AN104" s="1429"/>
      <c r="AO104" s="1430"/>
      <c r="AP104" s="1430"/>
      <c r="AQ104" s="1431"/>
      <c r="AR104" s="4"/>
      <c r="AS104" s="4"/>
      <c r="AT104" s="4"/>
      <c r="AU104" s="4"/>
      <c r="AV104" s="50"/>
    </row>
    <row r="105" spans="1:48" ht="11.25" customHeight="1">
      <c r="A105" s="4"/>
      <c r="B105" s="1334"/>
      <c r="C105" s="1266"/>
      <c r="D105" s="1267"/>
      <c r="E105" s="1267"/>
      <c r="F105" s="1267"/>
      <c r="G105" s="1268"/>
      <c r="H105" s="1314"/>
      <c r="I105" s="1315"/>
      <c r="J105" s="1315"/>
      <c r="K105" s="1315"/>
      <c r="L105" s="1315"/>
      <c r="M105" s="1315"/>
      <c r="N105" s="1315"/>
      <c r="O105" s="1315"/>
      <c r="P105" s="1315"/>
      <c r="Q105" s="1316"/>
      <c r="R105" s="1269" t="s">
        <v>78</v>
      </c>
      <c r="S105" s="1270"/>
      <c r="T105" s="1270"/>
      <c r="U105" s="1270"/>
      <c r="V105" s="1270"/>
      <c r="W105" s="1270"/>
      <c r="X105" s="1270"/>
      <c r="Y105" s="1270"/>
      <c r="Z105" s="1270"/>
      <c r="AA105" s="1270"/>
      <c r="AB105" s="1270"/>
      <c r="AC105" s="1270"/>
      <c r="AD105" s="1270"/>
      <c r="AE105" s="1270"/>
      <c r="AF105" s="1270"/>
      <c r="AG105" s="1270"/>
      <c r="AH105" s="1271"/>
      <c r="AI105" s="1007">
        <v>1</v>
      </c>
      <c r="AJ105" s="1008"/>
      <c r="AK105" s="1008"/>
      <c r="AL105" s="1008"/>
      <c r="AM105" s="1009"/>
      <c r="AN105" s="1459" t="str">
        <f>IF(OR(AF113="",AN96=0,AN96="",AF113&gt;1),"",IF(AA113/AA111&gt;=0.3,1,0))</f>
        <v/>
      </c>
      <c r="AO105" s="1460"/>
      <c r="AP105" s="1460"/>
      <c r="AQ105" s="1461"/>
      <c r="AR105" s="4"/>
      <c r="AS105" s="4"/>
      <c r="AT105" s="4"/>
      <c r="AU105" s="4"/>
      <c r="AV105" s="50"/>
    </row>
    <row r="106" spans="1:48" ht="11.25" customHeight="1">
      <c r="A106" s="4"/>
      <c r="B106" s="1334"/>
      <c r="C106" s="1266"/>
      <c r="D106" s="1267"/>
      <c r="E106" s="1267"/>
      <c r="F106" s="1267"/>
      <c r="G106" s="1268"/>
      <c r="H106" s="1314"/>
      <c r="I106" s="1315"/>
      <c r="J106" s="1315"/>
      <c r="K106" s="1315"/>
      <c r="L106" s="1315"/>
      <c r="M106" s="1315"/>
      <c r="N106" s="1315"/>
      <c r="O106" s="1315"/>
      <c r="P106" s="1315"/>
      <c r="Q106" s="1316"/>
      <c r="R106" s="1314"/>
      <c r="S106" s="1315"/>
      <c r="T106" s="1315"/>
      <c r="U106" s="1315"/>
      <c r="V106" s="1315"/>
      <c r="W106" s="1315"/>
      <c r="X106" s="1315"/>
      <c r="Y106" s="1315"/>
      <c r="Z106" s="1315"/>
      <c r="AA106" s="1315"/>
      <c r="AB106" s="1315"/>
      <c r="AC106" s="1315"/>
      <c r="AD106" s="1315"/>
      <c r="AE106" s="1315"/>
      <c r="AF106" s="1315"/>
      <c r="AG106" s="1315"/>
      <c r="AH106" s="1316"/>
      <c r="AI106" s="1029"/>
      <c r="AJ106" s="1030"/>
      <c r="AK106" s="1030"/>
      <c r="AL106" s="1030"/>
      <c r="AM106" s="1031"/>
      <c r="AN106" s="1462"/>
      <c r="AO106" s="1463"/>
      <c r="AP106" s="1463"/>
      <c r="AQ106" s="1464"/>
      <c r="AR106" s="4"/>
      <c r="AS106" s="4"/>
      <c r="AT106" s="4"/>
      <c r="AU106" s="4"/>
      <c r="AV106" s="50"/>
    </row>
    <row r="107" spans="1:48" ht="11.25" customHeight="1">
      <c r="A107" s="4"/>
      <c r="B107" s="1334"/>
      <c r="C107" s="1266"/>
      <c r="D107" s="1267"/>
      <c r="E107" s="1267"/>
      <c r="F107" s="1267"/>
      <c r="G107" s="1268"/>
      <c r="H107" s="1314"/>
      <c r="I107" s="1315"/>
      <c r="J107" s="1315"/>
      <c r="K107" s="1315"/>
      <c r="L107" s="1315"/>
      <c r="M107" s="1315"/>
      <c r="N107" s="1315"/>
      <c r="O107" s="1315"/>
      <c r="P107" s="1315"/>
      <c r="Q107" s="1316"/>
      <c r="R107" s="1432" t="s">
        <v>257</v>
      </c>
      <c r="S107" s="1269" t="s">
        <v>33</v>
      </c>
      <c r="T107" s="1270"/>
      <c r="U107" s="1270"/>
      <c r="V107" s="1270"/>
      <c r="W107" s="1270"/>
      <c r="X107" s="1270"/>
      <c r="Y107" s="1270"/>
      <c r="Z107" s="1271"/>
      <c r="AA107" s="1444"/>
      <c r="AB107" s="1445"/>
      <c r="AC107" s="1445"/>
      <c r="AD107" s="1445"/>
      <c r="AE107" s="1448" t="s">
        <v>46</v>
      </c>
      <c r="AF107" s="1408"/>
      <c r="AG107" s="1409"/>
      <c r="AH107" s="1410"/>
      <c r="AI107" s="1029"/>
      <c r="AJ107" s="1030"/>
      <c r="AK107" s="1030"/>
      <c r="AL107" s="1030"/>
      <c r="AM107" s="1031"/>
      <c r="AN107" s="1462"/>
      <c r="AO107" s="1463"/>
      <c r="AP107" s="1463"/>
      <c r="AQ107" s="1464"/>
      <c r="AR107" s="4"/>
      <c r="AS107" s="4"/>
      <c r="AT107" s="4"/>
      <c r="AU107" s="4"/>
      <c r="AV107" s="50"/>
    </row>
    <row r="108" spans="1:48" ht="11.25" customHeight="1">
      <c r="A108" s="4"/>
      <c r="B108" s="1334"/>
      <c r="C108" s="1266"/>
      <c r="D108" s="1267"/>
      <c r="E108" s="1267"/>
      <c r="F108" s="1267"/>
      <c r="G108" s="1268"/>
      <c r="H108" s="1314"/>
      <c r="I108" s="1315"/>
      <c r="J108" s="1315"/>
      <c r="K108" s="1315"/>
      <c r="L108" s="1315"/>
      <c r="M108" s="1315"/>
      <c r="N108" s="1315"/>
      <c r="O108" s="1315"/>
      <c r="P108" s="1315"/>
      <c r="Q108" s="1316"/>
      <c r="R108" s="1432"/>
      <c r="S108" s="1314"/>
      <c r="T108" s="1315"/>
      <c r="U108" s="1315"/>
      <c r="V108" s="1315"/>
      <c r="W108" s="1315"/>
      <c r="X108" s="1315"/>
      <c r="Y108" s="1315"/>
      <c r="Z108" s="1316"/>
      <c r="AA108" s="1446"/>
      <c r="AB108" s="1447"/>
      <c r="AC108" s="1447"/>
      <c r="AD108" s="1447"/>
      <c r="AE108" s="1449"/>
      <c r="AF108" s="1411"/>
      <c r="AG108" s="1412"/>
      <c r="AH108" s="1413"/>
      <c r="AI108" s="1029"/>
      <c r="AJ108" s="1030"/>
      <c r="AK108" s="1030"/>
      <c r="AL108" s="1030"/>
      <c r="AM108" s="1031"/>
      <c r="AN108" s="1462"/>
      <c r="AO108" s="1463"/>
      <c r="AP108" s="1463"/>
      <c r="AQ108" s="1464"/>
      <c r="AR108" s="4"/>
      <c r="AS108" s="4"/>
      <c r="AT108" s="4"/>
      <c r="AU108" s="4"/>
      <c r="AV108" s="50"/>
    </row>
    <row r="109" spans="1:48" ht="11.25" customHeight="1">
      <c r="A109" s="4"/>
      <c r="B109" s="1334"/>
      <c r="C109" s="1266"/>
      <c r="D109" s="1267"/>
      <c r="E109" s="1267"/>
      <c r="F109" s="1267"/>
      <c r="G109" s="1268"/>
      <c r="H109" s="1314"/>
      <c r="I109" s="1315"/>
      <c r="J109" s="1315"/>
      <c r="K109" s="1315"/>
      <c r="L109" s="1315"/>
      <c r="M109" s="1315"/>
      <c r="N109" s="1315"/>
      <c r="O109" s="1315"/>
      <c r="P109" s="1315"/>
      <c r="Q109" s="1316"/>
      <c r="R109" s="1269" t="s">
        <v>115</v>
      </c>
      <c r="S109" s="1270"/>
      <c r="T109" s="1270"/>
      <c r="U109" s="1270"/>
      <c r="V109" s="1270"/>
      <c r="W109" s="1270"/>
      <c r="X109" s="1270"/>
      <c r="Y109" s="1270"/>
      <c r="Z109" s="1270"/>
      <c r="AA109" s="1270"/>
      <c r="AB109" s="1270"/>
      <c r="AC109" s="1270"/>
      <c r="AD109" s="1270"/>
      <c r="AE109" s="1270"/>
      <c r="AF109" s="1270"/>
      <c r="AG109" s="1270"/>
      <c r="AH109" s="1271"/>
      <c r="AI109" s="1029"/>
      <c r="AJ109" s="1030"/>
      <c r="AK109" s="1030"/>
      <c r="AL109" s="1030"/>
      <c r="AM109" s="1031"/>
      <c r="AN109" s="1462"/>
      <c r="AO109" s="1463"/>
      <c r="AP109" s="1463"/>
      <c r="AQ109" s="1464"/>
      <c r="AR109" s="4"/>
      <c r="AS109" s="4"/>
      <c r="AT109" s="4"/>
      <c r="AU109" s="4"/>
      <c r="AV109" s="50"/>
    </row>
    <row r="110" spans="1:48" ht="11.25" customHeight="1">
      <c r="A110" s="4"/>
      <c r="B110" s="1334"/>
      <c r="C110" s="1266"/>
      <c r="D110" s="1267"/>
      <c r="E110" s="1267"/>
      <c r="F110" s="1267"/>
      <c r="G110" s="1268"/>
      <c r="H110" s="1314"/>
      <c r="I110" s="1315"/>
      <c r="J110" s="1315"/>
      <c r="K110" s="1315"/>
      <c r="L110" s="1315"/>
      <c r="M110" s="1315"/>
      <c r="N110" s="1315"/>
      <c r="O110" s="1315"/>
      <c r="P110" s="1315"/>
      <c r="Q110" s="1316"/>
      <c r="R110" s="1314"/>
      <c r="S110" s="1315"/>
      <c r="T110" s="1315"/>
      <c r="U110" s="1315"/>
      <c r="V110" s="1315"/>
      <c r="W110" s="1315"/>
      <c r="X110" s="1315"/>
      <c r="Y110" s="1315"/>
      <c r="Z110" s="1315"/>
      <c r="AA110" s="1315"/>
      <c r="AB110" s="1315"/>
      <c r="AC110" s="1315"/>
      <c r="AD110" s="1315"/>
      <c r="AE110" s="1315"/>
      <c r="AF110" s="1315"/>
      <c r="AG110" s="1315"/>
      <c r="AH110" s="1316"/>
      <c r="AI110" s="1029"/>
      <c r="AJ110" s="1030"/>
      <c r="AK110" s="1030"/>
      <c r="AL110" s="1030"/>
      <c r="AM110" s="1031"/>
      <c r="AN110" s="1462"/>
      <c r="AO110" s="1463"/>
      <c r="AP110" s="1463"/>
      <c r="AQ110" s="1464"/>
      <c r="AR110" s="4"/>
      <c r="AS110" s="4"/>
      <c r="AT110" s="4"/>
      <c r="AU110" s="4"/>
      <c r="AV110" s="50"/>
    </row>
    <row r="111" spans="1:48" ht="11.25" customHeight="1">
      <c r="A111" s="4"/>
      <c r="B111" s="1334"/>
      <c r="C111" s="1266"/>
      <c r="D111" s="1267"/>
      <c r="E111" s="1267"/>
      <c r="F111" s="1267"/>
      <c r="G111" s="1268"/>
      <c r="H111" s="1314"/>
      <c r="I111" s="1315"/>
      <c r="J111" s="1315"/>
      <c r="K111" s="1315"/>
      <c r="L111" s="1315"/>
      <c r="M111" s="1315"/>
      <c r="N111" s="1315"/>
      <c r="O111" s="1315"/>
      <c r="P111" s="1315"/>
      <c r="Q111" s="1316"/>
      <c r="R111" s="1432" t="s">
        <v>258</v>
      </c>
      <c r="S111" s="1269" t="s">
        <v>33</v>
      </c>
      <c r="T111" s="1270"/>
      <c r="U111" s="1270"/>
      <c r="V111" s="1270"/>
      <c r="W111" s="1270"/>
      <c r="X111" s="1270"/>
      <c r="Y111" s="1270"/>
      <c r="Z111" s="1271"/>
      <c r="AA111" s="1468" t="str">
        <f>IF(AA107="","",AA100-AA107)</f>
        <v/>
      </c>
      <c r="AB111" s="1469"/>
      <c r="AC111" s="1469"/>
      <c r="AD111" s="1469"/>
      <c r="AE111" s="1448" t="s">
        <v>46</v>
      </c>
      <c r="AF111" s="1408"/>
      <c r="AG111" s="1409"/>
      <c r="AH111" s="1410"/>
      <c r="AI111" s="1029"/>
      <c r="AJ111" s="1030"/>
      <c r="AK111" s="1030"/>
      <c r="AL111" s="1030"/>
      <c r="AM111" s="1031"/>
      <c r="AN111" s="1462"/>
      <c r="AO111" s="1463"/>
      <c r="AP111" s="1463"/>
      <c r="AQ111" s="1464"/>
      <c r="AR111" s="4"/>
      <c r="AS111" s="4"/>
      <c r="AT111" s="4"/>
      <c r="AU111" s="4"/>
      <c r="AV111" s="50"/>
    </row>
    <row r="112" spans="1:48" ht="11.25" customHeight="1">
      <c r="A112" s="4"/>
      <c r="B112" s="1334"/>
      <c r="C112" s="1266"/>
      <c r="D112" s="1267"/>
      <c r="E112" s="1267"/>
      <c r="F112" s="1267"/>
      <c r="G112" s="1268"/>
      <c r="H112" s="1314"/>
      <c r="I112" s="1315"/>
      <c r="J112" s="1315"/>
      <c r="K112" s="1315"/>
      <c r="L112" s="1315"/>
      <c r="M112" s="1315"/>
      <c r="N112" s="1315"/>
      <c r="O112" s="1315"/>
      <c r="P112" s="1315"/>
      <c r="Q112" s="1316"/>
      <c r="R112" s="1432"/>
      <c r="S112" s="1314"/>
      <c r="T112" s="1315"/>
      <c r="U112" s="1315"/>
      <c r="V112" s="1315"/>
      <c r="W112" s="1315"/>
      <c r="X112" s="1315"/>
      <c r="Y112" s="1315"/>
      <c r="Z112" s="1316"/>
      <c r="AA112" s="1470"/>
      <c r="AB112" s="1471"/>
      <c r="AC112" s="1471"/>
      <c r="AD112" s="1471"/>
      <c r="AE112" s="1449"/>
      <c r="AF112" s="1411"/>
      <c r="AG112" s="1412"/>
      <c r="AH112" s="1413"/>
      <c r="AI112" s="1029"/>
      <c r="AJ112" s="1030"/>
      <c r="AK112" s="1030"/>
      <c r="AL112" s="1030"/>
      <c r="AM112" s="1031"/>
      <c r="AN112" s="1462"/>
      <c r="AO112" s="1463"/>
      <c r="AP112" s="1463"/>
      <c r="AQ112" s="1464"/>
      <c r="AR112" s="4"/>
      <c r="AS112" s="4"/>
      <c r="AT112" s="4"/>
      <c r="AU112" s="4"/>
      <c r="AV112" s="50"/>
    </row>
    <row r="113" spans="1:60" ht="11.25" customHeight="1">
      <c r="A113" s="4"/>
      <c r="B113" s="1334"/>
      <c r="C113" s="1266"/>
      <c r="D113" s="1267"/>
      <c r="E113" s="1267"/>
      <c r="F113" s="1267"/>
      <c r="G113" s="1268"/>
      <c r="H113" s="1314"/>
      <c r="I113" s="1315"/>
      <c r="J113" s="1315"/>
      <c r="K113" s="1315"/>
      <c r="L113" s="1315"/>
      <c r="M113" s="1315"/>
      <c r="N113" s="1315"/>
      <c r="O113" s="1315"/>
      <c r="P113" s="1315"/>
      <c r="Q113" s="1316"/>
      <c r="R113" s="131"/>
      <c r="S113" s="1482"/>
      <c r="T113" s="1269" t="s">
        <v>47</v>
      </c>
      <c r="U113" s="1270"/>
      <c r="V113" s="1270"/>
      <c r="W113" s="1270"/>
      <c r="X113" s="1270"/>
      <c r="Y113" s="1270"/>
      <c r="Z113" s="1271"/>
      <c r="AA113" s="1444"/>
      <c r="AB113" s="1445"/>
      <c r="AC113" s="1445"/>
      <c r="AD113" s="1445"/>
      <c r="AE113" s="1448" t="s">
        <v>46</v>
      </c>
      <c r="AF113" s="1484" t="str">
        <f>IF(OR(AA113="",AA113=""),"",AA113/AA111)</f>
        <v/>
      </c>
      <c r="AG113" s="1485"/>
      <c r="AH113" s="1486"/>
      <c r="AI113" s="1029"/>
      <c r="AJ113" s="1030"/>
      <c r="AK113" s="1030"/>
      <c r="AL113" s="1030"/>
      <c r="AM113" s="1031"/>
      <c r="AN113" s="1462"/>
      <c r="AO113" s="1463"/>
      <c r="AP113" s="1463"/>
      <c r="AQ113" s="1464"/>
      <c r="AR113" s="4"/>
      <c r="AS113" s="4"/>
      <c r="AT113" s="4"/>
      <c r="AU113" s="4"/>
      <c r="AV113" s="50"/>
    </row>
    <row r="114" spans="1:60" ht="11.25" customHeight="1">
      <c r="A114" s="4"/>
      <c r="B114" s="1335"/>
      <c r="C114" s="1330"/>
      <c r="D114" s="1331"/>
      <c r="E114" s="1331"/>
      <c r="F114" s="1331"/>
      <c r="G114" s="1332"/>
      <c r="H114" s="1326"/>
      <c r="I114" s="1327"/>
      <c r="J114" s="1327"/>
      <c r="K114" s="1327"/>
      <c r="L114" s="1327"/>
      <c r="M114" s="1327"/>
      <c r="N114" s="1327"/>
      <c r="O114" s="1327"/>
      <c r="P114" s="1327"/>
      <c r="Q114" s="1328"/>
      <c r="R114" s="132"/>
      <c r="S114" s="1483"/>
      <c r="T114" s="1326"/>
      <c r="U114" s="1327"/>
      <c r="V114" s="1327"/>
      <c r="W114" s="1327"/>
      <c r="X114" s="1327"/>
      <c r="Y114" s="1327"/>
      <c r="Z114" s="1328"/>
      <c r="AA114" s="1446"/>
      <c r="AB114" s="1447"/>
      <c r="AC114" s="1447"/>
      <c r="AD114" s="1447"/>
      <c r="AE114" s="1449"/>
      <c r="AF114" s="1487"/>
      <c r="AG114" s="1488"/>
      <c r="AH114" s="1489"/>
      <c r="AI114" s="1013"/>
      <c r="AJ114" s="1014"/>
      <c r="AK114" s="1014"/>
      <c r="AL114" s="1014"/>
      <c r="AM114" s="1015"/>
      <c r="AN114" s="1465"/>
      <c r="AO114" s="1466"/>
      <c r="AP114" s="1466"/>
      <c r="AQ114" s="1467"/>
      <c r="AR114" s="4"/>
      <c r="AS114" s="4"/>
      <c r="AT114" s="4"/>
      <c r="AU114" s="4"/>
      <c r="AV114" s="50"/>
    </row>
    <row r="115" spans="1:60" ht="36" hidden="1" customHeight="1">
      <c r="A115" s="4"/>
      <c r="B115" s="123"/>
      <c r="C115" s="1490"/>
      <c r="D115" s="1490"/>
      <c r="E115" s="1490"/>
      <c r="F115" s="1490"/>
      <c r="G115" s="1490"/>
      <c r="H115" s="1491"/>
      <c r="I115" s="1491"/>
      <c r="J115" s="1491"/>
      <c r="K115" s="1491"/>
      <c r="L115" s="1491"/>
      <c r="M115" s="1491"/>
      <c r="N115" s="1491"/>
      <c r="O115" s="1491"/>
      <c r="P115" s="1491"/>
      <c r="Q115" s="1491"/>
      <c r="R115" s="1491"/>
      <c r="S115" s="1491"/>
      <c r="T115" s="1491"/>
      <c r="U115" s="1491"/>
      <c r="V115" s="1491"/>
      <c r="W115" s="1491"/>
      <c r="X115" s="1491"/>
      <c r="Y115" s="1491"/>
      <c r="Z115" s="1491"/>
      <c r="AA115" s="1491"/>
      <c r="AB115" s="1491"/>
      <c r="AC115" s="1491"/>
      <c r="AD115" s="1491"/>
      <c r="AE115" s="1491"/>
      <c r="AF115" s="1492"/>
      <c r="AG115" s="1492"/>
      <c r="AH115" s="1493"/>
      <c r="AI115" s="1041"/>
      <c r="AJ115" s="1042"/>
      <c r="AK115" s="1042"/>
      <c r="AL115" s="1042"/>
      <c r="AM115" s="1043"/>
      <c r="AN115" s="1472"/>
      <c r="AO115" s="1473"/>
      <c r="AP115" s="1473"/>
      <c r="AQ115" s="1474"/>
      <c r="AR115" s="4"/>
      <c r="AS115" s="4"/>
      <c r="AT115" s="4"/>
      <c r="AU115" s="4"/>
      <c r="AV115" s="50"/>
    </row>
    <row r="116" spans="1:60" ht="15" customHeight="1">
      <c r="A116" s="4"/>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c r="AD116" s="6"/>
      <c r="AE116" s="6"/>
      <c r="AF116" s="6"/>
      <c r="AG116" s="6"/>
      <c r="AH116" s="6"/>
      <c r="AI116" s="6"/>
      <c r="AJ116" s="6"/>
      <c r="AK116" s="6"/>
      <c r="AL116" s="6"/>
      <c r="AM116" s="6"/>
      <c r="AN116" s="8"/>
      <c r="AO116" s="8"/>
      <c r="AP116" s="8"/>
      <c r="AQ116" s="8"/>
      <c r="AR116" s="4"/>
      <c r="AS116" s="4"/>
      <c r="AT116" s="4"/>
      <c r="AU116" s="4"/>
      <c r="AV116" s="50"/>
    </row>
    <row r="117" spans="1:60" ht="12" customHeight="1">
      <c r="A117" s="4"/>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c r="AD117" s="6"/>
      <c r="AE117" s="6"/>
      <c r="AF117" s="6"/>
      <c r="AG117" s="6"/>
      <c r="AH117" s="6"/>
      <c r="AI117" s="1007" t="s">
        <v>2</v>
      </c>
      <c r="AJ117" s="1008"/>
      <c r="AK117" s="1008"/>
      <c r="AL117" s="1008"/>
      <c r="AM117" s="1009"/>
      <c r="AN117" s="1459" t="str">
        <f>IF(SUM(AN78:AQ114)=0,"",SUM(AN78:AQ114))</f>
        <v/>
      </c>
      <c r="AO117" s="1460"/>
      <c r="AP117" s="1460"/>
      <c r="AQ117" s="1461"/>
      <c r="AR117" s="4"/>
      <c r="AS117" s="4"/>
      <c r="AT117" s="4"/>
      <c r="AU117" s="4"/>
      <c r="AV117" s="50"/>
    </row>
    <row r="118" spans="1:60" ht="12" customHeight="1">
      <c r="A118" s="4"/>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c r="AD118" s="6"/>
      <c r="AE118" s="6"/>
      <c r="AF118" s="6"/>
      <c r="AG118" s="6"/>
      <c r="AH118" s="6"/>
      <c r="AI118" s="1013"/>
      <c r="AJ118" s="1014"/>
      <c r="AK118" s="1014"/>
      <c r="AL118" s="1014"/>
      <c r="AM118" s="1015"/>
      <c r="AN118" s="1465"/>
      <c r="AO118" s="1466"/>
      <c r="AP118" s="1466"/>
      <c r="AQ118" s="1467"/>
      <c r="AR118" s="4"/>
      <c r="AS118" s="4"/>
      <c r="AT118" s="4"/>
      <c r="AU118" s="4"/>
      <c r="AV118" s="50"/>
    </row>
    <row r="119" spans="1:60" s="7" customFormat="1" ht="9.75" customHeight="1">
      <c r="A119" s="6"/>
      <c r="B119" s="6" t="s">
        <v>9</v>
      </c>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c r="AD119" s="6"/>
      <c r="AE119" s="6"/>
      <c r="AF119" s="6"/>
      <c r="AG119" s="6"/>
      <c r="AH119" s="6"/>
      <c r="AI119" s="6"/>
      <c r="AJ119" s="6"/>
      <c r="AK119" s="6"/>
      <c r="AL119" s="6"/>
      <c r="AM119" s="6"/>
      <c r="AN119" s="6"/>
      <c r="AO119" s="6"/>
      <c r="AP119" s="6"/>
      <c r="AQ119" s="6"/>
      <c r="AR119" s="6"/>
      <c r="AS119" s="6"/>
      <c r="AT119" s="6"/>
      <c r="AU119" s="6"/>
      <c r="AV119" s="19"/>
    </row>
    <row r="120" spans="1:60" s="7" customFormat="1" ht="15" customHeight="1">
      <c r="A120" s="6"/>
      <c r="B120" s="6" t="s">
        <v>45</v>
      </c>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c r="AD120" s="6"/>
      <c r="AE120" s="6"/>
      <c r="AF120" s="6"/>
      <c r="AG120" s="6"/>
      <c r="AH120" s="6"/>
      <c r="AI120" s="6"/>
      <c r="AJ120" s="6"/>
      <c r="AK120" s="6"/>
      <c r="AL120" s="6"/>
      <c r="AM120" s="6"/>
      <c r="AN120" s="6"/>
      <c r="AO120" s="6"/>
      <c r="AP120" s="6"/>
      <c r="AQ120" s="6"/>
      <c r="AR120" s="6"/>
      <c r="AS120" s="6"/>
      <c r="AT120" s="6"/>
      <c r="AU120" s="6"/>
      <c r="AV120" s="19"/>
    </row>
    <row r="121" spans="1:60" ht="15" hidden="1" customHeight="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c r="AP121" s="4"/>
      <c r="AQ121" s="4"/>
      <c r="AR121" s="4"/>
      <c r="AS121" s="4"/>
      <c r="AT121" s="4"/>
      <c r="AU121" s="4"/>
      <c r="AV121" s="50"/>
    </row>
    <row r="122" spans="1:60" ht="15" hidden="1" customHeight="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c r="AP122" s="4"/>
      <c r="AQ122" s="4"/>
      <c r="AR122" s="4"/>
      <c r="AS122" s="4"/>
      <c r="AT122" s="4"/>
      <c r="AU122" s="4"/>
      <c r="AV122" s="50"/>
    </row>
    <row r="123" spans="1:60" ht="3.75" customHeight="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c r="AP123" s="4"/>
      <c r="AQ123" s="4"/>
      <c r="AR123" s="4"/>
      <c r="AS123" s="4"/>
      <c r="AT123" s="4"/>
      <c r="AU123" s="4"/>
      <c r="AV123" s="50"/>
    </row>
    <row r="124" spans="1:60" ht="6" customHeight="1" thickBot="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c r="AP124" s="4"/>
      <c r="AQ124" s="4"/>
      <c r="AR124" s="4"/>
      <c r="AS124" s="4"/>
      <c r="AT124" s="4"/>
      <c r="AU124" s="4"/>
      <c r="AV124" s="50"/>
    </row>
    <row r="125" spans="1:60" ht="15" customHeight="1" thickBot="1">
      <c r="A125" s="4"/>
      <c r="B125" s="4" t="s">
        <v>55</v>
      </c>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c r="AP125" s="4"/>
      <c r="AQ125" s="56"/>
      <c r="AR125" s="4"/>
      <c r="AS125" s="4"/>
      <c r="AT125" s="4"/>
      <c r="AU125" s="4"/>
      <c r="AV125" s="4"/>
      <c r="AW125" s="170" t="s">
        <v>331</v>
      </c>
      <c r="AX125" s="171"/>
    </row>
    <row r="126" spans="1:60" ht="15" customHeight="1" thickBot="1">
      <c r="A126" s="4"/>
      <c r="B126" s="1007" t="s">
        <v>7</v>
      </c>
      <c r="C126" s="1008"/>
      <c r="D126" s="1008"/>
      <c r="E126" s="1009"/>
      <c r="F126" s="1396" t="s">
        <v>61</v>
      </c>
      <c r="G126" s="1397"/>
      <c r="H126" s="1397"/>
      <c r="I126" s="1397"/>
      <c r="J126" s="1397"/>
      <c r="K126" s="1397"/>
      <c r="L126" s="1397"/>
      <c r="M126" s="1397"/>
      <c r="N126" s="1397"/>
      <c r="O126" s="1397"/>
      <c r="P126" s="1397"/>
      <c r="Q126" s="1397"/>
      <c r="R126" s="1397"/>
      <c r="S126" s="1397"/>
      <c r="T126" s="1397"/>
      <c r="U126" s="1397"/>
      <c r="V126" s="1397"/>
      <c r="W126" s="1397"/>
      <c r="X126" s="1475"/>
      <c r="Y126" s="1007" t="s">
        <v>60</v>
      </c>
      <c r="Z126" s="1008"/>
      <c r="AA126" s="1008"/>
      <c r="AB126" s="1008"/>
      <c r="AC126" s="1008"/>
      <c r="AD126" s="1008"/>
      <c r="AE126" s="1008"/>
      <c r="AF126" s="1008"/>
      <c r="AG126" s="1008"/>
      <c r="AH126" s="1008"/>
      <c r="AI126" s="1008"/>
      <c r="AJ126" s="1008"/>
      <c r="AK126" s="1008"/>
      <c r="AL126" s="1008"/>
      <c r="AM126" s="1009"/>
      <c r="AN126" s="1340" t="s">
        <v>63</v>
      </c>
      <c r="AO126" s="1341"/>
      <c r="AP126" s="1341"/>
      <c r="AQ126" s="1342"/>
      <c r="AR126" s="4"/>
      <c r="AS126" s="4"/>
      <c r="AT126" s="4"/>
      <c r="AU126" s="4"/>
      <c r="AV126" s="50"/>
      <c r="AW126" s="134" t="s">
        <v>268</v>
      </c>
      <c r="AX126" s="134"/>
      <c r="AY126" s="135"/>
      <c r="AZ126" s="136"/>
      <c r="BA126" s="135"/>
      <c r="BB126" s="136"/>
      <c r="BC126" s="135"/>
      <c r="BD126" s="136"/>
      <c r="BE126" s="135"/>
      <c r="BF126" s="136"/>
      <c r="BG126" s="136"/>
      <c r="BH126" s="136"/>
    </row>
    <row r="127" spans="1:60" ht="15" customHeight="1">
      <c r="A127" s="4"/>
      <c r="B127" s="1029"/>
      <c r="C127" s="1030"/>
      <c r="D127" s="1030"/>
      <c r="E127" s="1031"/>
      <c r="F127" s="1398"/>
      <c r="G127" s="1133"/>
      <c r="H127" s="1133"/>
      <c r="I127" s="1133"/>
      <c r="J127" s="1133"/>
      <c r="K127" s="1133"/>
      <c r="L127" s="1133"/>
      <c r="M127" s="1133"/>
      <c r="N127" s="1133"/>
      <c r="O127" s="1133"/>
      <c r="P127" s="1133"/>
      <c r="Q127" s="1133"/>
      <c r="R127" s="1133"/>
      <c r="S127" s="1133"/>
      <c r="T127" s="1133"/>
      <c r="U127" s="1133"/>
      <c r="V127" s="1133"/>
      <c r="W127" s="1133"/>
      <c r="X127" s="1134"/>
      <c r="Y127" s="1029"/>
      <c r="Z127" s="1030"/>
      <c r="AA127" s="1030"/>
      <c r="AB127" s="1030"/>
      <c r="AC127" s="1030"/>
      <c r="AD127" s="1030"/>
      <c r="AE127" s="1030"/>
      <c r="AF127" s="1030"/>
      <c r="AG127" s="1030"/>
      <c r="AH127" s="1030"/>
      <c r="AI127" s="1030"/>
      <c r="AJ127" s="1030"/>
      <c r="AK127" s="1030"/>
      <c r="AL127" s="1030"/>
      <c r="AM127" s="1031"/>
      <c r="AN127" s="1476"/>
      <c r="AO127" s="1477"/>
      <c r="AP127" s="1477"/>
      <c r="AQ127" s="1478"/>
      <c r="AR127" s="4"/>
      <c r="AS127" s="4"/>
      <c r="AT127" s="4"/>
      <c r="AU127" s="4"/>
      <c r="AV127" s="50"/>
      <c r="AW127" s="1226" t="s">
        <v>269</v>
      </c>
      <c r="AX127" s="1227"/>
      <c r="AY127" s="1232" t="s">
        <v>270</v>
      </c>
      <c r="AZ127" s="1233"/>
      <c r="BA127" s="1233"/>
      <c r="BB127" s="1234"/>
      <c r="BC127" s="1233" t="s">
        <v>271</v>
      </c>
      <c r="BD127" s="1233"/>
      <c r="BE127" s="1233"/>
      <c r="BF127" s="1235"/>
      <c r="BG127" s="1236" t="s">
        <v>272</v>
      </c>
      <c r="BH127" s="1239" t="s">
        <v>273</v>
      </c>
    </row>
    <row r="128" spans="1:60" ht="7.5" customHeight="1">
      <c r="A128" s="4"/>
      <c r="B128" s="1013"/>
      <c r="C128" s="1014"/>
      <c r="D128" s="1014"/>
      <c r="E128" s="1015"/>
      <c r="F128" s="1010"/>
      <c r="G128" s="1011"/>
      <c r="H128" s="1011"/>
      <c r="I128" s="1011"/>
      <c r="J128" s="1011"/>
      <c r="K128" s="1011"/>
      <c r="L128" s="1011"/>
      <c r="M128" s="1011"/>
      <c r="N128" s="1011"/>
      <c r="O128" s="1011"/>
      <c r="P128" s="1011"/>
      <c r="Q128" s="1011"/>
      <c r="R128" s="1011"/>
      <c r="S128" s="1011"/>
      <c r="T128" s="1011"/>
      <c r="U128" s="1011"/>
      <c r="V128" s="1011"/>
      <c r="W128" s="1011"/>
      <c r="X128" s="1012"/>
      <c r="Y128" s="1013"/>
      <c r="Z128" s="1014"/>
      <c r="AA128" s="1014"/>
      <c r="AB128" s="1014"/>
      <c r="AC128" s="1014"/>
      <c r="AD128" s="1014"/>
      <c r="AE128" s="1014"/>
      <c r="AF128" s="1014"/>
      <c r="AG128" s="1014"/>
      <c r="AH128" s="1014"/>
      <c r="AI128" s="1014"/>
      <c r="AJ128" s="1014"/>
      <c r="AK128" s="1014"/>
      <c r="AL128" s="1014"/>
      <c r="AM128" s="1015"/>
      <c r="AN128" s="1479"/>
      <c r="AO128" s="1480"/>
      <c r="AP128" s="1480"/>
      <c r="AQ128" s="1481"/>
      <c r="AR128" s="4"/>
      <c r="AS128" s="4"/>
      <c r="AT128" s="4"/>
      <c r="AU128" s="4"/>
      <c r="AV128" s="50"/>
      <c r="AW128" s="1228"/>
      <c r="AX128" s="1229"/>
      <c r="AY128" s="1242" t="s">
        <v>274</v>
      </c>
      <c r="AZ128" s="1243"/>
      <c r="BA128" s="1243"/>
      <c r="BB128" s="1243"/>
      <c r="BC128" s="1244" t="s">
        <v>275</v>
      </c>
      <c r="BD128" s="1243"/>
      <c r="BE128" s="1243"/>
      <c r="BF128" s="1245"/>
      <c r="BG128" s="1237"/>
      <c r="BH128" s="1240"/>
    </row>
    <row r="129" spans="1:60" ht="12.75" customHeight="1">
      <c r="A129" s="4"/>
      <c r="B129" s="1333" t="s">
        <v>259</v>
      </c>
      <c r="C129" s="1340" t="s">
        <v>70</v>
      </c>
      <c r="D129" s="1341"/>
      <c r="E129" s="1341"/>
      <c r="F129" s="1494" t="s">
        <v>260</v>
      </c>
      <c r="G129" s="1494"/>
      <c r="H129" s="1494"/>
      <c r="I129" s="1494"/>
      <c r="J129" s="1494"/>
      <c r="K129" s="1494"/>
      <c r="L129" s="1494"/>
      <c r="M129" s="1494"/>
      <c r="N129" s="1494"/>
      <c r="O129" s="1494"/>
      <c r="P129" s="1494"/>
      <c r="Q129" s="1494"/>
      <c r="R129" s="1494"/>
      <c r="S129" s="1494"/>
      <c r="T129" s="1494"/>
      <c r="U129" s="1469" t="str">
        <f>IF($AX$125="","",VLOOKUP($AX$125,$AX$131:BF177,2,FALSE))</f>
        <v/>
      </c>
      <c r="V129" s="1469"/>
      <c r="W129" s="1445" t="s">
        <v>56</v>
      </c>
      <c r="X129" s="1496"/>
      <c r="Y129" s="1500" t="s">
        <v>62</v>
      </c>
      <c r="Z129" s="1501"/>
      <c r="AA129" s="1501"/>
      <c r="AB129" s="1501"/>
      <c r="AC129" s="1501"/>
      <c r="AD129" s="1501"/>
      <c r="AE129" s="1501"/>
      <c r="AF129" s="1501"/>
      <c r="AG129" s="1501"/>
      <c r="AH129" s="1501"/>
      <c r="AI129" s="1501"/>
      <c r="AJ129" s="1501"/>
      <c r="AK129" s="1501"/>
      <c r="AL129" s="1501"/>
      <c r="AM129" s="1502"/>
      <c r="AN129" s="1509" t="str">
        <f>IF($AX$125="","",VLOOKUP($AX$125,$AX$131:BY177,5,FALSE))</f>
        <v/>
      </c>
      <c r="AO129" s="1510"/>
      <c r="AP129" s="1510" t="str">
        <f>IF($AX$125="","",VLOOKUP($AX$125,$AX$131:CA177,2,FALSE))</f>
        <v/>
      </c>
      <c r="AQ129" s="1511"/>
      <c r="AR129" s="4"/>
      <c r="AS129" s="4"/>
      <c r="AT129" s="4"/>
      <c r="AU129" s="4"/>
      <c r="AV129" s="50"/>
      <c r="AW129" s="1228"/>
      <c r="AX129" s="1229"/>
      <c r="AY129" s="1246" t="s">
        <v>276</v>
      </c>
      <c r="AZ129" s="1247"/>
      <c r="BA129" s="1248" t="s">
        <v>277</v>
      </c>
      <c r="BB129" s="1249"/>
      <c r="BC129" s="1248" t="s">
        <v>276</v>
      </c>
      <c r="BD129" s="1247"/>
      <c r="BE129" s="1248" t="s">
        <v>277</v>
      </c>
      <c r="BF129" s="1250"/>
      <c r="BG129" s="1237"/>
      <c r="BH129" s="1240"/>
    </row>
    <row r="130" spans="1:60" ht="12.75" customHeight="1" thickBot="1">
      <c r="A130" s="4"/>
      <c r="B130" s="1334"/>
      <c r="C130" s="1476"/>
      <c r="D130" s="1477"/>
      <c r="E130" s="1477"/>
      <c r="F130" s="1494"/>
      <c r="G130" s="1494"/>
      <c r="H130" s="1494"/>
      <c r="I130" s="1494"/>
      <c r="J130" s="1494"/>
      <c r="K130" s="1494"/>
      <c r="L130" s="1494"/>
      <c r="M130" s="1494"/>
      <c r="N130" s="1494"/>
      <c r="O130" s="1494"/>
      <c r="P130" s="1494"/>
      <c r="Q130" s="1494"/>
      <c r="R130" s="1494"/>
      <c r="S130" s="1494"/>
      <c r="T130" s="1494"/>
      <c r="U130" s="1495"/>
      <c r="V130" s="1495"/>
      <c r="W130" s="1497"/>
      <c r="X130" s="1498"/>
      <c r="Y130" s="1503"/>
      <c r="Z130" s="1504"/>
      <c r="AA130" s="1504"/>
      <c r="AB130" s="1504"/>
      <c r="AC130" s="1504"/>
      <c r="AD130" s="1504"/>
      <c r="AE130" s="1504"/>
      <c r="AF130" s="1504"/>
      <c r="AG130" s="1504"/>
      <c r="AH130" s="1504"/>
      <c r="AI130" s="1504"/>
      <c r="AJ130" s="1504"/>
      <c r="AK130" s="1504"/>
      <c r="AL130" s="1504"/>
      <c r="AM130" s="1505"/>
      <c r="AN130" s="1512"/>
      <c r="AO130" s="1513"/>
      <c r="AP130" s="1513"/>
      <c r="AQ130" s="1514"/>
      <c r="AR130" s="4"/>
      <c r="AS130" s="4"/>
      <c r="AT130" s="4"/>
      <c r="AU130" s="4"/>
      <c r="AV130" s="50"/>
      <c r="AW130" s="1230"/>
      <c r="AX130" s="1231"/>
      <c r="AY130" s="137" t="s">
        <v>278</v>
      </c>
      <c r="AZ130" s="138" t="s">
        <v>279</v>
      </c>
      <c r="BA130" s="139" t="s">
        <v>280</v>
      </c>
      <c r="BB130" s="138" t="s">
        <v>279</v>
      </c>
      <c r="BC130" s="139" t="s">
        <v>280</v>
      </c>
      <c r="BD130" s="138" t="s">
        <v>279</v>
      </c>
      <c r="BE130" s="139" t="s">
        <v>280</v>
      </c>
      <c r="BF130" s="140" t="s">
        <v>279</v>
      </c>
      <c r="BG130" s="1238"/>
      <c r="BH130" s="1241"/>
    </row>
    <row r="131" spans="1:60" ht="12.75" customHeight="1">
      <c r="A131" s="4"/>
      <c r="B131" s="1334"/>
      <c r="C131" s="1476"/>
      <c r="D131" s="1477"/>
      <c r="E131" s="1477"/>
      <c r="F131" s="1494"/>
      <c r="G131" s="1494"/>
      <c r="H131" s="1494"/>
      <c r="I131" s="1494"/>
      <c r="J131" s="1494"/>
      <c r="K131" s="1494"/>
      <c r="L131" s="1494"/>
      <c r="M131" s="1494"/>
      <c r="N131" s="1494"/>
      <c r="O131" s="1494"/>
      <c r="P131" s="1494"/>
      <c r="Q131" s="1494"/>
      <c r="R131" s="1494"/>
      <c r="S131" s="1494"/>
      <c r="T131" s="1494"/>
      <c r="U131" s="1495"/>
      <c r="V131" s="1495"/>
      <c r="W131" s="1497"/>
      <c r="X131" s="1498"/>
      <c r="Y131" s="1503"/>
      <c r="Z131" s="1504"/>
      <c r="AA131" s="1504"/>
      <c r="AB131" s="1504"/>
      <c r="AC131" s="1504"/>
      <c r="AD131" s="1504"/>
      <c r="AE131" s="1504"/>
      <c r="AF131" s="1504"/>
      <c r="AG131" s="1504"/>
      <c r="AH131" s="1504"/>
      <c r="AI131" s="1504"/>
      <c r="AJ131" s="1504"/>
      <c r="AK131" s="1504"/>
      <c r="AL131" s="1504"/>
      <c r="AM131" s="1505"/>
      <c r="AN131" s="1512"/>
      <c r="AO131" s="1513"/>
      <c r="AP131" s="1513"/>
      <c r="AQ131" s="1514"/>
      <c r="AR131" s="4"/>
      <c r="AS131" s="4"/>
      <c r="AT131" s="4"/>
      <c r="AU131" s="4"/>
      <c r="AV131" s="50"/>
      <c r="AW131" s="141">
        <v>1</v>
      </c>
      <c r="AX131" s="142" t="s">
        <v>281</v>
      </c>
      <c r="AY131" s="143">
        <v>36</v>
      </c>
      <c r="AZ131" s="144">
        <v>0.75</v>
      </c>
      <c r="BA131" s="145">
        <v>36</v>
      </c>
      <c r="BB131" s="144">
        <v>0.75</v>
      </c>
      <c r="BC131" s="145">
        <v>44</v>
      </c>
      <c r="BD131" s="144">
        <f t="shared" ref="BD131:BD177" si="0">IF(BC131&lt;=5,0.5,IF(BC131&lt;=10,0.375,IF(BC131&lt;=20,0.25,IF(BC131&lt;=30,0.125,0))))</f>
        <v>0</v>
      </c>
      <c r="BE131" s="145">
        <v>36</v>
      </c>
      <c r="BF131" s="146">
        <f t="shared" ref="BF131:BF177" si="1">IF(BE131&lt;=5,0.5,IF(BE131&lt;=10,0.375,IF(BE131&lt;=20,0.25,IF(BE131&lt;=30,0.125,0))))</f>
        <v>0</v>
      </c>
      <c r="BG131" s="147">
        <f t="shared" ref="BG131:BG177" si="2">+AZ131+BD131+BB131+BF131</f>
        <v>1.5</v>
      </c>
      <c r="BH131" s="148"/>
    </row>
    <row r="132" spans="1:60" ht="24" customHeight="1">
      <c r="A132" s="4"/>
      <c r="B132" s="1334"/>
      <c r="C132" s="1476"/>
      <c r="D132" s="1477"/>
      <c r="E132" s="1477"/>
      <c r="F132" s="1494"/>
      <c r="G132" s="1494"/>
      <c r="H132" s="1494"/>
      <c r="I132" s="1494"/>
      <c r="J132" s="1494"/>
      <c r="K132" s="1494"/>
      <c r="L132" s="1494"/>
      <c r="M132" s="1494"/>
      <c r="N132" s="1494"/>
      <c r="O132" s="1494"/>
      <c r="P132" s="1494"/>
      <c r="Q132" s="1494"/>
      <c r="R132" s="1494"/>
      <c r="S132" s="1494"/>
      <c r="T132" s="1494"/>
      <c r="U132" s="1471"/>
      <c r="V132" s="1471"/>
      <c r="W132" s="1447"/>
      <c r="X132" s="1499"/>
      <c r="Y132" s="1503"/>
      <c r="Z132" s="1504"/>
      <c r="AA132" s="1504"/>
      <c r="AB132" s="1504"/>
      <c r="AC132" s="1504"/>
      <c r="AD132" s="1504"/>
      <c r="AE132" s="1504"/>
      <c r="AF132" s="1504"/>
      <c r="AG132" s="1504"/>
      <c r="AH132" s="1504"/>
      <c r="AI132" s="1504"/>
      <c r="AJ132" s="1504"/>
      <c r="AK132" s="1504"/>
      <c r="AL132" s="1504"/>
      <c r="AM132" s="1505"/>
      <c r="AN132" s="1515"/>
      <c r="AO132" s="1516"/>
      <c r="AP132" s="1516"/>
      <c r="AQ132" s="1517"/>
      <c r="AR132" s="4"/>
      <c r="AS132" s="4"/>
      <c r="AT132" s="4"/>
      <c r="AU132" s="4"/>
      <c r="AV132" s="50"/>
      <c r="AW132" s="149">
        <v>2</v>
      </c>
      <c r="AX132" s="150" t="s">
        <v>282</v>
      </c>
      <c r="AY132" s="151">
        <v>20</v>
      </c>
      <c r="AZ132" s="152">
        <f t="shared" ref="AZ132:AZ177" si="3">IF(AY132&lt;=5,0.75,IF(AY132&lt;=10,0.5625,IF(AY132&lt;=20,0.375,IF(AY132&lt;=30,0.1875,0))))</f>
        <v>0.375</v>
      </c>
      <c r="BA132" s="153">
        <v>24</v>
      </c>
      <c r="BB132" s="152">
        <f t="shared" ref="BB132:BB177" si="4">IF(BA132&lt;=5,0.75,IF(BA132&lt;=10,0.5625,IF(BA132&lt;=20,0.375,IF(BA132&lt;=30,0.1875,0))))</f>
        <v>0.1875</v>
      </c>
      <c r="BC132" s="153">
        <v>23</v>
      </c>
      <c r="BD132" s="152">
        <f t="shared" si="0"/>
        <v>0.125</v>
      </c>
      <c r="BE132" s="153">
        <v>26</v>
      </c>
      <c r="BF132" s="154">
        <f t="shared" si="1"/>
        <v>0.125</v>
      </c>
      <c r="BG132" s="155">
        <f t="shared" si="2"/>
        <v>0.8125</v>
      </c>
      <c r="BH132" s="156"/>
    </row>
    <row r="133" spans="1:60" ht="12.75" customHeight="1">
      <c r="A133" s="4"/>
      <c r="B133" s="1334"/>
      <c r="C133" s="1476"/>
      <c r="D133" s="1477"/>
      <c r="E133" s="1477"/>
      <c r="F133" s="1494" t="s">
        <v>261</v>
      </c>
      <c r="G133" s="1494"/>
      <c r="H133" s="1494"/>
      <c r="I133" s="1494"/>
      <c r="J133" s="1494"/>
      <c r="K133" s="1494"/>
      <c r="L133" s="1494"/>
      <c r="M133" s="1494"/>
      <c r="N133" s="1494"/>
      <c r="O133" s="1494"/>
      <c r="P133" s="1494"/>
      <c r="Q133" s="1494"/>
      <c r="R133" s="1494"/>
      <c r="S133" s="1494"/>
      <c r="T133" s="1494"/>
      <c r="U133" s="1469" t="str">
        <f>IF($AX$125="","",VLOOKUP($AX$125,$AX$131:BF181,4,FALSE))</f>
        <v/>
      </c>
      <c r="V133" s="1469"/>
      <c r="W133" s="1445" t="s">
        <v>56</v>
      </c>
      <c r="X133" s="1496"/>
      <c r="Y133" s="1503"/>
      <c r="Z133" s="1504"/>
      <c r="AA133" s="1504"/>
      <c r="AB133" s="1504"/>
      <c r="AC133" s="1504"/>
      <c r="AD133" s="1504"/>
      <c r="AE133" s="1504"/>
      <c r="AF133" s="1504"/>
      <c r="AG133" s="1504"/>
      <c r="AH133" s="1504"/>
      <c r="AI133" s="1504"/>
      <c r="AJ133" s="1504"/>
      <c r="AK133" s="1504"/>
      <c r="AL133" s="1504"/>
      <c r="AM133" s="1505"/>
      <c r="AN133" s="1509" t="str">
        <f>IF($AX$125="","",VLOOKUP($AX$125,$AX$131:BY181,3,FALSE))</f>
        <v/>
      </c>
      <c r="AO133" s="1510"/>
      <c r="AP133" s="1510" t="str">
        <f>IF($AX$125="","",VLOOKUP($AX$125,$AX$131:CA181,2,FALSE))</f>
        <v/>
      </c>
      <c r="AQ133" s="1511"/>
      <c r="AR133" s="4"/>
      <c r="AS133" s="4"/>
      <c r="AT133" s="4"/>
      <c r="AU133" s="4"/>
      <c r="AV133" s="50"/>
      <c r="AW133" s="149">
        <v>3</v>
      </c>
      <c r="AX133" s="150" t="s">
        <v>283</v>
      </c>
      <c r="AY133" s="151">
        <v>7</v>
      </c>
      <c r="AZ133" s="152">
        <f t="shared" si="3"/>
        <v>0.5625</v>
      </c>
      <c r="BA133" s="153">
        <v>4</v>
      </c>
      <c r="BB133" s="152">
        <f t="shared" si="4"/>
        <v>0.75</v>
      </c>
      <c r="BC133" s="153">
        <v>8</v>
      </c>
      <c r="BD133" s="152">
        <f t="shared" si="0"/>
        <v>0.375</v>
      </c>
      <c r="BE133" s="153">
        <v>6</v>
      </c>
      <c r="BF133" s="154">
        <f t="shared" si="1"/>
        <v>0.375</v>
      </c>
      <c r="BG133" s="155">
        <f t="shared" si="2"/>
        <v>2.0625</v>
      </c>
      <c r="BH133" s="156"/>
    </row>
    <row r="134" spans="1:60" ht="12.75" customHeight="1">
      <c r="A134" s="4"/>
      <c r="B134" s="1334"/>
      <c r="C134" s="1476"/>
      <c r="D134" s="1477"/>
      <c r="E134" s="1477"/>
      <c r="F134" s="1494"/>
      <c r="G134" s="1494"/>
      <c r="H134" s="1494"/>
      <c r="I134" s="1494"/>
      <c r="J134" s="1494"/>
      <c r="K134" s="1494"/>
      <c r="L134" s="1494"/>
      <c r="M134" s="1494"/>
      <c r="N134" s="1494"/>
      <c r="O134" s="1494"/>
      <c r="P134" s="1494"/>
      <c r="Q134" s="1494"/>
      <c r="R134" s="1494"/>
      <c r="S134" s="1494"/>
      <c r="T134" s="1494"/>
      <c r="U134" s="1495"/>
      <c r="V134" s="1495"/>
      <c r="W134" s="1497"/>
      <c r="X134" s="1498"/>
      <c r="Y134" s="1503"/>
      <c r="Z134" s="1504"/>
      <c r="AA134" s="1504"/>
      <c r="AB134" s="1504"/>
      <c r="AC134" s="1504"/>
      <c r="AD134" s="1504"/>
      <c r="AE134" s="1504"/>
      <c r="AF134" s="1504"/>
      <c r="AG134" s="1504"/>
      <c r="AH134" s="1504"/>
      <c r="AI134" s="1504"/>
      <c r="AJ134" s="1504"/>
      <c r="AK134" s="1504"/>
      <c r="AL134" s="1504"/>
      <c r="AM134" s="1505"/>
      <c r="AN134" s="1512"/>
      <c r="AO134" s="1513"/>
      <c r="AP134" s="1513"/>
      <c r="AQ134" s="1514"/>
      <c r="AR134" s="4"/>
      <c r="AS134" s="4"/>
      <c r="AT134" s="4"/>
      <c r="AU134" s="4"/>
      <c r="AV134" s="50"/>
      <c r="AW134" s="149">
        <v>4</v>
      </c>
      <c r="AX134" s="150" t="s">
        <v>284</v>
      </c>
      <c r="AY134" s="151">
        <v>5</v>
      </c>
      <c r="AZ134" s="152">
        <f t="shared" si="3"/>
        <v>0.75</v>
      </c>
      <c r="BA134" s="153">
        <v>7</v>
      </c>
      <c r="BB134" s="152">
        <f t="shared" si="4"/>
        <v>0.5625</v>
      </c>
      <c r="BC134" s="153">
        <v>13</v>
      </c>
      <c r="BD134" s="152">
        <f t="shared" si="0"/>
        <v>0.25</v>
      </c>
      <c r="BE134" s="153">
        <v>16</v>
      </c>
      <c r="BF134" s="154">
        <f t="shared" si="1"/>
        <v>0.25</v>
      </c>
      <c r="BG134" s="155">
        <f t="shared" si="2"/>
        <v>1.8125</v>
      </c>
      <c r="BH134" s="156"/>
    </row>
    <row r="135" spans="1:60" ht="12.75" customHeight="1">
      <c r="A135" s="4"/>
      <c r="B135" s="1334"/>
      <c r="C135" s="1476"/>
      <c r="D135" s="1477"/>
      <c r="E135" s="1477"/>
      <c r="F135" s="1494"/>
      <c r="G135" s="1494"/>
      <c r="H135" s="1494"/>
      <c r="I135" s="1494"/>
      <c r="J135" s="1494"/>
      <c r="K135" s="1494"/>
      <c r="L135" s="1494"/>
      <c r="M135" s="1494"/>
      <c r="N135" s="1494"/>
      <c r="O135" s="1494"/>
      <c r="P135" s="1494"/>
      <c r="Q135" s="1494"/>
      <c r="R135" s="1494"/>
      <c r="S135" s="1494"/>
      <c r="T135" s="1494"/>
      <c r="U135" s="1495"/>
      <c r="V135" s="1495"/>
      <c r="W135" s="1497"/>
      <c r="X135" s="1498"/>
      <c r="Y135" s="1503"/>
      <c r="Z135" s="1504"/>
      <c r="AA135" s="1504"/>
      <c r="AB135" s="1504"/>
      <c r="AC135" s="1504"/>
      <c r="AD135" s="1504"/>
      <c r="AE135" s="1504"/>
      <c r="AF135" s="1504"/>
      <c r="AG135" s="1504"/>
      <c r="AH135" s="1504"/>
      <c r="AI135" s="1504"/>
      <c r="AJ135" s="1504"/>
      <c r="AK135" s="1504"/>
      <c r="AL135" s="1504"/>
      <c r="AM135" s="1505"/>
      <c r="AN135" s="1512"/>
      <c r="AO135" s="1513"/>
      <c r="AP135" s="1513"/>
      <c r="AQ135" s="1514"/>
      <c r="AR135" s="4"/>
      <c r="AS135" s="4"/>
      <c r="AT135" s="4"/>
      <c r="AU135" s="4"/>
      <c r="AV135" s="50"/>
      <c r="AW135" s="149">
        <v>5</v>
      </c>
      <c r="AX135" s="150" t="s">
        <v>285</v>
      </c>
      <c r="AY135" s="151">
        <v>2</v>
      </c>
      <c r="AZ135" s="152">
        <f t="shared" si="3"/>
        <v>0.75</v>
      </c>
      <c r="BA135" s="153">
        <v>2</v>
      </c>
      <c r="BB135" s="152">
        <f t="shared" si="4"/>
        <v>0.75</v>
      </c>
      <c r="BC135" s="153">
        <v>10</v>
      </c>
      <c r="BD135" s="152">
        <f t="shared" si="0"/>
        <v>0.375</v>
      </c>
      <c r="BE135" s="153">
        <v>13</v>
      </c>
      <c r="BF135" s="154">
        <f t="shared" si="1"/>
        <v>0.25</v>
      </c>
      <c r="BG135" s="155">
        <f t="shared" si="2"/>
        <v>2.125</v>
      </c>
      <c r="BH135" s="156"/>
    </row>
    <row r="136" spans="1:60" ht="21.75" customHeight="1">
      <c r="A136" s="4"/>
      <c r="B136" s="1335"/>
      <c r="C136" s="1479"/>
      <c r="D136" s="1480"/>
      <c r="E136" s="1480"/>
      <c r="F136" s="1494"/>
      <c r="G136" s="1494"/>
      <c r="H136" s="1494"/>
      <c r="I136" s="1494"/>
      <c r="J136" s="1494"/>
      <c r="K136" s="1494"/>
      <c r="L136" s="1494"/>
      <c r="M136" s="1494"/>
      <c r="N136" s="1494"/>
      <c r="O136" s="1494"/>
      <c r="P136" s="1494"/>
      <c r="Q136" s="1494"/>
      <c r="R136" s="1494"/>
      <c r="S136" s="1494"/>
      <c r="T136" s="1494"/>
      <c r="U136" s="1471"/>
      <c r="V136" s="1471"/>
      <c r="W136" s="1447"/>
      <c r="X136" s="1499"/>
      <c r="Y136" s="1503"/>
      <c r="Z136" s="1504"/>
      <c r="AA136" s="1504"/>
      <c r="AB136" s="1504"/>
      <c r="AC136" s="1504"/>
      <c r="AD136" s="1504"/>
      <c r="AE136" s="1504"/>
      <c r="AF136" s="1504"/>
      <c r="AG136" s="1504"/>
      <c r="AH136" s="1504"/>
      <c r="AI136" s="1504"/>
      <c r="AJ136" s="1504"/>
      <c r="AK136" s="1504"/>
      <c r="AL136" s="1504"/>
      <c r="AM136" s="1505"/>
      <c r="AN136" s="1515"/>
      <c r="AO136" s="1516"/>
      <c r="AP136" s="1516"/>
      <c r="AQ136" s="1517"/>
      <c r="AR136" s="4"/>
      <c r="AS136" s="4"/>
      <c r="AT136" s="4"/>
      <c r="AU136" s="4"/>
      <c r="AV136" s="50"/>
      <c r="AW136" s="149">
        <v>6</v>
      </c>
      <c r="AX136" s="150" t="s">
        <v>286</v>
      </c>
      <c r="AY136" s="151">
        <v>9</v>
      </c>
      <c r="AZ136" s="152">
        <f t="shared" si="3"/>
        <v>0.5625</v>
      </c>
      <c r="BA136" s="153">
        <v>7</v>
      </c>
      <c r="BB136" s="152">
        <f t="shared" si="4"/>
        <v>0.5625</v>
      </c>
      <c r="BC136" s="153">
        <v>5</v>
      </c>
      <c r="BD136" s="152">
        <f t="shared" si="0"/>
        <v>0.5</v>
      </c>
      <c r="BE136" s="153">
        <v>3</v>
      </c>
      <c r="BF136" s="154">
        <f t="shared" si="1"/>
        <v>0.5</v>
      </c>
      <c r="BG136" s="155">
        <f t="shared" si="2"/>
        <v>2.125</v>
      </c>
      <c r="BH136" s="156"/>
    </row>
    <row r="137" spans="1:60" ht="12.75" customHeight="1">
      <c r="A137" s="4"/>
      <c r="B137" s="1333" t="s">
        <v>262</v>
      </c>
      <c r="C137" s="1340" t="s">
        <v>69</v>
      </c>
      <c r="D137" s="1341"/>
      <c r="E137" s="1341"/>
      <c r="F137" s="1494" t="s">
        <v>263</v>
      </c>
      <c r="G137" s="1494"/>
      <c r="H137" s="1494"/>
      <c r="I137" s="1494"/>
      <c r="J137" s="1494"/>
      <c r="K137" s="1494"/>
      <c r="L137" s="1494"/>
      <c r="M137" s="1494"/>
      <c r="N137" s="1494"/>
      <c r="O137" s="1494"/>
      <c r="P137" s="1494"/>
      <c r="Q137" s="1494"/>
      <c r="R137" s="1494"/>
      <c r="S137" s="1494"/>
      <c r="T137" s="1494"/>
      <c r="U137" s="1469" t="str">
        <f>IF($AX$125="","",VLOOKUP($AX$125,$AX$131:BF185,6,FALSE))</f>
        <v/>
      </c>
      <c r="V137" s="1469"/>
      <c r="W137" s="1445" t="s">
        <v>56</v>
      </c>
      <c r="X137" s="1496"/>
      <c r="Y137" s="1500" t="s">
        <v>58</v>
      </c>
      <c r="Z137" s="1501"/>
      <c r="AA137" s="1501"/>
      <c r="AB137" s="1501"/>
      <c r="AC137" s="1501"/>
      <c r="AD137" s="1501"/>
      <c r="AE137" s="1501"/>
      <c r="AF137" s="1501"/>
      <c r="AG137" s="1501"/>
      <c r="AH137" s="1501"/>
      <c r="AI137" s="1501"/>
      <c r="AJ137" s="1501"/>
      <c r="AK137" s="1501"/>
      <c r="AL137" s="1501"/>
      <c r="AM137" s="1502"/>
      <c r="AN137" s="1509" t="str">
        <f>IF($AX$125="","",VLOOKUP($AX$125,$AX$131:BY185,7,FALSE))</f>
        <v/>
      </c>
      <c r="AO137" s="1510"/>
      <c r="AP137" s="1510" t="str">
        <f>IF($AX$125="","",VLOOKUP($AX$125,$AX$131:CA185,2,FALSE))</f>
        <v/>
      </c>
      <c r="AQ137" s="1511"/>
      <c r="AR137" s="4"/>
      <c r="AS137" s="4"/>
      <c r="AT137" s="4"/>
      <c r="AU137" s="4"/>
      <c r="AV137" s="50"/>
      <c r="AW137" s="149">
        <v>7</v>
      </c>
      <c r="AX137" s="150" t="s">
        <v>287</v>
      </c>
      <c r="AY137" s="151">
        <v>18</v>
      </c>
      <c r="AZ137" s="152">
        <f t="shared" si="3"/>
        <v>0.375</v>
      </c>
      <c r="BA137" s="153">
        <v>17</v>
      </c>
      <c r="BB137" s="152">
        <f t="shared" si="4"/>
        <v>0.375</v>
      </c>
      <c r="BC137" s="153">
        <v>25</v>
      </c>
      <c r="BD137" s="152">
        <f t="shared" si="0"/>
        <v>0.125</v>
      </c>
      <c r="BE137" s="153">
        <v>25</v>
      </c>
      <c r="BF137" s="154">
        <f t="shared" si="1"/>
        <v>0.125</v>
      </c>
      <c r="BG137" s="155">
        <f t="shared" si="2"/>
        <v>1</v>
      </c>
      <c r="BH137" s="156"/>
    </row>
    <row r="138" spans="1:60" ht="12.75" customHeight="1">
      <c r="A138" s="4"/>
      <c r="B138" s="1334"/>
      <c r="C138" s="1476"/>
      <c r="D138" s="1477"/>
      <c r="E138" s="1477"/>
      <c r="F138" s="1494"/>
      <c r="G138" s="1494"/>
      <c r="H138" s="1494"/>
      <c r="I138" s="1494"/>
      <c r="J138" s="1494"/>
      <c r="K138" s="1494"/>
      <c r="L138" s="1494"/>
      <c r="M138" s="1494"/>
      <c r="N138" s="1494"/>
      <c r="O138" s="1494"/>
      <c r="P138" s="1494"/>
      <c r="Q138" s="1494"/>
      <c r="R138" s="1494"/>
      <c r="S138" s="1494"/>
      <c r="T138" s="1494"/>
      <c r="U138" s="1495"/>
      <c r="V138" s="1495"/>
      <c r="W138" s="1497"/>
      <c r="X138" s="1498"/>
      <c r="Y138" s="1503"/>
      <c r="Z138" s="1504"/>
      <c r="AA138" s="1504"/>
      <c r="AB138" s="1504"/>
      <c r="AC138" s="1504"/>
      <c r="AD138" s="1504"/>
      <c r="AE138" s="1504"/>
      <c r="AF138" s="1504"/>
      <c r="AG138" s="1504"/>
      <c r="AH138" s="1504"/>
      <c r="AI138" s="1504"/>
      <c r="AJ138" s="1504"/>
      <c r="AK138" s="1504"/>
      <c r="AL138" s="1504"/>
      <c r="AM138" s="1505"/>
      <c r="AN138" s="1512"/>
      <c r="AO138" s="1513"/>
      <c r="AP138" s="1513"/>
      <c r="AQ138" s="1514"/>
      <c r="AR138" s="4"/>
      <c r="AS138" s="4"/>
      <c r="AT138" s="4"/>
      <c r="AU138" s="4"/>
      <c r="AV138" s="50"/>
      <c r="AW138" s="149">
        <v>8</v>
      </c>
      <c r="AX138" s="150" t="s">
        <v>288</v>
      </c>
      <c r="AY138" s="151">
        <v>16</v>
      </c>
      <c r="AZ138" s="152">
        <f t="shared" si="3"/>
        <v>0.375</v>
      </c>
      <c r="BA138" s="153">
        <v>15</v>
      </c>
      <c r="BB138" s="152">
        <f t="shared" si="4"/>
        <v>0.375</v>
      </c>
      <c r="BC138" s="153">
        <v>20</v>
      </c>
      <c r="BD138" s="152">
        <f t="shared" si="0"/>
        <v>0.25</v>
      </c>
      <c r="BE138" s="153">
        <v>21</v>
      </c>
      <c r="BF138" s="154">
        <f t="shared" si="1"/>
        <v>0.125</v>
      </c>
      <c r="BG138" s="155">
        <f t="shared" si="2"/>
        <v>1.125</v>
      </c>
      <c r="BH138" s="156"/>
    </row>
    <row r="139" spans="1:60" ht="12.75" customHeight="1">
      <c r="A139" s="4"/>
      <c r="B139" s="1334"/>
      <c r="C139" s="1476"/>
      <c r="D139" s="1477"/>
      <c r="E139" s="1477"/>
      <c r="F139" s="1494"/>
      <c r="G139" s="1494"/>
      <c r="H139" s="1494"/>
      <c r="I139" s="1494"/>
      <c r="J139" s="1494"/>
      <c r="K139" s="1494"/>
      <c r="L139" s="1494"/>
      <c r="M139" s="1494"/>
      <c r="N139" s="1494"/>
      <c r="O139" s="1494"/>
      <c r="P139" s="1494"/>
      <c r="Q139" s="1494"/>
      <c r="R139" s="1494"/>
      <c r="S139" s="1494"/>
      <c r="T139" s="1494"/>
      <c r="U139" s="1495"/>
      <c r="V139" s="1495"/>
      <c r="W139" s="1497"/>
      <c r="X139" s="1498"/>
      <c r="Y139" s="1503"/>
      <c r="Z139" s="1504"/>
      <c r="AA139" s="1504"/>
      <c r="AB139" s="1504"/>
      <c r="AC139" s="1504"/>
      <c r="AD139" s="1504"/>
      <c r="AE139" s="1504"/>
      <c r="AF139" s="1504"/>
      <c r="AG139" s="1504"/>
      <c r="AH139" s="1504"/>
      <c r="AI139" s="1504"/>
      <c r="AJ139" s="1504"/>
      <c r="AK139" s="1504"/>
      <c r="AL139" s="1504"/>
      <c r="AM139" s="1505"/>
      <c r="AN139" s="1512"/>
      <c r="AO139" s="1513"/>
      <c r="AP139" s="1513"/>
      <c r="AQ139" s="1514"/>
      <c r="AR139" s="4"/>
      <c r="AS139" s="4"/>
      <c r="AT139" s="4"/>
      <c r="AU139" s="4"/>
      <c r="AV139" s="50"/>
      <c r="AW139" s="149">
        <v>9</v>
      </c>
      <c r="AX139" s="150" t="s">
        <v>289</v>
      </c>
      <c r="AY139" s="151">
        <v>21</v>
      </c>
      <c r="AZ139" s="152">
        <f t="shared" si="3"/>
        <v>0.1875</v>
      </c>
      <c r="BA139" s="153">
        <v>20</v>
      </c>
      <c r="BB139" s="152">
        <f t="shared" si="4"/>
        <v>0.375</v>
      </c>
      <c r="BC139" s="153">
        <v>25</v>
      </c>
      <c r="BD139" s="152">
        <f t="shared" si="0"/>
        <v>0.125</v>
      </c>
      <c r="BE139" s="153">
        <v>30</v>
      </c>
      <c r="BF139" s="154">
        <f t="shared" si="1"/>
        <v>0.125</v>
      </c>
      <c r="BG139" s="155">
        <f t="shared" si="2"/>
        <v>0.8125</v>
      </c>
      <c r="BH139" s="156"/>
    </row>
    <row r="140" spans="1:60" ht="12.75" customHeight="1">
      <c r="A140" s="4"/>
      <c r="B140" s="1334"/>
      <c r="C140" s="1476"/>
      <c r="D140" s="1477"/>
      <c r="E140" s="1477"/>
      <c r="F140" s="1494"/>
      <c r="G140" s="1494"/>
      <c r="H140" s="1494"/>
      <c r="I140" s="1494"/>
      <c r="J140" s="1494"/>
      <c r="K140" s="1494"/>
      <c r="L140" s="1494"/>
      <c r="M140" s="1494"/>
      <c r="N140" s="1494"/>
      <c r="O140" s="1494"/>
      <c r="P140" s="1494"/>
      <c r="Q140" s="1494"/>
      <c r="R140" s="1494"/>
      <c r="S140" s="1494"/>
      <c r="T140" s="1494"/>
      <c r="U140" s="1471"/>
      <c r="V140" s="1471"/>
      <c r="W140" s="1447"/>
      <c r="X140" s="1499"/>
      <c r="Y140" s="1503"/>
      <c r="Z140" s="1504"/>
      <c r="AA140" s="1504"/>
      <c r="AB140" s="1504"/>
      <c r="AC140" s="1504"/>
      <c r="AD140" s="1504"/>
      <c r="AE140" s="1504"/>
      <c r="AF140" s="1504"/>
      <c r="AG140" s="1504"/>
      <c r="AH140" s="1504"/>
      <c r="AI140" s="1504"/>
      <c r="AJ140" s="1504"/>
      <c r="AK140" s="1504"/>
      <c r="AL140" s="1504"/>
      <c r="AM140" s="1505"/>
      <c r="AN140" s="1515"/>
      <c r="AO140" s="1516"/>
      <c r="AP140" s="1516"/>
      <c r="AQ140" s="1517"/>
      <c r="AR140" s="4"/>
      <c r="AS140" s="4"/>
      <c r="AT140" s="4"/>
      <c r="AU140" s="4"/>
      <c r="AV140" s="50"/>
      <c r="AW140" s="149">
        <v>10</v>
      </c>
      <c r="AX140" s="150" t="s">
        <v>290</v>
      </c>
      <c r="AY140" s="151">
        <v>33</v>
      </c>
      <c r="AZ140" s="152">
        <f t="shared" si="3"/>
        <v>0</v>
      </c>
      <c r="BA140" s="153">
        <v>36</v>
      </c>
      <c r="BB140" s="152">
        <f t="shared" si="4"/>
        <v>0</v>
      </c>
      <c r="BC140" s="153">
        <v>27</v>
      </c>
      <c r="BD140" s="152">
        <f t="shared" si="0"/>
        <v>0.125</v>
      </c>
      <c r="BE140" s="153">
        <v>34</v>
      </c>
      <c r="BF140" s="154">
        <f t="shared" si="1"/>
        <v>0</v>
      </c>
      <c r="BG140" s="155">
        <f t="shared" si="2"/>
        <v>0.125</v>
      </c>
      <c r="BH140" s="156"/>
    </row>
    <row r="141" spans="1:60" ht="12.75" customHeight="1">
      <c r="A141" s="4"/>
      <c r="B141" s="1334"/>
      <c r="C141" s="1476"/>
      <c r="D141" s="1477"/>
      <c r="E141" s="1477"/>
      <c r="F141" s="1494" t="s">
        <v>264</v>
      </c>
      <c r="G141" s="1494"/>
      <c r="H141" s="1494"/>
      <c r="I141" s="1494"/>
      <c r="J141" s="1494"/>
      <c r="K141" s="1494"/>
      <c r="L141" s="1494"/>
      <c r="M141" s="1494"/>
      <c r="N141" s="1494"/>
      <c r="O141" s="1494"/>
      <c r="P141" s="1494"/>
      <c r="Q141" s="1494"/>
      <c r="R141" s="1494"/>
      <c r="S141" s="1494"/>
      <c r="T141" s="1494"/>
      <c r="U141" s="1469" t="str">
        <f>IF($AX$125="","",VLOOKUP($AX$125,$AX$131:BF189,8,FALSE))</f>
        <v/>
      </c>
      <c r="V141" s="1469"/>
      <c r="W141" s="1445" t="s">
        <v>56</v>
      </c>
      <c r="X141" s="1496"/>
      <c r="Y141" s="1503"/>
      <c r="Z141" s="1504"/>
      <c r="AA141" s="1504"/>
      <c r="AB141" s="1504"/>
      <c r="AC141" s="1504"/>
      <c r="AD141" s="1504"/>
      <c r="AE141" s="1504"/>
      <c r="AF141" s="1504"/>
      <c r="AG141" s="1504"/>
      <c r="AH141" s="1504"/>
      <c r="AI141" s="1504"/>
      <c r="AJ141" s="1504"/>
      <c r="AK141" s="1504"/>
      <c r="AL141" s="1504"/>
      <c r="AM141" s="1505"/>
      <c r="AN141" s="1509" t="str">
        <f>IF($AX$125="","",VLOOKUP($AX$125,$AX$131:BY189,9,FALSE))</f>
        <v/>
      </c>
      <c r="AO141" s="1510"/>
      <c r="AP141" s="1510" t="str">
        <f>IF($AX$125="","",VLOOKUP($AX$125,$AX$131:CA189,2,FALSE))</f>
        <v/>
      </c>
      <c r="AQ141" s="1511"/>
      <c r="AR141" s="4"/>
      <c r="AS141" s="4"/>
      <c r="AT141" s="4"/>
      <c r="AU141" s="4"/>
      <c r="AV141" s="50"/>
      <c r="AW141" s="149">
        <v>11</v>
      </c>
      <c r="AX141" s="150" t="s">
        <v>291</v>
      </c>
      <c r="AY141" s="151">
        <v>13</v>
      </c>
      <c r="AZ141" s="152">
        <f t="shared" si="3"/>
        <v>0.375</v>
      </c>
      <c r="BA141" s="153">
        <v>28</v>
      </c>
      <c r="BB141" s="152">
        <f t="shared" si="4"/>
        <v>0.1875</v>
      </c>
      <c r="BC141" s="153">
        <v>20</v>
      </c>
      <c r="BD141" s="152">
        <f t="shared" si="0"/>
        <v>0.25</v>
      </c>
      <c r="BE141" s="153">
        <v>27</v>
      </c>
      <c r="BF141" s="154">
        <f t="shared" si="1"/>
        <v>0.125</v>
      </c>
      <c r="BG141" s="155">
        <f t="shared" si="2"/>
        <v>0.9375</v>
      </c>
      <c r="BH141" s="156"/>
    </row>
    <row r="142" spans="1:60" ht="12.75" customHeight="1">
      <c r="A142" s="4"/>
      <c r="B142" s="1334"/>
      <c r="C142" s="1476"/>
      <c r="D142" s="1477"/>
      <c r="E142" s="1477"/>
      <c r="F142" s="1494"/>
      <c r="G142" s="1494"/>
      <c r="H142" s="1494"/>
      <c r="I142" s="1494"/>
      <c r="J142" s="1494"/>
      <c r="K142" s="1494"/>
      <c r="L142" s="1494"/>
      <c r="M142" s="1494"/>
      <c r="N142" s="1494"/>
      <c r="O142" s="1494"/>
      <c r="P142" s="1494"/>
      <c r="Q142" s="1494"/>
      <c r="R142" s="1494"/>
      <c r="S142" s="1494"/>
      <c r="T142" s="1494"/>
      <c r="U142" s="1495"/>
      <c r="V142" s="1495"/>
      <c r="W142" s="1497"/>
      <c r="X142" s="1498"/>
      <c r="Y142" s="1503"/>
      <c r="Z142" s="1504"/>
      <c r="AA142" s="1504"/>
      <c r="AB142" s="1504"/>
      <c r="AC142" s="1504"/>
      <c r="AD142" s="1504"/>
      <c r="AE142" s="1504"/>
      <c r="AF142" s="1504"/>
      <c r="AG142" s="1504"/>
      <c r="AH142" s="1504"/>
      <c r="AI142" s="1504"/>
      <c r="AJ142" s="1504"/>
      <c r="AK142" s="1504"/>
      <c r="AL142" s="1504"/>
      <c r="AM142" s="1505"/>
      <c r="AN142" s="1512"/>
      <c r="AO142" s="1513"/>
      <c r="AP142" s="1513"/>
      <c r="AQ142" s="1514"/>
      <c r="AR142" s="4"/>
      <c r="AS142" s="4"/>
      <c r="AT142" s="4"/>
      <c r="AU142" s="4"/>
      <c r="AV142" s="50"/>
      <c r="AW142" s="149">
        <v>12</v>
      </c>
      <c r="AX142" s="150" t="s">
        <v>292</v>
      </c>
      <c r="AY142" s="151">
        <v>21</v>
      </c>
      <c r="AZ142" s="152">
        <f t="shared" si="3"/>
        <v>0.1875</v>
      </c>
      <c r="BA142" s="153">
        <v>30</v>
      </c>
      <c r="BB142" s="152">
        <f t="shared" si="4"/>
        <v>0.1875</v>
      </c>
      <c r="BC142" s="153">
        <v>29</v>
      </c>
      <c r="BD142" s="152">
        <f t="shared" si="0"/>
        <v>0.125</v>
      </c>
      <c r="BE142" s="153">
        <v>39</v>
      </c>
      <c r="BF142" s="154">
        <f t="shared" si="1"/>
        <v>0</v>
      </c>
      <c r="BG142" s="155">
        <f t="shared" si="2"/>
        <v>0.5</v>
      </c>
      <c r="BH142" s="156"/>
    </row>
    <row r="143" spans="1:60" ht="12.75" customHeight="1">
      <c r="A143" s="4"/>
      <c r="B143" s="1334"/>
      <c r="C143" s="1476"/>
      <c r="D143" s="1477"/>
      <c r="E143" s="1477"/>
      <c r="F143" s="1494"/>
      <c r="G143" s="1494"/>
      <c r="H143" s="1494"/>
      <c r="I143" s="1494"/>
      <c r="J143" s="1494"/>
      <c r="K143" s="1494"/>
      <c r="L143" s="1494"/>
      <c r="M143" s="1494"/>
      <c r="N143" s="1494"/>
      <c r="O143" s="1494"/>
      <c r="P143" s="1494"/>
      <c r="Q143" s="1494"/>
      <c r="R143" s="1494"/>
      <c r="S143" s="1494"/>
      <c r="T143" s="1494"/>
      <c r="U143" s="1495"/>
      <c r="V143" s="1495"/>
      <c r="W143" s="1497"/>
      <c r="X143" s="1498"/>
      <c r="Y143" s="1503"/>
      <c r="Z143" s="1504"/>
      <c r="AA143" s="1504"/>
      <c r="AB143" s="1504"/>
      <c r="AC143" s="1504"/>
      <c r="AD143" s="1504"/>
      <c r="AE143" s="1504"/>
      <c r="AF143" s="1504"/>
      <c r="AG143" s="1504"/>
      <c r="AH143" s="1504"/>
      <c r="AI143" s="1504"/>
      <c r="AJ143" s="1504"/>
      <c r="AK143" s="1504"/>
      <c r="AL143" s="1504"/>
      <c r="AM143" s="1505"/>
      <c r="AN143" s="1512"/>
      <c r="AO143" s="1513"/>
      <c r="AP143" s="1513"/>
      <c r="AQ143" s="1514"/>
      <c r="AR143" s="4"/>
      <c r="AS143" s="4"/>
      <c r="AT143" s="4"/>
      <c r="AU143" s="4"/>
      <c r="AV143" s="50"/>
      <c r="AW143" s="149">
        <v>13</v>
      </c>
      <c r="AX143" s="150" t="s">
        <v>293</v>
      </c>
      <c r="AY143" s="151">
        <v>45</v>
      </c>
      <c r="AZ143" s="152">
        <f t="shared" si="3"/>
        <v>0</v>
      </c>
      <c r="BA143" s="153">
        <v>45</v>
      </c>
      <c r="BB143" s="152">
        <f t="shared" si="4"/>
        <v>0</v>
      </c>
      <c r="BC143" s="153">
        <v>44</v>
      </c>
      <c r="BD143" s="152">
        <f t="shared" si="0"/>
        <v>0</v>
      </c>
      <c r="BE143" s="153">
        <v>47</v>
      </c>
      <c r="BF143" s="154">
        <f t="shared" si="1"/>
        <v>0</v>
      </c>
      <c r="BG143" s="155">
        <f t="shared" si="2"/>
        <v>0</v>
      </c>
      <c r="BH143" s="156"/>
    </row>
    <row r="144" spans="1:60" ht="12.75" customHeight="1">
      <c r="A144" s="4"/>
      <c r="B144" s="1335"/>
      <c r="C144" s="1479"/>
      <c r="D144" s="1480"/>
      <c r="E144" s="1480"/>
      <c r="F144" s="1494"/>
      <c r="G144" s="1494"/>
      <c r="H144" s="1494"/>
      <c r="I144" s="1494"/>
      <c r="J144" s="1494"/>
      <c r="K144" s="1494"/>
      <c r="L144" s="1494"/>
      <c r="M144" s="1494"/>
      <c r="N144" s="1494"/>
      <c r="O144" s="1494"/>
      <c r="P144" s="1494"/>
      <c r="Q144" s="1494"/>
      <c r="R144" s="1494"/>
      <c r="S144" s="1494"/>
      <c r="T144" s="1494"/>
      <c r="U144" s="1471"/>
      <c r="V144" s="1471"/>
      <c r="W144" s="1447"/>
      <c r="X144" s="1499"/>
      <c r="Y144" s="1506"/>
      <c r="Z144" s="1507"/>
      <c r="AA144" s="1507"/>
      <c r="AB144" s="1507"/>
      <c r="AC144" s="1507"/>
      <c r="AD144" s="1507"/>
      <c r="AE144" s="1507"/>
      <c r="AF144" s="1507"/>
      <c r="AG144" s="1507"/>
      <c r="AH144" s="1507"/>
      <c r="AI144" s="1507"/>
      <c r="AJ144" s="1507"/>
      <c r="AK144" s="1507"/>
      <c r="AL144" s="1507"/>
      <c r="AM144" s="1508"/>
      <c r="AN144" s="1515"/>
      <c r="AO144" s="1516"/>
      <c r="AP144" s="1516"/>
      <c r="AQ144" s="1517"/>
      <c r="AR144" s="4"/>
      <c r="AS144" s="4"/>
      <c r="AT144" s="4"/>
      <c r="AU144" s="4"/>
      <c r="AV144" s="50"/>
      <c r="AW144" s="149">
        <v>14</v>
      </c>
      <c r="AX144" s="150" t="s">
        <v>294</v>
      </c>
      <c r="AY144" s="157">
        <v>46</v>
      </c>
      <c r="AZ144" s="158">
        <f t="shared" si="3"/>
        <v>0</v>
      </c>
      <c r="BA144" s="159">
        <v>45</v>
      </c>
      <c r="BB144" s="158">
        <f t="shared" si="4"/>
        <v>0</v>
      </c>
      <c r="BC144" s="159">
        <v>44</v>
      </c>
      <c r="BD144" s="158">
        <f t="shared" si="0"/>
        <v>0</v>
      </c>
      <c r="BE144" s="159">
        <v>46</v>
      </c>
      <c r="BF144" s="160">
        <f t="shared" si="1"/>
        <v>0</v>
      </c>
      <c r="BG144" s="155">
        <f t="shared" si="2"/>
        <v>0</v>
      </c>
      <c r="BH144" s="161"/>
    </row>
    <row r="145" spans="1:60" ht="10.5" customHeight="1">
      <c r="A145" s="4"/>
      <c r="B145" s="121"/>
      <c r="C145" s="127"/>
      <c r="D145" s="127"/>
      <c r="E145" s="127"/>
      <c r="F145" s="127"/>
      <c r="G145" s="127"/>
      <c r="H145" s="125"/>
      <c r="I145" s="125"/>
      <c r="J145" s="125"/>
      <c r="K145" s="125"/>
      <c r="L145" s="125"/>
      <c r="M145" s="125"/>
      <c r="N145" s="125"/>
      <c r="O145" s="125"/>
      <c r="P145" s="125"/>
      <c r="Q145" s="125"/>
      <c r="R145" s="125"/>
      <c r="S145" s="125"/>
      <c r="T145" s="125"/>
      <c r="U145" s="125"/>
      <c r="V145" s="125"/>
      <c r="W145" s="125"/>
      <c r="X145" s="125"/>
      <c r="Y145" s="125"/>
      <c r="Z145" s="125"/>
      <c r="AA145" s="133"/>
      <c r="AB145" s="133"/>
      <c r="AC145" s="133"/>
      <c r="AD145" s="133"/>
      <c r="AE145" s="133"/>
      <c r="AF145" s="57"/>
      <c r="AG145" s="57"/>
      <c r="AH145" s="57"/>
      <c r="AI145" s="122"/>
      <c r="AJ145" s="122"/>
      <c r="AK145" s="122"/>
      <c r="AL145" s="122"/>
      <c r="AM145" s="122"/>
      <c r="AN145" s="58"/>
      <c r="AO145" s="58"/>
      <c r="AP145" s="58"/>
      <c r="AQ145" s="58"/>
      <c r="AR145" s="4"/>
      <c r="AS145" s="4"/>
      <c r="AT145" s="4"/>
      <c r="AU145" s="4"/>
      <c r="AV145" s="50"/>
      <c r="AW145" s="149">
        <v>15</v>
      </c>
      <c r="AX145" s="150" t="s">
        <v>295</v>
      </c>
      <c r="AY145" s="157">
        <v>24</v>
      </c>
      <c r="AZ145" s="158">
        <f t="shared" si="3"/>
        <v>0.1875</v>
      </c>
      <c r="BA145" s="159">
        <v>17</v>
      </c>
      <c r="BB145" s="158">
        <f t="shared" si="4"/>
        <v>0.375</v>
      </c>
      <c r="BC145" s="159">
        <v>29</v>
      </c>
      <c r="BD145" s="158">
        <f t="shared" si="0"/>
        <v>0.125</v>
      </c>
      <c r="BE145" s="159">
        <v>32</v>
      </c>
      <c r="BF145" s="160">
        <f t="shared" si="1"/>
        <v>0</v>
      </c>
      <c r="BG145" s="155">
        <f t="shared" si="2"/>
        <v>0.6875</v>
      </c>
      <c r="BH145" s="161"/>
    </row>
    <row r="146" spans="1:60" ht="23.25" customHeight="1">
      <c r="A146" s="4"/>
      <c r="B146" s="121"/>
      <c r="C146" s="127"/>
      <c r="D146" s="127"/>
      <c r="E146" s="127"/>
      <c r="F146" s="127"/>
      <c r="G146" s="127"/>
      <c r="H146" s="125"/>
      <c r="I146" s="125"/>
      <c r="J146" s="125"/>
      <c r="K146" s="125"/>
      <c r="L146" s="125"/>
      <c r="M146" s="125"/>
      <c r="N146" s="125"/>
      <c r="O146" s="125"/>
      <c r="P146" s="125"/>
      <c r="Q146" s="125"/>
      <c r="R146" s="125"/>
      <c r="S146" s="125"/>
      <c r="T146" s="125"/>
      <c r="U146" s="125"/>
      <c r="V146" s="125"/>
      <c r="W146" s="125"/>
      <c r="X146" s="125"/>
      <c r="Y146" s="125"/>
      <c r="Z146" s="125"/>
      <c r="AA146" s="133"/>
      <c r="AB146" s="133"/>
      <c r="AC146" s="133"/>
      <c r="AD146" s="133"/>
      <c r="AE146" s="133"/>
      <c r="AF146" s="57"/>
      <c r="AG146" s="57"/>
      <c r="AH146" s="57"/>
      <c r="AI146" s="1007" t="s">
        <v>2</v>
      </c>
      <c r="AJ146" s="1008"/>
      <c r="AK146" s="1008"/>
      <c r="AL146" s="1008"/>
      <c r="AM146" s="1009"/>
      <c r="AN146" s="1524" t="str">
        <f>IF(SUM(AN129,AN133,AN137,AN141)=0,"",SUM(AN129,AN133,AN137,AN141))</f>
        <v/>
      </c>
      <c r="AO146" s="1525"/>
      <c r="AP146" s="1525"/>
      <c r="AQ146" s="1526"/>
      <c r="AR146" s="4"/>
      <c r="AS146" s="4"/>
      <c r="AT146" s="4"/>
      <c r="AU146" s="4"/>
      <c r="AV146" s="50"/>
      <c r="AW146" s="149">
        <v>16</v>
      </c>
      <c r="AX146" s="150" t="s">
        <v>296</v>
      </c>
      <c r="AY146" s="157">
        <v>24</v>
      </c>
      <c r="AZ146" s="158">
        <f t="shared" si="3"/>
        <v>0.1875</v>
      </c>
      <c r="BA146" s="159">
        <v>34</v>
      </c>
      <c r="BB146" s="158">
        <f t="shared" si="4"/>
        <v>0</v>
      </c>
      <c r="BC146" s="159">
        <v>37</v>
      </c>
      <c r="BD146" s="158">
        <f t="shared" si="0"/>
        <v>0</v>
      </c>
      <c r="BE146" s="159">
        <v>30</v>
      </c>
      <c r="BF146" s="160">
        <f t="shared" si="1"/>
        <v>0.125</v>
      </c>
      <c r="BG146" s="155">
        <f t="shared" si="2"/>
        <v>0.3125</v>
      </c>
      <c r="BH146" s="161"/>
    </row>
    <row r="147" spans="1:60" ht="3.75" customHeight="1">
      <c r="A147" s="4"/>
      <c r="B147" s="121"/>
      <c r="C147" s="127"/>
      <c r="D147" s="127"/>
      <c r="E147" s="127"/>
      <c r="F147" s="127"/>
      <c r="G147" s="127"/>
      <c r="H147" s="125"/>
      <c r="I147" s="125"/>
      <c r="J147" s="125"/>
      <c r="K147" s="125"/>
      <c r="L147" s="125"/>
      <c r="M147" s="125"/>
      <c r="N147" s="125"/>
      <c r="O147" s="125"/>
      <c r="P147" s="125"/>
      <c r="Q147" s="125"/>
      <c r="R147" s="125"/>
      <c r="S147" s="125"/>
      <c r="T147" s="125"/>
      <c r="U147" s="125"/>
      <c r="V147" s="125"/>
      <c r="W147" s="125"/>
      <c r="X147" s="125"/>
      <c r="Y147" s="125"/>
      <c r="Z147" s="125"/>
      <c r="AA147" s="133"/>
      <c r="AB147" s="133"/>
      <c r="AC147" s="133"/>
      <c r="AD147" s="133"/>
      <c r="AE147" s="133"/>
      <c r="AF147" s="57"/>
      <c r="AG147" s="57"/>
      <c r="AH147" s="57"/>
      <c r="AI147" s="1013"/>
      <c r="AJ147" s="1014"/>
      <c r="AK147" s="1014"/>
      <c r="AL147" s="1014"/>
      <c r="AM147" s="1015"/>
      <c r="AN147" s="1527"/>
      <c r="AO147" s="1528"/>
      <c r="AP147" s="1528"/>
      <c r="AQ147" s="1529"/>
      <c r="AR147" s="4"/>
      <c r="AS147" s="4"/>
      <c r="AT147" s="4"/>
      <c r="AU147" s="4"/>
      <c r="AV147" s="50"/>
      <c r="AW147" s="149">
        <v>17</v>
      </c>
      <c r="AX147" s="150" t="s">
        <v>297</v>
      </c>
      <c r="AY147" s="157">
        <v>35</v>
      </c>
      <c r="AZ147" s="158">
        <f t="shared" si="3"/>
        <v>0</v>
      </c>
      <c r="BA147" s="159">
        <v>36</v>
      </c>
      <c r="BB147" s="158">
        <f t="shared" si="4"/>
        <v>0</v>
      </c>
      <c r="BC147" s="159">
        <v>27</v>
      </c>
      <c r="BD147" s="158">
        <f t="shared" si="0"/>
        <v>0.125</v>
      </c>
      <c r="BE147" s="159">
        <v>34</v>
      </c>
      <c r="BF147" s="160">
        <f t="shared" si="1"/>
        <v>0</v>
      </c>
      <c r="BG147" s="155">
        <f t="shared" si="2"/>
        <v>0.125</v>
      </c>
      <c r="BH147" s="161"/>
    </row>
    <row r="148" spans="1:60" ht="0.75" customHeight="1">
      <c r="A148" s="4"/>
      <c r="B148" s="121"/>
      <c r="C148" s="127"/>
      <c r="D148" s="127"/>
      <c r="E148" s="127"/>
      <c r="F148" s="127"/>
      <c r="G148" s="127"/>
      <c r="H148" s="125"/>
      <c r="I148" s="125"/>
      <c r="J148" s="125"/>
      <c r="K148" s="125"/>
      <c r="L148" s="125"/>
      <c r="M148" s="125"/>
      <c r="N148" s="125"/>
      <c r="O148" s="125"/>
      <c r="P148" s="125"/>
      <c r="Q148" s="125"/>
      <c r="R148" s="125"/>
      <c r="S148" s="125"/>
      <c r="T148" s="125"/>
      <c r="U148" s="125"/>
      <c r="V148" s="125"/>
      <c r="W148" s="125"/>
      <c r="X148" s="125"/>
      <c r="Y148" s="125"/>
      <c r="Z148" s="125"/>
      <c r="AA148" s="133"/>
      <c r="AB148" s="133"/>
      <c r="AC148" s="133"/>
      <c r="AD148" s="133"/>
      <c r="AE148" s="133"/>
      <c r="AF148" s="57"/>
      <c r="AG148" s="57"/>
      <c r="AH148" s="57"/>
      <c r="AI148" s="122"/>
      <c r="AJ148" s="122"/>
      <c r="AK148" s="122"/>
      <c r="AL148" s="122"/>
      <c r="AM148" s="122"/>
      <c r="AN148" s="58"/>
      <c r="AO148" s="58"/>
      <c r="AP148" s="58"/>
      <c r="AQ148" s="58"/>
      <c r="AR148" s="4"/>
      <c r="AS148" s="4"/>
      <c r="AT148" s="4"/>
      <c r="AU148" s="4"/>
      <c r="AV148" s="50"/>
      <c r="AW148" s="149">
        <v>18</v>
      </c>
      <c r="AX148" s="150" t="s">
        <v>298</v>
      </c>
      <c r="AY148" s="157">
        <v>8</v>
      </c>
      <c r="AZ148" s="158">
        <f t="shared" si="3"/>
        <v>0.5625</v>
      </c>
      <c r="BA148" s="159">
        <v>6</v>
      </c>
      <c r="BB148" s="158">
        <f t="shared" si="4"/>
        <v>0.5625</v>
      </c>
      <c r="BC148" s="159">
        <v>6</v>
      </c>
      <c r="BD148" s="158">
        <f t="shared" si="0"/>
        <v>0.375</v>
      </c>
      <c r="BE148" s="159">
        <v>10</v>
      </c>
      <c r="BF148" s="160">
        <f t="shared" si="1"/>
        <v>0.375</v>
      </c>
      <c r="BG148" s="155">
        <f t="shared" si="2"/>
        <v>1.875</v>
      </c>
      <c r="BH148" s="161"/>
    </row>
    <row r="149" spans="1:60" s="12" customFormat="1" ht="9.75" customHeight="1">
      <c r="A149" s="11"/>
      <c r="B149" s="11" t="s">
        <v>9</v>
      </c>
      <c r="C149" s="11"/>
      <c r="D149" s="11"/>
      <c r="E149" s="11"/>
      <c r="F149" s="11"/>
      <c r="G149" s="11"/>
      <c r="H149" s="11"/>
      <c r="I149" s="11"/>
      <c r="J149" s="11"/>
      <c r="K149" s="11"/>
      <c r="L149" s="11"/>
      <c r="M149" s="11"/>
      <c r="N149" s="11"/>
      <c r="O149" s="11"/>
      <c r="P149" s="11"/>
      <c r="Q149" s="11"/>
      <c r="R149" s="11"/>
      <c r="S149" s="11"/>
      <c r="T149" s="11"/>
      <c r="U149" s="11"/>
      <c r="V149" s="11"/>
      <c r="W149" s="11"/>
      <c r="X149" s="11"/>
      <c r="Y149" s="11"/>
      <c r="Z149" s="11"/>
      <c r="AA149" s="11"/>
      <c r="AB149" s="11"/>
      <c r="AC149" s="11"/>
      <c r="AD149" s="11"/>
      <c r="AE149" s="11"/>
      <c r="AF149" s="11"/>
      <c r="AG149" s="11"/>
      <c r="AH149" s="11"/>
      <c r="AI149" s="11"/>
      <c r="AJ149" s="11"/>
      <c r="AK149" s="11"/>
      <c r="AL149" s="11"/>
      <c r="AM149" s="11"/>
      <c r="AN149" s="11"/>
      <c r="AO149" s="11"/>
      <c r="AP149" s="11"/>
      <c r="AQ149" s="11"/>
      <c r="AR149" s="11"/>
      <c r="AS149" s="11"/>
      <c r="AT149" s="11"/>
      <c r="AU149" s="11"/>
      <c r="AV149" s="54"/>
      <c r="AW149" s="149">
        <v>19</v>
      </c>
      <c r="AX149" s="150" t="s">
        <v>299</v>
      </c>
      <c r="AY149" s="157">
        <v>6</v>
      </c>
      <c r="AZ149" s="158">
        <f t="shared" si="3"/>
        <v>0.5625</v>
      </c>
      <c r="BA149" s="159">
        <v>7</v>
      </c>
      <c r="BB149" s="158">
        <f t="shared" si="4"/>
        <v>0.5625</v>
      </c>
      <c r="BC149" s="159">
        <v>13</v>
      </c>
      <c r="BD149" s="158">
        <f t="shared" si="0"/>
        <v>0.25</v>
      </c>
      <c r="BE149" s="159">
        <v>5</v>
      </c>
      <c r="BF149" s="160">
        <f t="shared" si="1"/>
        <v>0.5</v>
      </c>
      <c r="BG149" s="155">
        <f t="shared" si="2"/>
        <v>1.875</v>
      </c>
      <c r="BH149" s="161"/>
    </row>
    <row r="150" spans="1:60" s="12" customFormat="1" ht="15" customHeight="1">
      <c r="A150" s="11"/>
      <c r="B150" s="11" t="s">
        <v>59</v>
      </c>
      <c r="C150" s="11"/>
      <c r="D150" s="11"/>
      <c r="E150" s="11"/>
      <c r="F150" s="11"/>
      <c r="G150" s="11"/>
      <c r="H150" s="11"/>
      <c r="I150" s="11"/>
      <c r="J150" s="11"/>
      <c r="K150" s="11"/>
      <c r="L150" s="11"/>
      <c r="M150" s="11"/>
      <c r="N150" s="11"/>
      <c r="O150" s="11"/>
      <c r="P150" s="11"/>
      <c r="Q150" s="11"/>
      <c r="R150" s="11"/>
      <c r="S150" s="11"/>
      <c r="T150" s="11"/>
      <c r="U150" s="11"/>
      <c r="V150" s="11"/>
      <c r="W150" s="11"/>
      <c r="X150" s="11"/>
      <c r="Y150" s="11"/>
      <c r="Z150" s="11"/>
      <c r="AA150" s="11"/>
      <c r="AB150" s="11"/>
      <c r="AC150" s="11"/>
      <c r="AD150" s="11"/>
      <c r="AE150" s="11"/>
      <c r="AF150" s="11"/>
      <c r="AG150" s="11"/>
      <c r="AH150" s="11"/>
      <c r="AI150" s="11"/>
      <c r="AJ150" s="11"/>
      <c r="AK150" s="11"/>
      <c r="AL150" s="11"/>
      <c r="AM150" s="11"/>
      <c r="AN150" s="11"/>
      <c r="AO150" s="11"/>
      <c r="AP150" s="11"/>
      <c r="AQ150" s="11"/>
      <c r="AR150" s="11"/>
      <c r="AS150" s="11"/>
      <c r="AT150" s="11"/>
      <c r="AU150" s="11"/>
      <c r="AV150" s="54"/>
      <c r="AW150" s="149">
        <v>20</v>
      </c>
      <c r="AX150" s="150" t="s">
        <v>300</v>
      </c>
      <c r="AY150" s="157">
        <v>4</v>
      </c>
      <c r="AZ150" s="158">
        <f t="shared" si="3"/>
        <v>0.75</v>
      </c>
      <c r="BA150" s="159">
        <v>3</v>
      </c>
      <c r="BB150" s="158">
        <f t="shared" si="4"/>
        <v>0.75</v>
      </c>
      <c r="BC150" s="159">
        <v>8</v>
      </c>
      <c r="BD150" s="158">
        <f t="shared" si="0"/>
        <v>0.375</v>
      </c>
      <c r="BE150" s="159">
        <v>8</v>
      </c>
      <c r="BF150" s="160">
        <f t="shared" si="1"/>
        <v>0.375</v>
      </c>
      <c r="BG150" s="155">
        <f t="shared" si="2"/>
        <v>2.25</v>
      </c>
      <c r="BH150" s="161"/>
    </row>
    <row r="151" spans="1:60" ht="3" customHeight="1">
      <c r="A151" s="4"/>
      <c r="B151" s="121"/>
      <c r="C151" s="127"/>
      <c r="D151" s="127"/>
      <c r="E151" s="127"/>
      <c r="F151" s="127"/>
      <c r="G151" s="127"/>
      <c r="H151" s="125"/>
      <c r="I151" s="125"/>
      <c r="J151" s="125"/>
      <c r="K151" s="125"/>
      <c r="L151" s="125"/>
      <c r="M151" s="125"/>
      <c r="N151" s="125"/>
      <c r="O151" s="125"/>
      <c r="P151" s="125"/>
      <c r="Q151" s="125"/>
      <c r="R151" s="125"/>
      <c r="S151" s="125"/>
      <c r="T151" s="125"/>
      <c r="U151" s="125"/>
      <c r="V151" s="125"/>
      <c r="W151" s="125"/>
      <c r="X151" s="125"/>
      <c r="Y151" s="125"/>
      <c r="Z151" s="125"/>
      <c r="AA151" s="133"/>
      <c r="AB151" s="133"/>
      <c r="AC151" s="133"/>
      <c r="AD151" s="133"/>
      <c r="AE151" s="133"/>
      <c r="AF151" s="57"/>
      <c r="AG151" s="57"/>
      <c r="AH151" s="57"/>
      <c r="AI151" s="122"/>
      <c r="AJ151" s="122"/>
      <c r="AK151" s="122"/>
      <c r="AL151" s="122"/>
      <c r="AM151" s="122"/>
      <c r="AN151" s="58"/>
      <c r="AO151" s="58"/>
      <c r="AP151" s="58"/>
      <c r="AQ151" s="58"/>
      <c r="AR151" s="4"/>
      <c r="AS151" s="4"/>
      <c r="AT151" s="4"/>
      <c r="AU151" s="4"/>
      <c r="AV151" s="50"/>
      <c r="AW151" s="149">
        <v>21</v>
      </c>
      <c r="AX151" s="150" t="s">
        <v>301</v>
      </c>
      <c r="AY151" s="157">
        <v>1</v>
      </c>
      <c r="AZ151" s="158">
        <f t="shared" si="3"/>
        <v>0.75</v>
      </c>
      <c r="BA151" s="159">
        <v>1</v>
      </c>
      <c r="BB151" s="158">
        <f t="shared" si="4"/>
        <v>0.75</v>
      </c>
      <c r="BC151" s="159">
        <v>1</v>
      </c>
      <c r="BD151" s="158">
        <f t="shared" si="0"/>
        <v>0.5</v>
      </c>
      <c r="BE151" s="159">
        <v>1</v>
      </c>
      <c r="BF151" s="160">
        <f t="shared" si="1"/>
        <v>0.5</v>
      </c>
      <c r="BG151" s="155">
        <f t="shared" si="2"/>
        <v>2.5</v>
      </c>
      <c r="BH151" s="161"/>
    </row>
    <row r="152" spans="1:60" ht="7.5" hidden="1" customHeight="1">
      <c r="A152" s="4"/>
      <c r="B152" s="121"/>
      <c r="C152" s="127"/>
      <c r="D152" s="127"/>
      <c r="E152" s="127"/>
      <c r="F152" s="127"/>
      <c r="G152" s="127"/>
      <c r="H152" s="125"/>
      <c r="I152" s="125"/>
      <c r="J152" s="125"/>
      <c r="K152" s="125"/>
      <c r="L152" s="125"/>
      <c r="M152" s="125"/>
      <c r="N152" s="125"/>
      <c r="O152" s="125"/>
      <c r="P152" s="125"/>
      <c r="Q152" s="125"/>
      <c r="R152" s="125"/>
      <c r="S152" s="125"/>
      <c r="T152" s="125"/>
      <c r="U152" s="125"/>
      <c r="V152" s="125"/>
      <c r="W152" s="125"/>
      <c r="X152" s="125"/>
      <c r="Y152" s="125"/>
      <c r="Z152" s="125"/>
      <c r="AA152" s="133"/>
      <c r="AB152" s="133"/>
      <c r="AC152" s="133"/>
      <c r="AD152" s="133"/>
      <c r="AE152" s="133"/>
      <c r="AF152" s="57"/>
      <c r="AG152" s="57"/>
      <c r="AH152" s="57"/>
      <c r="AI152" s="122"/>
      <c r="AJ152" s="122"/>
      <c r="AK152" s="122"/>
      <c r="AL152" s="122"/>
      <c r="AM152" s="122"/>
      <c r="AN152" s="58"/>
      <c r="AO152" s="58"/>
      <c r="AP152" s="58"/>
      <c r="AQ152" s="58"/>
      <c r="AR152" s="4"/>
      <c r="AS152" s="4"/>
      <c r="AT152" s="4"/>
      <c r="AU152" s="4"/>
      <c r="AV152" s="50"/>
      <c r="AW152" s="149">
        <v>22</v>
      </c>
      <c r="AX152" s="150" t="s">
        <v>302</v>
      </c>
      <c r="AY152" s="157">
        <v>14</v>
      </c>
      <c r="AZ152" s="158">
        <f t="shared" si="3"/>
        <v>0.375</v>
      </c>
      <c r="BA152" s="159">
        <v>15</v>
      </c>
      <c r="BB152" s="158">
        <f t="shared" si="4"/>
        <v>0.375</v>
      </c>
      <c r="BC152" s="159">
        <v>2</v>
      </c>
      <c r="BD152" s="158">
        <f t="shared" si="0"/>
        <v>0.5</v>
      </c>
      <c r="BE152" s="159">
        <v>3</v>
      </c>
      <c r="BF152" s="160">
        <f t="shared" si="1"/>
        <v>0.5</v>
      </c>
      <c r="BG152" s="155">
        <f t="shared" si="2"/>
        <v>1.75</v>
      </c>
      <c r="BH152" s="161"/>
    </row>
    <row r="153" spans="1:60" ht="1.5" hidden="1" customHeight="1">
      <c r="A153" s="4"/>
      <c r="B153" s="4"/>
      <c r="C153" s="4"/>
      <c r="D153" s="4"/>
      <c r="E153" s="4"/>
      <c r="F153" s="4"/>
      <c r="G153" s="4"/>
      <c r="H153" s="4"/>
      <c r="I153" s="4"/>
      <c r="J153" s="4"/>
      <c r="K153" s="4"/>
      <c r="L153" s="4"/>
      <c r="M153" s="4"/>
      <c r="N153" s="4"/>
      <c r="O153" s="4"/>
      <c r="P153" s="4"/>
      <c r="Q153" s="4"/>
      <c r="R153" s="4"/>
      <c r="S153" s="4"/>
      <c r="T153" s="4"/>
      <c r="U153" s="4"/>
      <c r="V153" s="4"/>
      <c r="W153" s="4"/>
      <c r="X153" s="4"/>
      <c r="Y153" s="4"/>
      <c r="Z153" s="4"/>
      <c r="AA153" s="4"/>
      <c r="AB153" s="4"/>
      <c r="AC153" s="4"/>
      <c r="AD153" s="4"/>
      <c r="AE153" s="4"/>
      <c r="AF153" s="4"/>
      <c r="AG153" s="4"/>
      <c r="AH153" s="4"/>
      <c r="AI153" s="4"/>
      <c r="AJ153" s="4"/>
      <c r="AK153" s="4"/>
      <c r="AL153" s="4"/>
      <c r="AM153" s="4"/>
      <c r="AN153" s="4"/>
      <c r="AO153" s="4"/>
      <c r="AP153" s="4"/>
      <c r="AQ153" s="4"/>
      <c r="AR153" s="4"/>
      <c r="AS153" s="4"/>
      <c r="AT153" s="4"/>
      <c r="AU153" s="4"/>
      <c r="AV153" s="50"/>
      <c r="AW153" s="149">
        <v>23</v>
      </c>
      <c r="AX153" s="150" t="s">
        <v>303</v>
      </c>
      <c r="AY153" s="157">
        <v>42</v>
      </c>
      <c r="AZ153" s="158">
        <f t="shared" si="3"/>
        <v>0</v>
      </c>
      <c r="BA153" s="159">
        <v>36</v>
      </c>
      <c r="BB153" s="158">
        <f t="shared" si="4"/>
        <v>0</v>
      </c>
      <c r="BC153" s="159">
        <v>29</v>
      </c>
      <c r="BD153" s="158">
        <f t="shared" si="0"/>
        <v>0.125</v>
      </c>
      <c r="BE153" s="159">
        <v>36</v>
      </c>
      <c r="BF153" s="160">
        <f t="shared" si="1"/>
        <v>0</v>
      </c>
      <c r="BG153" s="155">
        <f t="shared" si="2"/>
        <v>0.125</v>
      </c>
      <c r="BH153" s="161"/>
    </row>
    <row r="154" spans="1:60" ht="9.75" customHeight="1">
      <c r="A154" s="4"/>
      <c r="B154" s="4"/>
      <c r="C154" s="4"/>
      <c r="D154" s="4"/>
      <c r="E154" s="4"/>
      <c r="F154" s="4"/>
      <c r="G154" s="1396" t="s">
        <v>50</v>
      </c>
      <c r="H154" s="1397"/>
      <c r="I154" s="1397"/>
      <c r="J154" s="1397"/>
      <c r="K154" s="1397"/>
      <c r="L154" s="1397"/>
      <c r="M154" s="1397"/>
      <c r="N154" s="1397"/>
      <c r="O154" s="1397"/>
      <c r="P154" s="1397"/>
      <c r="Q154" s="1397"/>
      <c r="R154" s="1397"/>
      <c r="S154" s="1397"/>
      <c r="T154" s="1397"/>
      <c r="U154" s="1397"/>
      <c r="V154" s="1397"/>
      <c r="W154" s="1397"/>
      <c r="X154" s="1397"/>
      <c r="Y154" s="1397"/>
      <c r="Z154" s="1397"/>
      <c r="AA154" s="1397"/>
      <c r="AB154" s="1397"/>
      <c r="AC154" s="1397"/>
      <c r="AD154" s="1475"/>
      <c r="AE154" s="1518" t="str">
        <f>AO67</f>
        <v xml:space="preserve"> </v>
      </c>
      <c r="AF154" s="1519"/>
      <c r="AG154" s="1519"/>
      <c r="AH154" s="1519"/>
      <c r="AI154" s="1519"/>
      <c r="AJ154" s="1519"/>
      <c r="AK154" s="1520"/>
      <c r="AL154" s="4"/>
      <c r="AM154" s="4"/>
      <c r="AN154" s="4"/>
      <c r="AO154" s="4"/>
      <c r="AP154" s="4"/>
      <c r="AQ154" s="4"/>
      <c r="AR154" s="4"/>
      <c r="AS154" s="4"/>
      <c r="AT154" s="4"/>
      <c r="AU154" s="4"/>
      <c r="AV154" s="50"/>
      <c r="AW154" s="149">
        <v>24</v>
      </c>
      <c r="AX154" s="150" t="s">
        <v>304</v>
      </c>
      <c r="AY154" s="157">
        <v>36</v>
      </c>
      <c r="AZ154" s="158">
        <f t="shared" si="3"/>
        <v>0</v>
      </c>
      <c r="BA154" s="159">
        <v>24</v>
      </c>
      <c r="BB154" s="158">
        <f t="shared" si="4"/>
        <v>0.1875</v>
      </c>
      <c r="BC154" s="159">
        <v>29</v>
      </c>
      <c r="BD154" s="158">
        <f t="shared" si="0"/>
        <v>0.125</v>
      </c>
      <c r="BE154" s="159">
        <v>27</v>
      </c>
      <c r="BF154" s="160">
        <f t="shared" si="1"/>
        <v>0.125</v>
      </c>
      <c r="BG154" s="155">
        <f t="shared" si="2"/>
        <v>0.4375</v>
      </c>
      <c r="BH154" s="161"/>
    </row>
    <row r="155" spans="1:60" ht="9.75" customHeight="1">
      <c r="A155" s="4"/>
      <c r="B155" s="4"/>
      <c r="C155" s="4"/>
      <c r="D155" s="4"/>
      <c r="E155" s="4"/>
      <c r="F155" s="4"/>
      <c r="G155" s="1010"/>
      <c r="H155" s="1011"/>
      <c r="I155" s="1011"/>
      <c r="J155" s="1011"/>
      <c r="K155" s="1011"/>
      <c r="L155" s="1011"/>
      <c r="M155" s="1011"/>
      <c r="N155" s="1011"/>
      <c r="O155" s="1011"/>
      <c r="P155" s="1011"/>
      <c r="Q155" s="1011"/>
      <c r="R155" s="1011"/>
      <c r="S155" s="1011"/>
      <c r="T155" s="1011"/>
      <c r="U155" s="1011"/>
      <c r="V155" s="1011"/>
      <c r="W155" s="1011"/>
      <c r="X155" s="1011"/>
      <c r="Y155" s="1011"/>
      <c r="Z155" s="1011"/>
      <c r="AA155" s="1011"/>
      <c r="AB155" s="1011"/>
      <c r="AC155" s="1011"/>
      <c r="AD155" s="1012"/>
      <c r="AE155" s="1521"/>
      <c r="AF155" s="1522"/>
      <c r="AG155" s="1522"/>
      <c r="AH155" s="1522"/>
      <c r="AI155" s="1522"/>
      <c r="AJ155" s="1522"/>
      <c r="AK155" s="1523"/>
      <c r="AL155" s="4"/>
      <c r="AM155" s="4"/>
      <c r="AN155" s="4"/>
      <c r="AO155" s="4"/>
      <c r="AP155" s="4"/>
      <c r="AQ155" s="4"/>
      <c r="AR155" s="4"/>
      <c r="AS155" s="4"/>
      <c r="AT155" s="4"/>
      <c r="AU155" s="4"/>
      <c r="AV155" s="50"/>
      <c r="AW155" s="149">
        <v>25</v>
      </c>
      <c r="AX155" s="150" t="s">
        <v>305</v>
      </c>
      <c r="AY155" s="157">
        <v>12</v>
      </c>
      <c r="AZ155" s="158">
        <f t="shared" si="3"/>
        <v>0.375</v>
      </c>
      <c r="BA155" s="159">
        <v>12</v>
      </c>
      <c r="BB155" s="158">
        <f t="shared" si="4"/>
        <v>0.375</v>
      </c>
      <c r="BC155" s="159">
        <v>2</v>
      </c>
      <c r="BD155" s="158">
        <f t="shared" si="0"/>
        <v>0.5</v>
      </c>
      <c r="BE155" s="159">
        <v>2</v>
      </c>
      <c r="BF155" s="160">
        <f t="shared" si="1"/>
        <v>0.5</v>
      </c>
      <c r="BG155" s="155">
        <f t="shared" si="2"/>
        <v>1.75</v>
      </c>
      <c r="BH155" s="161"/>
    </row>
    <row r="156" spans="1:60" ht="5.25" customHeight="1">
      <c r="A156" s="4"/>
      <c r="B156" s="4"/>
      <c r="C156" s="4"/>
      <c r="D156" s="4"/>
      <c r="E156" s="4"/>
      <c r="F156" s="4"/>
      <c r="G156" s="6"/>
      <c r="H156" s="6"/>
      <c r="I156" s="6"/>
      <c r="J156" s="6"/>
      <c r="K156" s="6"/>
      <c r="L156" s="6"/>
      <c r="M156" s="6"/>
      <c r="N156" s="6"/>
      <c r="O156" s="6"/>
      <c r="P156" s="6"/>
      <c r="Q156" s="6"/>
      <c r="R156" s="6"/>
      <c r="S156" s="6"/>
      <c r="T156" s="6"/>
      <c r="U156" s="6"/>
      <c r="V156" s="6"/>
      <c r="W156" s="6"/>
      <c r="X156" s="6"/>
      <c r="Y156" s="6"/>
      <c r="Z156" s="6"/>
      <c r="AA156" s="6"/>
      <c r="AB156" s="6"/>
      <c r="AC156" s="6"/>
      <c r="AD156" s="6"/>
      <c r="AE156" s="4"/>
      <c r="AF156" s="4"/>
      <c r="AG156" s="4"/>
      <c r="AH156" s="4"/>
      <c r="AI156" s="4"/>
      <c r="AJ156" s="4"/>
      <c r="AK156" s="4"/>
      <c r="AL156" s="4"/>
      <c r="AM156" s="4"/>
      <c r="AN156" s="4"/>
      <c r="AO156" s="4"/>
      <c r="AP156" s="4"/>
      <c r="AQ156" s="4"/>
      <c r="AR156" s="4"/>
      <c r="AS156" s="4"/>
      <c r="AT156" s="4"/>
      <c r="AU156" s="4"/>
      <c r="AV156" s="50"/>
      <c r="AW156" s="149">
        <v>26</v>
      </c>
      <c r="AX156" s="150" t="s">
        <v>306</v>
      </c>
      <c r="AY156" s="157">
        <v>30</v>
      </c>
      <c r="AZ156" s="158">
        <f t="shared" si="3"/>
        <v>0.1875</v>
      </c>
      <c r="BA156" s="159">
        <v>24</v>
      </c>
      <c r="BB156" s="158">
        <f t="shared" si="4"/>
        <v>0.1875</v>
      </c>
      <c r="BC156" s="159">
        <v>23</v>
      </c>
      <c r="BD156" s="158">
        <f t="shared" si="0"/>
        <v>0.125</v>
      </c>
      <c r="BE156" s="159">
        <v>18</v>
      </c>
      <c r="BF156" s="160">
        <f t="shared" si="1"/>
        <v>0.25</v>
      </c>
      <c r="BG156" s="155">
        <f t="shared" si="2"/>
        <v>0.75</v>
      </c>
      <c r="BH156" s="161"/>
    </row>
    <row r="157" spans="1:60" ht="9.75" customHeight="1">
      <c r="A157" s="4"/>
      <c r="B157" s="4"/>
      <c r="C157" s="4"/>
      <c r="D157" s="4"/>
      <c r="E157" s="4"/>
      <c r="F157" s="4"/>
      <c r="G157" s="1396" t="s">
        <v>51</v>
      </c>
      <c r="H157" s="1397"/>
      <c r="I157" s="1397"/>
      <c r="J157" s="1397"/>
      <c r="K157" s="1397"/>
      <c r="L157" s="1397"/>
      <c r="M157" s="1397"/>
      <c r="N157" s="1397"/>
      <c r="O157" s="1397"/>
      <c r="P157" s="1397"/>
      <c r="Q157" s="1397"/>
      <c r="R157" s="1397"/>
      <c r="S157" s="1397"/>
      <c r="T157" s="1397"/>
      <c r="U157" s="1397"/>
      <c r="V157" s="1397"/>
      <c r="W157" s="1397"/>
      <c r="X157" s="1397"/>
      <c r="Y157" s="1397"/>
      <c r="Z157" s="1397"/>
      <c r="AA157" s="1397"/>
      <c r="AB157" s="1397"/>
      <c r="AC157" s="1397"/>
      <c r="AD157" s="1475"/>
      <c r="AE157" s="1518" t="str">
        <f>AN117</f>
        <v/>
      </c>
      <c r="AF157" s="1519"/>
      <c r="AG157" s="1519"/>
      <c r="AH157" s="1519"/>
      <c r="AI157" s="1519"/>
      <c r="AJ157" s="1519"/>
      <c r="AK157" s="1520"/>
      <c r="AL157" s="4"/>
      <c r="AM157" s="4"/>
      <c r="AN157" s="4"/>
      <c r="AO157" s="4"/>
      <c r="AP157" s="4"/>
      <c r="AQ157" s="4"/>
      <c r="AR157" s="4"/>
      <c r="AS157" s="4"/>
      <c r="AT157" s="4"/>
      <c r="AU157" s="4"/>
      <c r="AV157" s="50"/>
      <c r="AW157" s="149">
        <v>27</v>
      </c>
      <c r="AX157" s="150" t="s">
        <v>307</v>
      </c>
      <c r="AY157" s="157">
        <v>30</v>
      </c>
      <c r="AZ157" s="158">
        <f t="shared" si="3"/>
        <v>0.1875</v>
      </c>
      <c r="BA157" s="159">
        <v>30</v>
      </c>
      <c r="BB157" s="158">
        <f t="shared" si="4"/>
        <v>0.1875</v>
      </c>
      <c r="BC157" s="159">
        <v>43</v>
      </c>
      <c r="BD157" s="158">
        <f t="shared" si="0"/>
        <v>0</v>
      </c>
      <c r="BE157" s="159">
        <v>43</v>
      </c>
      <c r="BF157" s="160">
        <f t="shared" si="1"/>
        <v>0</v>
      </c>
      <c r="BG157" s="155">
        <f t="shared" si="2"/>
        <v>0.375</v>
      </c>
      <c r="BH157" s="161"/>
    </row>
    <row r="158" spans="1:60" ht="9.75" customHeight="1">
      <c r="A158" s="4"/>
      <c r="B158" s="4"/>
      <c r="C158" s="4"/>
      <c r="D158" s="4"/>
      <c r="E158" s="4"/>
      <c r="F158" s="4"/>
      <c r="G158" s="1010"/>
      <c r="H158" s="1011"/>
      <c r="I158" s="1011"/>
      <c r="J158" s="1011"/>
      <c r="K158" s="1011"/>
      <c r="L158" s="1011"/>
      <c r="M158" s="1011"/>
      <c r="N158" s="1011"/>
      <c r="O158" s="1011"/>
      <c r="P158" s="1011"/>
      <c r="Q158" s="1011"/>
      <c r="R158" s="1011"/>
      <c r="S158" s="1011"/>
      <c r="T158" s="1011"/>
      <c r="U158" s="1011"/>
      <c r="V158" s="1011"/>
      <c r="W158" s="1011"/>
      <c r="X158" s="1011"/>
      <c r="Y158" s="1011"/>
      <c r="Z158" s="1011"/>
      <c r="AA158" s="1011"/>
      <c r="AB158" s="1011"/>
      <c r="AC158" s="1011"/>
      <c r="AD158" s="1012"/>
      <c r="AE158" s="1521"/>
      <c r="AF158" s="1522"/>
      <c r="AG158" s="1522"/>
      <c r="AH158" s="1522"/>
      <c r="AI158" s="1522"/>
      <c r="AJ158" s="1522"/>
      <c r="AK158" s="1523"/>
      <c r="AL158" s="4"/>
      <c r="AM158" s="4"/>
      <c r="AN158" s="4"/>
      <c r="AO158" s="4"/>
      <c r="AP158" s="4"/>
      <c r="AQ158" s="4"/>
      <c r="AR158" s="4"/>
      <c r="AS158" s="4"/>
      <c r="AT158" s="4"/>
      <c r="AU158" s="4"/>
      <c r="AV158" s="50"/>
      <c r="AW158" s="149">
        <v>28</v>
      </c>
      <c r="AX158" s="150" t="s">
        <v>308</v>
      </c>
      <c r="AY158" s="157">
        <v>36</v>
      </c>
      <c r="AZ158" s="158">
        <f t="shared" si="3"/>
        <v>0</v>
      </c>
      <c r="BA158" s="159">
        <v>20</v>
      </c>
      <c r="BB158" s="158">
        <f t="shared" si="4"/>
        <v>0.375</v>
      </c>
      <c r="BC158" s="159">
        <v>33</v>
      </c>
      <c r="BD158" s="158">
        <f t="shared" si="0"/>
        <v>0</v>
      </c>
      <c r="BE158" s="159">
        <v>18</v>
      </c>
      <c r="BF158" s="160">
        <f t="shared" si="1"/>
        <v>0.25</v>
      </c>
      <c r="BG158" s="155">
        <f t="shared" si="2"/>
        <v>0.625</v>
      </c>
      <c r="BH158" s="161"/>
    </row>
    <row r="159" spans="1:60" ht="5.25" customHeight="1">
      <c r="A159" s="4"/>
      <c r="B159" s="4"/>
      <c r="C159" s="4"/>
      <c r="D159" s="4"/>
      <c r="E159" s="4"/>
      <c r="F159" s="4"/>
      <c r="G159" s="6"/>
      <c r="H159" s="6"/>
      <c r="I159" s="6"/>
      <c r="J159" s="6"/>
      <c r="K159" s="6"/>
      <c r="L159" s="6"/>
      <c r="M159" s="6"/>
      <c r="N159" s="6"/>
      <c r="O159" s="6"/>
      <c r="P159" s="6"/>
      <c r="Q159" s="6"/>
      <c r="R159" s="6"/>
      <c r="S159" s="6"/>
      <c r="T159" s="6"/>
      <c r="U159" s="6"/>
      <c r="V159" s="6"/>
      <c r="W159" s="6"/>
      <c r="X159" s="6"/>
      <c r="Y159" s="6"/>
      <c r="Z159" s="6"/>
      <c r="AA159" s="6"/>
      <c r="AB159" s="6"/>
      <c r="AC159" s="6"/>
      <c r="AD159" s="6"/>
      <c r="AE159" s="4"/>
      <c r="AF159" s="4"/>
      <c r="AG159" s="4"/>
      <c r="AH159" s="4"/>
      <c r="AI159" s="4"/>
      <c r="AJ159" s="4"/>
      <c r="AK159" s="4"/>
      <c r="AL159" s="4"/>
      <c r="AM159" s="4"/>
      <c r="AN159" s="4"/>
      <c r="AO159" s="4"/>
      <c r="AP159" s="4"/>
      <c r="AQ159" s="4"/>
      <c r="AR159" s="4"/>
      <c r="AS159" s="4"/>
      <c r="AT159" s="4"/>
      <c r="AU159" s="4"/>
      <c r="AV159" s="50"/>
      <c r="AW159" s="149">
        <v>29</v>
      </c>
      <c r="AX159" s="150" t="s">
        <v>309</v>
      </c>
      <c r="AY159" s="157">
        <v>33</v>
      </c>
      <c r="AZ159" s="158">
        <f t="shared" si="3"/>
        <v>0</v>
      </c>
      <c r="BA159" s="159">
        <v>30</v>
      </c>
      <c r="BB159" s="158">
        <f t="shared" si="4"/>
        <v>0.1875</v>
      </c>
      <c r="BC159" s="159">
        <v>37</v>
      </c>
      <c r="BD159" s="158">
        <f t="shared" si="0"/>
        <v>0</v>
      </c>
      <c r="BE159" s="159">
        <v>36</v>
      </c>
      <c r="BF159" s="160">
        <f t="shared" si="1"/>
        <v>0</v>
      </c>
      <c r="BG159" s="155">
        <f t="shared" si="2"/>
        <v>0.1875</v>
      </c>
      <c r="BH159" s="161"/>
    </row>
    <row r="160" spans="1:60" ht="9.75" customHeight="1">
      <c r="A160" s="4"/>
      <c r="B160" s="4"/>
      <c r="C160" s="4"/>
      <c r="D160" s="4"/>
      <c r="E160" s="4"/>
      <c r="F160" s="4"/>
      <c r="G160" s="1396" t="s">
        <v>57</v>
      </c>
      <c r="H160" s="1397"/>
      <c r="I160" s="1397"/>
      <c r="J160" s="1397"/>
      <c r="K160" s="1397"/>
      <c r="L160" s="1397"/>
      <c r="M160" s="1397"/>
      <c r="N160" s="1397"/>
      <c r="O160" s="1397"/>
      <c r="P160" s="1397"/>
      <c r="Q160" s="1397"/>
      <c r="R160" s="1397"/>
      <c r="S160" s="1397"/>
      <c r="T160" s="1397"/>
      <c r="U160" s="1397"/>
      <c r="V160" s="1397"/>
      <c r="W160" s="1397"/>
      <c r="X160" s="1397"/>
      <c r="Y160" s="1397"/>
      <c r="Z160" s="1397"/>
      <c r="AA160" s="1397"/>
      <c r="AB160" s="1397"/>
      <c r="AC160" s="1397"/>
      <c r="AD160" s="1475"/>
      <c r="AE160" s="1518" t="str">
        <f>+AN146</f>
        <v/>
      </c>
      <c r="AF160" s="1519"/>
      <c r="AG160" s="1519"/>
      <c r="AH160" s="1519"/>
      <c r="AI160" s="1519"/>
      <c r="AJ160" s="1519"/>
      <c r="AK160" s="1520"/>
      <c r="AL160" s="4"/>
      <c r="AM160" s="4"/>
      <c r="AN160" s="4"/>
      <c r="AO160" s="4"/>
      <c r="AP160" s="4"/>
      <c r="AQ160" s="4"/>
      <c r="AR160" s="4"/>
      <c r="AS160" s="4"/>
      <c r="AT160" s="4"/>
      <c r="AU160" s="4"/>
      <c r="AV160" s="50"/>
      <c r="AW160" s="149">
        <v>30</v>
      </c>
      <c r="AX160" s="150" t="s">
        <v>310</v>
      </c>
      <c r="AY160" s="157">
        <v>42</v>
      </c>
      <c r="AZ160" s="158">
        <f t="shared" si="3"/>
        <v>0</v>
      </c>
      <c r="BA160" s="159">
        <v>42</v>
      </c>
      <c r="BB160" s="158">
        <f t="shared" si="4"/>
        <v>0</v>
      </c>
      <c r="BC160" s="159">
        <v>41</v>
      </c>
      <c r="BD160" s="158">
        <f t="shared" si="0"/>
        <v>0</v>
      </c>
      <c r="BE160" s="159">
        <v>43</v>
      </c>
      <c r="BF160" s="160">
        <f t="shared" si="1"/>
        <v>0</v>
      </c>
      <c r="BG160" s="155">
        <f t="shared" si="2"/>
        <v>0</v>
      </c>
      <c r="BH160" s="161"/>
    </row>
    <row r="161" spans="1:60" ht="9.75" customHeight="1">
      <c r="A161" s="4"/>
      <c r="B161" s="4"/>
      <c r="C161" s="4"/>
      <c r="D161" s="4"/>
      <c r="E161" s="4"/>
      <c r="F161" s="4"/>
      <c r="G161" s="1010"/>
      <c r="H161" s="1011"/>
      <c r="I161" s="1011"/>
      <c r="J161" s="1011"/>
      <c r="K161" s="1011"/>
      <c r="L161" s="1011"/>
      <c r="M161" s="1011"/>
      <c r="N161" s="1011"/>
      <c r="O161" s="1011"/>
      <c r="P161" s="1011"/>
      <c r="Q161" s="1011"/>
      <c r="R161" s="1011"/>
      <c r="S161" s="1011"/>
      <c r="T161" s="1011"/>
      <c r="U161" s="1011"/>
      <c r="V161" s="1011"/>
      <c r="W161" s="1011"/>
      <c r="X161" s="1011"/>
      <c r="Y161" s="1011"/>
      <c r="Z161" s="1011"/>
      <c r="AA161" s="1011"/>
      <c r="AB161" s="1011"/>
      <c r="AC161" s="1011"/>
      <c r="AD161" s="1012"/>
      <c r="AE161" s="1521"/>
      <c r="AF161" s="1522"/>
      <c r="AG161" s="1522"/>
      <c r="AH161" s="1522"/>
      <c r="AI161" s="1522"/>
      <c r="AJ161" s="1522"/>
      <c r="AK161" s="1523"/>
      <c r="AL161" s="4"/>
      <c r="AM161" s="4"/>
      <c r="AN161" s="4"/>
      <c r="AO161" s="4"/>
      <c r="AP161" s="4"/>
      <c r="AQ161" s="4"/>
      <c r="AR161" s="4"/>
      <c r="AS161" s="4"/>
      <c r="AT161" s="4"/>
      <c r="AU161" s="4"/>
      <c r="AV161" s="50"/>
      <c r="AW161" s="149">
        <v>31</v>
      </c>
      <c r="AX161" s="150" t="s">
        <v>311</v>
      </c>
      <c r="AY161" s="157">
        <v>3</v>
      </c>
      <c r="AZ161" s="158">
        <f t="shared" si="3"/>
        <v>0.75</v>
      </c>
      <c r="BA161" s="159">
        <v>4</v>
      </c>
      <c r="BB161" s="158">
        <f t="shared" si="4"/>
        <v>0.75</v>
      </c>
      <c r="BC161" s="159">
        <v>6</v>
      </c>
      <c r="BD161" s="158">
        <f t="shared" si="0"/>
        <v>0.375</v>
      </c>
      <c r="BE161" s="159">
        <v>11</v>
      </c>
      <c r="BF161" s="160">
        <f t="shared" si="1"/>
        <v>0.25</v>
      </c>
      <c r="BG161" s="155">
        <f t="shared" si="2"/>
        <v>2.125</v>
      </c>
      <c r="BH161" s="161"/>
    </row>
    <row r="162" spans="1:60" ht="5.25" customHeight="1">
      <c r="A162" s="4"/>
      <c r="B162" s="4"/>
      <c r="C162" s="4"/>
      <c r="D162" s="4"/>
      <c r="E162" s="4"/>
      <c r="F162" s="4"/>
      <c r="G162" s="4"/>
      <c r="H162" s="4"/>
      <c r="I162" s="4"/>
      <c r="J162" s="4"/>
      <c r="K162" s="4"/>
      <c r="L162" s="4"/>
      <c r="M162" s="4"/>
      <c r="N162" s="4"/>
      <c r="O162" s="4"/>
      <c r="P162" s="4"/>
      <c r="Q162" s="4"/>
      <c r="R162" s="4"/>
      <c r="S162" s="4"/>
      <c r="T162" s="4"/>
      <c r="U162" s="4"/>
      <c r="V162" s="4"/>
      <c r="W162" s="4"/>
      <c r="X162" s="4"/>
      <c r="Y162" s="4"/>
      <c r="Z162" s="4"/>
      <c r="AA162" s="4"/>
      <c r="AB162" s="4"/>
      <c r="AC162" s="4"/>
      <c r="AD162" s="4"/>
      <c r="AE162" s="4"/>
      <c r="AF162" s="4"/>
      <c r="AG162" s="4"/>
      <c r="AH162" s="4"/>
      <c r="AI162" s="4"/>
      <c r="AJ162" s="4"/>
      <c r="AK162" s="4"/>
      <c r="AL162" s="4"/>
      <c r="AM162" s="4"/>
      <c r="AN162" s="4"/>
      <c r="AO162" s="4"/>
      <c r="AP162" s="4"/>
      <c r="AQ162" s="4"/>
      <c r="AR162" s="4"/>
      <c r="AS162" s="4"/>
      <c r="AT162" s="4"/>
      <c r="AU162" s="4"/>
      <c r="AV162" s="50"/>
      <c r="AW162" s="149">
        <v>32</v>
      </c>
      <c r="AX162" s="150" t="s">
        <v>312</v>
      </c>
      <c r="AY162" s="157">
        <v>11</v>
      </c>
      <c r="AZ162" s="158">
        <f t="shared" si="3"/>
        <v>0.375</v>
      </c>
      <c r="BA162" s="159">
        <v>11</v>
      </c>
      <c r="BB162" s="158">
        <f t="shared" si="4"/>
        <v>0.375</v>
      </c>
      <c r="BC162" s="159">
        <v>11</v>
      </c>
      <c r="BD162" s="158">
        <f t="shared" si="0"/>
        <v>0.25</v>
      </c>
      <c r="BE162" s="159">
        <v>11</v>
      </c>
      <c r="BF162" s="160">
        <f t="shared" si="1"/>
        <v>0.25</v>
      </c>
      <c r="BG162" s="155">
        <f t="shared" si="2"/>
        <v>1.25</v>
      </c>
      <c r="BH162" s="161"/>
    </row>
    <row r="163" spans="1:60" ht="9.75" customHeight="1">
      <c r="A163" s="4"/>
      <c r="B163" s="4"/>
      <c r="C163" s="4"/>
      <c r="D163" s="4"/>
      <c r="E163" s="4"/>
      <c r="F163" s="4"/>
      <c r="G163" s="1396" t="s">
        <v>42</v>
      </c>
      <c r="H163" s="1397"/>
      <c r="I163" s="1397"/>
      <c r="J163" s="1397"/>
      <c r="K163" s="1397"/>
      <c r="L163" s="1397"/>
      <c r="M163" s="1397"/>
      <c r="N163" s="1397"/>
      <c r="O163" s="1397"/>
      <c r="P163" s="1397"/>
      <c r="Q163" s="1397"/>
      <c r="R163" s="1397"/>
      <c r="S163" s="1397"/>
      <c r="T163" s="1397"/>
      <c r="U163" s="1397"/>
      <c r="V163" s="1397"/>
      <c r="W163" s="1397"/>
      <c r="X163" s="1397"/>
      <c r="Y163" s="1397"/>
      <c r="Z163" s="1397"/>
      <c r="AA163" s="1397"/>
      <c r="AB163" s="1397"/>
      <c r="AC163" s="1397"/>
      <c r="AD163" s="1475"/>
      <c r="AE163" s="1518" t="str">
        <f>IF(SUM(AE154,AE157,AE160)=0,"",SUM(AE154,AE157,AE160))</f>
        <v/>
      </c>
      <c r="AF163" s="1519"/>
      <c r="AG163" s="1519"/>
      <c r="AH163" s="1519"/>
      <c r="AI163" s="1519"/>
      <c r="AJ163" s="1519"/>
      <c r="AK163" s="1520"/>
      <c r="AL163" s="4"/>
      <c r="AM163" s="4"/>
      <c r="AN163" s="4"/>
      <c r="AO163" s="4"/>
      <c r="AP163" s="4"/>
      <c r="AQ163" s="4"/>
      <c r="AR163" s="4"/>
      <c r="AS163" s="4"/>
      <c r="AT163" s="4"/>
      <c r="AU163" s="4"/>
      <c r="AV163" s="50"/>
      <c r="AW163" s="149">
        <v>33</v>
      </c>
      <c r="AX163" s="150" t="s">
        <v>313</v>
      </c>
      <c r="AY163" s="157">
        <v>16</v>
      </c>
      <c r="AZ163" s="158">
        <f t="shared" si="3"/>
        <v>0.375</v>
      </c>
      <c r="BA163" s="159">
        <v>17</v>
      </c>
      <c r="BB163" s="158">
        <f t="shared" si="4"/>
        <v>0.375</v>
      </c>
      <c r="BC163" s="159">
        <v>33</v>
      </c>
      <c r="BD163" s="158">
        <f t="shared" si="0"/>
        <v>0</v>
      </c>
      <c r="BE163" s="159">
        <v>33</v>
      </c>
      <c r="BF163" s="160">
        <f t="shared" si="1"/>
        <v>0</v>
      </c>
      <c r="BG163" s="155">
        <f t="shared" si="2"/>
        <v>0.75</v>
      </c>
      <c r="BH163" s="161"/>
    </row>
    <row r="164" spans="1:60" ht="9.75" customHeight="1">
      <c r="A164" s="4"/>
      <c r="B164" s="4"/>
      <c r="C164" s="4"/>
      <c r="D164" s="4"/>
      <c r="E164" s="4"/>
      <c r="F164" s="4"/>
      <c r="G164" s="1010"/>
      <c r="H164" s="1011"/>
      <c r="I164" s="1011"/>
      <c r="J164" s="1011"/>
      <c r="K164" s="1011"/>
      <c r="L164" s="1011"/>
      <c r="M164" s="1011"/>
      <c r="N164" s="1011"/>
      <c r="O164" s="1011"/>
      <c r="P164" s="1011"/>
      <c r="Q164" s="1011"/>
      <c r="R164" s="1011"/>
      <c r="S164" s="1011"/>
      <c r="T164" s="1011"/>
      <c r="U164" s="1011"/>
      <c r="V164" s="1011"/>
      <c r="W164" s="1011"/>
      <c r="X164" s="1011"/>
      <c r="Y164" s="1011"/>
      <c r="Z164" s="1011"/>
      <c r="AA164" s="1011"/>
      <c r="AB164" s="1011"/>
      <c r="AC164" s="1011"/>
      <c r="AD164" s="1012"/>
      <c r="AE164" s="1521"/>
      <c r="AF164" s="1522"/>
      <c r="AG164" s="1522"/>
      <c r="AH164" s="1522"/>
      <c r="AI164" s="1522"/>
      <c r="AJ164" s="1522"/>
      <c r="AK164" s="1523"/>
      <c r="AL164" s="4"/>
      <c r="AM164" s="4"/>
      <c r="AN164" s="4"/>
      <c r="AO164" s="4"/>
      <c r="AP164" s="4"/>
      <c r="AQ164" s="4"/>
      <c r="AR164" s="4"/>
      <c r="AS164" s="4"/>
      <c r="AT164" s="4"/>
      <c r="AU164" s="4"/>
      <c r="AV164" s="4"/>
      <c r="AW164" s="149">
        <v>34</v>
      </c>
      <c r="AX164" s="150" t="s">
        <v>314</v>
      </c>
      <c r="AY164" s="157">
        <v>14</v>
      </c>
      <c r="AZ164" s="158">
        <f t="shared" si="3"/>
        <v>0.375</v>
      </c>
      <c r="BA164" s="159">
        <v>10</v>
      </c>
      <c r="BB164" s="158">
        <f t="shared" si="4"/>
        <v>0.5625</v>
      </c>
      <c r="BC164" s="159">
        <v>11</v>
      </c>
      <c r="BD164" s="158">
        <f t="shared" si="0"/>
        <v>0.25</v>
      </c>
      <c r="BE164" s="159">
        <v>15</v>
      </c>
      <c r="BF164" s="160">
        <f t="shared" si="1"/>
        <v>0.25</v>
      </c>
      <c r="BG164" s="155">
        <f t="shared" si="2"/>
        <v>1.4375</v>
      </c>
      <c r="BH164" s="161"/>
    </row>
    <row r="165" spans="1:60" ht="8.25" customHeight="1">
      <c r="A165" s="4"/>
      <c r="B165" s="4"/>
      <c r="C165" s="4"/>
      <c r="D165" s="4"/>
      <c r="E165" s="4"/>
      <c r="F165" s="4"/>
      <c r="G165" s="4"/>
      <c r="H165" s="4"/>
      <c r="I165" s="4"/>
      <c r="J165" s="4"/>
      <c r="K165" s="4"/>
      <c r="L165" s="4"/>
      <c r="M165" s="4"/>
      <c r="N165" s="4"/>
      <c r="O165" s="4"/>
      <c r="P165" s="4"/>
      <c r="Q165" s="4"/>
      <c r="R165" s="4"/>
      <c r="S165" s="4"/>
      <c r="T165" s="4"/>
      <c r="U165" s="4"/>
      <c r="V165" s="4"/>
      <c r="W165" s="4"/>
      <c r="X165" s="4"/>
      <c r="Y165" s="4"/>
      <c r="Z165" s="4"/>
      <c r="AA165" s="4"/>
      <c r="AB165" s="4"/>
      <c r="AC165" s="4"/>
      <c r="AD165" s="4"/>
      <c r="AE165" s="4"/>
      <c r="AF165" s="4"/>
      <c r="AG165" s="4"/>
      <c r="AH165" s="4"/>
      <c r="AI165" s="4"/>
      <c r="AJ165" s="4"/>
      <c r="AK165" s="4"/>
      <c r="AL165" s="4"/>
      <c r="AM165" s="4"/>
      <c r="AN165" s="4"/>
      <c r="AO165" s="4"/>
      <c r="AP165" s="4"/>
      <c r="AQ165" s="4"/>
      <c r="AR165" s="4"/>
      <c r="AS165" s="4"/>
      <c r="AT165" s="4"/>
      <c r="AU165" s="4"/>
      <c r="AV165" s="4"/>
      <c r="AW165" s="149">
        <v>35</v>
      </c>
      <c r="AX165" s="150" t="s">
        <v>315</v>
      </c>
      <c r="AY165" s="157">
        <v>18</v>
      </c>
      <c r="AZ165" s="158">
        <f t="shared" si="3"/>
        <v>0.375</v>
      </c>
      <c r="BA165" s="159">
        <v>12</v>
      </c>
      <c r="BB165" s="158">
        <f t="shared" si="4"/>
        <v>0.375</v>
      </c>
      <c r="BC165" s="159">
        <v>2</v>
      </c>
      <c r="BD165" s="158">
        <f t="shared" si="0"/>
        <v>0.5</v>
      </c>
      <c r="BE165" s="159">
        <v>7</v>
      </c>
      <c r="BF165" s="160">
        <f t="shared" si="1"/>
        <v>0.375</v>
      </c>
      <c r="BG165" s="155">
        <f t="shared" si="2"/>
        <v>1.625</v>
      </c>
      <c r="BH165" s="161"/>
    </row>
    <row r="166" spans="1:60" ht="13.5">
      <c r="AW166" s="149">
        <v>36</v>
      </c>
      <c r="AX166" s="150" t="s">
        <v>316</v>
      </c>
      <c r="AY166" s="157">
        <v>30</v>
      </c>
      <c r="AZ166" s="158">
        <f t="shared" si="3"/>
        <v>0.1875</v>
      </c>
      <c r="BA166" s="159">
        <v>30</v>
      </c>
      <c r="BB166" s="158">
        <f t="shared" si="4"/>
        <v>0.1875</v>
      </c>
      <c r="BC166" s="159">
        <v>37</v>
      </c>
      <c r="BD166" s="158">
        <f t="shared" si="0"/>
        <v>0</v>
      </c>
      <c r="BE166" s="159">
        <v>41</v>
      </c>
      <c r="BF166" s="160">
        <f t="shared" si="1"/>
        <v>0</v>
      </c>
      <c r="BG166" s="155">
        <f t="shared" si="2"/>
        <v>0.375</v>
      </c>
      <c r="BH166" s="161"/>
    </row>
    <row r="167" spans="1:60" ht="13.5">
      <c r="AW167" s="149">
        <v>37</v>
      </c>
      <c r="AX167" s="150" t="s">
        <v>317</v>
      </c>
      <c r="AY167" s="157">
        <v>10</v>
      </c>
      <c r="AZ167" s="158">
        <f t="shared" si="3"/>
        <v>0.5625</v>
      </c>
      <c r="BA167" s="159">
        <v>14</v>
      </c>
      <c r="BB167" s="158">
        <f t="shared" si="4"/>
        <v>0.375</v>
      </c>
      <c r="BC167" s="159">
        <v>19</v>
      </c>
      <c r="BD167" s="158">
        <f t="shared" si="0"/>
        <v>0.25</v>
      </c>
      <c r="BE167" s="159">
        <v>24</v>
      </c>
      <c r="BF167" s="160">
        <f t="shared" si="1"/>
        <v>0.125</v>
      </c>
      <c r="BG167" s="155">
        <f t="shared" si="2"/>
        <v>1.3125</v>
      </c>
      <c r="BH167" s="161"/>
    </row>
    <row r="168" spans="1:60" ht="13.5">
      <c r="AW168" s="149">
        <v>38</v>
      </c>
      <c r="AX168" s="150" t="s">
        <v>318</v>
      </c>
      <c r="AY168" s="157">
        <v>46</v>
      </c>
      <c r="AZ168" s="158">
        <f t="shared" si="3"/>
        <v>0</v>
      </c>
      <c r="BA168" s="159">
        <v>45</v>
      </c>
      <c r="BB168" s="158">
        <f t="shared" si="4"/>
        <v>0</v>
      </c>
      <c r="BC168" s="159">
        <v>44</v>
      </c>
      <c r="BD168" s="158">
        <f t="shared" si="0"/>
        <v>0</v>
      </c>
      <c r="BE168" s="159">
        <v>43</v>
      </c>
      <c r="BF168" s="160">
        <f t="shared" si="1"/>
        <v>0</v>
      </c>
      <c r="BG168" s="155">
        <f t="shared" si="2"/>
        <v>0</v>
      </c>
      <c r="BH168" s="161"/>
    </row>
    <row r="169" spans="1:60" ht="13.5">
      <c r="AW169" s="149">
        <v>39</v>
      </c>
      <c r="AX169" s="150" t="s">
        <v>319</v>
      </c>
      <c r="AY169" s="157">
        <v>36</v>
      </c>
      <c r="AZ169" s="158">
        <f t="shared" si="3"/>
        <v>0</v>
      </c>
      <c r="BA169" s="159">
        <v>36</v>
      </c>
      <c r="BB169" s="158">
        <f t="shared" si="4"/>
        <v>0</v>
      </c>
      <c r="BC169" s="159">
        <v>33</v>
      </c>
      <c r="BD169" s="158">
        <f t="shared" si="0"/>
        <v>0</v>
      </c>
      <c r="BE169" s="159">
        <v>39</v>
      </c>
      <c r="BF169" s="160">
        <f t="shared" si="1"/>
        <v>0</v>
      </c>
      <c r="BG169" s="155">
        <f t="shared" si="2"/>
        <v>0</v>
      </c>
      <c r="BH169" s="161"/>
    </row>
    <row r="170" spans="1:60" ht="13.5">
      <c r="AW170" s="149">
        <v>40</v>
      </c>
      <c r="AX170" s="150" t="s">
        <v>320</v>
      </c>
      <c r="AY170" s="157">
        <v>27</v>
      </c>
      <c r="AZ170" s="158">
        <f t="shared" si="3"/>
        <v>0.1875</v>
      </c>
      <c r="BA170" s="159">
        <v>20</v>
      </c>
      <c r="BB170" s="158">
        <f t="shared" si="4"/>
        <v>0.375</v>
      </c>
      <c r="BC170" s="159">
        <v>18</v>
      </c>
      <c r="BD170" s="158">
        <f t="shared" si="0"/>
        <v>0.25</v>
      </c>
      <c r="BE170" s="159">
        <v>17</v>
      </c>
      <c r="BF170" s="160">
        <f t="shared" si="1"/>
        <v>0.25</v>
      </c>
      <c r="BG170" s="155">
        <f t="shared" si="2"/>
        <v>1.0625</v>
      </c>
      <c r="BH170" s="161"/>
    </row>
    <row r="171" spans="1:60" ht="13.5">
      <c r="AW171" s="149">
        <v>41</v>
      </c>
      <c r="AX171" s="150" t="s">
        <v>321</v>
      </c>
      <c r="AY171" s="157">
        <v>42</v>
      </c>
      <c r="AZ171" s="158">
        <f t="shared" si="3"/>
        <v>0</v>
      </c>
      <c r="BA171" s="159">
        <v>42</v>
      </c>
      <c r="BB171" s="158">
        <f t="shared" si="4"/>
        <v>0</v>
      </c>
      <c r="BC171" s="159">
        <v>37</v>
      </c>
      <c r="BD171" s="158">
        <f t="shared" si="0"/>
        <v>0</v>
      </c>
      <c r="BE171" s="159">
        <v>23</v>
      </c>
      <c r="BF171" s="160">
        <f t="shared" si="1"/>
        <v>0.125</v>
      </c>
      <c r="BG171" s="155">
        <f t="shared" si="2"/>
        <v>0.125</v>
      </c>
      <c r="BH171" s="161"/>
    </row>
    <row r="172" spans="1:60" ht="13.5">
      <c r="AW172" s="149">
        <v>42</v>
      </c>
      <c r="AX172" s="150" t="s">
        <v>322</v>
      </c>
      <c r="AY172" s="157">
        <v>27</v>
      </c>
      <c r="AZ172" s="158">
        <f t="shared" si="3"/>
        <v>0.1875</v>
      </c>
      <c r="BA172" s="159">
        <v>24</v>
      </c>
      <c r="BB172" s="158">
        <f t="shared" si="4"/>
        <v>0.1875</v>
      </c>
      <c r="BC172" s="159">
        <v>13</v>
      </c>
      <c r="BD172" s="158">
        <f t="shared" si="0"/>
        <v>0.25</v>
      </c>
      <c r="BE172" s="159">
        <v>9</v>
      </c>
      <c r="BF172" s="160">
        <f t="shared" si="1"/>
        <v>0.375</v>
      </c>
      <c r="BG172" s="155">
        <f t="shared" si="2"/>
        <v>1</v>
      </c>
      <c r="BH172" s="161"/>
    </row>
    <row r="173" spans="1:60" ht="13.5">
      <c r="AW173" s="149">
        <v>43</v>
      </c>
      <c r="AX173" s="150" t="s">
        <v>323</v>
      </c>
      <c r="AY173" s="157">
        <v>36</v>
      </c>
      <c r="AZ173" s="158">
        <f t="shared" si="3"/>
        <v>0</v>
      </c>
      <c r="BA173" s="159">
        <v>34</v>
      </c>
      <c r="BB173" s="158">
        <f t="shared" si="4"/>
        <v>0</v>
      </c>
      <c r="BC173" s="159">
        <v>33</v>
      </c>
      <c r="BD173" s="158">
        <f t="shared" si="0"/>
        <v>0</v>
      </c>
      <c r="BE173" s="159">
        <v>27</v>
      </c>
      <c r="BF173" s="160">
        <f t="shared" si="1"/>
        <v>0.125</v>
      </c>
      <c r="BG173" s="155">
        <f t="shared" si="2"/>
        <v>0.125</v>
      </c>
      <c r="BH173" s="161"/>
    </row>
    <row r="174" spans="1:60" ht="13.5">
      <c r="AW174" s="149">
        <v>44</v>
      </c>
      <c r="AX174" s="150" t="s">
        <v>324</v>
      </c>
      <c r="AY174" s="157">
        <v>24</v>
      </c>
      <c r="AZ174" s="158">
        <f t="shared" si="3"/>
        <v>0.1875</v>
      </c>
      <c r="BA174" s="159">
        <v>28</v>
      </c>
      <c r="BB174" s="158">
        <f t="shared" si="4"/>
        <v>0.1875</v>
      </c>
      <c r="BC174" s="159">
        <v>20</v>
      </c>
      <c r="BD174" s="158">
        <f t="shared" si="0"/>
        <v>0.25</v>
      </c>
      <c r="BE174" s="159">
        <v>22</v>
      </c>
      <c r="BF174" s="160">
        <f t="shared" si="1"/>
        <v>0.125</v>
      </c>
      <c r="BG174" s="155">
        <f t="shared" si="2"/>
        <v>0.75</v>
      </c>
      <c r="BH174" s="161"/>
    </row>
    <row r="175" spans="1:60" ht="13.5">
      <c r="AW175" s="149">
        <v>45</v>
      </c>
      <c r="AX175" s="150" t="s">
        <v>325</v>
      </c>
      <c r="AY175" s="157">
        <v>27</v>
      </c>
      <c r="AZ175" s="158">
        <f t="shared" si="3"/>
        <v>0.1875</v>
      </c>
      <c r="BA175" s="159">
        <v>41</v>
      </c>
      <c r="BB175" s="158">
        <f t="shared" si="4"/>
        <v>0</v>
      </c>
      <c r="BC175" s="159">
        <v>13</v>
      </c>
      <c r="BD175" s="158">
        <f t="shared" si="0"/>
        <v>0.25</v>
      </c>
      <c r="BE175" s="159">
        <v>14</v>
      </c>
      <c r="BF175" s="160">
        <f t="shared" si="1"/>
        <v>0.25</v>
      </c>
      <c r="BG175" s="155">
        <f t="shared" si="2"/>
        <v>0.6875</v>
      </c>
      <c r="BH175" s="161"/>
    </row>
    <row r="176" spans="1:60" ht="13.5">
      <c r="AW176" s="149">
        <v>46</v>
      </c>
      <c r="AX176" s="150" t="s">
        <v>326</v>
      </c>
      <c r="AY176" s="157">
        <v>21</v>
      </c>
      <c r="AZ176" s="158">
        <f t="shared" si="3"/>
        <v>0.1875</v>
      </c>
      <c r="BA176" s="159">
        <v>20</v>
      </c>
      <c r="BB176" s="158">
        <f t="shared" si="4"/>
        <v>0.375</v>
      </c>
      <c r="BC176" s="159">
        <v>13</v>
      </c>
      <c r="BD176" s="158">
        <f t="shared" si="0"/>
        <v>0.25</v>
      </c>
      <c r="BE176" s="159">
        <v>18</v>
      </c>
      <c r="BF176" s="160">
        <f t="shared" si="1"/>
        <v>0.25</v>
      </c>
      <c r="BG176" s="155">
        <f t="shared" si="2"/>
        <v>1.0625</v>
      </c>
      <c r="BH176" s="161"/>
    </row>
    <row r="177" spans="49:60" ht="14.25" thickBot="1">
      <c r="AW177" s="162">
        <v>47</v>
      </c>
      <c r="AX177" s="163" t="s">
        <v>327</v>
      </c>
      <c r="AY177" s="164">
        <v>36</v>
      </c>
      <c r="AZ177" s="165">
        <f t="shared" si="3"/>
        <v>0</v>
      </c>
      <c r="BA177" s="166">
        <v>42</v>
      </c>
      <c r="BB177" s="165">
        <f t="shared" si="4"/>
        <v>0</v>
      </c>
      <c r="BC177" s="166">
        <v>41</v>
      </c>
      <c r="BD177" s="165">
        <f t="shared" si="0"/>
        <v>0</v>
      </c>
      <c r="BE177" s="166">
        <v>41</v>
      </c>
      <c r="BF177" s="167">
        <f t="shared" si="1"/>
        <v>0</v>
      </c>
      <c r="BG177" s="168">
        <f t="shared" si="2"/>
        <v>0</v>
      </c>
      <c r="BH177" s="169"/>
    </row>
  </sheetData>
  <mergeCells count="326">
    <mergeCell ref="G160:AD161"/>
    <mergeCell ref="AE160:AK161"/>
    <mergeCell ref="G163:AD164"/>
    <mergeCell ref="AE163:AK164"/>
    <mergeCell ref="AI146:AM147"/>
    <mergeCell ref="AN146:AQ147"/>
    <mergeCell ref="G154:AD155"/>
    <mergeCell ref="AE154:AK155"/>
    <mergeCell ref="G157:AD158"/>
    <mergeCell ref="AE157:AK158"/>
    <mergeCell ref="Y137:AM144"/>
    <mergeCell ref="AN137:AQ140"/>
    <mergeCell ref="F141:T144"/>
    <mergeCell ref="U141:V144"/>
    <mergeCell ref="W141:X144"/>
    <mergeCell ref="AN141:AQ144"/>
    <mergeCell ref="AN129:AQ132"/>
    <mergeCell ref="F133:T136"/>
    <mergeCell ref="U133:V136"/>
    <mergeCell ref="W133:X136"/>
    <mergeCell ref="AN133:AQ136"/>
    <mergeCell ref="Y129:AM136"/>
    <mergeCell ref="B137:B144"/>
    <mergeCell ref="C137:E144"/>
    <mergeCell ref="F137:T140"/>
    <mergeCell ref="U137:V140"/>
    <mergeCell ref="W137:X140"/>
    <mergeCell ref="B129:B136"/>
    <mergeCell ref="C129:E136"/>
    <mergeCell ref="F129:T132"/>
    <mergeCell ref="U129:V132"/>
    <mergeCell ref="W129:X132"/>
    <mergeCell ref="AN115:AQ115"/>
    <mergeCell ref="AI117:AM118"/>
    <mergeCell ref="AN117:AQ118"/>
    <mergeCell ref="B126:E128"/>
    <mergeCell ref="F126:X128"/>
    <mergeCell ref="Y126:AM128"/>
    <mergeCell ref="AN126:AQ128"/>
    <mergeCell ref="S113:S114"/>
    <mergeCell ref="T113:Z114"/>
    <mergeCell ref="AA113:AD114"/>
    <mergeCell ref="AE113:AE114"/>
    <mergeCell ref="AF113:AH114"/>
    <mergeCell ref="C115:G115"/>
    <mergeCell ref="H115:U115"/>
    <mergeCell ref="V115:AE115"/>
    <mergeCell ref="AF115:AH115"/>
    <mergeCell ref="B86:B114"/>
    <mergeCell ref="C86:G114"/>
    <mergeCell ref="H86:Q114"/>
    <mergeCell ref="R86:AH89"/>
    <mergeCell ref="AN102:AQ104"/>
    <mergeCell ref="AN105:AQ114"/>
    <mergeCell ref="R96:AH97"/>
    <mergeCell ref="AN96:AQ101"/>
    <mergeCell ref="R109:AH110"/>
    <mergeCell ref="R111:R112"/>
    <mergeCell ref="S111:Z112"/>
    <mergeCell ref="AA111:AD112"/>
    <mergeCell ref="AE111:AE112"/>
    <mergeCell ref="AF111:AH112"/>
    <mergeCell ref="AE100:AE101"/>
    <mergeCell ref="R102:AH104"/>
    <mergeCell ref="AI115:AM115"/>
    <mergeCell ref="AI102:AM104"/>
    <mergeCell ref="R105:AH106"/>
    <mergeCell ref="AI105:AM114"/>
    <mergeCell ref="R107:R108"/>
    <mergeCell ref="S107:Z108"/>
    <mergeCell ref="AA107:AD108"/>
    <mergeCell ref="AI96:AM101"/>
    <mergeCell ref="S98:Z99"/>
    <mergeCell ref="AA98:AD99"/>
    <mergeCell ref="AE98:AE99"/>
    <mergeCell ref="AF98:AH101"/>
    <mergeCell ref="R100:R101"/>
    <mergeCell ref="S100:Z101"/>
    <mergeCell ref="AA100:AD101"/>
    <mergeCell ref="AE107:AE108"/>
    <mergeCell ref="AF107:AH108"/>
    <mergeCell ref="AI86:AM89"/>
    <mergeCell ref="AN86:AQ89"/>
    <mergeCell ref="R90:AH91"/>
    <mergeCell ref="AI90:AM95"/>
    <mergeCell ref="AN90:AQ95"/>
    <mergeCell ref="R92:R95"/>
    <mergeCell ref="AN78:AQ81"/>
    <mergeCell ref="R82:Z83"/>
    <mergeCell ref="AA82:AD83"/>
    <mergeCell ref="AE82:AE83"/>
    <mergeCell ref="AF82:AH85"/>
    <mergeCell ref="AI82:AM85"/>
    <mergeCell ref="AN82:AQ85"/>
    <mergeCell ref="R84:Z85"/>
    <mergeCell ref="AA84:AD85"/>
    <mergeCell ref="AE84:AE85"/>
    <mergeCell ref="S92:Z93"/>
    <mergeCell ref="AA92:AD93"/>
    <mergeCell ref="AE92:AE93"/>
    <mergeCell ref="AF92:AH95"/>
    <mergeCell ref="S94:Z95"/>
    <mergeCell ref="AA94:AD95"/>
    <mergeCell ref="AE94:AE95"/>
    <mergeCell ref="B71:AS72"/>
    <mergeCell ref="B75:G77"/>
    <mergeCell ref="H75:AH77"/>
    <mergeCell ref="AI75:AM77"/>
    <mergeCell ref="AN75:AQ77"/>
    <mergeCell ref="B78:B85"/>
    <mergeCell ref="C78:G85"/>
    <mergeCell ref="H78:Q85"/>
    <mergeCell ref="R78:AH81"/>
    <mergeCell ref="AI78:AM81"/>
    <mergeCell ref="AL64:AO65"/>
    <mergeCell ref="AP64:AS65"/>
    <mergeCell ref="M67:Y68"/>
    <mergeCell ref="Z67:AD68"/>
    <mergeCell ref="AF67:AN68"/>
    <mergeCell ref="AO67:AS68"/>
    <mergeCell ref="B59:B62"/>
    <mergeCell ref="C59:I62"/>
    <mergeCell ref="J59:AE62"/>
    <mergeCell ref="AF59:AK62"/>
    <mergeCell ref="AL59:AO62"/>
    <mergeCell ref="AP59:AS62"/>
    <mergeCell ref="K57:AE57"/>
    <mergeCell ref="AF57:AK57"/>
    <mergeCell ref="AL57:AO57"/>
    <mergeCell ref="AP57:AS57"/>
    <mergeCell ref="K58:AE58"/>
    <mergeCell ref="AF58:AK58"/>
    <mergeCell ref="AL58:AO58"/>
    <mergeCell ref="AP58:AS58"/>
    <mergeCell ref="B55:B58"/>
    <mergeCell ref="C55:I58"/>
    <mergeCell ref="J55:AE55"/>
    <mergeCell ref="AF55:AK55"/>
    <mergeCell ref="AL55:AO55"/>
    <mergeCell ref="AP55:AS55"/>
    <mergeCell ref="J56:AE56"/>
    <mergeCell ref="AF56:AK56"/>
    <mergeCell ref="AL56:AO56"/>
    <mergeCell ref="AP56:AS56"/>
    <mergeCell ref="B51:B54"/>
    <mergeCell ref="C51:I54"/>
    <mergeCell ref="J51:AE51"/>
    <mergeCell ref="AF51:AK51"/>
    <mergeCell ref="AL51:AO51"/>
    <mergeCell ref="AP51:AS51"/>
    <mergeCell ref="J52:AE52"/>
    <mergeCell ref="AF52:AK52"/>
    <mergeCell ref="AL52:AO52"/>
    <mergeCell ref="AP52:AS52"/>
    <mergeCell ref="K47:AE47"/>
    <mergeCell ref="AF47:AK47"/>
    <mergeCell ref="AL47:AO47"/>
    <mergeCell ref="AP47:AS47"/>
    <mergeCell ref="K53:AE53"/>
    <mergeCell ref="AF53:AK53"/>
    <mergeCell ref="AL53:AO53"/>
    <mergeCell ref="AP53:AS53"/>
    <mergeCell ref="K54:AE54"/>
    <mergeCell ref="AF54:AK54"/>
    <mergeCell ref="AL54:AO54"/>
    <mergeCell ref="AP54:AS54"/>
    <mergeCell ref="B48:B50"/>
    <mergeCell ref="C48:I50"/>
    <mergeCell ref="J48:AE48"/>
    <mergeCell ref="AF48:AK48"/>
    <mergeCell ref="AL48:AO48"/>
    <mergeCell ref="AP48:AS48"/>
    <mergeCell ref="K45:AE45"/>
    <mergeCell ref="AF45:AK45"/>
    <mergeCell ref="AL45:AO45"/>
    <mergeCell ref="AP45:AS45"/>
    <mergeCell ref="K46:AE46"/>
    <mergeCell ref="AF46:AK46"/>
    <mergeCell ref="AL46:AO46"/>
    <mergeCell ref="AP46:AS46"/>
    <mergeCell ref="B40:B47"/>
    <mergeCell ref="C40:I47"/>
    <mergeCell ref="K49:AE49"/>
    <mergeCell ref="AF49:AK49"/>
    <mergeCell ref="AL49:AO49"/>
    <mergeCell ref="AP49:AS49"/>
    <mergeCell ref="K50:AE50"/>
    <mergeCell ref="AF50:AK50"/>
    <mergeCell ref="AL50:AO50"/>
    <mergeCell ref="AP50:AS50"/>
    <mergeCell ref="K36:AE36"/>
    <mergeCell ref="AF36:AK36"/>
    <mergeCell ref="AL36:AO36"/>
    <mergeCell ref="AP36:AS36"/>
    <mergeCell ref="K43:AE43"/>
    <mergeCell ref="AF43:AK43"/>
    <mergeCell ref="AL43:AO43"/>
    <mergeCell ref="AP43:AS43"/>
    <mergeCell ref="K44:AE44"/>
    <mergeCell ref="AF44:AK44"/>
    <mergeCell ref="AL44:AO44"/>
    <mergeCell ref="AP44:AS44"/>
    <mergeCell ref="K39:AE39"/>
    <mergeCell ref="AF39:AK39"/>
    <mergeCell ref="AL39:AO39"/>
    <mergeCell ref="AP39:AS39"/>
    <mergeCell ref="J40:AE42"/>
    <mergeCell ref="AF40:AK42"/>
    <mergeCell ref="AL40:AO42"/>
    <mergeCell ref="AP40:AS42"/>
    <mergeCell ref="K32:AE32"/>
    <mergeCell ref="AF32:AK32"/>
    <mergeCell ref="AL32:AO32"/>
    <mergeCell ref="AP32:AS32"/>
    <mergeCell ref="B33:B39"/>
    <mergeCell ref="C33:I39"/>
    <mergeCell ref="J33:AE34"/>
    <mergeCell ref="AF33:AK34"/>
    <mergeCell ref="AL33:AO34"/>
    <mergeCell ref="AP33:AS34"/>
    <mergeCell ref="B24:B32"/>
    <mergeCell ref="C24:I32"/>
    <mergeCell ref="K37:AE37"/>
    <mergeCell ref="AF37:AK37"/>
    <mergeCell ref="AL37:AO37"/>
    <mergeCell ref="AP37:AS37"/>
    <mergeCell ref="K38:AE38"/>
    <mergeCell ref="AF38:AK38"/>
    <mergeCell ref="AL38:AO38"/>
    <mergeCell ref="AP38:AS38"/>
    <mergeCell ref="K35:AE35"/>
    <mergeCell ref="AF35:AK35"/>
    <mergeCell ref="AL35:AO35"/>
    <mergeCell ref="AP35:AS35"/>
    <mergeCell ref="K30:AE30"/>
    <mergeCell ref="AF30:AK30"/>
    <mergeCell ref="AL30:AO30"/>
    <mergeCell ref="AP30:AS30"/>
    <mergeCell ref="K31:AE31"/>
    <mergeCell ref="AF31:AK31"/>
    <mergeCell ref="AL31:AO31"/>
    <mergeCell ref="AP31:AS31"/>
    <mergeCell ref="K28:AE28"/>
    <mergeCell ref="AF28:AK28"/>
    <mergeCell ref="AL28:AO28"/>
    <mergeCell ref="AP28:AS28"/>
    <mergeCell ref="K29:AE29"/>
    <mergeCell ref="AF29:AK29"/>
    <mergeCell ref="AL29:AO29"/>
    <mergeCell ref="AP29:AS29"/>
    <mergeCell ref="AF18:AK18"/>
    <mergeCell ref="AL18:AO18"/>
    <mergeCell ref="AP18:AS18"/>
    <mergeCell ref="J25:AE25"/>
    <mergeCell ref="J26:AE26"/>
    <mergeCell ref="K27:AE27"/>
    <mergeCell ref="AF27:AK27"/>
    <mergeCell ref="AL27:AO27"/>
    <mergeCell ref="AP27:AS27"/>
    <mergeCell ref="J21:AE23"/>
    <mergeCell ref="AF21:AK23"/>
    <mergeCell ref="AL21:AO23"/>
    <mergeCell ref="AP21:AS23"/>
    <mergeCell ref="J24:AE24"/>
    <mergeCell ref="AF24:AK26"/>
    <mergeCell ref="AL24:AO26"/>
    <mergeCell ref="AP24:AS26"/>
    <mergeCell ref="AP12:AS12"/>
    <mergeCell ref="K15:AE15"/>
    <mergeCell ref="AF15:AK15"/>
    <mergeCell ref="AL15:AO15"/>
    <mergeCell ref="AP15:AS15"/>
    <mergeCell ref="B16:B20"/>
    <mergeCell ref="C16:I20"/>
    <mergeCell ref="J16:AE16"/>
    <mergeCell ref="AF16:AK16"/>
    <mergeCell ref="AL16:AO16"/>
    <mergeCell ref="AP16:AS16"/>
    <mergeCell ref="K19:AE19"/>
    <mergeCell ref="AF19:AK19"/>
    <mergeCell ref="AL19:AO19"/>
    <mergeCell ref="AP19:AS19"/>
    <mergeCell ref="K20:AE20"/>
    <mergeCell ref="AF20:AK20"/>
    <mergeCell ref="AL20:AO20"/>
    <mergeCell ref="AP20:AS20"/>
    <mergeCell ref="K17:AE17"/>
    <mergeCell ref="AF17:AK17"/>
    <mergeCell ref="AL17:AO17"/>
    <mergeCell ref="AP17:AS17"/>
    <mergeCell ref="K18:AE18"/>
    <mergeCell ref="B3:AS3"/>
    <mergeCell ref="B6:AE8"/>
    <mergeCell ref="AF6:AK8"/>
    <mergeCell ref="AL6:AO8"/>
    <mergeCell ref="AP6:AS8"/>
    <mergeCell ref="B9:B15"/>
    <mergeCell ref="C9:I15"/>
    <mergeCell ref="J9:AE9"/>
    <mergeCell ref="AF9:AK11"/>
    <mergeCell ref="AL9:AO11"/>
    <mergeCell ref="K13:AE13"/>
    <mergeCell ref="AF13:AK13"/>
    <mergeCell ref="AL13:AO13"/>
    <mergeCell ref="AP13:AS13"/>
    <mergeCell ref="K14:AE14"/>
    <mergeCell ref="AF14:AK14"/>
    <mergeCell ref="AL14:AO14"/>
    <mergeCell ref="AP14:AS14"/>
    <mergeCell ref="AP9:AS11"/>
    <mergeCell ref="J10:AE10"/>
    <mergeCell ref="J11:AE11"/>
    <mergeCell ref="K12:AE12"/>
    <mergeCell ref="AF12:AK12"/>
    <mergeCell ref="AL12:AO12"/>
    <mergeCell ref="AW127:AX130"/>
    <mergeCell ref="AY127:BB127"/>
    <mergeCell ref="BC127:BF127"/>
    <mergeCell ref="BG127:BG130"/>
    <mergeCell ref="BH127:BH130"/>
    <mergeCell ref="AY128:BB128"/>
    <mergeCell ref="BC128:BF128"/>
    <mergeCell ref="AY129:AZ129"/>
    <mergeCell ref="BA129:BB129"/>
    <mergeCell ref="BC129:BD129"/>
    <mergeCell ref="BE129:BF129"/>
  </mergeCells>
  <phoneticPr fontId="4"/>
  <dataValidations count="2">
    <dataValidation type="list" allowBlank="1" showInputMessage="1" showErrorMessage="1" sqref="AF94:AH95" xr:uid="{00000000-0002-0000-0100-000000000000}">
      <formula1>"〇"</formula1>
    </dataValidation>
    <dataValidation type="list" allowBlank="1" showInputMessage="1" showErrorMessage="1" sqref="AX125" xr:uid="{00000000-0002-0000-0100-000001000000}">
      <formula1>$AX$131:$AX$177</formula1>
    </dataValidation>
  </dataValidations>
  <printOptions horizontalCentered="1"/>
  <pageMargins left="0.51181102362204722" right="0.51181102362204722" top="0.39370078740157483" bottom="0.19685039370078741" header="0.51181102362204722" footer="0.51181102362204722"/>
  <pageSetup paperSize="9" scale="76" orientation="portrait" r:id="rId1"/>
  <headerFooter alignWithMargins="0"/>
  <rowBreaks count="2" manualBreakCount="2">
    <brk id="39" max="44" man="1"/>
    <brk id="71" max="44" man="1"/>
  </rowBreaks>
  <drawing r:id="rId2"/>
  <legacyDrawing r:id="rId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662F85-E2C3-41FD-A65F-B43A92E8151F}">
  <sheetPr>
    <pageSetUpPr fitToPage="1"/>
  </sheetPr>
  <dimension ref="B1:Q89"/>
  <sheetViews>
    <sheetView view="pageBreakPreview" zoomScale="80" zoomScaleNormal="100" zoomScaleSheetLayoutView="80" workbookViewId="0">
      <selection activeCell="K6" sqref="K6"/>
    </sheetView>
  </sheetViews>
  <sheetFormatPr defaultColWidth="7.125" defaultRowHeight="13.5"/>
  <cols>
    <col min="1" max="1" width="8.5" style="191" customWidth="1"/>
    <col min="2" max="17" width="7.125" style="191"/>
    <col min="18" max="18" width="5.125" style="191" customWidth="1"/>
    <col min="19" max="16384" width="7.125" style="191"/>
  </cols>
  <sheetData>
    <row r="1" spans="2:17" ht="20.100000000000001" customHeight="1">
      <c r="B1" s="208" t="s">
        <v>375</v>
      </c>
    </row>
    <row r="2" spans="2:17" ht="20.100000000000001" customHeight="1">
      <c r="B2" s="1530" t="s">
        <v>376</v>
      </c>
      <c r="C2" s="1530"/>
      <c r="D2" s="1530"/>
      <c r="E2" s="1530"/>
      <c r="F2" s="1530"/>
      <c r="G2" s="1530"/>
      <c r="H2" s="1530"/>
      <c r="I2" s="1530"/>
      <c r="J2" s="1530"/>
      <c r="K2" s="1530"/>
      <c r="L2" s="1530"/>
      <c r="M2" s="1530"/>
      <c r="N2" s="1530"/>
      <c r="O2" s="1530"/>
      <c r="P2" s="1530"/>
      <c r="Q2" s="1530"/>
    </row>
    <row r="3" spans="2:17" ht="20.100000000000001" customHeight="1">
      <c r="B3" s="1530" t="s">
        <v>377</v>
      </c>
      <c r="C3" s="1530"/>
      <c r="D3" s="1530"/>
      <c r="E3" s="1530"/>
      <c r="F3" s="1530"/>
      <c r="G3" s="1530"/>
      <c r="H3" s="1530"/>
      <c r="I3" s="1530"/>
      <c r="J3" s="1530"/>
      <c r="K3" s="1530"/>
      <c r="L3" s="1530"/>
      <c r="M3" s="1530"/>
      <c r="N3" s="1530"/>
      <c r="O3" s="1530"/>
      <c r="P3" s="1530"/>
      <c r="Q3" s="1530"/>
    </row>
    <row r="4" spans="2:17" ht="10.5" customHeight="1">
      <c r="B4" s="192"/>
      <c r="C4" s="193"/>
      <c r="D4" s="193"/>
      <c r="E4" s="193"/>
      <c r="F4" s="193"/>
      <c r="G4" s="193"/>
      <c r="H4" s="193"/>
      <c r="I4" s="193"/>
      <c r="J4" s="193"/>
      <c r="K4" s="193"/>
      <c r="L4" s="193"/>
      <c r="M4" s="193"/>
      <c r="N4" s="193"/>
      <c r="O4" s="193"/>
      <c r="P4" s="193"/>
      <c r="Q4" s="193"/>
    </row>
    <row r="5" spans="2:17" ht="20.100000000000001" customHeight="1">
      <c r="B5" s="194" t="s">
        <v>448</v>
      </c>
      <c r="L5" s="191" t="s">
        <v>378</v>
      </c>
    </row>
    <row r="6" spans="2:17" ht="20.100000000000001" customHeight="1">
      <c r="B6" s="203" t="s">
        <v>396</v>
      </c>
    </row>
    <row r="7" spans="2:17" ht="20.100000000000001" customHeight="1">
      <c r="B7" s="199" t="s">
        <v>449</v>
      </c>
    </row>
    <row r="8" spans="2:17" ht="20.100000000000001" customHeight="1">
      <c r="B8" s="540" t="s">
        <v>397</v>
      </c>
      <c r="C8" s="1531"/>
      <c r="D8" s="540" t="s">
        <v>398</v>
      </c>
      <c r="E8" s="1531"/>
      <c r="F8" s="540" t="s">
        <v>385</v>
      </c>
      <c r="G8" s="541"/>
      <c r="H8" s="1531"/>
      <c r="I8" s="591" t="s">
        <v>386</v>
      </c>
      <c r="J8" s="591"/>
      <c r="K8" s="1532" t="s">
        <v>387</v>
      </c>
      <c r="L8" s="1532"/>
      <c r="M8" s="1532" t="s">
        <v>388</v>
      </c>
      <c r="N8" s="1532"/>
      <c r="O8" s="591" t="s">
        <v>389</v>
      </c>
      <c r="P8" s="503"/>
      <c r="Q8" s="503"/>
    </row>
    <row r="9" spans="2:17" ht="50.1" customHeight="1">
      <c r="B9" s="1533"/>
      <c r="C9" s="1534"/>
      <c r="D9" s="1533"/>
      <c r="E9" s="1534"/>
      <c r="F9" s="1533"/>
      <c r="G9" s="1535"/>
      <c r="H9" s="1534"/>
      <c r="I9" s="201" t="s">
        <v>390</v>
      </c>
      <c r="J9" s="201" t="s">
        <v>391</v>
      </c>
      <c r="K9" s="1532"/>
      <c r="L9" s="1532"/>
      <c r="M9" s="1532"/>
      <c r="N9" s="1532"/>
      <c r="O9" s="201" t="s">
        <v>399</v>
      </c>
      <c r="P9" s="1532" t="s">
        <v>451</v>
      </c>
      <c r="Q9" s="1532"/>
    </row>
    <row r="10" spans="2:17" ht="20.100000000000001" customHeight="1">
      <c r="B10" s="503"/>
      <c r="C10" s="503"/>
      <c r="D10" s="503"/>
      <c r="E10" s="503"/>
      <c r="F10" s="503"/>
      <c r="G10" s="503"/>
      <c r="H10" s="503"/>
      <c r="I10" s="202"/>
      <c r="J10" s="202"/>
      <c r="K10" s="503"/>
      <c r="L10" s="503"/>
      <c r="M10" s="503"/>
      <c r="N10" s="503"/>
      <c r="O10" s="202"/>
      <c r="P10" s="503"/>
      <c r="Q10" s="503"/>
    </row>
    <row r="11" spans="2:17" ht="20.100000000000001" customHeight="1">
      <c r="B11" s="503"/>
      <c r="C11" s="503"/>
      <c r="D11" s="503"/>
      <c r="E11" s="503"/>
      <c r="F11" s="503"/>
      <c r="G11" s="503"/>
      <c r="H11" s="503"/>
      <c r="I11" s="202"/>
      <c r="J11" s="202"/>
      <c r="K11" s="503"/>
      <c r="L11" s="503"/>
      <c r="M11" s="503"/>
      <c r="N11" s="503"/>
      <c r="O11" s="202"/>
      <c r="P11" s="503"/>
      <c r="Q11" s="503"/>
    </row>
    <row r="12" spans="2:17" ht="20.100000000000001" customHeight="1">
      <c r="B12" s="503" t="s">
        <v>272</v>
      </c>
      <c r="C12" s="503"/>
      <c r="D12" s="503"/>
      <c r="E12" s="503"/>
      <c r="F12" s="503"/>
      <c r="G12" s="503"/>
      <c r="H12" s="503"/>
      <c r="I12" s="503"/>
      <c r="J12" s="503"/>
      <c r="K12" s="503"/>
      <c r="L12" s="503"/>
      <c r="M12" s="503"/>
      <c r="N12" s="503"/>
      <c r="O12" s="503"/>
      <c r="P12" s="591"/>
      <c r="Q12" s="503"/>
    </row>
    <row r="13" spans="2:17" ht="20.100000000000001" customHeight="1">
      <c r="B13" s="195" t="s">
        <v>379</v>
      </c>
      <c r="C13" s="196"/>
      <c r="D13" s="196"/>
      <c r="E13" s="196"/>
      <c r="F13" s="196"/>
      <c r="G13" s="196"/>
      <c r="H13" s="196"/>
      <c r="I13" s="196"/>
      <c r="J13" s="196"/>
      <c r="K13" s="196"/>
      <c r="L13" s="196"/>
      <c r="M13" s="196"/>
      <c r="N13" s="196"/>
      <c r="O13" s="196"/>
      <c r="P13" s="196"/>
      <c r="Q13" s="197"/>
    </row>
    <row r="14" spans="2:17" ht="20.100000000000001" customHeight="1">
      <c r="B14" s="1536" t="s">
        <v>380</v>
      </c>
      <c r="C14" s="1536"/>
      <c r="D14" s="1536"/>
      <c r="E14" s="1536"/>
      <c r="F14" s="1536"/>
      <c r="G14" s="1536"/>
      <c r="H14" s="1536"/>
      <c r="I14" s="1536"/>
      <c r="J14" s="1536"/>
      <c r="K14" s="1536"/>
      <c r="L14" s="1536"/>
      <c r="M14" s="1536"/>
      <c r="N14" s="1536"/>
      <c r="O14" s="1536"/>
      <c r="P14" s="1536"/>
      <c r="Q14" s="1536"/>
    </row>
    <row r="15" spans="2:17" ht="20.100000000000001" customHeight="1">
      <c r="B15" s="1536" t="s">
        <v>381</v>
      </c>
      <c r="C15" s="1536"/>
      <c r="D15" s="1536"/>
      <c r="E15" s="1536"/>
      <c r="F15" s="1536"/>
      <c r="G15" s="1536"/>
      <c r="H15" s="1536"/>
      <c r="I15" s="1536"/>
      <c r="J15" s="1536"/>
      <c r="K15" s="1536"/>
      <c r="L15" s="1536"/>
      <c r="M15" s="1536"/>
      <c r="N15" s="1536"/>
      <c r="O15" s="1536"/>
      <c r="P15" s="1536"/>
      <c r="Q15" s="1536"/>
    </row>
    <row r="16" spans="2:17" ht="20.100000000000001" customHeight="1">
      <c r="B16" s="1536" t="s">
        <v>382</v>
      </c>
      <c r="C16" s="1536"/>
      <c r="D16" s="1536"/>
      <c r="E16" s="1536"/>
      <c r="F16" s="1536"/>
      <c r="G16" s="1536"/>
      <c r="H16" s="1536"/>
      <c r="I16" s="1536"/>
      <c r="J16" s="1536"/>
      <c r="K16" s="1536"/>
      <c r="L16" s="1536"/>
      <c r="M16" s="1536"/>
      <c r="N16" s="1536"/>
      <c r="O16" s="1536"/>
      <c r="P16" s="1536"/>
      <c r="Q16" s="1536"/>
    </row>
    <row r="17" spans="2:17" ht="20.100000000000001" customHeight="1">
      <c r="B17" s="1536" t="s">
        <v>383</v>
      </c>
      <c r="C17" s="1536"/>
      <c r="D17" s="1536"/>
      <c r="E17" s="1536"/>
      <c r="F17" s="1536"/>
      <c r="G17" s="1536"/>
      <c r="H17" s="1536"/>
      <c r="I17" s="1536"/>
      <c r="J17" s="1536"/>
      <c r="K17" s="1536"/>
      <c r="L17" s="1536"/>
      <c r="M17" s="1536"/>
      <c r="N17" s="1536"/>
      <c r="O17" s="1536"/>
      <c r="P17" s="1536"/>
      <c r="Q17" s="1536"/>
    </row>
    <row r="18" spans="2:17" ht="20.100000000000001" customHeight="1">
      <c r="B18" s="198"/>
      <c r="C18" s="198"/>
      <c r="D18" s="198"/>
      <c r="E18" s="198"/>
      <c r="F18" s="198"/>
      <c r="G18" s="198"/>
      <c r="H18" s="198"/>
      <c r="I18" s="198"/>
      <c r="J18" s="198"/>
      <c r="K18" s="198"/>
      <c r="L18" s="198"/>
      <c r="M18" s="198"/>
      <c r="N18" s="198"/>
      <c r="O18" s="198"/>
      <c r="P18" s="198"/>
      <c r="Q18" s="198"/>
    </row>
    <row r="19" spans="2:17" ht="20.100000000000001" customHeight="1">
      <c r="B19" s="199" t="s">
        <v>450</v>
      </c>
      <c r="H19" s="200"/>
      <c r="I19" s="200"/>
      <c r="J19" s="200"/>
      <c r="K19" s="200"/>
      <c r="L19" s="200"/>
    </row>
    <row r="20" spans="2:17" ht="20.100000000000001" customHeight="1">
      <c r="B20" s="540" t="s">
        <v>397</v>
      </c>
      <c r="C20" s="1531"/>
      <c r="D20" s="540" t="s">
        <v>398</v>
      </c>
      <c r="E20" s="1531"/>
      <c r="F20" s="540" t="s">
        <v>385</v>
      </c>
      <c r="G20" s="541"/>
      <c r="H20" s="1531"/>
      <c r="I20" s="591" t="s">
        <v>400</v>
      </c>
      <c r="J20" s="591"/>
      <c r="K20" s="591"/>
      <c r="L20" s="591"/>
      <c r="M20" s="1532" t="s">
        <v>388</v>
      </c>
      <c r="N20" s="1532"/>
      <c r="O20" s="591" t="s">
        <v>389</v>
      </c>
      <c r="P20" s="503"/>
      <c r="Q20" s="503"/>
    </row>
    <row r="21" spans="2:17" ht="50.1" customHeight="1">
      <c r="B21" s="1533"/>
      <c r="C21" s="1534"/>
      <c r="D21" s="1533"/>
      <c r="E21" s="1534"/>
      <c r="F21" s="1533"/>
      <c r="G21" s="1535"/>
      <c r="H21" s="1534"/>
      <c r="I21" s="201" t="s">
        <v>390</v>
      </c>
      <c r="J21" s="201" t="s">
        <v>391</v>
      </c>
      <c r="K21" s="1532" t="s">
        <v>401</v>
      </c>
      <c r="L21" s="1532"/>
      <c r="M21" s="1532"/>
      <c r="N21" s="1532"/>
      <c r="O21" s="201" t="s">
        <v>399</v>
      </c>
      <c r="P21" s="1532" t="s">
        <v>392</v>
      </c>
      <c r="Q21" s="1532"/>
    </row>
    <row r="22" spans="2:17" ht="20.100000000000001" customHeight="1">
      <c r="B22" s="503"/>
      <c r="C22" s="503"/>
      <c r="D22" s="503"/>
      <c r="E22" s="503"/>
      <c r="F22" s="503"/>
      <c r="G22" s="503"/>
      <c r="H22" s="503"/>
      <c r="I22" s="202"/>
      <c r="J22" s="202"/>
      <c r="K22" s="503"/>
      <c r="L22" s="503"/>
      <c r="M22" s="503"/>
      <c r="N22" s="503"/>
      <c r="O22" s="202"/>
      <c r="P22" s="503"/>
      <c r="Q22" s="503"/>
    </row>
    <row r="23" spans="2:17" ht="20.100000000000001" customHeight="1">
      <c r="B23" s="503"/>
      <c r="C23" s="503"/>
      <c r="D23" s="503"/>
      <c r="E23" s="503"/>
      <c r="F23" s="503"/>
      <c r="G23" s="503"/>
      <c r="H23" s="503"/>
      <c r="I23" s="202"/>
      <c r="J23" s="202"/>
      <c r="K23" s="503"/>
      <c r="L23" s="503"/>
      <c r="M23" s="503"/>
      <c r="N23" s="503"/>
      <c r="O23" s="202"/>
      <c r="P23" s="503"/>
      <c r="Q23" s="503"/>
    </row>
    <row r="24" spans="2:17" ht="20.100000000000001" customHeight="1">
      <c r="B24" s="503" t="s">
        <v>272</v>
      </c>
      <c r="C24" s="503"/>
      <c r="D24" s="503"/>
      <c r="E24" s="503"/>
      <c r="F24" s="503"/>
      <c r="G24" s="503"/>
      <c r="H24" s="503"/>
      <c r="I24" s="503"/>
      <c r="J24" s="503"/>
      <c r="K24" s="503"/>
      <c r="L24" s="503"/>
      <c r="M24" s="503"/>
      <c r="N24" s="503"/>
      <c r="O24" s="503"/>
      <c r="P24" s="591"/>
      <c r="Q24" s="503"/>
    </row>
    <row r="25" spans="2:17" ht="20.100000000000001" customHeight="1">
      <c r="B25" s="195" t="s">
        <v>379</v>
      </c>
      <c r="C25" s="196"/>
      <c r="D25" s="196"/>
      <c r="E25" s="196"/>
      <c r="F25" s="196"/>
      <c r="G25" s="196"/>
      <c r="H25" s="196"/>
      <c r="I25" s="196"/>
      <c r="J25" s="196"/>
      <c r="K25" s="196"/>
      <c r="L25" s="196"/>
      <c r="M25" s="196"/>
      <c r="N25" s="196"/>
      <c r="O25" s="196"/>
      <c r="P25" s="196"/>
      <c r="Q25" s="197"/>
    </row>
    <row r="26" spans="2:17" ht="20.100000000000001" customHeight="1">
      <c r="B26" s="1536" t="s">
        <v>380</v>
      </c>
      <c r="C26" s="1536"/>
      <c r="D26" s="1536"/>
      <c r="E26" s="1536"/>
      <c r="F26" s="1536"/>
      <c r="G26" s="1536"/>
      <c r="H26" s="1536"/>
      <c r="I26" s="1536"/>
      <c r="J26" s="1536"/>
      <c r="K26" s="1536"/>
      <c r="L26" s="1536"/>
      <c r="M26" s="1536"/>
      <c r="N26" s="1536"/>
      <c r="O26" s="1536"/>
      <c r="P26" s="1536"/>
      <c r="Q26" s="1536"/>
    </row>
    <row r="27" spans="2:17" ht="20.100000000000001" customHeight="1">
      <c r="B27" s="1536" t="s">
        <v>381</v>
      </c>
      <c r="C27" s="1536"/>
      <c r="D27" s="1536"/>
      <c r="E27" s="1536"/>
      <c r="F27" s="1536"/>
      <c r="G27" s="1536"/>
      <c r="H27" s="1536"/>
      <c r="I27" s="1536"/>
      <c r="J27" s="1536"/>
      <c r="K27" s="1536"/>
      <c r="L27" s="1536"/>
      <c r="M27" s="1536"/>
      <c r="N27" s="1536"/>
      <c r="O27" s="1536"/>
      <c r="P27" s="1536"/>
      <c r="Q27" s="1536"/>
    </row>
    <row r="28" spans="2:17" ht="20.100000000000001" customHeight="1">
      <c r="B28" s="1536" t="s">
        <v>382</v>
      </c>
      <c r="C28" s="1536"/>
      <c r="D28" s="1536"/>
      <c r="E28" s="1536"/>
      <c r="F28" s="1536"/>
      <c r="G28" s="1536"/>
      <c r="H28" s="1536"/>
      <c r="I28" s="1536"/>
      <c r="J28" s="1536"/>
      <c r="K28" s="1536"/>
      <c r="L28" s="1536"/>
      <c r="M28" s="1536"/>
      <c r="N28" s="1536"/>
      <c r="O28" s="1536"/>
      <c r="P28" s="1536"/>
      <c r="Q28" s="1536"/>
    </row>
    <row r="29" spans="2:17" ht="20.100000000000001" customHeight="1">
      <c r="B29" s="1536" t="s">
        <v>383</v>
      </c>
      <c r="C29" s="1536"/>
      <c r="D29" s="1536"/>
      <c r="E29" s="1536"/>
      <c r="F29" s="1536"/>
      <c r="G29" s="1536"/>
      <c r="H29" s="1536"/>
      <c r="I29" s="1536"/>
      <c r="J29" s="1536"/>
      <c r="K29" s="1536"/>
      <c r="L29" s="1536"/>
      <c r="M29" s="1536"/>
      <c r="N29" s="1536"/>
      <c r="O29" s="1536"/>
      <c r="P29" s="1536"/>
      <c r="Q29" s="1536"/>
    </row>
    <row r="30" spans="2:17" ht="20.100000000000001" customHeight="1">
      <c r="B30" s="198"/>
      <c r="C30" s="198"/>
      <c r="D30" s="198"/>
      <c r="E30" s="198"/>
      <c r="F30" s="198"/>
      <c r="G30" s="198"/>
      <c r="H30" s="198"/>
      <c r="I30" s="198"/>
      <c r="J30" s="198"/>
      <c r="K30" s="198"/>
      <c r="L30" s="198"/>
      <c r="M30" s="198"/>
      <c r="N30" s="198"/>
      <c r="O30" s="198"/>
      <c r="P30" s="198"/>
      <c r="Q30" s="198"/>
    </row>
    <row r="31" spans="2:17" ht="20.100000000000001" customHeight="1">
      <c r="B31" s="199" t="s">
        <v>402</v>
      </c>
    </row>
    <row r="32" spans="2:17" ht="50.1" customHeight="1">
      <c r="B32" s="503" t="s">
        <v>403</v>
      </c>
      <c r="C32" s="503"/>
      <c r="D32" s="503"/>
      <c r="E32" s="503"/>
      <c r="F32" s="591" t="s">
        <v>404</v>
      </c>
      <c r="G32" s="503"/>
      <c r="H32" s="503"/>
      <c r="I32" s="591" t="s">
        <v>405</v>
      </c>
      <c r="J32" s="503"/>
      <c r="K32" s="503"/>
      <c r="L32" s="591" t="s">
        <v>406</v>
      </c>
      <c r="M32" s="503"/>
      <c r="N32" s="503"/>
      <c r="O32" s="591" t="s">
        <v>395</v>
      </c>
      <c r="P32" s="503"/>
      <c r="Q32" s="503"/>
    </row>
    <row r="33" spans="2:17" ht="20.100000000000001" customHeight="1">
      <c r="B33" s="503"/>
      <c r="C33" s="503"/>
      <c r="D33" s="503"/>
      <c r="E33" s="503"/>
      <c r="F33" s="503"/>
      <c r="G33" s="503"/>
      <c r="H33" s="503"/>
      <c r="I33" s="503"/>
      <c r="J33" s="503"/>
      <c r="K33" s="503"/>
      <c r="L33" s="503"/>
      <c r="M33" s="503"/>
      <c r="N33" s="503"/>
      <c r="O33" s="503"/>
      <c r="P33" s="503"/>
      <c r="Q33" s="503"/>
    </row>
    <row r="34" spans="2:17" ht="20.100000000000001" customHeight="1">
      <c r="B34" s="503"/>
      <c r="C34" s="503"/>
      <c r="D34" s="503"/>
      <c r="E34" s="503"/>
      <c r="F34" s="503"/>
      <c r="G34" s="503"/>
      <c r="H34" s="503"/>
      <c r="I34" s="503"/>
      <c r="J34" s="503"/>
      <c r="K34" s="503"/>
      <c r="L34" s="503"/>
      <c r="M34" s="503"/>
      <c r="N34" s="503"/>
      <c r="O34" s="503"/>
      <c r="P34" s="503"/>
      <c r="Q34" s="503"/>
    </row>
    <row r="35" spans="2:17" ht="20.100000000000001" customHeight="1">
      <c r="B35" s="503" t="s">
        <v>272</v>
      </c>
      <c r="C35" s="503"/>
      <c r="D35" s="503"/>
      <c r="E35" s="503"/>
      <c r="F35" s="503"/>
      <c r="G35" s="503"/>
      <c r="H35" s="503"/>
      <c r="I35" s="503"/>
      <c r="J35" s="503"/>
      <c r="K35" s="503"/>
      <c r="L35" s="503"/>
      <c r="M35" s="503"/>
      <c r="N35" s="503"/>
      <c r="O35" s="503"/>
      <c r="P35" s="503"/>
      <c r="Q35" s="503"/>
    </row>
    <row r="36" spans="2:17" ht="20.100000000000001" customHeight="1">
      <c r="B36" s="195" t="s">
        <v>379</v>
      </c>
      <c r="C36" s="196"/>
      <c r="D36" s="196"/>
      <c r="E36" s="196"/>
      <c r="F36" s="196"/>
      <c r="G36" s="196"/>
      <c r="H36" s="196"/>
      <c r="I36" s="196"/>
      <c r="J36" s="196"/>
      <c r="K36" s="196"/>
      <c r="L36" s="196"/>
      <c r="M36" s="196"/>
      <c r="N36" s="196"/>
      <c r="O36" s="196"/>
      <c r="P36" s="196"/>
      <c r="Q36" s="197"/>
    </row>
    <row r="37" spans="2:17" ht="20.100000000000001" customHeight="1">
      <c r="B37" s="1536" t="s">
        <v>380</v>
      </c>
      <c r="C37" s="1536"/>
      <c r="D37" s="1536"/>
      <c r="E37" s="1536"/>
      <c r="F37" s="1536"/>
      <c r="G37" s="1536"/>
      <c r="H37" s="1536"/>
      <c r="I37" s="1536"/>
      <c r="J37" s="1536"/>
      <c r="K37" s="1536"/>
      <c r="L37" s="1536"/>
      <c r="M37" s="1536"/>
      <c r="N37" s="1536"/>
      <c r="O37" s="1536"/>
      <c r="P37" s="1536"/>
      <c r="Q37" s="1536"/>
    </row>
    <row r="38" spans="2:17" ht="20.100000000000001" customHeight="1">
      <c r="B38" s="1536" t="s">
        <v>381</v>
      </c>
      <c r="C38" s="1536"/>
      <c r="D38" s="1536"/>
      <c r="E38" s="1536"/>
      <c r="F38" s="1536"/>
      <c r="G38" s="1536"/>
      <c r="H38" s="1536"/>
      <c r="I38" s="1536"/>
      <c r="J38" s="1536"/>
      <c r="K38" s="1536"/>
      <c r="L38" s="1536"/>
      <c r="M38" s="1536"/>
      <c r="N38" s="1536"/>
      <c r="O38" s="1536"/>
      <c r="P38" s="1536"/>
      <c r="Q38" s="1536"/>
    </row>
    <row r="39" spans="2:17" ht="20.100000000000001" customHeight="1">
      <c r="B39" s="198"/>
      <c r="C39" s="198"/>
      <c r="D39" s="198"/>
      <c r="E39" s="198"/>
      <c r="F39" s="198"/>
      <c r="G39" s="198"/>
      <c r="H39" s="198"/>
      <c r="I39" s="198"/>
      <c r="J39" s="198"/>
      <c r="K39" s="198"/>
      <c r="L39" s="198"/>
      <c r="M39" s="198"/>
      <c r="N39" s="198"/>
      <c r="O39" s="198"/>
      <c r="P39" s="198"/>
      <c r="Q39" s="198"/>
    </row>
    <row r="40" spans="2:17" ht="20.100000000000001" customHeight="1">
      <c r="B40" s="198"/>
      <c r="C40" s="198"/>
      <c r="D40" s="198"/>
      <c r="E40" s="198"/>
      <c r="F40" s="198"/>
      <c r="G40" s="198"/>
      <c r="H40" s="198"/>
      <c r="I40" s="198"/>
      <c r="J40" s="198"/>
      <c r="K40" s="198"/>
      <c r="L40" s="198"/>
      <c r="M40" s="198"/>
      <c r="N40" s="198"/>
      <c r="O40" s="198"/>
      <c r="P40" s="198"/>
      <c r="Q40" s="198"/>
    </row>
    <row r="41" spans="2:17" ht="20.100000000000001" customHeight="1">
      <c r="B41" s="192" t="s">
        <v>407</v>
      </c>
    </row>
    <row r="42" spans="2:17" ht="50.1" customHeight="1">
      <c r="B42" s="1537" t="s">
        <v>394</v>
      </c>
      <c r="C42" s="1537"/>
      <c r="D42" s="1537"/>
      <c r="E42" s="1537"/>
      <c r="F42" s="1532" t="s">
        <v>408</v>
      </c>
      <c r="G42" s="1537"/>
      <c r="H42" s="1537"/>
      <c r="I42" s="1532" t="s">
        <v>409</v>
      </c>
      <c r="J42" s="1537"/>
      <c r="K42" s="1537"/>
      <c r="L42" s="1532" t="s">
        <v>410</v>
      </c>
      <c r="M42" s="1537"/>
      <c r="N42" s="1537"/>
      <c r="O42" s="1532" t="s">
        <v>395</v>
      </c>
      <c r="P42" s="1537"/>
      <c r="Q42" s="1537"/>
    </row>
    <row r="43" spans="2:17" ht="20.100000000000001" customHeight="1">
      <c r="B43" s="503"/>
      <c r="C43" s="503"/>
      <c r="D43" s="503"/>
      <c r="E43" s="503"/>
      <c r="F43" s="503"/>
      <c r="G43" s="503"/>
      <c r="H43" s="503"/>
      <c r="I43" s="503"/>
      <c r="J43" s="503"/>
      <c r="K43" s="503"/>
      <c r="L43" s="503"/>
      <c r="M43" s="503"/>
      <c r="N43" s="503"/>
      <c r="O43" s="503"/>
      <c r="P43" s="503"/>
      <c r="Q43" s="503"/>
    </row>
    <row r="44" spans="2:17" ht="20.100000000000001" customHeight="1">
      <c r="B44" s="503"/>
      <c r="C44" s="503"/>
      <c r="D44" s="503"/>
      <c r="E44" s="503"/>
      <c r="F44" s="503"/>
      <c r="G44" s="503"/>
      <c r="H44" s="503"/>
      <c r="I44" s="503"/>
      <c r="J44" s="503"/>
      <c r="K44" s="503"/>
      <c r="L44" s="503"/>
      <c r="M44" s="503"/>
      <c r="N44" s="503"/>
      <c r="O44" s="503"/>
      <c r="P44" s="503"/>
      <c r="Q44" s="503"/>
    </row>
    <row r="45" spans="2:17" ht="20.100000000000001" customHeight="1">
      <c r="B45" s="503" t="s">
        <v>272</v>
      </c>
      <c r="C45" s="503"/>
      <c r="D45" s="503"/>
      <c r="E45" s="503"/>
      <c r="F45" s="503"/>
      <c r="G45" s="503"/>
      <c r="H45" s="503"/>
      <c r="I45" s="503"/>
      <c r="J45" s="503"/>
      <c r="K45" s="503"/>
      <c r="L45" s="503"/>
      <c r="M45" s="503"/>
      <c r="N45" s="503"/>
      <c r="O45" s="503"/>
      <c r="P45" s="503"/>
      <c r="Q45" s="503"/>
    </row>
    <row r="46" spans="2:17" ht="20.100000000000001" customHeight="1">
      <c r="B46" s="195" t="s">
        <v>379</v>
      </c>
      <c r="C46" s="196"/>
      <c r="D46" s="196"/>
      <c r="E46" s="196"/>
      <c r="F46" s="196"/>
      <c r="G46" s="196"/>
      <c r="H46" s="196"/>
      <c r="I46" s="196"/>
      <c r="J46" s="196"/>
      <c r="K46" s="196"/>
      <c r="L46" s="196"/>
      <c r="M46" s="196"/>
      <c r="N46" s="196"/>
      <c r="O46" s="196"/>
      <c r="P46" s="196"/>
      <c r="Q46" s="197"/>
    </row>
    <row r="47" spans="2:17" ht="20.100000000000001" customHeight="1">
      <c r="B47" s="1536" t="s">
        <v>380</v>
      </c>
      <c r="C47" s="1536"/>
      <c r="D47" s="1536"/>
      <c r="E47" s="1536"/>
      <c r="F47" s="1536"/>
      <c r="G47" s="1536"/>
      <c r="H47" s="1536"/>
      <c r="I47" s="1536"/>
      <c r="J47" s="1536"/>
      <c r="K47" s="1536"/>
      <c r="L47" s="1536"/>
      <c r="M47" s="1536"/>
      <c r="N47" s="1536"/>
      <c r="O47" s="1536"/>
      <c r="P47" s="1536"/>
      <c r="Q47" s="1536"/>
    </row>
    <row r="48" spans="2:17" ht="20.100000000000001" customHeight="1">
      <c r="B48" s="1536" t="s">
        <v>381</v>
      </c>
      <c r="C48" s="1536"/>
      <c r="D48" s="1536"/>
      <c r="E48" s="1536"/>
      <c r="F48" s="1536"/>
      <c r="G48" s="1536"/>
      <c r="H48" s="1536"/>
      <c r="I48" s="1536"/>
      <c r="J48" s="1536"/>
      <c r="K48" s="1536"/>
      <c r="L48" s="1536"/>
      <c r="M48" s="1536"/>
      <c r="N48" s="1536"/>
      <c r="O48" s="1536"/>
      <c r="P48" s="1536"/>
      <c r="Q48" s="1536"/>
    </row>
    <row r="49" spans="2:17" ht="20.100000000000001" customHeight="1">
      <c r="B49" s="198"/>
      <c r="C49" s="198"/>
      <c r="D49" s="198"/>
      <c r="E49" s="198"/>
      <c r="F49" s="198"/>
      <c r="G49" s="198"/>
      <c r="H49" s="198"/>
      <c r="I49" s="198"/>
      <c r="J49" s="198"/>
      <c r="K49" s="198"/>
      <c r="L49" s="198"/>
      <c r="M49" s="198"/>
      <c r="N49" s="198"/>
      <c r="O49" s="198"/>
      <c r="P49" s="198"/>
      <c r="Q49" s="198"/>
    </row>
    <row r="50" spans="2:17" ht="20.100000000000001" customHeight="1">
      <c r="B50" s="200" t="s">
        <v>411</v>
      </c>
      <c r="C50" s="200"/>
      <c r="D50" s="200"/>
      <c r="E50" s="200"/>
      <c r="F50" s="200"/>
      <c r="G50" s="200"/>
      <c r="H50" s="200"/>
      <c r="I50" s="200"/>
      <c r="J50" s="200"/>
      <c r="K50" s="200"/>
      <c r="L50" s="200"/>
      <c r="M50" s="200"/>
      <c r="N50" s="200"/>
      <c r="O50" s="200"/>
      <c r="P50" s="200"/>
      <c r="Q50" s="200"/>
    </row>
    <row r="51" spans="2:17" ht="20.100000000000001" customHeight="1">
      <c r="B51" s="200" t="s">
        <v>412</v>
      </c>
      <c r="C51" s="200"/>
      <c r="D51" s="200"/>
      <c r="E51" s="200"/>
      <c r="F51" s="200"/>
      <c r="G51" s="200"/>
      <c r="H51" s="200"/>
      <c r="I51" s="200"/>
      <c r="J51" s="200"/>
      <c r="K51" s="200"/>
      <c r="L51" s="200"/>
      <c r="M51" s="200"/>
      <c r="N51" s="200"/>
      <c r="O51" s="200"/>
      <c r="P51" s="200"/>
      <c r="Q51" s="204" t="s">
        <v>413</v>
      </c>
    </row>
    <row r="52" spans="2:17" ht="20.100000000000001" customHeight="1">
      <c r="B52" s="503" t="s">
        <v>414</v>
      </c>
      <c r="C52" s="503"/>
      <c r="D52" s="503"/>
      <c r="E52" s="503"/>
      <c r="F52" s="503" t="s">
        <v>415</v>
      </c>
      <c r="G52" s="503"/>
      <c r="H52" s="503"/>
      <c r="I52" s="503"/>
      <c r="J52" s="503"/>
      <c r="K52" s="503"/>
      <c r="L52" s="503"/>
      <c r="M52" s="503"/>
      <c r="N52" s="503" t="s">
        <v>416</v>
      </c>
      <c r="O52" s="503"/>
      <c r="P52" s="503"/>
      <c r="Q52" s="503"/>
    </row>
    <row r="53" spans="2:17" ht="20.100000000000001" customHeight="1">
      <c r="B53" s="1538" t="s">
        <v>417</v>
      </c>
      <c r="C53" s="1538"/>
      <c r="D53" s="1538"/>
      <c r="E53" s="1538"/>
      <c r="F53" s="503"/>
      <c r="G53" s="503"/>
      <c r="H53" s="503"/>
      <c r="I53" s="503"/>
      <c r="J53" s="503"/>
      <c r="K53" s="503"/>
      <c r="L53" s="503"/>
      <c r="M53" s="503"/>
      <c r="N53" s="503"/>
      <c r="O53" s="503"/>
      <c r="P53" s="503"/>
      <c r="Q53" s="503"/>
    </row>
    <row r="54" spans="2:17" ht="20.100000000000001" customHeight="1">
      <c r="B54" s="1538"/>
      <c r="C54" s="1538"/>
      <c r="D54" s="1538"/>
      <c r="E54" s="1538"/>
      <c r="F54" s="503"/>
      <c r="G54" s="503"/>
      <c r="H54" s="503"/>
      <c r="I54" s="503"/>
      <c r="J54" s="503"/>
      <c r="K54" s="503"/>
      <c r="L54" s="503"/>
      <c r="M54" s="503"/>
      <c r="N54" s="503"/>
      <c r="O54" s="503"/>
      <c r="P54" s="503"/>
      <c r="Q54" s="503"/>
    </row>
    <row r="55" spans="2:17" ht="20.100000000000001" customHeight="1">
      <c r="B55" s="1538" t="s">
        <v>418</v>
      </c>
      <c r="C55" s="1538"/>
      <c r="D55" s="1538"/>
      <c r="E55" s="1538"/>
      <c r="F55" s="503"/>
      <c r="G55" s="503"/>
      <c r="H55" s="503"/>
      <c r="I55" s="503"/>
      <c r="J55" s="503"/>
      <c r="K55" s="503"/>
      <c r="L55" s="503"/>
      <c r="M55" s="503"/>
      <c r="N55" s="503"/>
      <c r="O55" s="503"/>
      <c r="P55" s="503"/>
      <c r="Q55" s="503"/>
    </row>
    <row r="56" spans="2:17" ht="20.100000000000001" customHeight="1">
      <c r="B56" s="1538"/>
      <c r="C56" s="1538"/>
      <c r="D56" s="1538"/>
      <c r="E56" s="1538"/>
      <c r="F56" s="503"/>
      <c r="G56" s="503"/>
      <c r="H56" s="503"/>
      <c r="I56" s="503"/>
      <c r="J56" s="503"/>
      <c r="K56" s="503"/>
      <c r="L56" s="503"/>
      <c r="M56" s="503"/>
      <c r="N56" s="503"/>
      <c r="O56" s="503"/>
      <c r="P56" s="503"/>
      <c r="Q56" s="503"/>
    </row>
    <row r="57" spans="2:17" ht="20.100000000000001" customHeight="1">
      <c r="B57" s="1538" t="s">
        <v>419</v>
      </c>
      <c r="C57" s="1539"/>
      <c r="D57" s="1539"/>
      <c r="E57" s="1539"/>
      <c r="F57" s="503"/>
      <c r="G57" s="503"/>
      <c r="H57" s="503"/>
      <c r="I57" s="503"/>
      <c r="J57" s="503"/>
      <c r="K57" s="503"/>
      <c r="L57" s="503"/>
      <c r="M57" s="503"/>
      <c r="N57" s="503"/>
      <c r="O57" s="503"/>
      <c r="P57" s="503"/>
      <c r="Q57" s="503"/>
    </row>
    <row r="58" spans="2:17" ht="20.100000000000001" customHeight="1">
      <c r="B58" s="503" t="s">
        <v>272</v>
      </c>
      <c r="C58" s="503"/>
      <c r="D58" s="503"/>
      <c r="E58" s="503"/>
      <c r="F58" s="503"/>
      <c r="G58" s="503"/>
      <c r="H58" s="503"/>
      <c r="I58" s="503"/>
      <c r="J58" s="503"/>
      <c r="K58" s="503"/>
      <c r="L58" s="503"/>
      <c r="M58" s="503"/>
      <c r="N58" s="503"/>
      <c r="O58" s="503"/>
      <c r="P58" s="503"/>
      <c r="Q58" s="503"/>
    </row>
    <row r="59" spans="2:17" ht="20.100000000000001" customHeight="1">
      <c r="B59" s="198"/>
      <c r="C59" s="198"/>
      <c r="D59" s="198"/>
      <c r="E59" s="198"/>
      <c r="F59" s="198"/>
      <c r="G59" s="198"/>
      <c r="H59" s="198"/>
      <c r="I59" s="198"/>
      <c r="J59" s="198"/>
      <c r="K59" s="198"/>
      <c r="L59" s="198"/>
      <c r="M59" s="198"/>
      <c r="N59" s="198"/>
      <c r="O59" s="198"/>
      <c r="P59" s="198"/>
      <c r="Q59" s="198"/>
    </row>
    <row r="60" spans="2:17" ht="20.100000000000001" customHeight="1">
      <c r="B60" s="191" t="s">
        <v>420</v>
      </c>
      <c r="H60" s="200"/>
      <c r="Q60" s="205" t="s">
        <v>413</v>
      </c>
    </row>
    <row r="61" spans="2:17" ht="30" customHeight="1">
      <c r="B61" s="503" t="s">
        <v>421</v>
      </c>
      <c r="C61" s="503"/>
      <c r="D61" s="503"/>
      <c r="E61" s="503"/>
      <c r="F61" s="503"/>
      <c r="G61" s="503"/>
      <c r="H61" s="591" t="s">
        <v>422</v>
      </c>
      <c r="I61" s="503"/>
      <c r="J61" s="591" t="s">
        <v>423</v>
      </c>
      <c r="K61" s="503"/>
      <c r="L61" s="503"/>
      <c r="M61" s="503"/>
      <c r="N61" s="591" t="s">
        <v>424</v>
      </c>
      <c r="O61" s="503"/>
      <c r="P61" s="503"/>
      <c r="Q61" s="503"/>
    </row>
    <row r="62" spans="2:17" ht="20.100000000000001" customHeight="1">
      <c r="B62" s="503"/>
      <c r="C62" s="503"/>
      <c r="D62" s="503"/>
      <c r="E62" s="503"/>
      <c r="F62" s="503"/>
      <c r="G62" s="503"/>
      <c r="H62" s="503"/>
      <c r="I62" s="503"/>
      <c r="J62" s="503"/>
      <c r="K62" s="503"/>
      <c r="L62" s="503"/>
      <c r="M62" s="503"/>
      <c r="N62" s="503"/>
      <c r="O62" s="503"/>
      <c r="P62" s="503"/>
      <c r="Q62" s="503"/>
    </row>
    <row r="63" spans="2:17" ht="20.100000000000001" customHeight="1">
      <c r="B63" s="503"/>
      <c r="C63" s="503"/>
      <c r="D63" s="503"/>
      <c r="E63" s="503"/>
      <c r="F63" s="503"/>
      <c r="G63" s="503"/>
      <c r="H63" s="503"/>
      <c r="I63" s="503"/>
      <c r="J63" s="503"/>
      <c r="K63" s="503"/>
      <c r="L63" s="503"/>
      <c r="M63" s="503"/>
      <c r="N63" s="503"/>
      <c r="O63" s="503"/>
      <c r="P63" s="503"/>
      <c r="Q63" s="503"/>
    </row>
    <row r="64" spans="2:17" ht="20.100000000000001" customHeight="1">
      <c r="B64" s="503" t="s">
        <v>272</v>
      </c>
      <c r="C64" s="503"/>
      <c r="D64" s="503"/>
      <c r="E64" s="503"/>
      <c r="F64" s="503"/>
      <c r="G64" s="503"/>
      <c r="H64" s="503"/>
      <c r="I64" s="503"/>
      <c r="J64" s="206" t="s">
        <v>382</v>
      </c>
      <c r="K64" s="502"/>
      <c r="L64" s="503"/>
      <c r="M64" s="503"/>
      <c r="N64" s="206" t="s">
        <v>383</v>
      </c>
      <c r="O64" s="502"/>
      <c r="P64" s="503"/>
      <c r="Q64" s="503"/>
    </row>
    <row r="65" spans="2:17" ht="20.100000000000001" customHeight="1">
      <c r="B65" s="503" t="s">
        <v>425</v>
      </c>
      <c r="C65" s="503"/>
      <c r="D65" s="503"/>
      <c r="E65" s="503"/>
      <c r="F65" s="503"/>
      <c r="G65" s="503"/>
      <c r="H65" s="503"/>
      <c r="I65" s="503"/>
      <c r="J65" s="497"/>
      <c r="K65" s="498"/>
      <c r="L65" s="498"/>
      <c r="M65" s="498"/>
      <c r="N65" s="498"/>
      <c r="O65" s="498"/>
      <c r="P65" s="498"/>
      <c r="Q65" s="207" t="s">
        <v>426</v>
      </c>
    </row>
    <row r="66" spans="2:17" ht="20.100000000000001" customHeight="1">
      <c r="B66" s="195" t="s">
        <v>379</v>
      </c>
      <c r="C66" s="196"/>
      <c r="D66" s="196"/>
      <c r="E66" s="196"/>
      <c r="F66" s="196"/>
      <c r="G66" s="196"/>
      <c r="H66" s="196"/>
      <c r="I66" s="196"/>
      <c r="J66" s="196"/>
      <c r="K66" s="196"/>
      <c r="L66" s="196"/>
      <c r="M66" s="196"/>
      <c r="N66" s="196"/>
      <c r="O66" s="196"/>
      <c r="P66" s="196"/>
      <c r="Q66" s="197"/>
    </row>
    <row r="67" spans="2:17" ht="20.100000000000001" customHeight="1">
      <c r="B67" s="1536" t="s">
        <v>380</v>
      </c>
      <c r="C67" s="1536"/>
      <c r="D67" s="1536"/>
      <c r="E67" s="1536"/>
      <c r="F67" s="1536"/>
      <c r="G67" s="1536"/>
      <c r="H67" s="1536"/>
      <c r="I67" s="1536"/>
      <c r="J67" s="1536"/>
      <c r="K67" s="1536"/>
      <c r="L67" s="1536"/>
      <c r="M67" s="1536"/>
      <c r="N67" s="1536"/>
      <c r="O67" s="1536"/>
      <c r="P67" s="1536"/>
      <c r="Q67" s="1536"/>
    </row>
    <row r="68" spans="2:17" ht="20.100000000000001" customHeight="1">
      <c r="B68" s="198"/>
      <c r="C68" s="198"/>
      <c r="D68" s="198"/>
      <c r="E68" s="198"/>
      <c r="F68" s="198"/>
      <c r="G68" s="198"/>
      <c r="H68" s="198"/>
      <c r="I68" s="198"/>
      <c r="J68" s="198"/>
      <c r="K68" s="198"/>
      <c r="L68" s="198"/>
      <c r="M68" s="198"/>
      <c r="N68" s="198"/>
      <c r="O68" s="198"/>
      <c r="P68" s="198"/>
      <c r="Q68" s="198"/>
    </row>
    <row r="69" spans="2:17" ht="20.100000000000001" customHeight="1">
      <c r="B69" s="200" t="s">
        <v>427</v>
      </c>
      <c r="C69" s="200"/>
      <c r="D69" s="200"/>
      <c r="E69" s="200"/>
      <c r="F69" s="200"/>
      <c r="G69" s="200"/>
      <c r="H69" s="200"/>
      <c r="I69" s="200"/>
      <c r="J69" s="200"/>
      <c r="K69" s="200"/>
      <c r="L69" s="200"/>
      <c r="M69" s="200"/>
      <c r="N69" s="200"/>
      <c r="O69" s="200"/>
      <c r="P69" s="200"/>
      <c r="Q69" s="200"/>
    </row>
    <row r="70" spans="2:17" ht="30" customHeight="1">
      <c r="B70" s="584" t="s">
        <v>428</v>
      </c>
      <c r="C70" s="584"/>
      <c r="D70" s="584"/>
      <c r="E70" s="584"/>
      <c r="F70" s="584"/>
      <c r="G70" s="584"/>
      <c r="H70" s="584"/>
      <c r="I70" s="584"/>
      <c r="J70" s="584"/>
      <c r="K70" s="584"/>
      <c r="L70" s="584"/>
      <c r="M70" s="584"/>
      <c r="N70" s="584"/>
      <c r="O70" s="584"/>
      <c r="P70" s="584"/>
      <c r="Q70" s="584"/>
    </row>
    <row r="71" spans="2:17" ht="20.100000000000001" customHeight="1">
      <c r="B71" s="200"/>
      <c r="C71" s="200"/>
      <c r="D71" s="200"/>
      <c r="E71" s="200"/>
      <c r="F71" s="200"/>
      <c r="G71" s="200"/>
      <c r="H71" s="200"/>
      <c r="I71" s="200"/>
      <c r="J71" s="200"/>
      <c r="K71" s="200"/>
      <c r="L71" s="200"/>
      <c r="M71" s="200"/>
      <c r="N71" s="200"/>
      <c r="O71" s="200"/>
      <c r="P71" s="200"/>
      <c r="Q71" s="204" t="s">
        <v>413</v>
      </c>
    </row>
    <row r="72" spans="2:17" ht="20.100000000000001" customHeight="1">
      <c r="B72" s="503" t="s">
        <v>429</v>
      </c>
      <c r="C72" s="503"/>
      <c r="D72" s="503"/>
      <c r="E72" s="503"/>
      <c r="F72" s="503"/>
      <c r="G72" s="503"/>
      <c r="H72" s="503"/>
      <c r="I72" s="503"/>
      <c r="J72" s="503"/>
      <c r="K72" s="503"/>
      <c r="L72" s="503"/>
      <c r="M72" s="503"/>
      <c r="N72" s="503" t="s">
        <v>430</v>
      </c>
      <c r="O72" s="503"/>
      <c r="P72" s="503"/>
      <c r="Q72" s="503"/>
    </row>
    <row r="73" spans="2:17" ht="20.100000000000001" customHeight="1">
      <c r="B73" s="503"/>
      <c r="C73" s="503"/>
      <c r="D73" s="503"/>
      <c r="E73" s="503"/>
      <c r="F73" s="503"/>
      <c r="G73" s="503"/>
      <c r="H73" s="503"/>
      <c r="I73" s="503"/>
      <c r="J73" s="503"/>
      <c r="K73" s="503"/>
      <c r="L73" s="503"/>
      <c r="M73" s="503"/>
      <c r="N73" s="503"/>
      <c r="O73" s="503"/>
      <c r="P73" s="503"/>
      <c r="Q73" s="503"/>
    </row>
    <row r="74" spans="2:17" ht="20.100000000000001" customHeight="1">
      <c r="B74" s="503"/>
      <c r="C74" s="503"/>
      <c r="D74" s="503"/>
      <c r="E74" s="503"/>
      <c r="F74" s="503"/>
      <c r="G74" s="503"/>
      <c r="H74" s="503"/>
      <c r="I74" s="503"/>
      <c r="J74" s="503"/>
      <c r="K74" s="503"/>
      <c r="L74" s="503"/>
      <c r="M74" s="503"/>
      <c r="N74" s="503"/>
      <c r="O74" s="503"/>
      <c r="P74" s="503"/>
      <c r="Q74" s="503"/>
    </row>
    <row r="75" spans="2:17" ht="20.100000000000001" customHeight="1">
      <c r="B75" s="503" t="s">
        <v>272</v>
      </c>
      <c r="C75" s="503"/>
      <c r="D75" s="503"/>
      <c r="E75" s="503"/>
      <c r="F75" s="503"/>
      <c r="G75" s="503"/>
      <c r="H75" s="503"/>
      <c r="I75" s="503"/>
      <c r="J75" s="503"/>
      <c r="K75" s="503"/>
      <c r="L75" s="503"/>
      <c r="M75" s="503"/>
      <c r="N75" s="503"/>
      <c r="O75" s="503"/>
      <c r="P75" s="503"/>
      <c r="Q75" s="503"/>
    </row>
    <row r="76" spans="2:17" ht="20.100000000000001" customHeight="1">
      <c r="B76" s="195" t="s">
        <v>379</v>
      </c>
      <c r="C76" s="196"/>
      <c r="D76" s="196"/>
      <c r="E76" s="196"/>
      <c r="F76" s="196"/>
      <c r="G76" s="196"/>
      <c r="H76" s="196"/>
      <c r="I76" s="196"/>
      <c r="J76" s="196"/>
      <c r="K76" s="196"/>
      <c r="L76" s="196"/>
      <c r="M76" s="196"/>
      <c r="N76" s="196"/>
      <c r="O76" s="196"/>
      <c r="P76" s="196"/>
      <c r="Q76" s="197"/>
    </row>
    <row r="77" spans="2:17" ht="20.100000000000001" customHeight="1">
      <c r="B77" s="1536" t="s">
        <v>380</v>
      </c>
      <c r="C77" s="1536"/>
      <c r="D77" s="1536"/>
      <c r="E77" s="1536"/>
      <c r="F77" s="1536"/>
      <c r="G77" s="1536"/>
      <c r="H77" s="1536"/>
      <c r="I77" s="1536"/>
      <c r="J77" s="1536"/>
      <c r="K77" s="1536"/>
      <c r="L77" s="1536"/>
      <c r="M77" s="1536"/>
      <c r="N77" s="1536"/>
      <c r="O77" s="1536"/>
      <c r="P77" s="1536"/>
      <c r="Q77" s="1536"/>
    </row>
    <row r="78" spans="2:17" ht="20.100000000000001" customHeight="1">
      <c r="B78" s="198"/>
      <c r="C78" s="198"/>
      <c r="D78" s="198"/>
      <c r="E78" s="198"/>
      <c r="F78" s="198"/>
      <c r="G78" s="198"/>
      <c r="H78" s="198"/>
      <c r="I78" s="198"/>
      <c r="J78" s="198"/>
      <c r="K78" s="198"/>
      <c r="L78" s="198"/>
      <c r="M78" s="198"/>
      <c r="N78" s="198"/>
      <c r="O78" s="198"/>
      <c r="P78" s="198"/>
      <c r="Q78" s="198"/>
    </row>
    <row r="79" spans="2:17" ht="20.100000000000001" customHeight="1">
      <c r="B79" s="191" t="s">
        <v>431</v>
      </c>
    </row>
    <row r="80" spans="2:17" ht="20.100000000000001" customHeight="1">
      <c r="B80" s="503" t="s">
        <v>432</v>
      </c>
      <c r="C80" s="503"/>
      <c r="D80" s="503"/>
      <c r="E80" s="503"/>
      <c r="F80" s="503" t="s">
        <v>433</v>
      </c>
      <c r="G80" s="503"/>
      <c r="H80" s="503"/>
      <c r="I80" s="561" t="s">
        <v>434</v>
      </c>
      <c r="J80" s="560"/>
      <c r="K80" s="560"/>
      <c r="L80" s="560"/>
      <c r="M80" s="562"/>
      <c r="N80" s="503" t="s">
        <v>273</v>
      </c>
      <c r="O80" s="503"/>
      <c r="P80" s="503"/>
      <c r="Q80" s="503"/>
    </row>
    <row r="81" spans="2:17" ht="20.100000000000001" customHeight="1">
      <c r="B81" s="503" t="s">
        <v>435</v>
      </c>
      <c r="C81" s="503"/>
      <c r="D81" s="503"/>
      <c r="E81" s="503"/>
      <c r="F81" s="1536" t="s">
        <v>380</v>
      </c>
      <c r="G81" s="1536"/>
      <c r="H81" s="1536"/>
      <c r="I81" s="503"/>
      <c r="J81" s="503"/>
      <c r="K81" s="497"/>
      <c r="L81" s="502" t="s">
        <v>436</v>
      </c>
      <c r="M81" s="503"/>
      <c r="N81" s="503"/>
      <c r="O81" s="503"/>
      <c r="P81" s="503"/>
      <c r="Q81" s="503"/>
    </row>
    <row r="82" spans="2:17" ht="20.100000000000001" customHeight="1">
      <c r="B82" s="503" t="s">
        <v>437</v>
      </c>
      <c r="C82" s="503"/>
      <c r="D82" s="503"/>
      <c r="E82" s="503"/>
      <c r="F82" s="1536" t="s">
        <v>381</v>
      </c>
      <c r="G82" s="1536"/>
      <c r="H82" s="1536"/>
      <c r="I82" s="1540"/>
      <c r="J82" s="1540"/>
      <c r="K82" s="563"/>
      <c r="L82" s="565" t="s">
        <v>436</v>
      </c>
      <c r="M82" s="1540"/>
      <c r="N82" s="503"/>
      <c r="O82" s="503"/>
      <c r="P82" s="503"/>
      <c r="Q82" s="503"/>
    </row>
    <row r="83" spans="2:17" ht="20.100000000000001" customHeight="1">
      <c r="B83" s="503" t="s">
        <v>438</v>
      </c>
      <c r="C83" s="503"/>
      <c r="D83" s="503"/>
      <c r="E83" s="503"/>
      <c r="F83" s="1536" t="s">
        <v>393</v>
      </c>
      <c r="G83" s="1536"/>
      <c r="H83" s="1536"/>
      <c r="I83" s="503"/>
      <c r="J83" s="503"/>
      <c r="K83" s="497"/>
      <c r="L83" s="502" t="s">
        <v>426</v>
      </c>
      <c r="M83" s="503"/>
      <c r="N83" s="503"/>
      <c r="O83" s="503"/>
      <c r="P83" s="503"/>
      <c r="Q83" s="503"/>
    </row>
    <row r="84" spans="2:17" ht="20.100000000000001" customHeight="1">
      <c r="B84" s="503" t="s">
        <v>439</v>
      </c>
      <c r="C84" s="503"/>
      <c r="D84" s="503"/>
      <c r="E84" s="503"/>
      <c r="F84" s="1536" t="s">
        <v>382</v>
      </c>
      <c r="G84" s="1536"/>
      <c r="H84" s="1536"/>
      <c r="I84" s="503"/>
      <c r="J84" s="503"/>
      <c r="K84" s="497"/>
      <c r="L84" s="502"/>
      <c r="M84" s="503"/>
      <c r="N84" s="503"/>
      <c r="O84" s="503"/>
      <c r="P84" s="503"/>
      <c r="Q84" s="503"/>
    </row>
    <row r="85" spans="2:17" ht="20.100000000000001" customHeight="1">
      <c r="B85" s="503" t="s">
        <v>440</v>
      </c>
      <c r="C85" s="503"/>
      <c r="D85" s="503"/>
      <c r="E85" s="503"/>
      <c r="F85" s="1536" t="s">
        <v>441</v>
      </c>
      <c r="G85" s="1536"/>
      <c r="H85" s="1536"/>
      <c r="I85" s="1540"/>
      <c r="J85" s="1540"/>
      <c r="K85" s="563"/>
      <c r="L85" s="565" t="s">
        <v>436</v>
      </c>
      <c r="M85" s="1540"/>
      <c r="N85" s="503"/>
      <c r="O85" s="503"/>
      <c r="P85" s="503"/>
      <c r="Q85" s="503"/>
    </row>
    <row r="86" spans="2:17" ht="20.100000000000001" customHeight="1">
      <c r="B86" s="503" t="s">
        <v>442</v>
      </c>
      <c r="C86" s="503"/>
      <c r="D86" s="503"/>
      <c r="E86" s="503"/>
      <c r="F86" s="1536" t="s">
        <v>384</v>
      </c>
      <c r="G86" s="1536"/>
      <c r="H86" s="1536"/>
      <c r="I86" s="503"/>
      <c r="J86" s="503"/>
      <c r="K86" s="497"/>
      <c r="L86" s="502" t="s">
        <v>436</v>
      </c>
      <c r="M86" s="503"/>
      <c r="N86" s="503"/>
      <c r="O86" s="503"/>
      <c r="P86" s="503"/>
      <c r="Q86" s="503"/>
    </row>
    <row r="87" spans="2:17" ht="20.100000000000001" customHeight="1">
      <c r="B87" s="503" t="s">
        <v>443</v>
      </c>
      <c r="C87" s="503"/>
      <c r="D87" s="503"/>
      <c r="E87" s="503"/>
      <c r="F87" s="1536" t="s">
        <v>444</v>
      </c>
      <c r="G87" s="1536"/>
      <c r="H87" s="1536"/>
      <c r="I87" s="577"/>
      <c r="J87" s="577"/>
      <c r="K87" s="569"/>
      <c r="L87" s="570"/>
      <c r="M87" s="577"/>
      <c r="N87" s="503"/>
      <c r="O87" s="503"/>
      <c r="P87" s="503"/>
      <c r="Q87" s="503"/>
    </row>
    <row r="88" spans="2:17" ht="20.100000000000001" customHeight="1">
      <c r="B88" s="205" t="s">
        <v>445</v>
      </c>
      <c r="C88" s="191" t="s">
        <v>446</v>
      </c>
    </row>
    <row r="89" spans="2:17" ht="20.100000000000001" customHeight="1">
      <c r="B89" s="191">
        <v>2</v>
      </c>
      <c r="C89" s="191" t="s">
        <v>447</v>
      </c>
    </row>
  </sheetData>
  <mergeCells count="185">
    <mergeCell ref="B86:E86"/>
    <mergeCell ref="F86:H86"/>
    <mergeCell ref="I86:K86"/>
    <mergeCell ref="L86:M86"/>
    <mergeCell ref="N86:Q86"/>
    <mergeCell ref="B87:E87"/>
    <mergeCell ref="F87:H87"/>
    <mergeCell ref="I87:K87"/>
    <mergeCell ref="L87:M87"/>
    <mergeCell ref="N87:Q87"/>
    <mergeCell ref="B84:E84"/>
    <mergeCell ref="F84:H84"/>
    <mergeCell ref="I84:K84"/>
    <mergeCell ref="L84:M84"/>
    <mergeCell ref="N84:Q84"/>
    <mergeCell ref="B85:E85"/>
    <mergeCell ref="F85:H85"/>
    <mergeCell ref="I85:K85"/>
    <mergeCell ref="L85:M85"/>
    <mergeCell ref="N85:Q85"/>
    <mergeCell ref="B82:E82"/>
    <mergeCell ref="F82:H82"/>
    <mergeCell ref="I82:K82"/>
    <mergeCell ref="L82:M82"/>
    <mergeCell ref="N82:Q82"/>
    <mergeCell ref="B83:E83"/>
    <mergeCell ref="F83:H83"/>
    <mergeCell ref="I83:K83"/>
    <mergeCell ref="L83:M83"/>
    <mergeCell ref="N83:Q83"/>
    <mergeCell ref="B77:Q77"/>
    <mergeCell ref="B80:E80"/>
    <mergeCell ref="F80:H80"/>
    <mergeCell ref="I80:M80"/>
    <mergeCell ref="N80:Q80"/>
    <mergeCell ref="B81:E81"/>
    <mergeCell ref="F81:H81"/>
    <mergeCell ref="I81:K81"/>
    <mergeCell ref="L81:M81"/>
    <mergeCell ref="N81:Q81"/>
    <mergeCell ref="B73:M73"/>
    <mergeCell ref="N73:Q73"/>
    <mergeCell ref="B74:M74"/>
    <mergeCell ref="N74:Q74"/>
    <mergeCell ref="B75:M75"/>
    <mergeCell ref="N75:Q75"/>
    <mergeCell ref="B65:I65"/>
    <mergeCell ref="J65:P65"/>
    <mergeCell ref="B67:Q67"/>
    <mergeCell ref="B70:Q70"/>
    <mergeCell ref="B72:M72"/>
    <mergeCell ref="N72:Q72"/>
    <mergeCell ref="B63:G63"/>
    <mergeCell ref="H63:I63"/>
    <mergeCell ref="J63:M63"/>
    <mergeCell ref="N63:Q63"/>
    <mergeCell ref="B64:G64"/>
    <mergeCell ref="H64:I64"/>
    <mergeCell ref="K64:M64"/>
    <mergeCell ref="O64:Q64"/>
    <mergeCell ref="B61:G61"/>
    <mergeCell ref="H61:I61"/>
    <mergeCell ref="J61:M61"/>
    <mergeCell ref="N61:Q61"/>
    <mergeCell ref="B62:G62"/>
    <mergeCell ref="H62:I62"/>
    <mergeCell ref="J62:M62"/>
    <mergeCell ref="N62:Q62"/>
    <mergeCell ref="B57:E57"/>
    <mergeCell ref="F57:M57"/>
    <mergeCell ref="N57:Q57"/>
    <mergeCell ref="B58:E58"/>
    <mergeCell ref="F58:M58"/>
    <mergeCell ref="N58:Q58"/>
    <mergeCell ref="B53:E54"/>
    <mergeCell ref="F53:M53"/>
    <mergeCell ref="N53:Q53"/>
    <mergeCell ref="F54:M54"/>
    <mergeCell ref="N54:Q54"/>
    <mergeCell ref="B55:E56"/>
    <mergeCell ref="F55:M55"/>
    <mergeCell ref="N55:Q55"/>
    <mergeCell ref="F56:M56"/>
    <mergeCell ref="N56:Q56"/>
    <mergeCell ref="B45:N45"/>
    <mergeCell ref="O45:Q45"/>
    <mergeCell ref="B47:Q47"/>
    <mergeCell ref="B48:Q48"/>
    <mergeCell ref="B52:E52"/>
    <mergeCell ref="F52:M52"/>
    <mergeCell ref="N52:Q52"/>
    <mergeCell ref="B43:E43"/>
    <mergeCell ref="F43:H43"/>
    <mergeCell ref="I43:K43"/>
    <mergeCell ref="L43:N43"/>
    <mergeCell ref="O43:Q43"/>
    <mergeCell ref="B44:E44"/>
    <mergeCell ref="F44:H44"/>
    <mergeCell ref="I44:K44"/>
    <mergeCell ref="L44:N44"/>
    <mergeCell ref="O44:Q44"/>
    <mergeCell ref="B37:Q37"/>
    <mergeCell ref="B38:Q38"/>
    <mergeCell ref="B42:E42"/>
    <mergeCell ref="F42:H42"/>
    <mergeCell ref="I42:K42"/>
    <mergeCell ref="L42:N42"/>
    <mergeCell ref="O42:Q42"/>
    <mergeCell ref="B34:E34"/>
    <mergeCell ref="F34:H34"/>
    <mergeCell ref="I34:K34"/>
    <mergeCell ref="L34:N34"/>
    <mergeCell ref="O34:Q34"/>
    <mergeCell ref="B35:N35"/>
    <mergeCell ref="O35:Q35"/>
    <mergeCell ref="B32:E32"/>
    <mergeCell ref="F32:H32"/>
    <mergeCell ref="I32:K32"/>
    <mergeCell ref="L32:N32"/>
    <mergeCell ref="O32:Q32"/>
    <mergeCell ref="B33:E33"/>
    <mergeCell ref="F33:H33"/>
    <mergeCell ref="I33:K33"/>
    <mergeCell ref="L33:N33"/>
    <mergeCell ref="O33:Q33"/>
    <mergeCell ref="B24:O24"/>
    <mergeCell ref="P24:Q24"/>
    <mergeCell ref="B26:Q26"/>
    <mergeCell ref="B27:Q27"/>
    <mergeCell ref="B28:Q28"/>
    <mergeCell ref="B29:Q29"/>
    <mergeCell ref="B23:C23"/>
    <mergeCell ref="D23:E23"/>
    <mergeCell ref="F23:H23"/>
    <mergeCell ref="K23:L23"/>
    <mergeCell ref="M23:N23"/>
    <mergeCell ref="P23:Q23"/>
    <mergeCell ref="P21:Q21"/>
    <mergeCell ref="B22:C22"/>
    <mergeCell ref="D22:E22"/>
    <mergeCell ref="F22:H22"/>
    <mergeCell ref="K22:L22"/>
    <mergeCell ref="M22:N22"/>
    <mergeCell ref="P22:Q22"/>
    <mergeCell ref="B20:C20"/>
    <mergeCell ref="D20:E20"/>
    <mergeCell ref="F20:H20"/>
    <mergeCell ref="I20:L20"/>
    <mergeCell ref="M20:N21"/>
    <mergeCell ref="O20:Q20"/>
    <mergeCell ref="B21:C21"/>
    <mergeCell ref="D21:E21"/>
    <mergeCell ref="F21:H21"/>
    <mergeCell ref="K21:L21"/>
    <mergeCell ref="B15:Q15"/>
    <mergeCell ref="B16:Q16"/>
    <mergeCell ref="B17:Q17"/>
    <mergeCell ref="B11:C11"/>
    <mergeCell ref="D11:E11"/>
    <mergeCell ref="F11:H11"/>
    <mergeCell ref="K11:L11"/>
    <mergeCell ref="M11:N11"/>
    <mergeCell ref="P11:Q11"/>
    <mergeCell ref="B10:C10"/>
    <mergeCell ref="D10:E10"/>
    <mergeCell ref="F10:H10"/>
    <mergeCell ref="K10:L10"/>
    <mergeCell ref="M10:N10"/>
    <mergeCell ref="P10:Q10"/>
    <mergeCell ref="B12:O12"/>
    <mergeCell ref="P12:Q12"/>
    <mergeCell ref="B14:Q14"/>
    <mergeCell ref="B2:Q2"/>
    <mergeCell ref="B3:Q3"/>
    <mergeCell ref="B8:C8"/>
    <mergeCell ref="D8:E8"/>
    <mergeCell ref="F8:H8"/>
    <mergeCell ref="I8:J8"/>
    <mergeCell ref="K8:L9"/>
    <mergeCell ref="M8:N9"/>
    <mergeCell ref="O8:Q8"/>
    <mergeCell ref="B9:C9"/>
    <mergeCell ref="D9:E9"/>
    <mergeCell ref="F9:H9"/>
    <mergeCell ref="P9:Q9"/>
  </mergeCells>
  <phoneticPr fontId="4"/>
  <printOptions horizontalCentered="1"/>
  <pageMargins left="0.70866141732283472" right="0.51181102362204722" top="0.62992125984251968" bottom="0.55118110236220474" header="0.31496062992125984" footer="0.31496062992125984"/>
  <pageSetup paperSize="9" scale="72" fitToHeight="0" orientation="portrait" r:id="rId1"/>
  <rowBreaks count="1" manualBreakCount="1">
    <brk id="39" max="17"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65B0FF6-7D6F-4E05-871F-6B3FC67D3F08}">
  <dimension ref="B1:BC47"/>
  <sheetViews>
    <sheetView showWhiteSpace="0" view="pageBreakPreview" zoomScaleNormal="100" zoomScaleSheetLayoutView="100" workbookViewId="0"/>
  </sheetViews>
  <sheetFormatPr defaultColWidth="3.5" defaultRowHeight="14.25" customHeight="1"/>
  <cols>
    <col min="1" max="1" width="1.375" style="234" customWidth="1"/>
    <col min="2" max="2" width="2.5" style="234" customWidth="1"/>
    <col min="3" max="3" width="3" style="234" customWidth="1"/>
    <col min="4" max="4" width="5.125" style="234" customWidth="1"/>
    <col min="5" max="6" width="2.5" style="234" customWidth="1"/>
    <col min="7" max="7" width="1.875" style="234" customWidth="1"/>
    <col min="8" max="8" width="3.5" style="234"/>
    <col min="9" max="9" width="1.875" style="234" customWidth="1"/>
    <col min="10" max="14" width="3.5" style="234"/>
    <col min="15" max="15" width="3.5" style="234" customWidth="1"/>
    <col min="16" max="27" width="3.5" style="234"/>
    <col min="28" max="28" width="3.25" style="234" customWidth="1"/>
    <col min="29" max="30" width="3.5" style="234"/>
    <col min="31" max="31" width="3.625" style="234" customWidth="1"/>
    <col min="32" max="32" width="3" style="234" customWidth="1"/>
    <col min="33" max="34" width="3.5" style="234"/>
    <col min="35" max="35" width="4.5" style="234" customWidth="1"/>
    <col min="36" max="36" width="2.875" style="234" customWidth="1"/>
    <col min="37" max="37" width="3.5" style="234" customWidth="1"/>
    <col min="38" max="41" width="3.5" style="234"/>
    <col min="42" max="42" width="5.75" style="234" customWidth="1"/>
    <col min="43" max="43" width="1.375" style="234" customWidth="1"/>
    <col min="44" max="16384" width="3.5" style="234"/>
  </cols>
  <sheetData>
    <row r="1" spans="2:42" ht="20.25" customHeight="1" thickBot="1">
      <c r="B1" s="232" t="s">
        <v>479</v>
      </c>
      <c r="J1" s="420"/>
      <c r="K1" s="420"/>
      <c r="L1" s="420"/>
      <c r="M1" s="420"/>
      <c r="N1" s="420"/>
      <c r="O1" s="420"/>
      <c r="P1" s="420"/>
      <c r="Q1" s="420"/>
      <c r="R1" s="420"/>
      <c r="S1" s="420"/>
      <c r="T1" s="420"/>
      <c r="U1" s="420"/>
      <c r="V1" s="420"/>
      <c r="W1" s="420"/>
      <c r="X1" s="420"/>
      <c r="Y1" s="420"/>
      <c r="Z1" s="420"/>
      <c r="AA1" s="420"/>
      <c r="AB1" s="420"/>
      <c r="AC1" s="420"/>
      <c r="AD1" s="420"/>
      <c r="AE1" s="420"/>
      <c r="AF1" s="420"/>
      <c r="AG1" s="420"/>
      <c r="AH1" s="420"/>
      <c r="AI1" s="420"/>
      <c r="AJ1" s="420"/>
    </row>
    <row r="2" spans="2:42" ht="18.75" customHeight="1">
      <c r="B2" s="458" t="s">
        <v>606</v>
      </c>
      <c r="C2" s="459"/>
      <c r="D2" s="460"/>
      <c r="E2" s="460"/>
      <c r="F2" s="460"/>
      <c r="G2" s="460"/>
      <c r="H2" s="460"/>
      <c r="I2" s="460"/>
      <c r="J2" s="461"/>
      <c r="K2" s="462"/>
      <c r="L2" s="462"/>
      <c r="M2" s="462"/>
      <c r="N2" s="462"/>
      <c r="O2" s="462"/>
      <c r="P2" s="462"/>
      <c r="Q2" s="462"/>
      <c r="R2" s="462"/>
      <c r="S2" s="462"/>
      <c r="T2" s="462"/>
      <c r="U2" s="462"/>
      <c r="V2" s="462"/>
      <c r="W2" s="462"/>
      <c r="X2" s="462"/>
      <c r="Y2" s="462"/>
      <c r="Z2" s="462"/>
      <c r="AA2" s="462"/>
      <c r="AB2" s="462"/>
      <c r="AC2" s="462"/>
      <c r="AD2" s="462"/>
      <c r="AE2" s="462"/>
      <c r="AF2" s="462"/>
      <c r="AG2" s="462"/>
      <c r="AH2" s="462"/>
      <c r="AI2" s="462"/>
      <c r="AJ2" s="462"/>
      <c r="AK2" s="462"/>
      <c r="AL2" s="462"/>
      <c r="AM2" s="462"/>
      <c r="AN2" s="462"/>
      <c r="AO2" s="462"/>
      <c r="AP2" s="463"/>
    </row>
    <row r="3" spans="2:42" ht="21.75" customHeight="1">
      <c r="B3" s="464"/>
      <c r="C3" s="577" t="s">
        <v>480</v>
      </c>
      <c r="D3" s="577"/>
      <c r="E3" s="577"/>
      <c r="F3" s="577"/>
      <c r="G3" s="577"/>
      <c r="H3" s="577"/>
      <c r="I3" s="577"/>
      <c r="J3" s="577"/>
      <c r="K3" s="198" t="s">
        <v>481</v>
      </c>
      <c r="L3" s="578"/>
      <c r="M3" s="578"/>
      <c r="N3" s="578"/>
      <c r="O3" s="578"/>
      <c r="P3" s="578"/>
      <c r="Q3" s="578"/>
      <c r="R3" s="578"/>
      <c r="S3" s="578"/>
      <c r="T3" s="578"/>
      <c r="U3" s="578"/>
      <c r="V3" s="578"/>
      <c r="W3" s="578"/>
      <c r="X3" s="578"/>
      <c r="Y3" s="578"/>
      <c r="Z3" s="578"/>
      <c r="AA3" s="578"/>
      <c r="AB3" s="578"/>
      <c r="AC3" s="578"/>
      <c r="AD3" s="578"/>
      <c r="AE3" s="254" t="s">
        <v>482</v>
      </c>
      <c r="AF3" s="573" t="s">
        <v>483</v>
      </c>
      <c r="AG3" s="569" t="s">
        <v>484</v>
      </c>
      <c r="AH3" s="558"/>
      <c r="AI3" s="570"/>
      <c r="AJ3" s="577"/>
      <c r="AK3" s="577"/>
      <c r="AL3" s="577"/>
      <c r="AM3" s="577"/>
      <c r="AN3" s="577"/>
      <c r="AO3" s="577"/>
      <c r="AP3" s="580"/>
    </row>
    <row r="4" spans="2:42" ht="21.75" customHeight="1">
      <c r="B4" s="464"/>
      <c r="C4" s="503" t="s">
        <v>485</v>
      </c>
      <c r="D4" s="503"/>
      <c r="E4" s="503"/>
      <c r="F4" s="503"/>
      <c r="G4" s="503"/>
      <c r="H4" s="503"/>
      <c r="I4" s="503"/>
      <c r="J4" s="503"/>
      <c r="K4" s="581"/>
      <c r="L4" s="582"/>
      <c r="M4" s="582"/>
      <c r="N4" s="582"/>
      <c r="O4" s="582"/>
      <c r="P4" s="582"/>
      <c r="Q4" s="582"/>
      <c r="R4" s="582"/>
      <c r="S4" s="582"/>
      <c r="T4" s="582"/>
      <c r="U4" s="582"/>
      <c r="V4" s="582"/>
      <c r="W4" s="582"/>
      <c r="X4" s="582"/>
      <c r="Y4" s="582"/>
      <c r="Z4" s="582"/>
      <c r="AA4" s="582"/>
      <c r="AB4" s="582"/>
      <c r="AC4" s="582"/>
      <c r="AD4" s="582"/>
      <c r="AE4" s="583"/>
      <c r="AF4" s="579"/>
      <c r="AG4" s="497" t="s">
        <v>486</v>
      </c>
      <c r="AH4" s="498"/>
      <c r="AI4" s="502"/>
      <c r="AJ4" s="497"/>
      <c r="AK4" s="498"/>
      <c r="AL4" s="498"/>
      <c r="AM4" s="498"/>
      <c r="AN4" s="498"/>
      <c r="AO4" s="498"/>
      <c r="AP4" s="499"/>
    </row>
    <row r="5" spans="2:42" ht="21.75" customHeight="1">
      <c r="B5" s="464"/>
      <c r="C5" s="561" t="s">
        <v>487</v>
      </c>
      <c r="D5" s="560"/>
      <c r="E5" s="560"/>
      <c r="F5" s="560"/>
      <c r="G5" s="560"/>
      <c r="H5" s="560"/>
      <c r="I5" s="560"/>
      <c r="J5" s="562"/>
      <c r="K5" s="198" t="s">
        <v>481</v>
      </c>
      <c r="L5" s="420" t="s">
        <v>488</v>
      </c>
      <c r="M5" s="420"/>
      <c r="N5" s="420"/>
      <c r="O5" s="420"/>
      <c r="P5" s="198" t="s">
        <v>489</v>
      </c>
      <c r="Q5" s="420"/>
      <c r="R5" s="420"/>
      <c r="S5" s="420"/>
      <c r="T5" s="420"/>
      <c r="U5" s="198" t="s">
        <v>482</v>
      </c>
      <c r="V5" s="198"/>
      <c r="W5" s="560"/>
      <c r="X5" s="560"/>
      <c r="Y5" s="560"/>
      <c r="Z5" s="560"/>
      <c r="AA5" s="560"/>
      <c r="AB5" s="560"/>
      <c r="AC5" s="560"/>
      <c r="AD5" s="560"/>
      <c r="AE5" s="562"/>
      <c r="AF5" s="566" t="s">
        <v>490</v>
      </c>
      <c r="AG5" s="497" t="s">
        <v>484</v>
      </c>
      <c r="AH5" s="498"/>
      <c r="AI5" s="502"/>
      <c r="AJ5" s="503"/>
      <c r="AK5" s="503"/>
      <c r="AL5" s="503"/>
      <c r="AM5" s="503"/>
      <c r="AN5" s="503"/>
      <c r="AO5" s="503"/>
      <c r="AP5" s="568"/>
    </row>
    <row r="6" spans="2:42" ht="21.75" customHeight="1">
      <c r="B6" s="464"/>
      <c r="C6" s="563"/>
      <c r="D6" s="564"/>
      <c r="E6" s="564"/>
      <c r="F6" s="564"/>
      <c r="G6" s="564"/>
      <c r="H6" s="564"/>
      <c r="I6" s="564"/>
      <c r="J6" s="565"/>
      <c r="K6" s="563"/>
      <c r="L6" s="564"/>
      <c r="M6" s="564"/>
      <c r="N6" s="564"/>
      <c r="O6" s="564"/>
      <c r="P6" s="564"/>
      <c r="Q6" s="564"/>
      <c r="R6" s="564"/>
      <c r="S6" s="564"/>
      <c r="T6" s="564"/>
      <c r="U6" s="564"/>
      <c r="V6" s="564"/>
      <c r="W6" s="564"/>
      <c r="X6" s="564"/>
      <c r="Y6" s="564"/>
      <c r="Z6" s="564"/>
      <c r="AA6" s="564"/>
      <c r="AB6" s="564"/>
      <c r="AC6" s="564"/>
      <c r="AD6" s="564"/>
      <c r="AE6" s="565"/>
      <c r="AF6" s="567"/>
      <c r="AG6" s="554" t="s">
        <v>486</v>
      </c>
      <c r="AH6" s="555"/>
      <c r="AI6" s="571"/>
      <c r="AJ6" s="554"/>
      <c r="AK6" s="555"/>
      <c r="AL6" s="555"/>
      <c r="AM6" s="555"/>
      <c r="AN6" s="555"/>
      <c r="AO6" s="555"/>
      <c r="AP6" s="556"/>
    </row>
    <row r="7" spans="2:42" ht="22.5" customHeight="1">
      <c r="B7" s="464"/>
      <c r="C7" s="563"/>
      <c r="D7" s="564"/>
      <c r="E7" s="564"/>
      <c r="F7" s="564"/>
      <c r="G7" s="564"/>
      <c r="H7" s="564"/>
      <c r="I7" s="564"/>
      <c r="J7" s="565"/>
      <c r="K7" s="563"/>
      <c r="L7" s="564"/>
      <c r="M7" s="564"/>
      <c r="N7" s="564"/>
      <c r="O7" s="564"/>
      <c r="P7" s="564"/>
      <c r="Q7" s="564"/>
      <c r="R7" s="564"/>
      <c r="S7" s="564"/>
      <c r="T7" s="564"/>
      <c r="U7" s="564"/>
      <c r="V7" s="564"/>
      <c r="W7" s="564"/>
      <c r="X7" s="564"/>
      <c r="Y7" s="564"/>
      <c r="Z7" s="564"/>
      <c r="AA7" s="564"/>
      <c r="AB7" s="564"/>
      <c r="AC7" s="564"/>
      <c r="AD7" s="564"/>
      <c r="AE7" s="565"/>
      <c r="AF7" s="572" t="s">
        <v>491</v>
      </c>
      <c r="AG7" s="497" t="s">
        <v>492</v>
      </c>
      <c r="AH7" s="498"/>
      <c r="AI7" s="502"/>
      <c r="AJ7" s="557"/>
      <c r="AK7" s="558"/>
      <c r="AL7" s="465" t="s">
        <v>493</v>
      </c>
      <c r="AM7" s="558"/>
      <c r="AN7" s="558"/>
      <c r="AO7" s="465" t="s">
        <v>493</v>
      </c>
      <c r="AP7" s="466"/>
    </row>
    <row r="8" spans="2:42" ht="20.25" customHeight="1">
      <c r="B8" s="464"/>
      <c r="C8" s="563"/>
      <c r="D8" s="564"/>
      <c r="E8" s="564"/>
      <c r="F8" s="564"/>
      <c r="G8" s="564"/>
      <c r="H8" s="564"/>
      <c r="I8" s="564"/>
      <c r="J8" s="565"/>
      <c r="K8" s="569"/>
      <c r="L8" s="558"/>
      <c r="M8" s="558"/>
      <c r="N8" s="558"/>
      <c r="O8" s="558"/>
      <c r="P8" s="558"/>
      <c r="Q8" s="558"/>
      <c r="R8" s="558"/>
      <c r="S8" s="558"/>
      <c r="T8" s="558"/>
      <c r="U8" s="558"/>
      <c r="V8" s="558"/>
      <c r="W8" s="558"/>
      <c r="X8" s="558"/>
      <c r="Y8" s="558"/>
      <c r="Z8" s="558"/>
      <c r="AA8" s="558"/>
      <c r="AB8" s="558"/>
      <c r="AC8" s="558"/>
      <c r="AD8" s="558"/>
      <c r="AE8" s="570"/>
      <c r="AF8" s="573"/>
      <c r="AG8" s="497" t="s">
        <v>495</v>
      </c>
      <c r="AH8" s="498"/>
      <c r="AI8" s="502"/>
      <c r="AJ8" s="559"/>
      <c r="AK8" s="560"/>
      <c r="AL8" s="560"/>
      <c r="AM8" s="560"/>
      <c r="AN8" s="560"/>
      <c r="AO8" s="498"/>
      <c r="AP8" s="499"/>
    </row>
    <row r="9" spans="2:42" ht="20.25" customHeight="1">
      <c r="B9" s="464"/>
      <c r="C9" s="561" t="s">
        <v>494</v>
      </c>
      <c r="D9" s="560"/>
      <c r="E9" s="560"/>
      <c r="F9" s="560"/>
      <c r="G9" s="560"/>
      <c r="H9" s="560"/>
      <c r="I9" s="560"/>
      <c r="J9" s="562"/>
      <c r="K9" s="561"/>
      <c r="L9" s="560"/>
      <c r="M9" s="560"/>
      <c r="N9" s="560"/>
      <c r="O9" s="560"/>
      <c r="P9" s="560"/>
      <c r="Q9" s="560"/>
      <c r="R9" s="560"/>
      <c r="S9" s="560"/>
      <c r="T9" s="560"/>
      <c r="U9" s="560"/>
      <c r="V9" s="560"/>
      <c r="W9" s="560"/>
      <c r="X9" s="560"/>
      <c r="Y9" s="560"/>
      <c r="Z9" s="560"/>
      <c r="AA9" s="560"/>
      <c r="AB9" s="560"/>
      <c r="AC9" s="560"/>
      <c r="AD9" s="560"/>
      <c r="AE9" s="562"/>
      <c r="AF9" s="497" t="s">
        <v>496</v>
      </c>
      <c r="AG9" s="498"/>
      <c r="AH9" s="498"/>
      <c r="AI9" s="502"/>
      <c r="AJ9" s="497"/>
      <c r="AK9" s="498"/>
      <c r="AL9" s="498"/>
      <c r="AM9" s="498"/>
      <c r="AN9" s="498"/>
      <c r="AO9" s="498"/>
      <c r="AP9" s="499"/>
    </row>
    <row r="10" spans="2:42" ht="20.25" customHeight="1">
      <c r="B10" s="464"/>
      <c r="C10" s="563"/>
      <c r="D10" s="564"/>
      <c r="E10" s="564"/>
      <c r="F10" s="564"/>
      <c r="G10" s="564"/>
      <c r="H10" s="564"/>
      <c r="I10" s="564"/>
      <c r="J10" s="565"/>
      <c r="K10" s="563"/>
      <c r="L10" s="564"/>
      <c r="M10" s="564"/>
      <c r="N10" s="564"/>
      <c r="O10" s="564"/>
      <c r="P10" s="564"/>
      <c r="Q10" s="564"/>
      <c r="R10" s="564"/>
      <c r="S10" s="564"/>
      <c r="T10" s="564"/>
      <c r="U10" s="564"/>
      <c r="V10" s="564"/>
      <c r="W10" s="564"/>
      <c r="X10" s="564"/>
      <c r="Y10" s="564"/>
      <c r="Z10" s="564"/>
      <c r="AA10" s="564"/>
      <c r="AB10" s="564"/>
      <c r="AC10" s="564"/>
      <c r="AD10" s="564"/>
      <c r="AE10" s="565"/>
      <c r="AF10" s="497" t="s">
        <v>616</v>
      </c>
      <c r="AG10" s="498"/>
      <c r="AH10" s="498"/>
      <c r="AI10" s="502"/>
      <c r="AJ10" s="497" t="s">
        <v>617</v>
      </c>
      <c r="AK10" s="498"/>
      <c r="AL10" s="498"/>
      <c r="AM10" s="498"/>
      <c r="AN10" s="498"/>
      <c r="AO10" s="498"/>
      <c r="AP10" s="499"/>
    </row>
    <row r="11" spans="2:42" ht="17.25" customHeight="1">
      <c r="B11" s="464"/>
      <c r="C11" s="569"/>
      <c r="D11" s="558"/>
      <c r="E11" s="558"/>
      <c r="F11" s="558"/>
      <c r="G11" s="558"/>
      <c r="H11" s="558"/>
      <c r="I11" s="558"/>
      <c r="J11" s="570"/>
      <c r="K11" s="569"/>
      <c r="L11" s="558"/>
      <c r="M11" s="558"/>
      <c r="N11" s="558"/>
      <c r="O11" s="558"/>
      <c r="P11" s="558"/>
      <c r="Q11" s="558"/>
      <c r="R11" s="558"/>
      <c r="S11" s="558"/>
      <c r="T11" s="558"/>
      <c r="U11" s="558"/>
      <c r="V11" s="558"/>
      <c r="W11" s="558"/>
      <c r="X11" s="558"/>
      <c r="Y11" s="558"/>
      <c r="Z11" s="558"/>
      <c r="AA11" s="558"/>
      <c r="AB11" s="558"/>
      <c r="AC11" s="558"/>
      <c r="AD11" s="558"/>
      <c r="AE11" s="570"/>
      <c r="AF11" s="503" t="s">
        <v>497</v>
      </c>
      <c r="AG11" s="503"/>
      <c r="AH11" s="503"/>
      <c r="AI11" s="503"/>
      <c r="AJ11" s="503"/>
      <c r="AK11" s="503"/>
      <c r="AL11" s="503"/>
      <c r="AM11" s="498"/>
      <c r="AN11" s="498"/>
      <c r="AO11" s="498"/>
      <c r="AP11" s="467" t="s">
        <v>498</v>
      </c>
    </row>
    <row r="12" spans="2:42" ht="17.25" customHeight="1" thickBot="1">
      <c r="B12" s="468"/>
      <c r="C12" s="504" t="s">
        <v>499</v>
      </c>
      <c r="D12" s="505"/>
      <c r="E12" s="505"/>
      <c r="F12" s="505"/>
      <c r="G12" s="505"/>
      <c r="H12" s="505"/>
      <c r="I12" s="505"/>
      <c r="J12" s="506"/>
      <c r="K12" s="504"/>
      <c r="L12" s="505"/>
      <c r="M12" s="505"/>
      <c r="N12" s="505"/>
      <c r="O12" s="505"/>
      <c r="P12" s="505"/>
      <c r="Q12" s="505"/>
      <c r="R12" s="505"/>
      <c r="S12" s="505"/>
      <c r="T12" s="505"/>
      <c r="U12" s="505"/>
      <c r="V12" s="505"/>
      <c r="W12" s="505"/>
      <c r="X12" s="505"/>
      <c r="Y12" s="505"/>
      <c r="Z12" s="505"/>
      <c r="AA12" s="505"/>
      <c r="AB12" s="505"/>
      <c r="AC12" s="505"/>
      <c r="AD12" s="505"/>
      <c r="AE12" s="505"/>
      <c r="AF12" s="505"/>
      <c r="AG12" s="505"/>
      <c r="AH12" s="505"/>
      <c r="AI12" s="505"/>
      <c r="AJ12" s="505"/>
      <c r="AK12" s="505"/>
      <c r="AL12" s="505"/>
      <c r="AM12" s="505"/>
      <c r="AN12" s="505"/>
      <c r="AO12" s="505"/>
      <c r="AP12" s="507"/>
    </row>
    <row r="13" spans="2:42" ht="18.75" customHeight="1">
      <c r="B13" s="458" t="s">
        <v>500</v>
      </c>
      <c r="C13" s="469"/>
      <c r="D13" s="470"/>
      <c r="E13" s="470"/>
      <c r="F13" s="470"/>
      <c r="G13" s="470"/>
      <c r="H13" s="470"/>
      <c r="I13" s="470"/>
      <c r="J13" s="471"/>
      <c r="K13" s="471"/>
      <c r="L13" s="471"/>
      <c r="M13" s="471"/>
      <c r="N13" s="471"/>
      <c r="O13" s="471"/>
      <c r="P13" s="471"/>
      <c r="Q13" s="471"/>
      <c r="R13" s="471"/>
      <c r="S13" s="471"/>
      <c r="T13" s="471"/>
      <c r="U13" s="471"/>
      <c r="V13" s="471"/>
      <c r="W13" s="471"/>
      <c r="X13" s="471"/>
      <c r="Y13" s="471"/>
      <c r="Z13" s="471"/>
      <c r="AA13" s="471"/>
      <c r="AB13" s="471"/>
      <c r="AC13" s="471"/>
      <c r="AD13" s="471"/>
      <c r="AE13" s="471"/>
      <c r="AF13" s="471"/>
      <c r="AG13" s="471"/>
      <c r="AH13" s="471"/>
      <c r="AI13" s="471"/>
      <c r="AJ13" s="471"/>
      <c r="AK13" s="471"/>
      <c r="AL13" s="471"/>
      <c r="AM13" s="471"/>
      <c r="AN13" s="471"/>
      <c r="AO13" s="471"/>
      <c r="AP13" s="472"/>
    </row>
    <row r="14" spans="2:42" ht="33.75" customHeight="1">
      <c r="B14" s="473"/>
      <c r="C14" s="494" t="s">
        <v>501</v>
      </c>
      <c r="D14" s="495"/>
      <c r="E14" s="495"/>
      <c r="F14" s="495"/>
      <c r="G14" s="495"/>
      <c r="H14" s="495"/>
      <c r="I14" s="495"/>
      <c r="J14" s="495"/>
      <c r="K14" s="495"/>
      <c r="L14" s="495"/>
      <c r="M14" s="495"/>
      <c r="N14" s="495"/>
      <c r="O14" s="574" t="s">
        <v>502</v>
      </c>
      <c r="P14" s="575"/>
      <c r="Q14" s="575"/>
      <c r="R14" s="576"/>
      <c r="S14" s="503" t="s">
        <v>503</v>
      </c>
      <c r="T14" s="503"/>
      <c r="U14" s="503"/>
      <c r="V14" s="503"/>
      <c r="W14" s="503"/>
      <c r="X14" s="503"/>
      <c r="Y14" s="503"/>
      <c r="Z14" s="503"/>
      <c r="AA14" s="503"/>
      <c r="AB14" s="497" t="s">
        <v>504</v>
      </c>
      <c r="AC14" s="498"/>
      <c r="AD14" s="498"/>
      <c r="AE14" s="498"/>
      <c r="AF14" s="498"/>
      <c r="AG14" s="498"/>
      <c r="AH14" s="498"/>
      <c r="AI14" s="498"/>
      <c r="AJ14" s="498"/>
      <c r="AK14" s="498"/>
      <c r="AL14" s="498"/>
      <c r="AM14" s="498"/>
      <c r="AN14" s="498"/>
      <c r="AO14" s="498"/>
      <c r="AP14" s="499"/>
    </row>
    <row r="15" spans="2:42" ht="22.5" customHeight="1">
      <c r="B15" s="473"/>
      <c r="C15" s="497"/>
      <c r="D15" s="498"/>
      <c r="E15" s="498"/>
      <c r="F15" s="498"/>
      <c r="G15" s="498"/>
      <c r="H15" s="498"/>
      <c r="I15" s="498"/>
      <c r="J15" s="498"/>
      <c r="K15" s="498"/>
      <c r="L15" s="498"/>
      <c r="M15" s="498"/>
      <c r="N15" s="502"/>
      <c r="O15" s="497"/>
      <c r="P15" s="498"/>
      <c r="Q15" s="498"/>
      <c r="R15" s="502"/>
      <c r="S15" s="503"/>
      <c r="T15" s="503"/>
      <c r="U15" s="503"/>
      <c r="V15" s="503"/>
      <c r="W15" s="503"/>
      <c r="X15" s="503"/>
      <c r="Y15" s="503"/>
      <c r="Z15" s="503"/>
      <c r="AA15" s="503"/>
      <c r="AB15" s="497"/>
      <c r="AC15" s="498"/>
      <c r="AD15" s="498"/>
      <c r="AE15" s="498"/>
      <c r="AF15" s="498"/>
      <c r="AG15" s="498"/>
      <c r="AH15" s="498"/>
      <c r="AI15" s="498"/>
      <c r="AJ15" s="498"/>
      <c r="AK15" s="498"/>
      <c r="AL15" s="498"/>
      <c r="AM15" s="498"/>
      <c r="AN15" s="498"/>
      <c r="AO15" s="498"/>
      <c r="AP15" s="499"/>
    </row>
    <row r="16" spans="2:42" ht="22.5" customHeight="1">
      <c r="B16" s="473"/>
      <c r="C16" s="497"/>
      <c r="D16" s="498"/>
      <c r="E16" s="498"/>
      <c r="F16" s="498"/>
      <c r="G16" s="498"/>
      <c r="H16" s="498"/>
      <c r="I16" s="498"/>
      <c r="J16" s="498"/>
      <c r="K16" s="498"/>
      <c r="L16" s="498"/>
      <c r="M16" s="498"/>
      <c r="N16" s="502"/>
      <c r="O16" s="497"/>
      <c r="P16" s="498"/>
      <c r="Q16" s="498"/>
      <c r="R16" s="502"/>
      <c r="S16" s="497"/>
      <c r="T16" s="498"/>
      <c r="U16" s="498"/>
      <c r="V16" s="498"/>
      <c r="W16" s="498"/>
      <c r="X16" s="498"/>
      <c r="Y16" s="498"/>
      <c r="Z16" s="498"/>
      <c r="AA16" s="502"/>
      <c r="AB16" s="497"/>
      <c r="AC16" s="498"/>
      <c r="AD16" s="498"/>
      <c r="AE16" s="498"/>
      <c r="AF16" s="498"/>
      <c r="AG16" s="498"/>
      <c r="AH16" s="498"/>
      <c r="AI16" s="498"/>
      <c r="AJ16" s="498"/>
      <c r="AK16" s="498"/>
      <c r="AL16" s="498"/>
      <c r="AM16" s="498"/>
      <c r="AN16" s="498"/>
      <c r="AO16" s="498"/>
      <c r="AP16" s="499"/>
    </row>
    <row r="17" spans="2:43" ht="22.5" customHeight="1">
      <c r="B17" s="473"/>
      <c r="C17" s="497"/>
      <c r="D17" s="498"/>
      <c r="E17" s="498"/>
      <c r="F17" s="498"/>
      <c r="G17" s="498"/>
      <c r="H17" s="498"/>
      <c r="I17" s="498"/>
      <c r="J17" s="498"/>
      <c r="K17" s="498"/>
      <c r="L17" s="498"/>
      <c r="M17" s="498"/>
      <c r="N17" s="502"/>
      <c r="O17" s="497"/>
      <c r="P17" s="498"/>
      <c r="Q17" s="498"/>
      <c r="R17" s="502"/>
      <c r="S17" s="497"/>
      <c r="T17" s="498"/>
      <c r="U17" s="498"/>
      <c r="V17" s="498"/>
      <c r="W17" s="498"/>
      <c r="X17" s="498"/>
      <c r="Y17" s="498"/>
      <c r="Z17" s="498"/>
      <c r="AA17" s="502"/>
      <c r="AB17" s="497"/>
      <c r="AC17" s="498"/>
      <c r="AD17" s="498"/>
      <c r="AE17" s="498"/>
      <c r="AF17" s="498"/>
      <c r="AG17" s="498"/>
      <c r="AH17" s="498"/>
      <c r="AI17" s="498"/>
      <c r="AJ17" s="498"/>
      <c r="AK17" s="498"/>
      <c r="AL17" s="498"/>
      <c r="AM17" s="498"/>
      <c r="AN17" s="498"/>
      <c r="AO17" s="498"/>
      <c r="AP17" s="499"/>
    </row>
    <row r="18" spans="2:43" ht="22.5" customHeight="1">
      <c r="B18" s="473"/>
      <c r="C18" s="497"/>
      <c r="D18" s="498"/>
      <c r="E18" s="498"/>
      <c r="F18" s="498"/>
      <c r="G18" s="498"/>
      <c r="H18" s="498"/>
      <c r="I18" s="498"/>
      <c r="J18" s="498"/>
      <c r="K18" s="498"/>
      <c r="L18" s="498"/>
      <c r="M18" s="498"/>
      <c r="N18" s="502"/>
      <c r="O18" s="497"/>
      <c r="P18" s="498"/>
      <c r="Q18" s="498"/>
      <c r="R18" s="502"/>
      <c r="S18" s="497"/>
      <c r="T18" s="498"/>
      <c r="U18" s="498"/>
      <c r="V18" s="498"/>
      <c r="W18" s="498"/>
      <c r="X18" s="498"/>
      <c r="Y18" s="498"/>
      <c r="Z18" s="498"/>
      <c r="AA18" s="502"/>
      <c r="AB18" s="497"/>
      <c r="AC18" s="498"/>
      <c r="AD18" s="498"/>
      <c r="AE18" s="498"/>
      <c r="AF18" s="498"/>
      <c r="AG18" s="498"/>
      <c r="AH18" s="498"/>
      <c r="AI18" s="498"/>
      <c r="AJ18" s="498"/>
      <c r="AK18" s="498"/>
      <c r="AL18" s="498"/>
      <c r="AM18" s="498"/>
      <c r="AN18" s="498"/>
      <c r="AO18" s="498"/>
      <c r="AP18" s="499"/>
    </row>
    <row r="19" spans="2:43" ht="22.5" customHeight="1" thickBot="1">
      <c r="B19" s="474"/>
      <c r="C19" s="504"/>
      <c r="D19" s="505"/>
      <c r="E19" s="505"/>
      <c r="F19" s="505"/>
      <c r="G19" s="505"/>
      <c r="H19" s="505"/>
      <c r="I19" s="505"/>
      <c r="J19" s="505"/>
      <c r="K19" s="505"/>
      <c r="L19" s="505"/>
      <c r="M19" s="505"/>
      <c r="N19" s="506"/>
      <c r="O19" s="504"/>
      <c r="P19" s="505"/>
      <c r="Q19" s="505"/>
      <c r="R19" s="506"/>
      <c r="S19" s="504"/>
      <c r="T19" s="505"/>
      <c r="U19" s="505"/>
      <c r="V19" s="505"/>
      <c r="W19" s="505"/>
      <c r="X19" s="505"/>
      <c r="Y19" s="505"/>
      <c r="Z19" s="505"/>
      <c r="AA19" s="506"/>
      <c r="AB19" s="504"/>
      <c r="AC19" s="505"/>
      <c r="AD19" s="505"/>
      <c r="AE19" s="505"/>
      <c r="AF19" s="505"/>
      <c r="AG19" s="505"/>
      <c r="AH19" s="505"/>
      <c r="AI19" s="505"/>
      <c r="AJ19" s="505"/>
      <c r="AK19" s="505"/>
      <c r="AL19" s="505"/>
      <c r="AM19" s="505"/>
      <c r="AN19" s="505"/>
      <c r="AO19" s="505"/>
      <c r="AP19" s="507"/>
    </row>
    <row r="20" spans="2:43" ht="14.25" customHeight="1">
      <c r="B20" s="508" t="s">
        <v>514</v>
      </c>
      <c r="C20" s="508"/>
      <c r="D20" s="420" t="s">
        <v>615</v>
      </c>
      <c r="E20" s="420"/>
      <c r="F20" s="420"/>
      <c r="G20" s="420"/>
      <c r="H20" s="420"/>
      <c r="I20" s="420"/>
      <c r="J20" s="420"/>
      <c r="K20" s="420"/>
      <c r="L20" s="420"/>
      <c r="M20" s="420"/>
      <c r="N20" s="420"/>
      <c r="O20" s="420"/>
      <c r="P20" s="420"/>
      <c r="Q20" s="420"/>
      <c r="R20" s="420"/>
      <c r="S20" s="420"/>
      <c r="T20" s="420"/>
      <c r="U20" s="420"/>
      <c r="V20" s="420"/>
      <c r="W20" s="420"/>
      <c r="X20" s="420"/>
      <c r="Y20" s="420"/>
      <c r="Z20" s="420"/>
      <c r="AA20" s="420"/>
      <c r="AB20" s="420"/>
      <c r="AC20" s="420"/>
      <c r="AD20" s="420"/>
      <c r="AE20" s="420"/>
      <c r="AF20" s="420"/>
      <c r="AG20" s="420"/>
      <c r="AH20" s="420"/>
      <c r="AI20" s="420"/>
      <c r="AJ20" s="420"/>
      <c r="AK20" s="420"/>
      <c r="AL20" s="420"/>
      <c r="AM20" s="420"/>
      <c r="AN20" s="420"/>
      <c r="AO20" s="420"/>
      <c r="AP20" s="420"/>
    </row>
    <row r="21" spans="2:43" ht="14.25" customHeight="1">
      <c r="B21" s="508" t="s">
        <v>528</v>
      </c>
      <c r="C21" s="508"/>
      <c r="D21" s="509" t="s">
        <v>515</v>
      </c>
      <c r="E21" s="509"/>
      <c r="F21" s="509"/>
      <c r="G21" s="509"/>
      <c r="H21" s="509"/>
      <c r="I21" s="509"/>
      <c r="J21" s="509"/>
      <c r="K21" s="509"/>
      <c r="L21" s="509"/>
      <c r="M21" s="509"/>
      <c r="N21" s="509"/>
      <c r="O21" s="509"/>
      <c r="P21" s="509"/>
      <c r="Q21" s="509"/>
      <c r="R21" s="509"/>
      <c r="S21" s="509"/>
      <c r="T21" s="509"/>
      <c r="U21" s="509"/>
      <c r="V21" s="509"/>
      <c r="W21" s="509"/>
      <c r="X21" s="509"/>
      <c r="Y21" s="509"/>
      <c r="Z21" s="509"/>
      <c r="AA21" s="509"/>
      <c r="AB21" s="509"/>
      <c r="AC21" s="509"/>
      <c r="AD21" s="509"/>
      <c r="AE21" s="509"/>
      <c r="AF21" s="509"/>
      <c r="AG21" s="509"/>
      <c r="AH21" s="509"/>
      <c r="AI21" s="509"/>
      <c r="AJ21" s="509"/>
      <c r="AK21" s="509"/>
      <c r="AL21" s="509"/>
      <c r="AM21" s="509"/>
      <c r="AN21" s="509"/>
      <c r="AO21" s="509"/>
      <c r="AP21" s="509"/>
    </row>
    <row r="22" spans="2:43" ht="6.75" customHeight="1" thickBot="1">
      <c r="B22" s="475"/>
      <c r="C22" s="475"/>
      <c r="D22" s="475"/>
      <c r="E22" s="475"/>
      <c r="F22" s="475"/>
      <c r="G22" s="475"/>
      <c r="H22" s="475"/>
      <c r="I22" s="475"/>
      <c r="J22" s="475"/>
      <c r="K22" s="475"/>
      <c r="L22" s="475"/>
      <c r="M22" s="475"/>
      <c r="N22" s="475"/>
      <c r="O22" s="475"/>
      <c r="P22" s="475"/>
      <c r="Q22" s="476"/>
      <c r="R22" s="475"/>
      <c r="S22" s="475"/>
      <c r="T22" s="475"/>
      <c r="U22" s="475"/>
      <c r="V22" s="476"/>
      <c r="W22" s="475"/>
      <c r="X22" s="475"/>
      <c r="Y22" s="475"/>
      <c r="Z22" s="475"/>
      <c r="AA22" s="476"/>
      <c r="AB22" s="475"/>
      <c r="AC22" s="475"/>
      <c r="AD22" s="475"/>
      <c r="AE22" s="475"/>
      <c r="AF22" s="476"/>
      <c r="AG22" s="475"/>
      <c r="AH22" s="475"/>
      <c r="AI22" s="475"/>
      <c r="AJ22" s="475"/>
      <c r="AK22" s="476"/>
      <c r="AL22" s="475"/>
      <c r="AM22" s="475"/>
      <c r="AN22" s="475"/>
      <c r="AO22" s="475"/>
      <c r="AP22" s="476"/>
      <c r="AQ22" s="476"/>
    </row>
    <row r="23" spans="2:43" ht="18.75" customHeight="1">
      <c r="B23" s="458" t="s">
        <v>718</v>
      </c>
      <c r="C23" s="469"/>
      <c r="D23" s="470"/>
      <c r="E23" s="470"/>
      <c r="F23" s="470"/>
      <c r="G23" s="470"/>
      <c r="H23" s="470"/>
      <c r="I23" s="470"/>
      <c r="J23" s="471"/>
      <c r="K23" s="471"/>
      <c r="L23" s="471"/>
      <c r="M23" s="471"/>
      <c r="N23" s="471"/>
      <c r="O23" s="471"/>
      <c r="P23" s="471"/>
      <c r="Q23" s="471"/>
      <c r="R23" s="471"/>
      <c r="S23" s="471"/>
      <c r="T23" s="471"/>
      <c r="U23" s="471"/>
      <c r="V23" s="471"/>
      <c r="W23" s="471"/>
      <c r="X23" s="471"/>
      <c r="Y23" s="471"/>
      <c r="Z23" s="471"/>
      <c r="AA23" s="471"/>
      <c r="AB23" s="471"/>
      <c r="AC23" s="471"/>
      <c r="AD23" s="471"/>
      <c r="AE23" s="471"/>
      <c r="AF23" s="471"/>
      <c r="AG23" s="471"/>
      <c r="AH23" s="471"/>
      <c r="AI23" s="471"/>
      <c r="AJ23" s="471"/>
      <c r="AK23" s="471"/>
      <c r="AL23" s="471"/>
      <c r="AM23" s="471"/>
      <c r="AN23" s="471"/>
      <c r="AO23" s="471"/>
      <c r="AP23" s="472"/>
    </row>
    <row r="24" spans="2:43" ht="33.75" customHeight="1">
      <c r="B24" s="473"/>
      <c r="C24" s="494" t="s">
        <v>607</v>
      </c>
      <c r="D24" s="495"/>
      <c r="E24" s="495"/>
      <c r="F24" s="495"/>
      <c r="G24" s="495"/>
      <c r="H24" s="495"/>
      <c r="I24" s="495"/>
      <c r="J24" s="500"/>
      <c r="K24" s="494" t="s">
        <v>529</v>
      </c>
      <c r="L24" s="495"/>
      <c r="M24" s="495"/>
      <c r="N24" s="495"/>
      <c r="O24" s="495"/>
      <c r="P24" s="495"/>
      <c r="Q24" s="495"/>
      <c r="R24" s="495"/>
      <c r="S24" s="495"/>
      <c r="T24" s="495"/>
      <c r="U24" s="496"/>
      <c r="V24" s="497" t="s">
        <v>530</v>
      </c>
      <c r="W24" s="498"/>
      <c r="X24" s="498"/>
      <c r="Y24" s="498"/>
      <c r="Z24" s="498"/>
      <c r="AA24" s="498"/>
      <c r="AB24" s="498"/>
      <c r="AC24" s="498"/>
      <c r="AD24" s="498"/>
      <c r="AE24" s="498"/>
      <c r="AF24" s="498"/>
      <c r="AG24" s="498"/>
      <c r="AH24" s="498"/>
      <c r="AI24" s="498"/>
      <c r="AJ24" s="498"/>
      <c r="AK24" s="498"/>
      <c r="AL24" s="498"/>
      <c r="AM24" s="498"/>
      <c r="AN24" s="498"/>
      <c r="AO24" s="498"/>
      <c r="AP24" s="499"/>
    </row>
    <row r="25" spans="2:43" ht="22.5" customHeight="1">
      <c r="B25" s="473"/>
      <c r="C25" s="494"/>
      <c r="D25" s="495"/>
      <c r="E25" s="495"/>
      <c r="F25" s="495"/>
      <c r="G25" s="495"/>
      <c r="H25" s="495"/>
      <c r="I25" s="495"/>
      <c r="J25" s="495"/>
      <c r="K25" s="501"/>
      <c r="L25" s="501"/>
      <c r="M25" s="501"/>
      <c r="N25" s="501"/>
      <c r="O25" s="501"/>
      <c r="P25" s="501"/>
      <c r="Q25" s="501"/>
      <c r="R25" s="501"/>
      <c r="S25" s="501"/>
      <c r="T25" s="501"/>
      <c r="U25" s="501"/>
      <c r="V25" s="498"/>
      <c r="W25" s="498"/>
      <c r="X25" s="498"/>
      <c r="Y25" s="498"/>
      <c r="Z25" s="498"/>
      <c r="AA25" s="498"/>
      <c r="AB25" s="498"/>
      <c r="AC25" s="498"/>
      <c r="AD25" s="498"/>
      <c r="AE25" s="498"/>
      <c r="AF25" s="498"/>
      <c r="AG25" s="498"/>
      <c r="AH25" s="498"/>
      <c r="AI25" s="498"/>
      <c r="AJ25" s="498"/>
      <c r="AK25" s="498"/>
      <c r="AL25" s="498"/>
      <c r="AM25" s="498"/>
      <c r="AN25" s="498"/>
      <c r="AO25" s="498"/>
      <c r="AP25" s="499"/>
    </row>
    <row r="26" spans="2:43" ht="22.5" customHeight="1">
      <c r="B26" s="473"/>
      <c r="C26" s="494"/>
      <c r="D26" s="495"/>
      <c r="E26" s="495"/>
      <c r="F26" s="495"/>
      <c r="G26" s="495"/>
      <c r="H26" s="495"/>
      <c r="I26" s="495"/>
      <c r="J26" s="495"/>
      <c r="K26" s="501"/>
      <c r="L26" s="501"/>
      <c r="M26" s="501"/>
      <c r="N26" s="501"/>
      <c r="O26" s="501"/>
      <c r="P26" s="501"/>
      <c r="Q26" s="501"/>
      <c r="R26" s="501"/>
      <c r="S26" s="501"/>
      <c r="T26" s="501"/>
      <c r="U26" s="501"/>
      <c r="V26" s="498"/>
      <c r="W26" s="498"/>
      <c r="X26" s="498"/>
      <c r="Y26" s="498"/>
      <c r="Z26" s="498"/>
      <c r="AA26" s="498"/>
      <c r="AB26" s="498"/>
      <c r="AC26" s="498"/>
      <c r="AD26" s="498"/>
      <c r="AE26" s="498"/>
      <c r="AF26" s="498"/>
      <c r="AG26" s="498"/>
      <c r="AH26" s="498"/>
      <c r="AI26" s="498"/>
      <c r="AJ26" s="498"/>
      <c r="AK26" s="498"/>
      <c r="AL26" s="498"/>
      <c r="AM26" s="498"/>
      <c r="AN26" s="498"/>
      <c r="AO26" s="498"/>
      <c r="AP26" s="499"/>
    </row>
    <row r="27" spans="2:43" ht="22.5" customHeight="1">
      <c r="B27" s="473"/>
      <c r="C27" s="494"/>
      <c r="D27" s="495"/>
      <c r="E27" s="495"/>
      <c r="F27" s="495"/>
      <c r="G27" s="495"/>
      <c r="H27" s="495"/>
      <c r="I27" s="495"/>
      <c r="J27" s="495"/>
      <c r="K27" s="501"/>
      <c r="L27" s="501"/>
      <c r="M27" s="501"/>
      <c r="N27" s="501"/>
      <c r="O27" s="501"/>
      <c r="P27" s="501"/>
      <c r="Q27" s="501"/>
      <c r="R27" s="501"/>
      <c r="S27" s="501"/>
      <c r="T27" s="501"/>
      <c r="U27" s="501"/>
      <c r="V27" s="498"/>
      <c r="W27" s="498"/>
      <c r="X27" s="498"/>
      <c r="Y27" s="498"/>
      <c r="Z27" s="498"/>
      <c r="AA27" s="498"/>
      <c r="AB27" s="498"/>
      <c r="AC27" s="498"/>
      <c r="AD27" s="498"/>
      <c r="AE27" s="498"/>
      <c r="AF27" s="498"/>
      <c r="AG27" s="498"/>
      <c r="AH27" s="498"/>
      <c r="AI27" s="498"/>
      <c r="AJ27" s="498"/>
      <c r="AK27" s="498"/>
      <c r="AL27" s="498"/>
      <c r="AM27" s="498"/>
      <c r="AN27" s="498"/>
      <c r="AO27" s="498"/>
      <c r="AP27" s="499"/>
    </row>
    <row r="28" spans="2:43" ht="22.5" customHeight="1">
      <c r="B28" s="473"/>
      <c r="C28" s="494"/>
      <c r="D28" s="495"/>
      <c r="E28" s="495"/>
      <c r="F28" s="495"/>
      <c r="G28" s="495"/>
      <c r="H28" s="495"/>
      <c r="I28" s="495"/>
      <c r="J28" s="495"/>
      <c r="K28" s="501"/>
      <c r="L28" s="501"/>
      <c r="M28" s="501"/>
      <c r="N28" s="501"/>
      <c r="O28" s="501"/>
      <c r="P28" s="501"/>
      <c r="Q28" s="501"/>
      <c r="R28" s="501"/>
      <c r="S28" s="501"/>
      <c r="T28" s="501"/>
      <c r="U28" s="501"/>
      <c r="V28" s="498"/>
      <c r="W28" s="498"/>
      <c r="X28" s="498"/>
      <c r="Y28" s="498"/>
      <c r="Z28" s="498"/>
      <c r="AA28" s="498"/>
      <c r="AB28" s="498"/>
      <c r="AC28" s="498"/>
      <c r="AD28" s="498"/>
      <c r="AE28" s="498"/>
      <c r="AF28" s="498"/>
      <c r="AG28" s="498"/>
      <c r="AH28" s="498"/>
      <c r="AI28" s="498"/>
      <c r="AJ28" s="498"/>
      <c r="AK28" s="498"/>
      <c r="AL28" s="498"/>
      <c r="AM28" s="498"/>
      <c r="AN28" s="498"/>
      <c r="AO28" s="498"/>
      <c r="AP28" s="499"/>
    </row>
    <row r="29" spans="2:43" ht="22.5" customHeight="1" thickBot="1">
      <c r="B29" s="474"/>
      <c r="C29" s="588"/>
      <c r="D29" s="589"/>
      <c r="E29" s="589"/>
      <c r="F29" s="589"/>
      <c r="G29" s="589"/>
      <c r="H29" s="589"/>
      <c r="I29" s="589"/>
      <c r="J29" s="589"/>
      <c r="K29" s="590"/>
      <c r="L29" s="590"/>
      <c r="M29" s="590"/>
      <c r="N29" s="590"/>
      <c r="O29" s="590"/>
      <c r="P29" s="590"/>
      <c r="Q29" s="590"/>
      <c r="R29" s="590"/>
      <c r="S29" s="590"/>
      <c r="T29" s="590"/>
      <c r="U29" s="590"/>
      <c r="V29" s="505"/>
      <c r="W29" s="505"/>
      <c r="X29" s="505"/>
      <c r="Y29" s="505"/>
      <c r="Z29" s="505"/>
      <c r="AA29" s="505"/>
      <c r="AB29" s="505"/>
      <c r="AC29" s="505"/>
      <c r="AD29" s="505"/>
      <c r="AE29" s="505"/>
      <c r="AF29" s="505"/>
      <c r="AG29" s="505"/>
      <c r="AH29" s="505"/>
      <c r="AI29" s="505"/>
      <c r="AJ29" s="505"/>
      <c r="AK29" s="505"/>
      <c r="AL29" s="505"/>
      <c r="AM29" s="505"/>
      <c r="AN29" s="505"/>
      <c r="AO29" s="505"/>
      <c r="AP29" s="507"/>
    </row>
    <row r="30" spans="2:43" ht="6.75" customHeight="1">
      <c r="B30" s="471"/>
      <c r="C30" s="471"/>
      <c r="D30" s="471"/>
      <c r="E30" s="471"/>
      <c r="F30" s="471"/>
      <c r="G30" s="471"/>
      <c r="H30" s="471"/>
      <c r="I30" s="471"/>
      <c r="J30" s="471"/>
      <c r="K30" s="471"/>
      <c r="L30" s="471"/>
      <c r="M30" s="471"/>
      <c r="N30" s="471"/>
      <c r="O30" s="471"/>
      <c r="P30" s="471"/>
      <c r="Q30" s="477"/>
      <c r="R30" s="471"/>
      <c r="S30" s="471"/>
      <c r="T30" s="471"/>
      <c r="U30" s="471"/>
      <c r="V30" s="477"/>
      <c r="W30" s="471"/>
      <c r="X30" s="471"/>
      <c r="Y30" s="471"/>
      <c r="Z30" s="471"/>
      <c r="AA30" s="477"/>
      <c r="AB30" s="471"/>
      <c r="AC30" s="471"/>
      <c r="AD30" s="471"/>
      <c r="AE30" s="471"/>
      <c r="AF30" s="477"/>
      <c r="AG30" s="471"/>
      <c r="AH30" s="471"/>
      <c r="AI30" s="471"/>
      <c r="AJ30" s="471"/>
      <c r="AK30" s="477"/>
      <c r="AL30" s="471"/>
      <c r="AM30" s="471"/>
      <c r="AN30" s="471"/>
      <c r="AO30" s="471"/>
      <c r="AP30" s="477"/>
      <c r="AQ30" s="476"/>
    </row>
    <row r="31" spans="2:43" ht="14.25" customHeight="1">
      <c r="B31" s="497" t="s">
        <v>655</v>
      </c>
      <c r="C31" s="498"/>
      <c r="D31" s="498"/>
      <c r="E31" s="498"/>
      <c r="F31" s="498"/>
      <c r="G31" s="498"/>
      <c r="H31" s="498"/>
      <c r="I31" s="502"/>
      <c r="J31" s="478"/>
      <c r="K31" s="479" t="s">
        <v>505</v>
      </c>
      <c r="L31" s="480"/>
      <c r="M31" s="480"/>
      <c r="N31" s="481" t="s">
        <v>506</v>
      </c>
      <c r="O31" s="478"/>
      <c r="P31" s="479" t="s">
        <v>505</v>
      </c>
      <c r="Q31" s="480"/>
      <c r="R31" s="480"/>
      <c r="S31" s="481" t="s">
        <v>506</v>
      </c>
      <c r="T31" s="478"/>
      <c r="U31" s="479" t="s">
        <v>505</v>
      </c>
      <c r="V31" s="480"/>
      <c r="W31" s="480"/>
      <c r="X31" s="481" t="s">
        <v>506</v>
      </c>
      <c r="Y31" s="503" t="s">
        <v>273</v>
      </c>
      <c r="Z31" s="503"/>
      <c r="AA31" s="503"/>
      <c r="AB31" s="503"/>
      <c r="AC31" s="503"/>
      <c r="AD31" s="503"/>
      <c r="AE31" s="503"/>
      <c r="AF31" s="503"/>
      <c r="AG31" s="503"/>
      <c r="AH31" s="503"/>
      <c r="AI31" s="503"/>
      <c r="AJ31" s="503"/>
      <c r="AK31" s="420"/>
      <c r="AL31" s="420"/>
      <c r="AM31" s="420"/>
    </row>
    <row r="32" spans="2:43" ht="14.25" customHeight="1">
      <c r="B32" s="497"/>
      <c r="C32" s="498"/>
      <c r="D32" s="498"/>
      <c r="E32" s="498"/>
      <c r="F32" s="498"/>
      <c r="G32" s="498"/>
      <c r="H32" s="498"/>
      <c r="I32" s="502"/>
      <c r="J32" s="544" t="s">
        <v>507</v>
      </c>
      <c r="K32" s="545"/>
      <c r="L32" s="545"/>
      <c r="M32" s="545"/>
      <c r="N32" s="546"/>
      <c r="O32" s="544" t="s">
        <v>507</v>
      </c>
      <c r="P32" s="545"/>
      <c r="Q32" s="545"/>
      <c r="R32" s="545"/>
      <c r="S32" s="546"/>
      <c r="T32" s="544" t="s">
        <v>507</v>
      </c>
      <c r="U32" s="545"/>
      <c r="V32" s="545"/>
      <c r="W32" s="545"/>
      <c r="X32" s="546"/>
      <c r="Y32" s="503"/>
      <c r="Z32" s="503"/>
      <c r="AA32" s="503"/>
      <c r="AB32" s="503"/>
      <c r="AC32" s="503"/>
      <c r="AD32" s="503"/>
      <c r="AE32" s="503"/>
      <c r="AF32" s="503"/>
      <c r="AG32" s="503"/>
      <c r="AH32" s="503"/>
      <c r="AI32" s="503"/>
      <c r="AJ32" s="503"/>
      <c r="AK32" s="420"/>
      <c r="AL32" s="420"/>
      <c r="AM32" s="420"/>
    </row>
    <row r="33" spans="2:55" ht="14.25" customHeight="1">
      <c r="B33" s="497"/>
      <c r="C33" s="498"/>
      <c r="D33" s="498"/>
      <c r="E33" s="498"/>
      <c r="F33" s="498"/>
      <c r="G33" s="498"/>
      <c r="H33" s="498"/>
      <c r="I33" s="502"/>
      <c r="J33" s="547" t="s">
        <v>508</v>
      </c>
      <c r="K33" s="548"/>
      <c r="L33" s="548"/>
      <c r="M33" s="548"/>
      <c r="N33" s="549"/>
      <c r="O33" s="547" t="s">
        <v>508</v>
      </c>
      <c r="P33" s="548"/>
      <c r="Q33" s="548"/>
      <c r="R33" s="548"/>
      <c r="S33" s="549"/>
      <c r="T33" s="547" t="s">
        <v>508</v>
      </c>
      <c r="U33" s="548"/>
      <c r="V33" s="548"/>
      <c r="W33" s="548"/>
      <c r="X33" s="549"/>
      <c r="Y33" s="503"/>
      <c r="Z33" s="503"/>
      <c r="AA33" s="503"/>
      <c r="AB33" s="503"/>
      <c r="AC33" s="503"/>
      <c r="AD33" s="503"/>
      <c r="AE33" s="503"/>
      <c r="AF33" s="503"/>
      <c r="AG33" s="503"/>
      <c r="AH33" s="503"/>
      <c r="AI33" s="503"/>
      <c r="AJ33" s="503"/>
      <c r="AK33" s="587" t="s">
        <v>682</v>
      </c>
      <c r="AL33" s="584"/>
      <c r="AM33" s="584"/>
      <c r="AN33" s="584"/>
      <c r="AO33" s="584"/>
      <c r="AP33" s="584"/>
      <c r="AQ33" s="584"/>
      <c r="AR33" s="476"/>
      <c r="AS33" s="476"/>
      <c r="AT33" s="476"/>
      <c r="AU33" s="584"/>
      <c r="AV33" s="584"/>
      <c r="AW33" s="584"/>
      <c r="AX33" s="584"/>
      <c r="AY33" s="584"/>
      <c r="AZ33" s="584"/>
      <c r="BA33" s="584"/>
      <c r="BB33" s="584"/>
      <c r="BC33" s="584"/>
    </row>
    <row r="34" spans="2:55" ht="30" customHeight="1">
      <c r="B34" s="497" t="s">
        <v>509</v>
      </c>
      <c r="C34" s="498"/>
      <c r="D34" s="498"/>
      <c r="E34" s="498"/>
      <c r="F34" s="498"/>
      <c r="G34" s="498"/>
      <c r="H34" s="498"/>
      <c r="I34" s="502"/>
      <c r="J34" s="536"/>
      <c r="K34" s="537"/>
      <c r="L34" s="537"/>
      <c r="M34" s="538" t="s">
        <v>510</v>
      </c>
      <c r="N34" s="539"/>
      <c r="O34" s="536"/>
      <c r="P34" s="537"/>
      <c r="Q34" s="537"/>
      <c r="R34" s="538" t="s">
        <v>510</v>
      </c>
      <c r="S34" s="539"/>
      <c r="T34" s="536"/>
      <c r="U34" s="537"/>
      <c r="V34" s="537"/>
      <c r="W34" s="538" t="s">
        <v>510</v>
      </c>
      <c r="X34" s="539"/>
      <c r="Y34" s="591"/>
      <c r="Z34" s="591"/>
      <c r="AA34" s="591"/>
      <c r="AB34" s="591"/>
      <c r="AC34" s="591"/>
      <c r="AD34" s="591"/>
      <c r="AE34" s="591"/>
      <c r="AF34" s="591"/>
      <c r="AG34" s="591"/>
      <c r="AH34" s="591"/>
      <c r="AI34" s="591"/>
      <c r="AJ34" s="591"/>
      <c r="AK34" s="587"/>
      <c r="AL34" s="584"/>
      <c r="AM34" s="584"/>
      <c r="AN34" s="584"/>
      <c r="AO34" s="584"/>
      <c r="AP34" s="584"/>
      <c r="AQ34" s="584"/>
      <c r="AR34" s="476"/>
      <c r="AS34" s="476"/>
      <c r="AT34" s="476"/>
      <c r="AU34" s="584"/>
      <c r="AV34" s="584"/>
      <c r="AW34" s="584"/>
      <c r="AX34" s="584"/>
      <c r="AY34" s="584"/>
      <c r="AZ34" s="584"/>
      <c r="BA34" s="584"/>
      <c r="BB34" s="584"/>
      <c r="BC34" s="584"/>
    </row>
    <row r="35" spans="2:55" ht="30" customHeight="1">
      <c r="B35" s="540" t="s">
        <v>511</v>
      </c>
      <c r="C35" s="541"/>
      <c r="D35" s="542"/>
      <c r="E35" s="542"/>
      <c r="F35" s="542"/>
      <c r="G35" s="542"/>
      <c r="H35" s="542"/>
      <c r="I35" s="543"/>
      <c r="J35" s="550"/>
      <c r="K35" s="551"/>
      <c r="L35" s="551"/>
      <c r="M35" s="552" t="s">
        <v>510</v>
      </c>
      <c r="N35" s="553"/>
      <c r="O35" s="550"/>
      <c r="P35" s="551"/>
      <c r="Q35" s="551"/>
      <c r="R35" s="552" t="s">
        <v>510</v>
      </c>
      <c r="S35" s="553"/>
      <c r="T35" s="550"/>
      <c r="U35" s="551"/>
      <c r="V35" s="551"/>
      <c r="W35" s="552" t="s">
        <v>510</v>
      </c>
      <c r="X35" s="553"/>
      <c r="Y35" s="591"/>
      <c r="Z35" s="591"/>
      <c r="AA35" s="591"/>
      <c r="AB35" s="591"/>
      <c r="AC35" s="591"/>
      <c r="AD35" s="591"/>
      <c r="AE35" s="591"/>
      <c r="AF35" s="591"/>
      <c r="AG35" s="591"/>
      <c r="AH35" s="591"/>
      <c r="AI35" s="591"/>
      <c r="AJ35" s="591"/>
      <c r="AK35" s="585" t="s">
        <v>513</v>
      </c>
      <c r="AL35" s="586"/>
      <c r="AM35" s="586"/>
      <c r="AN35" s="586"/>
      <c r="AO35" s="586"/>
      <c r="AP35" s="586"/>
      <c r="AQ35" s="586"/>
      <c r="AR35" s="482"/>
      <c r="AS35" s="482"/>
      <c r="AT35" s="482"/>
      <c r="AU35" s="585"/>
      <c r="AV35" s="586"/>
      <c r="AW35" s="586"/>
      <c r="AX35" s="586"/>
      <c r="AY35" s="586"/>
      <c r="AZ35" s="586"/>
      <c r="BA35" s="586"/>
      <c r="BB35" s="586"/>
      <c r="BC35" s="586"/>
    </row>
    <row r="36" spans="2:55" ht="22.5" customHeight="1">
      <c r="B36" s="592"/>
      <c r="C36" s="593"/>
      <c r="D36" s="527" t="s">
        <v>512</v>
      </c>
      <c r="E36" s="527"/>
      <c r="F36" s="527"/>
      <c r="G36" s="527"/>
      <c r="H36" s="527"/>
      <c r="I36" s="528"/>
      <c r="J36" s="529"/>
      <c r="K36" s="530"/>
      <c r="L36" s="530"/>
      <c r="M36" s="531" t="s">
        <v>510</v>
      </c>
      <c r="N36" s="532"/>
      <c r="O36" s="529"/>
      <c r="P36" s="530"/>
      <c r="Q36" s="530"/>
      <c r="R36" s="531" t="s">
        <v>510</v>
      </c>
      <c r="S36" s="532"/>
      <c r="T36" s="529"/>
      <c r="U36" s="530"/>
      <c r="V36" s="530"/>
      <c r="W36" s="531" t="s">
        <v>510</v>
      </c>
      <c r="X36" s="532"/>
      <c r="Y36" s="591"/>
      <c r="Z36" s="591"/>
      <c r="AA36" s="591"/>
      <c r="AB36" s="591"/>
      <c r="AC36" s="591"/>
      <c r="AD36" s="591"/>
      <c r="AE36" s="591"/>
      <c r="AF36" s="591"/>
      <c r="AG36" s="591"/>
      <c r="AH36" s="591"/>
      <c r="AI36" s="591"/>
      <c r="AJ36" s="591"/>
      <c r="AK36" s="482"/>
      <c r="AL36" s="482"/>
      <c r="AM36" s="482"/>
    </row>
    <row r="37" spans="2:55" ht="12.75" customHeight="1">
      <c r="B37" s="193"/>
      <c r="C37" s="193"/>
      <c r="D37" s="193"/>
      <c r="E37" s="193"/>
      <c r="F37" s="193"/>
      <c r="I37" s="483"/>
    </row>
    <row r="38" spans="2:55" s="44" customFormat="1" ht="12.75">
      <c r="B38" s="47" t="s">
        <v>536</v>
      </c>
      <c r="C38" s="47"/>
      <c r="D38" s="173"/>
      <c r="E38" s="173"/>
      <c r="F38" s="173"/>
      <c r="G38" s="173"/>
      <c r="H38" s="173"/>
      <c r="I38" s="173"/>
      <c r="J38" s="173"/>
      <c r="K38" s="173"/>
      <c r="L38" s="173"/>
      <c r="M38" s="173"/>
      <c r="N38" s="173"/>
      <c r="O38" s="173"/>
      <c r="P38" s="173"/>
      <c r="Q38" s="173"/>
      <c r="R38" s="173"/>
      <c r="S38" s="173"/>
      <c r="T38" s="173"/>
      <c r="U38" s="173"/>
      <c r="V38" s="173"/>
      <c r="W38" s="173"/>
      <c r="X38" s="173"/>
      <c r="Y38" s="173"/>
      <c r="Z38" s="173"/>
      <c r="AA38" s="173"/>
      <c r="AB38" s="173"/>
      <c r="AC38" s="173"/>
      <c r="AD38" s="173"/>
      <c r="AE38" s="173"/>
      <c r="AF38" s="173"/>
      <c r="AG38" s="173"/>
      <c r="AH38" s="173"/>
      <c r="AI38" s="173"/>
      <c r="AJ38" s="173"/>
      <c r="AK38" s="173"/>
      <c r="AL38" s="173"/>
      <c r="AM38" s="173"/>
      <c r="AN38" s="173"/>
      <c r="AO38" s="173"/>
      <c r="AP38" s="173"/>
      <c r="AQ38" s="173"/>
    </row>
    <row r="39" spans="2:55" s="44" customFormat="1" ht="23.25" customHeight="1">
      <c r="B39" s="523" t="s">
        <v>4</v>
      </c>
      <c r="C39" s="524"/>
      <c r="D39" s="517" t="s">
        <v>681</v>
      </c>
      <c r="E39" s="518"/>
      <c r="F39" s="518"/>
      <c r="G39" s="518"/>
      <c r="H39" s="518"/>
      <c r="I39" s="518"/>
      <c r="J39" s="518"/>
      <c r="K39" s="518"/>
      <c r="L39" s="518"/>
      <c r="M39" s="518"/>
      <c r="N39" s="518"/>
      <c r="O39" s="518"/>
      <c r="P39" s="518"/>
      <c r="Q39" s="518"/>
      <c r="R39" s="518"/>
      <c r="S39" s="518"/>
      <c r="T39" s="518"/>
      <c r="U39" s="518"/>
      <c r="V39" s="518"/>
      <c r="W39" s="518"/>
      <c r="X39" s="518"/>
      <c r="Y39" s="518"/>
      <c r="Z39" s="518"/>
      <c r="AA39" s="518"/>
      <c r="AB39" s="518"/>
      <c r="AC39" s="518"/>
      <c r="AD39" s="518"/>
      <c r="AE39" s="518"/>
      <c r="AF39" s="518"/>
      <c r="AG39" s="518"/>
      <c r="AH39" s="518"/>
      <c r="AI39" s="518"/>
      <c r="AJ39" s="518"/>
      <c r="AK39" s="518"/>
      <c r="AL39" s="518"/>
      <c r="AM39" s="518"/>
      <c r="AN39" s="518"/>
      <c r="AO39" s="518"/>
      <c r="AP39" s="519"/>
      <c r="AQ39" s="47"/>
    </row>
    <row r="40" spans="2:55" s="44" customFormat="1" ht="22.5" customHeight="1">
      <c r="B40" s="525"/>
      <c r="C40" s="526"/>
      <c r="D40" s="520"/>
      <c r="E40" s="521"/>
      <c r="F40" s="521"/>
      <c r="G40" s="521"/>
      <c r="H40" s="521"/>
      <c r="I40" s="521"/>
      <c r="J40" s="521"/>
      <c r="K40" s="521"/>
      <c r="L40" s="521"/>
      <c r="M40" s="521"/>
      <c r="N40" s="521"/>
      <c r="O40" s="521"/>
      <c r="P40" s="521"/>
      <c r="Q40" s="521"/>
      <c r="R40" s="521"/>
      <c r="S40" s="521"/>
      <c r="T40" s="521"/>
      <c r="U40" s="521"/>
      <c r="V40" s="521"/>
      <c r="W40" s="521"/>
      <c r="X40" s="521"/>
      <c r="Y40" s="521"/>
      <c r="Z40" s="521"/>
      <c r="AA40" s="521"/>
      <c r="AB40" s="521"/>
      <c r="AC40" s="521"/>
      <c r="AD40" s="521"/>
      <c r="AE40" s="521"/>
      <c r="AF40" s="521"/>
      <c r="AG40" s="521"/>
      <c r="AH40" s="521"/>
      <c r="AI40" s="521"/>
      <c r="AJ40" s="521"/>
      <c r="AK40" s="521"/>
      <c r="AL40" s="521"/>
      <c r="AM40" s="521"/>
      <c r="AN40" s="521"/>
      <c r="AO40" s="521"/>
      <c r="AP40" s="522"/>
      <c r="AQ40" s="47"/>
    </row>
    <row r="41" spans="2:55" s="44" customFormat="1" ht="10.5" customHeight="1">
      <c r="B41" s="47"/>
      <c r="C41" s="179"/>
      <c r="D41" s="173"/>
      <c r="E41" s="173"/>
      <c r="F41" s="173"/>
      <c r="G41" s="173"/>
      <c r="H41" s="173"/>
      <c r="I41" s="173"/>
      <c r="J41" s="173"/>
      <c r="K41" s="173"/>
      <c r="L41" s="173"/>
      <c r="M41" s="173"/>
      <c r="N41" s="173"/>
      <c r="O41" s="173"/>
      <c r="P41" s="173"/>
      <c r="Q41" s="173"/>
      <c r="R41" s="173"/>
      <c r="S41" s="173"/>
      <c r="T41" s="173"/>
      <c r="U41" s="173"/>
      <c r="V41" s="173"/>
      <c r="W41" s="173"/>
      <c r="X41" s="173"/>
      <c r="Y41" s="173"/>
      <c r="Z41" s="173"/>
      <c r="AA41" s="173"/>
      <c r="AB41" s="173"/>
      <c r="AC41" s="173"/>
      <c r="AD41" s="173"/>
      <c r="AE41" s="173"/>
      <c r="AF41" s="173"/>
      <c r="AG41" s="173"/>
      <c r="AH41" s="173"/>
      <c r="AI41" s="173"/>
      <c r="AJ41" s="173"/>
      <c r="AK41" s="173"/>
      <c r="AL41" s="173"/>
      <c r="AM41" s="173"/>
      <c r="AN41" s="173"/>
      <c r="AO41" s="173"/>
      <c r="AP41" s="173"/>
      <c r="AQ41" s="173"/>
    </row>
    <row r="42" spans="2:55" s="44" customFormat="1" ht="12.75">
      <c r="B42" s="47" t="s">
        <v>683</v>
      </c>
      <c r="C42" s="47"/>
      <c r="D42" s="173"/>
      <c r="E42" s="173"/>
      <c r="F42" s="173"/>
      <c r="G42" s="173"/>
      <c r="H42" s="173"/>
      <c r="I42" s="173"/>
      <c r="J42" s="173"/>
      <c r="K42" s="173"/>
      <c r="L42" s="173"/>
      <c r="M42" s="173"/>
      <c r="N42" s="173"/>
      <c r="O42" s="173"/>
      <c r="P42" s="173"/>
      <c r="Q42" s="173"/>
      <c r="R42" s="173"/>
      <c r="S42" s="173"/>
      <c r="T42" s="173"/>
      <c r="U42" s="173"/>
      <c r="V42" s="173"/>
      <c r="W42" s="173"/>
      <c r="X42" s="173"/>
      <c r="Y42" s="173"/>
      <c r="Z42" s="173"/>
      <c r="AA42" s="173"/>
      <c r="AB42" s="173"/>
      <c r="AC42" s="173"/>
      <c r="AD42" s="173"/>
      <c r="AE42" s="173"/>
      <c r="AF42" s="173"/>
      <c r="AG42" s="173"/>
      <c r="AH42" s="173"/>
      <c r="AI42" s="173"/>
      <c r="AJ42" s="173"/>
      <c r="AK42" s="173"/>
      <c r="AL42" s="173"/>
      <c r="AM42" s="173"/>
      <c r="AN42" s="173"/>
      <c r="AO42" s="173"/>
      <c r="AP42" s="173"/>
      <c r="AQ42" s="173"/>
    </row>
    <row r="43" spans="2:55" s="44" customFormat="1" ht="33" customHeight="1">
      <c r="B43" s="510" t="s">
        <v>684</v>
      </c>
      <c r="C43" s="511"/>
      <c r="D43" s="511"/>
      <c r="E43" s="511"/>
      <c r="F43" s="512"/>
      <c r="G43" s="523" t="s">
        <v>4</v>
      </c>
      <c r="H43" s="524"/>
      <c r="I43" s="517" t="s">
        <v>686</v>
      </c>
      <c r="J43" s="518"/>
      <c r="K43" s="518"/>
      <c r="L43" s="518"/>
      <c r="M43" s="518"/>
      <c r="N43" s="518"/>
      <c r="O43" s="518"/>
      <c r="P43" s="518"/>
      <c r="Q43" s="518"/>
      <c r="R43" s="518"/>
      <c r="S43" s="518"/>
      <c r="T43" s="518"/>
      <c r="U43" s="518"/>
      <c r="V43" s="518"/>
      <c r="W43" s="518"/>
      <c r="X43" s="518"/>
      <c r="Y43" s="518"/>
      <c r="Z43" s="518"/>
      <c r="AA43" s="518"/>
      <c r="AB43" s="518"/>
      <c r="AC43" s="518"/>
      <c r="AD43" s="518"/>
      <c r="AE43" s="518"/>
      <c r="AF43" s="518"/>
      <c r="AG43" s="518"/>
      <c r="AH43" s="518"/>
      <c r="AI43" s="518"/>
      <c r="AJ43" s="518"/>
      <c r="AK43" s="518"/>
      <c r="AL43" s="518"/>
      <c r="AM43" s="518"/>
      <c r="AN43" s="518"/>
      <c r="AO43" s="518"/>
      <c r="AP43" s="519"/>
      <c r="AQ43" s="47"/>
    </row>
    <row r="44" spans="2:55" s="44" customFormat="1" ht="33" customHeight="1">
      <c r="B44" s="513"/>
      <c r="C44" s="514"/>
      <c r="D44" s="514"/>
      <c r="E44" s="514"/>
      <c r="F44" s="515"/>
      <c r="G44" s="525"/>
      <c r="H44" s="526"/>
      <c r="I44" s="533"/>
      <c r="J44" s="534"/>
      <c r="K44" s="534"/>
      <c r="L44" s="534"/>
      <c r="M44" s="534"/>
      <c r="N44" s="534"/>
      <c r="O44" s="534"/>
      <c r="P44" s="534"/>
      <c r="Q44" s="534"/>
      <c r="R44" s="534"/>
      <c r="S44" s="534"/>
      <c r="T44" s="534"/>
      <c r="U44" s="534"/>
      <c r="V44" s="534"/>
      <c r="W44" s="534"/>
      <c r="X44" s="534"/>
      <c r="Y44" s="534"/>
      <c r="Z44" s="534"/>
      <c r="AA44" s="534"/>
      <c r="AB44" s="534"/>
      <c r="AC44" s="534"/>
      <c r="AD44" s="534"/>
      <c r="AE44" s="534"/>
      <c r="AF44" s="534"/>
      <c r="AG44" s="534"/>
      <c r="AH44" s="534"/>
      <c r="AI44" s="534"/>
      <c r="AJ44" s="534"/>
      <c r="AK44" s="534"/>
      <c r="AL44" s="534"/>
      <c r="AM44" s="534"/>
      <c r="AN44" s="534"/>
      <c r="AO44" s="534"/>
      <c r="AP44" s="535"/>
      <c r="AQ44" s="47"/>
    </row>
    <row r="45" spans="2:55" s="44" customFormat="1" ht="33" customHeight="1">
      <c r="B45" s="516" t="s">
        <v>685</v>
      </c>
      <c r="C45" s="516"/>
      <c r="D45" s="516"/>
      <c r="E45" s="516"/>
      <c r="F45" s="516"/>
      <c r="G45" s="523" t="s">
        <v>4</v>
      </c>
      <c r="H45" s="524"/>
      <c r="I45" s="533"/>
      <c r="J45" s="534"/>
      <c r="K45" s="534"/>
      <c r="L45" s="534"/>
      <c r="M45" s="534"/>
      <c r="N45" s="534"/>
      <c r="O45" s="534"/>
      <c r="P45" s="534"/>
      <c r="Q45" s="534"/>
      <c r="R45" s="534"/>
      <c r="S45" s="534"/>
      <c r="T45" s="534"/>
      <c r="U45" s="534"/>
      <c r="V45" s="534"/>
      <c r="W45" s="534"/>
      <c r="X45" s="534"/>
      <c r="Y45" s="534"/>
      <c r="Z45" s="534"/>
      <c r="AA45" s="534"/>
      <c r="AB45" s="534"/>
      <c r="AC45" s="534"/>
      <c r="AD45" s="534"/>
      <c r="AE45" s="534"/>
      <c r="AF45" s="534"/>
      <c r="AG45" s="534"/>
      <c r="AH45" s="534"/>
      <c r="AI45" s="534"/>
      <c r="AJ45" s="534"/>
      <c r="AK45" s="534"/>
      <c r="AL45" s="534"/>
      <c r="AM45" s="534"/>
      <c r="AN45" s="534"/>
      <c r="AO45" s="534"/>
      <c r="AP45" s="535"/>
      <c r="AQ45" s="47"/>
    </row>
    <row r="46" spans="2:55" s="44" customFormat="1" ht="33" customHeight="1">
      <c r="B46" s="516"/>
      <c r="C46" s="516"/>
      <c r="D46" s="516"/>
      <c r="E46" s="516"/>
      <c r="F46" s="516"/>
      <c r="G46" s="525"/>
      <c r="H46" s="526"/>
      <c r="I46" s="520"/>
      <c r="J46" s="521"/>
      <c r="K46" s="521"/>
      <c r="L46" s="521"/>
      <c r="M46" s="521"/>
      <c r="N46" s="521"/>
      <c r="O46" s="521"/>
      <c r="P46" s="521"/>
      <c r="Q46" s="521"/>
      <c r="R46" s="521"/>
      <c r="S46" s="521"/>
      <c r="T46" s="521"/>
      <c r="U46" s="521"/>
      <c r="V46" s="521"/>
      <c r="W46" s="521"/>
      <c r="X46" s="521"/>
      <c r="Y46" s="521"/>
      <c r="Z46" s="521"/>
      <c r="AA46" s="521"/>
      <c r="AB46" s="521"/>
      <c r="AC46" s="521"/>
      <c r="AD46" s="521"/>
      <c r="AE46" s="521"/>
      <c r="AF46" s="521"/>
      <c r="AG46" s="521"/>
      <c r="AH46" s="521"/>
      <c r="AI46" s="521"/>
      <c r="AJ46" s="521"/>
      <c r="AK46" s="521"/>
      <c r="AL46" s="521"/>
      <c r="AM46" s="521"/>
      <c r="AN46" s="521"/>
      <c r="AO46" s="521"/>
      <c r="AP46" s="522"/>
      <c r="AQ46" s="47"/>
    </row>
    <row r="47" spans="2:55" ht="14.25" customHeight="1">
      <c r="B47" s="484"/>
      <c r="C47" s="420"/>
      <c r="E47" s="485"/>
      <c r="F47" s="485"/>
      <c r="G47" s="485"/>
      <c r="H47" s="485"/>
      <c r="I47" s="485"/>
      <c r="J47" s="485"/>
      <c r="K47" s="485"/>
      <c r="L47" s="485"/>
      <c r="M47" s="485"/>
      <c r="N47" s="485"/>
      <c r="O47" s="485"/>
      <c r="P47" s="485"/>
      <c r="Q47" s="485"/>
      <c r="R47" s="485"/>
      <c r="S47" s="485"/>
      <c r="T47" s="485"/>
      <c r="U47" s="485"/>
      <c r="V47" s="485"/>
      <c r="W47" s="485"/>
      <c r="X47" s="485"/>
      <c r="Y47" s="485"/>
      <c r="Z47" s="485"/>
      <c r="AA47" s="485"/>
      <c r="AB47" s="485"/>
      <c r="AC47" s="485"/>
      <c r="AD47" s="485"/>
      <c r="AE47" s="485"/>
      <c r="AF47" s="485"/>
      <c r="AG47" s="485"/>
      <c r="AH47" s="485"/>
      <c r="AI47" s="485"/>
      <c r="AJ47" s="485"/>
      <c r="AK47" s="485"/>
      <c r="AL47" s="485"/>
      <c r="AM47" s="485"/>
      <c r="AN47" s="485"/>
      <c r="AO47" s="485"/>
      <c r="AP47" s="485"/>
    </row>
  </sheetData>
  <mergeCells count="120">
    <mergeCell ref="AU33:BC34"/>
    <mergeCell ref="AU35:BC35"/>
    <mergeCell ref="AK33:AQ34"/>
    <mergeCell ref="AK35:AQ35"/>
    <mergeCell ref="V27:AP27"/>
    <mergeCell ref="C28:J28"/>
    <mergeCell ref="K28:U28"/>
    <mergeCell ref="V28:AP28"/>
    <mergeCell ref="C29:J29"/>
    <mergeCell ref="K29:U29"/>
    <mergeCell ref="V29:AP29"/>
    <mergeCell ref="Y31:AJ33"/>
    <mergeCell ref="Y34:AJ36"/>
    <mergeCell ref="O32:S32"/>
    <mergeCell ref="T32:X32"/>
    <mergeCell ref="O33:S33"/>
    <mergeCell ref="T33:X33"/>
    <mergeCell ref="C27:J27"/>
    <mergeCell ref="K27:U27"/>
    <mergeCell ref="B34:I34"/>
    <mergeCell ref="O34:Q34"/>
    <mergeCell ref="T35:V35"/>
    <mergeCell ref="W35:X35"/>
    <mergeCell ref="B36:C36"/>
    <mergeCell ref="C3:J3"/>
    <mergeCell ref="L3:AD3"/>
    <mergeCell ref="AF3:AF4"/>
    <mergeCell ref="AG3:AI3"/>
    <mergeCell ref="AJ3:AP3"/>
    <mergeCell ref="C4:J4"/>
    <mergeCell ref="K4:AE4"/>
    <mergeCell ref="AG4:AI4"/>
    <mergeCell ref="AJ4:AP4"/>
    <mergeCell ref="C5:J8"/>
    <mergeCell ref="W5:AE5"/>
    <mergeCell ref="AF5:AF6"/>
    <mergeCell ref="AG5:AI5"/>
    <mergeCell ref="AJ5:AP5"/>
    <mergeCell ref="K6:AE8"/>
    <mergeCell ref="AG6:AI6"/>
    <mergeCell ref="R34:S34"/>
    <mergeCell ref="O35:Q35"/>
    <mergeCell ref="R35:S35"/>
    <mergeCell ref="C14:N14"/>
    <mergeCell ref="C16:N16"/>
    <mergeCell ref="O16:R16"/>
    <mergeCell ref="S16:AA16"/>
    <mergeCell ref="AB16:AP16"/>
    <mergeCell ref="AF7:AF8"/>
    <mergeCell ref="AF9:AI9"/>
    <mergeCell ref="C12:J12"/>
    <mergeCell ref="K12:AP12"/>
    <mergeCell ref="C9:J11"/>
    <mergeCell ref="K9:AE11"/>
    <mergeCell ref="AJ9:AP9"/>
    <mergeCell ref="O14:R14"/>
    <mergeCell ref="S14:AA14"/>
    <mergeCell ref="AB14:AP14"/>
    <mergeCell ref="O18:R18"/>
    <mergeCell ref="S18:AA18"/>
    <mergeCell ref="AB18:AP18"/>
    <mergeCell ref="AJ6:AP6"/>
    <mergeCell ref="AG7:AI7"/>
    <mergeCell ref="AJ7:AK7"/>
    <mergeCell ref="AM7:AN7"/>
    <mergeCell ref="AG8:AI8"/>
    <mergeCell ref="AF10:AI10"/>
    <mergeCell ref="AJ10:AP10"/>
    <mergeCell ref="AF11:AL11"/>
    <mergeCell ref="AM11:AO11"/>
    <mergeCell ref="AJ8:AP8"/>
    <mergeCell ref="V26:AP26"/>
    <mergeCell ref="T34:V34"/>
    <mergeCell ref="W34:X34"/>
    <mergeCell ref="B35:I35"/>
    <mergeCell ref="B31:I33"/>
    <mergeCell ref="J32:N32"/>
    <mergeCell ref="J33:N33"/>
    <mergeCell ref="J34:L34"/>
    <mergeCell ref="M34:N34"/>
    <mergeCell ref="J35:L35"/>
    <mergeCell ref="M35:N35"/>
    <mergeCell ref="B43:F44"/>
    <mergeCell ref="B45:F46"/>
    <mergeCell ref="D39:AP40"/>
    <mergeCell ref="B39:C40"/>
    <mergeCell ref="D36:I36"/>
    <mergeCell ref="O36:Q36"/>
    <mergeCell ref="R36:S36"/>
    <mergeCell ref="T36:V36"/>
    <mergeCell ref="W36:X36"/>
    <mergeCell ref="J36:L36"/>
    <mergeCell ref="M36:N36"/>
    <mergeCell ref="G43:H44"/>
    <mergeCell ref="G45:H46"/>
    <mergeCell ref="I43:AP46"/>
    <mergeCell ref="K24:U24"/>
    <mergeCell ref="V24:AP24"/>
    <mergeCell ref="C24:J24"/>
    <mergeCell ref="C25:J25"/>
    <mergeCell ref="K25:U25"/>
    <mergeCell ref="V25:AP25"/>
    <mergeCell ref="C26:J26"/>
    <mergeCell ref="K26:U26"/>
    <mergeCell ref="C15:N15"/>
    <mergeCell ref="O15:R15"/>
    <mergeCell ref="S15:AA15"/>
    <mergeCell ref="AB15:AP15"/>
    <mergeCell ref="C18:N18"/>
    <mergeCell ref="C19:N19"/>
    <mergeCell ref="O19:R19"/>
    <mergeCell ref="S19:AA19"/>
    <mergeCell ref="AB19:AP19"/>
    <mergeCell ref="C17:N17"/>
    <mergeCell ref="O17:R17"/>
    <mergeCell ref="S17:AA17"/>
    <mergeCell ref="AB17:AP17"/>
    <mergeCell ref="B20:C20"/>
    <mergeCell ref="B21:C21"/>
    <mergeCell ref="D21:AP21"/>
  </mergeCells>
  <phoneticPr fontId="4"/>
  <pageMargins left="0.51181102362204722" right="0.31496062992125984" top="0.47244094488188981" bottom="0.31496062992125984" header="0.31496062992125984" footer="0.31496062992125984"/>
  <pageSetup paperSize="9" scale="84" orientation="landscape" r:id="rId1"/>
  <headerFooter differentFirst="1"/>
  <rowBreaks count="1" manualBreakCount="1">
    <brk id="22" max="44"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18CD55-79D9-4A2C-A314-A9A4C0D80BE6}">
  <dimension ref="A1:X49"/>
  <sheetViews>
    <sheetView view="pageBreakPreview" zoomScale="90" zoomScaleNormal="100" zoomScaleSheetLayoutView="90" workbookViewId="0"/>
  </sheetViews>
  <sheetFormatPr defaultColWidth="3.5" defaultRowHeight="14.25" customHeight="1"/>
  <cols>
    <col min="1" max="1" width="3.5" style="429"/>
    <col min="2" max="2" width="5.125" style="457" customWidth="1"/>
    <col min="3" max="3" width="15.25" style="429" customWidth="1"/>
    <col min="4" max="4" width="11.875" style="429" customWidth="1"/>
    <col min="5" max="5" width="5.875" style="429" customWidth="1"/>
    <col min="6" max="6" width="10.875" style="429" customWidth="1"/>
    <col min="7" max="7" width="7.125" style="429" customWidth="1"/>
    <col min="8" max="8" width="10.875" style="429" customWidth="1"/>
    <col min="9" max="9" width="6.5" style="429" customWidth="1"/>
    <col min="10" max="10" width="8.375" style="429" customWidth="1"/>
    <col min="11" max="11" width="5.875" style="429" customWidth="1"/>
    <col min="12" max="12" width="1.25" style="429" customWidth="1"/>
    <col min="13" max="15" width="3.5" style="429"/>
    <col min="16" max="16" width="2.75" style="429" customWidth="1"/>
    <col min="17" max="22" width="3.5" style="429"/>
    <col min="23" max="23" width="16.125" style="429" customWidth="1"/>
    <col min="24" max="24" width="11" style="428" customWidth="1"/>
    <col min="25" max="25" width="17.875" style="429" customWidth="1"/>
    <col min="26" max="26" width="3.5" style="429"/>
    <col min="27" max="27" width="12.625" style="429" customWidth="1"/>
    <col min="28" max="255" width="3.5" style="429"/>
    <col min="256" max="256" width="5.125" style="429" customWidth="1"/>
    <col min="257" max="257" width="15.25" style="429" customWidth="1"/>
    <col min="258" max="258" width="10.25" style="429" customWidth="1"/>
    <col min="259" max="259" width="5.875" style="429" customWidth="1"/>
    <col min="260" max="260" width="10.875" style="429" customWidth="1"/>
    <col min="261" max="261" width="7.125" style="429" customWidth="1"/>
    <col min="262" max="262" width="10.875" style="429" customWidth="1"/>
    <col min="263" max="263" width="6.5" style="429" customWidth="1"/>
    <col min="264" max="264" width="8.375" style="429" customWidth="1"/>
    <col min="265" max="265" width="5.875" style="429" customWidth="1"/>
    <col min="266" max="266" width="1.25" style="429" customWidth="1"/>
    <col min="267" max="268" width="5" style="429" customWidth="1"/>
    <col min="269" max="271" width="3.5" style="429"/>
    <col min="272" max="272" width="2.75" style="429" customWidth="1"/>
    <col min="273" max="279" width="3.5" style="429"/>
    <col min="280" max="280" width="11.125" style="429" customWidth="1"/>
    <col min="281" max="281" width="17.875" style="429" customWidth="1"/>
    <col min="282" max="282" width="3.5" style="429"/>
    <col min="283" max="283" width="12.625" style="429" customWidth="1"/>
    <col min="284" max="511" width="3.5" style="429"/>
    <col min="512" max="512" width="5.125" style="429" customWidth="1"/>
    <col min="513" max="513" width="15.25" style="429" customWidth="1"/>
    <col min="514" max="514" width="10.25" style="429" customWidth="1"/>
    <col min="515" max="515" width="5.875" style="429" customWidth="1"/>
    <col min="516" max="516" width="10.875" style="429" customWidth="1"/>
    <col min="517" max="517" width="7.125" style="429" customWidth="1"/>
    <col min="518" max="518" width="10.875" style="429" customWidth="1"/>
    <col min="519" max="519" width="6.5" style="429" customWidth="1"/>
    <col min="520" max="520" width="8.375" style="429" customWidth="1"/>
    <col min="521" max="521" width="5.875" style="429" customWidth="1"/>
    <col min="522" max="522" width="1.25" style="429" customWidth="1"/>
    <col min="523" max="524" width="5" style="429" customWidth="1"/>
    <col min="525" max="527" width="3.5" style="429"/>
    <col min="528" max="528" width="2.75" style="429" customWidth="1"/>
    <col min="529" max="535" width="3.5" style="429"/>
    <col min="536" max="536" width="11.125" style="429" customWidth="1"/>
    <col min="537" max="537" width="17.875" style="429" customWidth="1"/>
    <col min="538" max="538" width="3.5" style="429"/>
    <col min="539" max="539" width="12.625" style="429" customWidth="1"/>
    <col min="540" max="767" width="3.5" style="429"/>
    <col min="768" max="768" width="5.125" style="429" customWidth="1"/>
    <col min="769" max="769" width="15.25" style="429" customWidth="1"/>
    <col min="770" max="770" width="10.25" style="429" customWidth="1"/>
    <col min="771" max="771" width="5.875" style="429" customWidth="1"/>
    <col min="772" max="772" width="10.875" style="429" customWidth="1"/>
    <col min="773" max="773" width="7.125" style="429" customWidth="1"/>
    <col min="774" max="774" width="10.875" style="429" customWidth="1"/>
    <col min="775" max="775" width="6.5" style="429" customWidth="1"/>
    <col min="776" max="776" width="8.375" style="429" customWidth="1"/>
    <col min="777" max="777" width="5.875" style="429" customWidth="1"/>
    <col min="778" max="778" width="1.25" style="429" customWidth="1"/>
    <col min="779" max="780" width="5" style="429" customWidth="1"/>
    <col min="781" max="783" width="3.5" style="429"/>
    <col min="784" max="784" width="2.75" style="429" customWidth="1"/>
    <col min="785" max="791" width="3.5" style="429"/>
    <col min="792" max="792" width="11.125" style="429" customWidth="1"/>
    <col min="793" max="793" width="17.875" style="429" customWidth="1"/>
    <col min="794" max="794" width="3.5" style="429"/>
    <col min="795" max="795" width="12.625" style="429" customWidth="1"/>
    <col min="796" max="1023" width="3.5" style="429"/>
    <col min="1024" max="1024" width="5.125" style="429" customWidth="1"/>
    <col min="1025" max="1025" width="15.25" style="429" customWidth="1"/>
    <col min="1026" max="1026" width="10.25" style="429" customWidth="1"/>
    <col min="1027" max="1027" width="5.875" style="429" customWidth="1"/>
    <col min="1028" max="1028" width="10.875" style="429" customWidth="1"/>
    <col min="1029" max="1029" width="7.125" style="429" customWidth="1"/>
    <col min="1030" max="1030" width="10.875" style="429" customWidth="1"/>
    <col min="1031" max="1031" width="6.5" style="429" customWidth="1"/>
    <col min="1032" max="1032" width="8.375" style="429" customWidth="1"/>
    <col min="1033" max="1033" width="5.875" style="429" customWidth="1"/>
    <col min="1034" max="1034" width="1.25" style="429" customWidth="1"/>
    <col min="1035" max="1036" width="5" style="429" customWidth="1"/>
    <col min="1037" max="1039" width="3.5" style="429"/>
    <col min="1040" max="1040" width="2.75" style="429" customWidth="1"/>
    <col min="1041" max="1047" width="3.5" style="429"/>
    <col min="1048" max="1048" width="11.125" style="429" customWidth="1"/>
    <col min="1049" max="1049" width="17.875" style="429" customWidth="1"/>
    <col min="1050" max="1050" width="3.5" style="429"/>
    <col min="1051" max="1051" width="12.625" style="429" customWidth="1"/>
    <col min="1052" max="1279" width="3.5" style="429"/>
    <col min="1280" max="1280" width="5.125" style="429" customWidth="1"/>
    <col min="1281" max="1281" width="15.25" style="429" customWidth="1"/>
    <col min="1282" max="1282" width="10.25" style="429" customWidth="1"/>
    <col min="1283" max="1283" width="5.875" style="429" customWidth="1"/>
    <col min="1284" max="1284" width="10.875" style="429" customWidth="1"/>
    <col min="1285" max="1285" width="7.125" style="429" customWidth="1"/>
    <col min="1286" max="1286" width="10.875" style="429" customWidth="1"/>
    <col min="1287" max="1287" width="6.5" style="429" customWidth="1"/>
    <col min="1288" max="1288" width="8.375" style="429" customWidth="1"/>
    <col min="1289" max="1289" width="5.875" style="429" customWidth="1"/>
    <col min="1290" max="1290" width="1.25" style="429" customWidth="1"/>
    <col min="1291" max="1292" width="5" style="429" customWidth="1"/>
    <col min="1293" max="1295" width="3.5" style="429"/>
    <col min="1296" max="1296" width="2.75" style="429" customWidth="1"/>
    <col min="1297" max="1303" width="3.5" style="429"/>
    <col min="1304" max="1304" width="11.125" style="429" customWidth="1"/>
    <col min="1305" max="1305" width="17.875" style="429" customWidth="1"/>
    <col min="1306" max="1306" width="3.5" style="429"/>
    <col min="1307" max="1307" width="12.625" style="429" customWidth="1"/>
    <col min="1308" max="1535" width="3.5" style="429"/>
    <col min="1536" max="1536" width="5.125" style="429" customWidth="1"/>
    <col min="1537" max="1537" width="15.25" style="429" customWidth="1"/>
    <col min="1538" max="1538" width="10.25" style="429" customWidth="1"/>
    <col min="1539" max="1539" width="5.875" style="429" customWidth="1"/>
    <col min="1540" max="1540" width="10.875" style="429" customWidth="1"/>
    <col min="1541" max="1541" width="7.125" style="429" customWidth="1"/>
    <col min="1542" max="1542" width="10.875" style="429" customWidth="1"/>
    <col min="1543" max="1543" width="6.5" style="429" customWidth="1"/>
    <col min="1544" max="1544" width="8.375" style="429" customWidth="1"/>
    <col min="1545" max="1545" width="5.875" style="429" customWidth="1"/>
    <col min="1546" max="1546" width="1.25" style="429" customWidth="1"/>
    <col min="1547" max="1548" width="5" style="429" customWidth="1"/>
    <col min="1549" max="1551" width="3.5" style="429"/>
    <col min="1552" max="1552" width="2.75" style="429" customWidth="1"/>
    <col min="1553" max="1559" width="3.5" style="429"/>
    <col min="1560" max="1560" width="11.125" style="429" customWidth="1"/>
    <col min="1561" max="1561" width="17.875" style="429" customWidth="1"/>
    <col min="1562" max="1562" width="3.5" style="429"/>
    <col min="1563" max="1563" width="12.625" style="429" customWidth="1"/>
    <col min="1564" max="1791" width="3.5" style="429"/>
    <col min="1792" max="1792" width="5.125" style="429" customWidth="1"/>
    <col min="1793" max="1793" width="15.25" style="429" customWidth="1"/>
    <col min="1794" max="1794" width="10.25" style="429" customWidth="1"/>
    <col min="1795" max="1795" width="5.875" style="429" customWidth="1"/>
    <col min="1796" max="1796" width="10.875" style="429" customWidth="1"/>
    <col min="1797" max="1797" width="7.125" style="429" customWidth="1"/>
    <col min="1798" max="1798" width="10.875" style="429" customWidth="1"/>
    <col min="1799" max="1799" width="6.5" style="429" customWidth="1"/>
    <col min="1800" max="1800" width="8.375" style="429" customWidth="1"/>
    <col min="1801" max="1801" width="5.875" style="429" customWidth="1"/>
    <col min="1802" max="1802" width="1.25" style="429" customWidth="1"/>
    <col min="1803" max="1804" width="5" style="429" customWidth="1"/>
    <col min="1805" max="1807" width="3.5" style="429"/>
    <col min="1808" max="1808" width="2.75" style="429" customWidth="1"/>
    <col min="1809" max="1815" width="3.5" style="429"/>
    <col min="1816" max="1816" width="11.125" style="429" customWidth="1"/>
    <col min="1817" max="1817" width="17.875" style="429" customWidth="1"/>
    <col min="1818" max="1818" width="3.5" style="429"/>
    <col min="1819" max="1819" width="12.625" style="429" customWidth="1"/>
    <col min="1820" max="2047" width="3.5" style="429"/>
    <col min="2048" max="2048" width="5.125" style="429" customWidth="1"/>
    <col min="2049" max="2049" width="15.25" style="429" customWidth="1"/>
    <col min="2050" max="2050" width="10.25" style="429" customWidth="1"/>
    <col min="2051" max="2051" width="5.875" style="429" customWidth="1"/>
    <col min="2052" max="2052" width="10.875" style="429" customWidth="1"/>
    <col min="2053" max="2053" width="7.125" style="429" customWidth="1"/>
    <col min="2054" max="2054" width="10.875" style="429" customWidth="1"/>
    <col min="2055" max="2055" width="6.5" style="429" customWidth="1"/>
    <col min="2056" max="2056" width="8.375" style="429" customWidth="1"/>
    <col min="2057" max="2057" width="5.875" style="429" customWidth="1"/>
    <col min="2058" max="2058" width="1.25" style="429" customWidth="1"/>
    <col min="2059" max="2060" width="5" style="429" customWidth="1"/>
    <col min="2061" max="2063" width="3.5" style="429"/>
    <col min="2064" max="2064" width="2.75" style="429" customWidth="1"/>
    <col min="2065" max="2071" width="3.5" style="429"/>
    <col min="2072" max="2072" width="11.125" style="429" customWidth="1"/>
    <col min="2073" max="2073" width="17.875" style="429" customWidth="1"/>
    <col min="2074" max="2074" width="3.5" style="429"/>
    <col min="2075" max="2075" width="12.625" style="429" customWidth="1"/>
    <col min="2076" max="2303" width="3.5" style="429"/>
    <col min="2304" max="2304" width="5.125" style="429" customWidth="1"/>
    <col min="2305" max="2305" width="15.25" style="429" customWidth="1"/>
    <col min="2306" max="2306" width="10.25" style="429" customWidth="1"/>
    <col min="2307" max="2307" width="5.875" style="429" customWidth="1"/>
    <col min="2308" max="2308" width="10.875" style="429" customWidth="1"/>
    <col min="2309" max="2309" width="7.125" style="429" customWidth="1"/>
    <col min="2310" max="2310" width="10.875" style="429" customWidth="1"/>
    <col min="2311" max="2311" width="6.5" style="429" customWidth="1"/>
    <col min="2312" max="2312" width="8.375" style="429" customWidth="1"/>
    <col min="2313" max="2313" width="5.875" style="429" customWidth="1"/>
    <col min="2314" max="2314" width="1.25" style="429" customWidth="1"/>
    <col min="2315" max="2316" width="5" style="429" customWidth="1"/>
    <col min="2317" max="2319" width="3.5" style="429"/>
    <col min="2320" max="2320" width="2.75" style="429" customWidth="1"/>
    <col min="2321" max="2327" width="3.5" style="429"/>
    <col min="2328" max="2328" width="11.125" style="429" customWidth="1"/>
    <col min="2329" max="2329" width="17.875" style="429" customWidth="1"/>
    <col min="2330" max="2330" width="3.5" style="429"/>
    <col min="2331" max="2331" width="12.625" style="429" customWidth="1"/>
    <col min="2332" max="2559" width="3.5" style="429"/>
    <col min="2560" max="2560" width="5.125" style="429" customWidth="1"/>
    <col min="2561" max="2561" width="15.25" style="429" customWidth="1"/>
    <col min="2562" max="2562" width="10.25" style="429" customWidth="1"/>
    <col min="2563" max="2563" width="5.875" style="429" customWidth="1"/>
    <col min="2564" max="2564" width="10.875" style="429" customWidth="1"/>
    <col min="2565" max="2565" width="7.125" style="429" customWidth="1"/>
    <col min="2566" max="2566" width="10.875" style="429" customWidth="1"/>
    <col min="2567" max="2567" width="6.5" style="429" customWidth="1"/>
    <col min="2568" max="2568" width="8.375" style="429" customWidth="1"/>
    <col min="2569" max="2569" width="5.875" style="429" customWidth="1"/>
    <col min="2570" max="2570" width="1.25" style="429" customWidth="1"/>
    <col min="2571" max="2572" width="5" style="429" customWidth="1"/>
    <col min="2573" max="2575" width="3.5" style="429"/>
    <col min="2576" max="2576" width="2.75" style="429" customWidth="1"/>
    <col min="2577" max="2583" width="3.5" style="429"/>
    <col min="2584" max="2584" width="11.125" style="429" customWidth="1"/>
    <col min="2585" max="2585" width="17.875" style="429" customWidth="1"/>
    <col min="2586" max="2586" width="3.5" style="429"/>
    <col min="2587" max="2587" width="12.625" style="429" customWidth="1"/>
    <col min="2588" max="2815" width="3.5" style="429"/>
    <col min="2816" max="2816" width="5.125" style="429" customWidth="1"/>
    <col min="2817" max="2817" width="15.25" style="429" customWidth="1"/>
    <col min="2818" max="2818" width="10.25" style="429" customWidth="1"/>
    <col min="2819" max="2819" width="5.875" style="429" customWidth="1"/>
    <col min="2820" max="2820" width="10.875" style="429" customWidth="1"/>
    <col min="2821" max="2821" width="7.125" style="429" customWidth="1"/>
    <col min="2822" max="2822" width="10.875" style="429" customWidth="1"/>
    <col min="2823" max="2823" width="6.5" style="429" customWidth="1"/>
    <col min="2824" max="2824" width="8.375" style="429" customWidth="1"/>
    <col min="2825" max="2825" width="5.875" style="429" customWidth="1"/>
    <col min="2826" max="2826" width="1.25" style="429" customWidth="1"/>
    <col min="2827" max="2828" width="5" style="429" customWidth="1"/>
    <col min="2829" max="2831" width="3.5" style="429"/>
    <col min="2832" max="2832" width="2.75" style="429" customWidth="1"/>
    <col min="2833" max="2839" width="3.5" style="429"/>
    <col min="2840" max="2840" width="11.125" style="429" customWidth="1"/>
    <col min="2841" max="2841" width="17.875" style="429" customWidth="1"/>
    <col min="2842" max="2842" width="3.5" style="429"/>
    <col min="2843" max="2843" width="12.625" style="429" customWidth="1"/>
    <col min="2844" max="3071" width="3.5" style="429"/>
    <col min="3072" max="3072" width="5.125" style="429" customWidth="1"/>
    <col min="3073" max="3073" width="15.25" style="429" customWidth="1"/>
    <col min="3074" max="3074" width="10.25" style="429" customWidth="1"/>
    <col min="3075" max="3075" width="5.875" style="429" customWidth="1"/>
    <col min="3076" max="3076" width="10.875" style="429" customWidth="1"/>
    <col min="3077" max="3077" width="7.125" style="429" customWidth="1"/>
    <col min="3078" max="3078" width="10.875" style="429" customWidth="1"/>
    <col min="3079" max="3079" width="6.5" style="429" customWidth="1"/>
    <col min="3080" max="3080" width="8.375" style="429" customWidth="1"/>
    <col min="3081" max="3081" width="5.875" style="429" customWidth="1"/>
    <col min="3082" max="3082" width="1.25" style="429" customWidth="1"/>
    <col min="3083" max="3084" width="5" style="429" customWidth="1"/>
    <col min="3085" max="3087" width="3.5" style="429"/>
    <col min="3088" max="3088" width="2.75" style="429" customWidth="1"/>
    <col min="3089" max="3095" width="3.5" style="429"/>
    <col min="3096" max="3096" width="11.125" style="429" customWidth="1"/>
    <col min="3097" max="3097" width="17.875" style="429" customWidth="1"/>
    <col min="3098" max="3098" width="3.5" style="429"/>
    <col min="3099" max="3099" width="12.625" style="429" customWidth="1"/>
    <col min="3100" max="3327" width="3.5" style="429"/>
    <col min="3328" max="3328" width="5.125" style="429" customWidth="1"/>
    <col min="3329" max="3329" width="15.25" style="429" customWidth="1"/>
    <col min="3330" max="3330" width="10.25" style="429" customWidth="1"/>
    <col min="3331" max="3331" width="5.875" style="429" customWidth="1"/>
    <col min="3332" max="3332" width="10.875" style="429" customWidth="1"/>
    <col min="3333" max="3333" width="7.125" style="429" customWidth="1"/>
    <col min="3334" max="3334" width="10.875" style="429" customWidth="1"/>
    <col min="3335" max="3335" width="6.5" style="429" customWidth="1"/>
    <col min="3336" max="3336" width="8.375" style="429" customWidth="1"/>
    <col min="3337" max="3337" width="5.875" style="429" customWidth="1"/>
    <col min="3338" max="3338" width="1.25" style="429" customWidth="1"/>
    <col min="3339" max="3340" width="5" style="429" customWidth="1"/>
    <col min="3341" max="3343" width="3.5" style="429"/>
    <col min="3344" max="3344" width="2.75" style="429" customWidth="1"/>
    <col min="3345" max="3351" width="3.5" style="429"/>
    <col min="3352" max="3352" width="11.125" style="429" customWidth="1"/>
    <col min="3353" max="3353" width="17.875" style="429" customWidth="1"/>
    <col min="3354" max="3354" width="3.5" style="429"/>
    <col min="3355" max="3355" width="12.625" style="429" customWidth="1"/>
    <col min="3356" max="3583" width="3.5" style="429"/>
    <col min="3584" max="3584" width="5.125" style="429" customWidth="1"/>
    <col min="3585" max="3585" width="15.25" style="429" customWidth="1"/>
    <col min="3586" max="3586" width="10.25" style="429" customWidth="1"/>
    <col min="3587" max="3587" width="5.875" style="429" customWidth="1"/>
    <col min="3588" max="3588" width="10.875" style="429" customWidth="1"/>
    <col min="3589" max="3589" width="7.125" style="429" customWidth="1"/>
    <col min="3590" max="3590" width="10.875" style="429" customWidth="1"/>
    <col min="3591" max="3591" width="6.5" style="429" customWidth="1"/>
    <col min="3592" max="3592" width="8.375" style="429" customWidth="1"/>
    <col min="3593" max="3593" width="5.875" style="429" customWidth="1"/>
    <col min="3594" max="3594" width="1.25" style="429" customWidth="1"/>
    <col min="3595" max="3596" width="5" style="429" customWidth="1"/>
    <col min="3597" max="3599" width="3.5" style="429"/>
    <col min="3600" max="3600" width="2.75" style="429" customWidth="1"/>
    <col min="3601" max="3607" width="3.5" style="429"/>
    <col min="3608" max="3608" width="11.125" style="429" customWidth="1"/>
    <col min="3609" max="3609" width="17.875" style="429" customWidth="1"/>
    <col min="3610" max="3610" width="3.5" style="429"/>
    <col min="3611" max="3611" width="12.625" style="429" customWidth="1"/>
    <col min="3612" max="3839" width="3.5" style="429"/>
    <col min="3840" max="3840" width="5.125" style="429" customWidth="1"/>
    <col min="3841" max="3841" width="15.25" style="429" customWidth="1"/>
    <col min="3842" max="3842" width="10.25" style="429" customWidth="1"/>
    <col min="3843" max="3843" width="5.875" style="429" customWidth="1"/>
    <col min="3844" max="3844" width="10.875" style="429" customWidth="1"/>
    <col min="3845" max="3845" width="7.125" style="429" customWidth="1"/>
    <col min="3846" max="3846" width="10.875" style="429" customWidth="1"/>
    <col min="3847" max="3847" width="6.5" style="429" customWidth="1"/>
    <col min="3848" max="3848" width="8.375" style="429" customWidth="1"/>
    <col min="3849" max="3849" width="5.875" style="429" customWidth="1"/>
    <col min="3850" max="3850" width="1.25" style="429" customWidth="1"/>
    <col min="3851" max="3852" width="5" style="429" customWidth="1"/>
    <col min="3853" max="3855" width="3.5" style="429"/>
    <col min="3856" max="3856" width="2.75" style="429" customWidth="1"/>
    <col min="3857" max="3863" width="3.5" style="429"/>
    <col min="3864" max="3864" width="11.125" style="429" customWidth="1"/>
    <col min="3865" max="3865" width="17.875" style="429" customWidth="1"/>
    <col min="3866" max="3866" width="3.5" style="429"/>
    <col min="3867" max="3867" width="12.625" style="429" customWidth="1"/>
    <col min="3868" max="4095" width="3.5" style="429"/>
    <col min="4096" max="4096" width="5.125" style="429" customWidth="1"/>
    <col min="4097" max="4097" width="15.25" style="429" customWidth="1"/>
    <col min="4098" max="4098" width="10.25" style="429" customWidth="1"/>
    <col min="4099" max="4099" width="5.875" style="429" customWidth="1"/>
    <col min="4100" max="4100" width="10.875" style="429" customWidth="1"/>
    <col min="4101" max="4101" width="7.125" style="429" customWidth="1"/>
    <col min="4102" max="4102" width="10.875" style="429" customWidth="1"/>
    <col min="4103" max="4103" width="6.5" style="429" customWidth="1"/>
    <col min="4104" max="4104" width="8.375" style="429" customWidth="1"/>
    <col min="4105" max="4105" width="5.875" style="429" customWidth="1"/>
    <col min="4106" max="4106" width="1.25" style="429" customWidth="1"/>
    <col min="4107" max="4108" width="5" style="429" customWidth="1"/>
    <col min="4109" max="4111" width="3.5" style="429"/>
    <col min="4112" max="4112" width="2.75" style="429" customWidth="1"/>
    <col min="4113" max="4119" width="3.5" style="429"/>
    <col min="4120" max="4120" width="11.125" style="429" customWidth="1"/>
    <col min="4121" max="4121" width="17.875" style="429" customWidth="1"/>
    <col min="4122" max="4122" width="3.5" style="429"/>
    <col min="4123" max="4123" width="12.625" style="429" customWidth="1"/>
    <col min="4124" max="4351" width="3.5" style="429"/>
    <col min="4352" max="4352" width="5.125" style="429" customWidth="1"/>
    <col min="4353" max="4353" width="15.25" style="429" customWidth="1"/>
    <col min="4354" max="4354" width="10.25" style="429" customWidth="1"/>
    <col min="4355" max="4355" width="5.875" style="429" customWidth="1"/>
    <col min="4356" max="4356" width="10.875" style="429" customWidth="1"/>
    <col min="4357" max="4357" width="7.125" style="429" customWidth="1"/>
    <col min="4358" max="4358" width="10.875" style="429" customWidth="1"/>
    <col min="4359" max="4359" width="6.5" style="429" customWidth="1"/>
    <col min="4360" max="4360" width="8.375" style="429" customWidth="1"/>
    <col min="4361" max="4361" width="5.875" style="429" customWidth="1"/>
    <col min="4362" max="4362" width="1.25" style="429" customWidth="1"/>
    <col min="4363" max="4364" width="5" style="429" customWidth="1"/>
    <col min="4365" max="4367" width="3.5" style="429"/>
    <col min="4368" max="4368" width="2.75" style="429" customWidth="1"/>
    <col min="4369" max="4375" width="3.5" style="429"/>
    <col min="4376" max="4376" width="11.125" style="429" customWidth="1"/>
    <col min="4377" max="4377" width="17.875" style="429" customWidth="1"/>
    <col min="4378" max="4378" width="3.5" style="429"/>
    <col min="4379" max="4379" width="12.625" style="429" customWidth="1"/>
    <col min="4380" max="4607" width="3.5" style="429"/>
    <col min="4608" max="4608" width="5.125" style="429" customWidth="1"/>
    <col min="4609" max="4609" width="15.25" style="429" customWidth="1"/>
    <col min="4610" max="4610" width="10.25" style="429" customWidth="1"/>
    <col min="4611" max="4611" width="5.875" style="429" customWidth="1"/>
    <col min="4612" max="4612" width="10.875" style="429" customWidth="1"/>
    <col min="4613" max="4613" width="7.125" style="429" customWidth="1"/>
    <col min="4614" max="4614" width="10.875" style="429" customWidth="1"/>
    <col min="4615" max="4615" width="6.5" style="429" customWidth="1"/>
    <col min="4616" max="4616" width="8.375" style="429" customWidth="1"/>
    <col min="4617" max="4617" width="5.875" style="429" customWidth="1"/>
    <col min="4618" max="4618" width="1.25" style="429" customWidth="1"/>
    <col min="4619" max="4620" width="5" style="429" customWidth="1"/>
    <col min="4621" max="4623" width="3.5" style="429"/>
    <col min="4624" max="4624" width="2.75" style="429" customWidth="1"/>
    <col min="4625" max="4631" width="3.5" style="429"/>
    <col min="4632" max="4632" width="11.125" style="429" customWidth="1"/>
    <col min="4633" max="4633" width="17.875" style="429" customWidth="1"/>
    <col min="4634" max="4634" width="3.5" style="429"/>
    <col min="4635" max="4635" width="12.625" style="429" customWidth="1"/>
    <col min="4636" max="4863" width="3.5" style="429"/>
    <col min="4864" max="4864" width="5.125" style="429" customWidth="1"/>
    <col min="4865" max="4865" width="15.25" style="429" customWidth="1"/>
    <col min="4866" max="4866" width="10.25" style="429" customWidth="1"/>
    <col min="4867" max="4867" width="5.875" style="429" customWidth="1"/>
    <col min="4868" max="4868" width="10.875" style="429" customWidth="1"/>
    <col min="4869" max="4869" width="7.125" style="429" customWidth="1"/>
    <col min="4870" max="4870" width="10.875" style="429" customWidth="1"/>
    <col min="4871" max="4871" width="6.5" style="429" customWidth="1"/>
    <col min="4872" max="4872" width="8.375" style="429" customWidth="1"/>
    <col min="4873" max="4873" width="5.875" style="429" customWidth="1"/>
    <col min="4874" max="4874" width="1.25" style="429" customWidth="1"/>
    <col min="4875" max="4876" width="5" style="429" customWidth="1"/>
    <col min="4877" max="4879" width="3.5" style="429"/>
    <col min="4880" max="4880" width="2.75" style="429" customWidth="1"/>
    <col min="4881" max="4887" width="3.5" style="429"/>
    <col min="4888" max="4888" width="11.125" style="429" customWidth="1"/>
    <col min="4889" max="4889" width="17.875" style="429" customWidth="1"/>
    <col min="4890" max="4890" width="3.5" style="429"/>
    <col min="4891" max="4891" width="12.625" style="429" customWidth="1"/>
    <col min="4892" max="5119" width="3.5" style="429"/>
    <col min="5120" max="5120" width="5.125" style="429" customWidth="1"/>
    <col min="5121" max="5121" width="15.25" style="429" customWidth="1"/>
    <col min="5122" max="5122" width="10.25" style="429" customWidth="1"/>
    <col min="5123" max="5123" width="5.875" style="429" customWidth="1"/>
    <col min="5124" max="5124" width="10.875" style="429" customWidth="1"/>
    <col min="5125" max="5125" width="7.125" style="429" customWidth="1"/>
    <col min="5126" max="5126" width="10.875" style="429" customWidth="1"/>
    <col min="5127" max="5127" width="6.5" style="429" customWidth="1"/>
    <col min="5128" max="5128" width="8.375" style="429" customWidth="1"/>
    <col min="5129" max="5129" width="5.875" style="429" customWidth="1"/>
    <col min="5130" max="5130" width="1.25" style="429" customWidth="1"/>
    <col min="5131" max="5132" width="5" style="429" customWidth="1"/>
    <col min="5133" max="5135" width="3.5" style="429"/>
    <col min="5136" max="5136" width="2.75" style="429" customWidth="1"/>
    <col min="5137" max="5143" width="3.5" style="429"/>
    <col min="5144" max="5144" width="11.125" style="429" customWidth="1"/>
    <col min="5145" max="5145" width="17.875" style="429" customWidth="1"/>
    <col min="5146" max="5146" width="3.5" style="429"/>
    <col min="5147" max="5147" width="12.625" style="429" customWidth="1"/>
    <col min="5148" max="5375" width="3.5" style="429"/>
    <col min="5376" max="5376" width="5.125" style="429" customWidth="1"/>
    <col min="5377" max="5377" width="15.25" style="429" customWidth="1"/>
    <col min="5378" max="5378" width="10.25" style="429" customWidth="1"/>
    <col min="5379" max="5379" width="5.875" style="429" customWidth="1"/>
    <col min="5380" max="5380" width="10.875" style="429" customWidth="1"/>
    <col min="5381" max="5381" width="7.125" style="429" customWidth="1"/>
    <col min="5382" max="5382" width="10.875" style="429" customWidth="1"/>
    <col min="5383" max="5383" width="6.5" style="429" customWidth="1"/>
    <col min="5384" max="5384" width="8.375" style="429" customWidth="1"/>
    <col min="5385" max="5385" width="5.875" style="429" customWidth="1"/>
    <col min="5386" max="5386" width="1.25" style="429" customWidth="1"/>
    <col min="5387" max="5388" width="5" style="429" customWidth="1"/>
    <col min="5389" max="5391" width="3.5" style="429"/>
    <col min="5392" max="5392" width="2.75" style="429" customWidth="1"/>
    <col min="5393" max="5399" width="3.5" style="429"/>
    <col min="5400" max="5400" width="11.125" style="429" customWidth="1"/>
    <col min="5401" max="5401" width="17.875" style="429" customWidth="1"/>
    <col min="5402" max="5402" width="3.5" style="429"/>
    <col min="5403" max="5403" width="12.625" style="429" customWidth="1"/>
    <col min="5404" max="5631" width="3.5" style="429"/>
    <col min="5632" max="5632" width="5.125" style="429" customWidth="1"/>
    <col min="5633" max="5633" width="15.25" style="429" customWidth="1"/>
    <col min="5634" max="5634" width="10.25" style="429" customWidth="1"/>
    <col min="5635" max="5635" width="5.875" style="429" customWidth="1"/>
    <col min="5636" max="5636" width="10.875" style="429" customWidth="1"/>
    <col min="5637" max="5637" width="7.125" style="429" customWidth="1"/>
    <col min="5638" max="5638" width="10.875" style="429" customWidth="1"/>
    <col min="5639" max="5639" width="6.5" style="429" customWidth="1"/>
    <col min="5640" max="5640" width="8.375" style="429" customWidth="1"/>
    <col min="5641" max="5641" width="5.875" style="429" customWidth="1"/>
    <col min="5642" max="5642" width="1.25" style="429" customWidth="1"/>
    <col min="5643" max="5644" width="5" style="429" customWidth="1"/>
    <col min="5645" max="5647" width="3.5" style="429"/>
    <col min="5648" max="5648" width="2.75" style="429" customWidth="1"/>
    <col min="5649" max="5655" width="3.5" style="429"/>
    <col min="5656" max="5656" width="11.125" style="429" customWidth="1"/>
    <col min="5657" max="5657" width="17.875" style="429" customWidth="1"/>
    <col min="5658" max="5658" width="3.5" style="429"/>
    <col min="5659" max="5659" width="12.625" style="429" customWidth="1"/>
    <col min="5660" max="5887" width="3.5" style="429"/>
    <col min="5888" max="5888" width="5.125" style="429" customWidth="1"/>
    <col min="5889" max="5889" width="15.25" style="429" customWidth="1"/>
    <col min="5890" max="5890" width="10.25" style="429" customWidth="1"/>
    <col min="5891" max="5891" width="5.875" style="429" customWidth="1"/>
    <col min="5892" max="5892" width="10.875" style="429" customWidth="1"/>
    <col min="5893" max="5893" width="7.125" style="429" customWidth="1"/>
    <col min="5894" max="5894" width="10.875" style="429" customWidth="1"/>
    <col min="5895" max="5895" width="6.5" style="429" customWidth="1"/>
    <col min="5896" max="5896" width="8.375" style="429" customWidth="1"/>
    <col min="5897" max="5897" width="5.875" style="429" customWidth="1"/>
    <col min="5898" max="5898" width="1.25" style="429" customWidth="1"/>
    <col min="5899" max="5900" width="5" style="429" customWidth="1"/>
    <col min="5901" max="5903" width="3.5" style="429"/>
    <col min="5904" max="5904" width="2.75" style="429" customWidth="1"/>
    <col min="5905" max="5911" width="3.5" style="429"/>
    <col min="5912" max="5912" width="11.125" style="429" customWidth="1"/>
    <col min="5913" max="5913" width="17.875" style="429" customWidth="1"/>
    <col min="5914" max="5914" width="3.5" style="429"/>
    <col min="5915" max="5915" width="12.625" style="429" customWidth="1"/>
    <col min="5916" max="6143" width="3.5" style="429"/>
    <col min="6144" max="6144" width="5.125" style="429" customWidth="1"/>
    <col min="6145" max="6145" width="15.25" style="429" customWidth="1"/>
    <col min="6146" max="6146" width="10.25" style="429" customWidth="1"/>
    <col min="6147" max="6147" width="5.875" style="429" customWidth="1"/>
    <col min="6148" max="6148" width="10.875" style="429" customWidth="1"/>
    <col min="6149" max="6149" width="7.125" style="429" customWidth="1"/>
    <col min="6150" max="6150" width="10.875" style="429" customWidth="1"/>
    <col min="6151" max="6151" width="6.5" style="429" customWidth="1"/>
    <col min="6152" max="6152" width="8.375" style="429" customWidth="1"/>
    <col min="6153" max="6153" width="5.875" style="429" customWidth="1"/>
    <col min="6154" max="6154" width="1.25" style="429" customWidth="1"/>
    <col min="6155" max="6156" width="5" style="429" customWidth="1"/>
    <col min="6157" max="6159" width="3.5" style="429"/>
    <col min="6160" max="6160" width="2.75" style="429" customWidth="1"/>
    <col min="6161" max="6167" width="3.5" style="429"/>
    <col min="6168" max="6168" width="11.125" style="429" customWidth="1"/>
    <col min="6169" max="6169" width="17.875" style="429" customWidth="1"/>
    <col min="6170" max="6170" width="3.5" style="429"/>
    <col min="6171" max="6171" width="12.625" style="429" customWidth="1"/>
    <col min="6172" max="6399" width="3.5" style="429"/>
    <col min="6400" max="6400" width="5.125" style="429" customWidth="1"/>
    <col min="6401" max="6401" width="15.25" style="429" customWidth="1"/>
    <col min="6402" max="6402" width="10.25" style="429" customWidth="1"/>
    <col min="6403" max="6403" width="5.875" style="429" customWidth="1"/>
    <col min="6404" max="6404" width="10.875" style="429" customWidth="1"/>
    <col min="6405" max="6405" width="7.125" style="429" customWidth="1"/>
    <col min="6406" max="6406" width="10.875" style="429" customWidth="1"/>
    <col min="6407" max="6407" width="6.5" style="429" customWidth="1"/>
    <col min="6408" max="6408" width="8.375" style="429" customWidth="1"/>
    <col min="6409" max="6409" width="5.875" style="429" customWidth="1"/>
    <col min="6410" max="6410" width="1.25" style="429" customWidth="1"/>
    <col min="6411" max="6412" width="5" style="429" customWidth="1"/>
    <col min="6413" max="6415" width="3.5" style="429"/>
    <col min="6416" max="6416" width="2.75" style="429" customWidth="1"/>
    <col min="6417" max="6423" width="3.5" style="429"/>
    <col min="6424" max="6424" width="11.125" style="429" customWidth="1"/>
    <col min="6425" max="6425" width="17.875" style="429" customWidth="1"/>
    <col min="6426" max="6426" width="3.5" style="429"/>
    <col min="6427" max="6427" width="12.625" style="429" customWidth="1"/>
    <col min="6428" max="6655" width="3.5" style="429"/>
    <col min="6656" max="6656" width="5.125" style="429" customWidth="1"/>
    <col min="6657" max="6657" width="15.25" style="429" customWidth="1"/>
    <col min="6658" max="6658" width="10.25" style="429" customWidth="1"/>
    <col min="6659" max="6659" width="5.875" style="429" customWidth="1"/>
    <col min="6660" max="6660" width="10.875" style="429" customWidth="1"/>
    <col min="6661" max="6661" width="7.125" style="429" customWidth="1"/>
    <col min="6662" max="6662" width="10.875" style="429" customWidth="1"/>
    <col min="6663" max="6663" width="6.5" style="429" customWidth="1"/>
    <col min="6664" max="6664" width="8.375" style="429" customWidth="1"/>
    <col min="6665" max="6665" width="5.875" style="429" customWidth="1"/>
    <col min="6666" max="6666" width="1.25" style="429" customWidth="1"/>
    <col min="6667" max="6668" width="5" style="429" customWidth="1"/>
    <col min="6669" max="6671" width="3.5" style="429"/>
    <col min="6672" max="6672" width="2.75" style="429" customWidth="1"/>
    <col min="6673" max="6679" width="3.5" style="429"/>
    <col min="6680" max="6680" width="11.125" style="429" customWidth="1"/>
    <col min="6681" max="6681" width="17.875" style="429" customWidth="1"/>
    <col min="6682" max="6682" width="3.5" style="429"/>
    <col min="6683" max="6683" width="12.625" style="429" customWidth="1"/>
    <col min="6684" max="6911" width="3.5" style="429"/>
    <col min="6912" max="6912" width="5.125" style="429" customWidth="1"/>
    <col min="6913" max="6913" width="15.25" style="429" customWidth="1"/>
    <col min="6914" max="6914" width="10.25" style="429" customWidth="1"/>
    <col min="6915" max="6915" width="5.875" style="429" customWidth="1"/>
    <col min="6916" max="6916" width="10.875" style="429" customWidth="1"/>
    <col min="6917" max="6917" width="7.125" style="429" customWidth="1"/>
    <col min="6918" max="6918" width="10.875" style="429" customWidth="1"/>
    <col min="6919" max="6919" width="6.5" style="429" customWidth="1"/>
    <col min="6920" max="6920" width="8.375" style="429" customWidth="1"/>
    <col min="6921" max="6921" width="5.875" style="429" customWidth="1"/>
    <col min="6922" max="6922" width="1.25" style="429" customWidth="1"/>
    <col min="6923" max="6924" width="5" style="429" customWidth="1"/>
    <col min="6925" max="6927" width="3.5" style="429"/>
    <col min="6928" max="6928" width="2.75" style="429" customWidth="1"/>
    <col min="6929" max="6935" width="3.5" style="429"/>
    <col min="6936" max="6936" width="11.125" style="429" customWidth="1"/>
    <col min="6937" max="6937" width="17.875" style="429" customWidth="1"/>
    <col min="6938" max="6938" width="3.5" style="429"/>
    <col min="6939" max="6939" width="12.625" style="429" customWidth="1"/>
    <col min="6940" max="7167" width="3.5" style="429"/>
    <col min="7168" max="7168" width="5.125" style="429" customWidth="1"/>
    <col min="7169" max="7169" width="15.25" style="429" customWidth="1"/>
    <col min="7170" max="7170" width="10.25" style="429" customWidth="1"/>
    <col min="7171" max="7171" width="5.875" style="429" customWidth="1"/>
    <col min="7172" max="7172" width="10.875" style="429" customWidth="1"/>
    <col min="7173" max="7173" width="7.125" style="429" customWidth="1"/>
    <col min="7174" max="7174" width="10.875" style="429" customWidth="1"/>
    <col min="7175" max="7175" width="6.5" style="429" customWidth="1"/>
    <col min="7176" max="7176" width="8.375" style="429" customWidth="1"/>
    <col min="7177" max="7177" width="5.875" style="429" customWidth="1"/>
    <col min="7178" max="7178" width="1.25" style="429" customWidth="1"/>
    <col min="7179" max="7180" width="5" style="429" customWidth="1"/>
    <col min="7181" max="7183" width="3.5" style="429"/>
    <col min="7184" max="7184" width="2.75" style="429" customWidth="1"/>
    <col min="7185" max="7191" width="3.5" style="429"/>
    <col min="7192" max="7192" width="11.125" style="429" customWidth="1"/>
    <col min="7193" max="7193" width="17.875" style="429" customWidth="1"/>
    <col min="7194" max="7194" width="3.5" style="429"/>
    <col min="7195" max="7195" width="12.625" style="429" customWidth="1"/>
    <col min="7196" max="7423" width="3.5" style="429"/>
    <col min="7424" max="7424" width="5.125" style="429" customWidth="1"/>
    <col min="7425" max="7425" width="15.25" style="429" customWidth="1"/>
    <col min="7426" max="7426" width="10.25" style="429" customWidth="1"/>
    <col min="7427" max="7427" width="5.875" style="429" customWidth="1"/>
    <col min="7428" max="7428" width="10.875" style="429" customWidth="1"/>
    <col min="7429" max="7429" width="7.125" style="429" customWidth="1"/>
    <col min="7430" max="7430" width="10.875" style="429" customWidth="1"/>
    <col min="7431" max="7431" width="6.5" style="429" customWidth="1"/>
    <col min="7432" max="7432" width="8.375" style="429" customWidth="1"/>
    <col min="7433" max="7433" width="5.875" style="429" customWidth="1"/>
    <col min="7434" max="7434" width="1.25" style="429" customWidth="1"/>
    <col min="7435" max="7436" width="5" style="429" customWidth="1"/>
    <col min="7437" max="7439" width="3.5" style="429"/>
    <col min="7440" max="7440" width="2.75" style="429" customWidth="1"/>
    <col min="7441" max="7447" width="3.5" style="429"/>
    <col min="7448" max="7448" width="11.125" style="429" customWidth="1"/>
    <col min="7449" max="7449" width="17.875" style="429" customWidth="1"/>
    <col min="7450" max="7450" width="3.5" style="429"/>
    <col min="7451" max="7451" width="12.625" style="429" customWidth="1"/>
    <col min="7452" max="7679" width="3.5" style="429"/>
    <col min="7680" max="7680" width="5.125" style="429" customWidth="1"/>
    <col min="7681" max="7681" width="15.25" style="429" customWidth="1"/>
    <col min="7682" max="7682" width="10.25" style="429" customWidth="1"/>
    <col min="7683" max="7683" width="5.875" style="429" customWidth="1"/>
    <col min="7684" max="7684" width="10.875" style="429" customWidth="1"/>
    <col min="7685" max="7685" width="7.125" style="429" customWidth="1"/>
    <col min="7686" max="7686" width="10.875" style="429" customWidth="1"/>
    <col min="7687" max="7687" width="6.5" style="429" customWidth="1"/>
    <col min="7688" max="7688" width="8.375" style="429" customWidth="1"/>
    <col min="7689" max="7689" width="5.875" style="429" customWidth="1"/>
    <col min="7690" max="7690" width="1.25" style="429" customWidth="1"/>
    <col min="7691" max="7692" width="5" style="429" customWidth="1"/>
    <col min="7693" max="7695" width="3.5" style="429"/>
    <col min="7696" max="7696" width="2.75" style="429" customWidth="1"/>
    <col min="7697" max="7703" width="3.5" style="429"/>
    <col min="7704" max="7704" width="11.125" style="429" customWidth="1"/>
    <col min="7705" max="7705" width="17.875" style="429" customWidth="1"/>
    <col min="7706" max="7706" width="3.5" style="429"/>
    <col min="7707" max="7707" width="12.625" style="429" customWidth="1"/>
    <col min="7708" max="7935" width="3.5" style="429"/>
    <col min="7936" max="7936" width="5.125" style="429" customWidth="1"/>
    <col min="7937" max="7937" width="15.25" style="429" customWidth="1"/>
    <col min="7938" max="7938" width="10.25" style="429" customWidth="1"/>
    <col min="7939" max="7939" width="5.875" style="429" customWidth="1"/>
    <col min="7940" max="7940" width="10.875" style="429" customWidth="1"/>
    <col min="7941" max="7941" width="7.125" style="429" customWidth="1"/>
    <col min="7942" max="7942" width="10.875" style="429" customWidth="1"/>
    <col min="7943" max="7943" width="6.5" style="429" customWidth="1"/>
    <col min="7944" max="7944" width="8.375" style="429" customWidth="1"/>
    <col min="7945" max="7945" width="5.875" style="429" customWidth="1"/>
    <col min="7946" max="7946" width="1.25" style="429" customWidth="1"/>
    <col min="7947" max="7948" width="5" style="429" customWidth="1"/>
    <col min="7949" max="7951" width="3.5" style="429"/>
    <col min="7952" max="7952" width="2.75" style="429" customWidth="1"/>
    <col min="7953" max="7959" width="3.5" style="429"/>
    <col min="7960" max="7960" width="11.125" style="429" customWidth="1"/>
    <col min="7961" max="7961" width="17.875" style="429" customWidth="1"/>
    <col min="7962" max="7962" width="3.5" style="429"/>
    <col min="7963" max="7963" width="12.625" style="429" customWidth="1"/>
    <col min="7964" max="8191" width="3.5" style="429"/>
    <col min="8192" max="8192" width="5.125" style="429" customWidth="1"/>
    <col min="8193" max="8193" width="15.25" style="429" customWidth="1"/>
    <col min="8194" max="8194" width="10.25" style="429" customWidth="1"/>
    <col min="8195" max="8195" width="5.875" style="429" customWidth="1"/>
    <col min="8196" max="8196" width="10.875" style="429" customWidth="1"/>
    <col min="8197" max="8197" width="7.125" style="429" customWidth="1"/>
    <col min="8198" max="8198" width="10.875" style="429" customWidth="1"/>
    <col min="8199" max="8199" width="6.5" style="429" customWidth="1"/>
    <col min="8200" max="8200" width="8.375" style="429" customWidth="1"/>
    <col min="8201" max="8201" width="5.875" style="429" customWidth="1"/>
    <col min="8202" max="8202" width="1.25" style="429" customWidth="1"/>
    <col min="8203" max="8204" width="5" style="429" customWidth="1"/>
    <col min="8205" max="8207" width="3.5" style="429"/>
    <col min="8208" max="8208" width="2.75" style="429" customWidth="1"/>
    <col min="8209" max="8215" width="3.5" style="429"/>
    <col min="8216" max="8216" width="11.125" style="429" customWidth="1"/>
    <col min="8217" max="8217" width="17.875" style="429" customWidth="1"/>
    <col min="8218" max="8218" width="3.5" style="429"/>
    <col min="8219" max="8219" width="12.625" style="429" customWidth="1"/>
    <col min="8220" max="8447" width="3.5" style="429"/>
    <col min="8448" max="8448" width="5.125" style="429" customWidth="1"/>
    <col min="8449" max="8449" width="15.25" style="429" customWidth="1"/>
    <col min="8450" max="8450" width="10.25" style="429" customWidth="1"/>
    <col min="8451" max="8451" width="5.875" style="429" customWidth="1"/>
    <col min="8452" max="8452" width="10.875" style="429" customWidth="1"/>
    <col min="8453" max="8453" width="7.125" style="429" customWidth="1"/>
    <col min="8454" max="8454" width="10.875" style="429" customWidth="1"/>
    <col min="8455" max="8455" width="6.5" style="429" customWidth="1"/>
    <col min="8456" max="8456" width="8.375" style="429" customWidth="1"/>
    <col min="8457" max="8457" width="5.875" style="429" customWidth="1"/>
    <col min="8458" max="8458" width="1.25" style="429" customWidth="1"/>
    <col min="8459" max="8460" width="5" style="429" customWidth="1"/>
    <col min="8461" max="8463" width="3.5" style="429"/>
    <col min="8464" max="8464" width="2.75" style="429" customWidth="1"/>
    <col min="8465" max="8471" width="3.5" style="429"/>
    <col min="8472" max="8472" width="11.125" style="429" customWidth="1"/>
    <col min="8473" max="8473" width="17.875" style="429" customWidth="1"/>
    <col min="8474" max="8474" width="3.5" style="429"/>
    <col min="8475" max="8475" width="12.625" style="429" customWidth="1"/>
    <col min="8476" max="8703" width="3.5" style="429"/>
    <col min="8704" max="8704" width="5.125" style="429" customWidth="1"/>
    <col min="8705" max="8705" width="15.25" style="429" customWidth="1"/>
    <col min="8706" max="8706" width="10.25" style="429" customWidth="1"/>
    <col min="8707" max="8707" width="5.875" style="429" customWidth="1"/>
    <col min="8708" max="8708" width="10.875" style="429" customWidth="1"/>
    <col min="8709" max="8709" width="7.125" style="429" customWidth="1"/>
    <col min="8710" max="8710" width="10.875" style="429" customWidth="1"/>
    <col min="8711" max="8711" width="6.5" style="429" customWidth="1"/>
    <col min="8712" max="8712" width="8.375" style="429" customWidth="1"/>
    <col min="8713" max="8713" width="5.875" style="429" customWidth="1"/>
    <col min="8714" max="8714" width="1.25" style="429" customWidth="1"/>
    <col min="8715" max="8716" width="5" style="429" customWidth="1"/>
    <col min="8717" max="8719" width="3.5" style="429"/>
    <col min="8720" max="8720" width="2.75" style="429" customWidth="1"/>
    <col min="8721" max="8727" width="3.5" style="429"/>
    <col min="8728" max="8728" width="11.125" style="429" customWidth="1"/>
    <col min="8729" max="8729" width="17.875" style="429" customWidth="1"/>
    <col min="8730" max="8730" width="3.5" style="429"/>
    <col min="8731" max="8731" width="12.625" style="429" customWidth="1"/>
    <col min="8732" max="8959" width="3.5" style="429"/>
    <col min="8960" max="8960" width="5.125" style="429" customWidth="1"/>
    <col min="8961" max="8961" width="15.25" style="429" customWidth="1"/>
    <col min="8962" max="8962" width="10.25" style="429" customWidth="1"/>
    <col min="8963" max="8963" width="5.875" style="429" customWidth="1"/>
    <col min="8964" max="8964" width="10.875" style="429" customWidth="1"/>
    <col min="8965" max="8965" width="7.125" style="429" customWidth="1"/>
    <col min="8966" max="8966" width="10.875" style="429" customWidth="1"/>
    <col min="8967" max="8967" width="6.5" style="429" customWidth="1"/>
    <col min="8968" max="8968" width="8.375" style="429" customWidth="1"/>
    <col min="8969" max="8969" width="5.875" style="429" customWidth="1"/>
    <col min="8970" max="8970" width="1.25" style="429" customWidth="1"/>
    <col min="8971" max="8972" width="5" style="429" customWidth="1"/>
    <col min="8973" max="8975" width="3.5" style="429"/>
    <col min="8976" max="8976" width="2.75" style="429" customWidth="1"/>
    <col min="8977" max="8983" width="3.5" style="429"/>
    <col min="8984" max="8984" width="11.125" style="429" customWidth="1"/>
    <col min="8985" max="8985" width="17.875" style="429" customWidth="1"/>
    <col min="8986" max="8986" width="3.5" style="429"/>
    <col min="8987" max="8987" width="12.625" style="429" customWidth="1"/>
    <col min="8988" max="9215" width="3.5" style="429"/>
    <col min="9216" max="9216" width="5.125" style="429" customWidth="1"/>
    <col min="9217" max="9217" width="15.25" style="429" customWidth="1"/>
    <col min="9218" max="9218" width="10.25" style="429" customWidth="1"/>
    <col min="9219" max="9219" width="5.875" style="429" customWidth="1"/>
    <col min="9220" max="9220" width="10.875" style="429" customWidth="1"/>
    <col min="9221" max="9221" width="7.125" style="429" customWidth="1"/>
    <col min="9222" max="9222" width="10.875" style="429" customWidth="1"/>
    <col min="9223" max="9223" width="6.5" style="429" customWidth="1"/>
    <col min="9224" max="9224" width="8.375" style="429" customWidth="1"/>
    <col min="9225" max="9225" width="5.875" style="429" customWidth="1"/>
    <col min="9226" max="9226" width="1.25" style="429" customWidth="1"/>
    <col min="9227" max="9228" width="5" style="429" customWidth="1"/>
    <col min="9229" max="9231" width="3.5" style="429"/>
    <col min="9232" max="9232" width="2.75" style="429" customWidth="1"/>
    <col min="9233" max="9239" width="3.5" style="429"/>
    <col min="9240" max="9240" width="11.125" style="429" customWidth="1"/>
    <col min="9241" max="9241" width="17.875" style="429" customWidth="1"/>
    <col min="9242" max="9242" width="3.5" style="429"/>
    <col min="9243" max="9243" width="12.625" style="429" customWidth="1"/>
    <col min="9244" max="9471" width="3.5" style="429"/>
    <col min="9472" max="9472" width="5.125" style="429" customWidth="1"/>
    <col min="9473" max="9473" width="15.25" style="429" customWidth="1"/>
    <col min="9474" max="9474" width="10.25" style="429" customWidth="1"/>
    <col min="9475" max="9475" width="5.875" style="429" customWidth="1"/>
    <col min="9476" max="9476" width="10.875" style="429" customWidth="1"/>
    <col min="9477" max="9477" width="7.125" style="429" customWidth="1"/>
    <col min="9478" max="9478" width="10.875" style="429" customWidth="1"/>
    <col min="9479" max="9479" width="6.5" style="429" customWidth="1"/>
    <col min="9480" max="9480" width="8.375" style="429" customWidth="1"/>
    <col min="9481" max="9481" width="5.875" style="429" customWidth="1"/>
    <col min="9482" max="9482" width="1.25" style="429" customWidth="1"/>
    <col min="9483" max="9484" width="5" style="429" customWidth="1"/>
    <col min="9485" max="9487" width="3.5" style="429"/>
    <col min="9488" max="9488" width="2.75" style="429" customWidth="1"/>
    <col min="9489" max="9495" width="3.5" style="429"/>
    <col min="9496" max="9496" width="11.125" style="429" customWidth="1"/>
    <col min="9497" max="9497" width="17.875" style="429" customWidth="1"/>
    <col min="9498" max="9498" width="3.5" style="429"/>
    <col min="9499" max="9499" width="12.625" style="429" customWidth="1"/>
    <col min="9500" max="9727" width="3.5" style="429"/>
    <col min="9728" max="9728" width="5.125" style="429" customWidth="1"/>
    <col min="9729" max="9729" width="15.25" style="429" customWidth="1"/>
    <col min="9730" max="9730" width="10.25" style="429" customWidth="1"/>
    <col min="9731" max="9731" width="5.875" style="429" customWidth="1"/>
    <col min="9732" max="9732" width="10.875" style="429" customWidth="1"/>
    <col min="9733" max="9733" width="7.125" style="429" customWidth="1"/>
    <col min="9734" max="9734" width="10.875" style="429" customWidth="1"/>
    <col min="9735" max="9735" width="6.5" style="429" customWidth="1"/>
    <col min="9736" max="9736" width="8.375" style="429" customWidth="1"/>
    <col min="9737" max="9737" width="5.875" style="429" customWidth="1"/>
    <col min="9738" max="9738" width="1.25" style="429" customWidth="1"/>
    <col min="9739" max="9740" width="5" style="429" customWidth="1"/>
    <col min="9741" max="9743" width="3.5" style="429"/>
    <col min="9744" max="9744" width="2.75" style="429" customWidth="1"/>
    <col min="9745" max="9751" width="3.5" style="429"/>
    <col min="9752" max="9752" width="11.125" style="429" customWidth="1"/>
    <col min="9753" max="9753" width="17.875" style="429" customWidth="1"/>
    <col min="9754" max="9754" width="3.5" style="429"/>
    <col min="9755" max="9755" width="12.625" style="429" customWidth="1"/>
    <col min="9756" max="9983" width="3.5" style="429"/>
    <col min="9984" max="9984" width="5.125" style="429" customWidth="1"/>
    <col min="9985" max="9985" width="15.25" style="429" customWidth="1"/>
    <col min="9986" max="9986" width="10.25" style="429" customWidth="1"/>
    <col min="9987" max="9987" width="5.875" style="429" customWidth="1"/>
    <col min="9988" max="9988" width="10.875" style="429" customWidth="1"/>
    <col min="9989" max="9989" width="7.125" style="429" customWidth="1"/>
    <col min="9990" max="9990" width="10.875" style="429" customWidth="1"/>
    <col min="9991" max="9991" width="6.5" style="429" customWidth="1"/>
    <col min="9992" max="9992" width="8.375" style="429" customWidth="1"/>
    <col min="9993" max="9993" width="5.875" style="429" customWidth="1"/>
    <col min="9994" max="9994" width="1.25" style="429" customWidth="1"/>
    <col min="9995" max="9996" width="5" style="429" customWidth="1"/>
    <col min="9997" max="9999" width="3.5" style="429"/>
    <col min="10000" max="10000" width="2.75" style="429" customWidth="1"/>
    <col min="10001" max="10007" width="3.5" style="429"/>
    <col min="10008" max="10008" width="11.125" style="429" customWidth="1"/>
    <col min="10009" max="10009" width="17.875" style="429" customWidth="1"/>
    <col min="10010" max="10010" width="3.5" style="429"/>
    <col min="10011" max="10011" width="12.625" style="429" customWidth="1"/>
    <col min="10012" max="10239" width="3.5" style="429"/>
    <col min="10240" max="10240" width="5.125" style="429" customWidth="1"/>
    <col min="10241" max="10241" width="15.25" style="429" customWidth="1"/>
    <col min="10242" max="10242" width="10.25" style="429" customWidth="1"/>
    <col min="10243" max="10243" width="5.875" style="429" customWidth="1"/>
    <col min="10244" max="10244" width="10.875" style="429" customWidth="1"/>
    <col min="10245" max="10245" width="7.125" style="429" customWidth="1"/>
    <col min="10246" max="10246" width="10.875" style="429" customWidth="1"/>
    <col min="10247" max="10247" width="6.5" style="429" customWidth="1"/>
    <col min="10248" max="10248" width="8.375" style="429" customWidth="1"/>
    <col min="10249" max="10249" width="5.875" style="429" customWidth="1"/>
    <col min="10250" max="10250" width="1.25" style="429" customWidth="1"/>
    <col min="10251" max="10252" width="5" style="429" customWidth="1"/>
    <col min="10253" max="10255" width="3.5" style="429"/>
    <col min="10256" max="10256" width="2.75" style="429" customWidth="1"/>
    <col min="10257" max="10263" width="3.5" style="429"/>
    <col min="10264" max="10264" width="11.125" style="429" customWidth="1"/>
    <col min="10265" max="10265" width="17.875" style="429" customWidth="1"/>
    <col min="10266" max="10266" width="3.5" style="429"/>
    <col min="10267" max="10267" width="12.625" style="429" customWidth="1"/>
    <col min="10268" max="10495" width="3.5" style="429"/>
    <col min="10496" max="10496" width="5.125" style="429" customWidth="1"/>
    <col min="10497" max="10497" width="15.25" style="429" customWidth="1"/>
    <col min="10498" max="10498" width="10.25" style="429" customWidth="1"/>
    <col min="10499" max="10499" width="5.875" style="429" customWidth="1"/>
    <col min="10500" max="10500" width="10.875" style="429" customWidth="1"/>
    <col min="10501" max="10501" width="7.125" style="429" customWidth="1"/>
    <col min="10502" max="10502" width="10.875" style="429" customWidth="1"/>
    <col min="10503" max="10503" width="6.5" style="429" customWidth="1"/>
    <col min="10504" max="10504" width="8.375" style="429" customWidth="1"/>
    <col min="10505" max="10505" width="5.875" style="429" customWidth="1"/>
    <col min="10506" max="10506" width="1.25" style="429" customWidth="1"/>
    <col min="10507" max="10508" width="5" style="429" customWidth="1"/>
    <col min="10509" max="10511" width="3.5" style="429"/>
    <col min="10512" max="10512" width="2.75" style="429" customWidth="1"/>
    <col min="10513" max="10519" width="3.5" style="429"/>
    <col min="10520" max="10520" width="11.125" style="429" customWidth="1"/>
    <col min="10521" max="10521" width="17.875" style="429" customWidth="1"/>
    <col min="10522" max="10522" width="3.5" style="429"/>
    <col min="10523" max="10523" width="12.625" style="429" customWidth="1"/>
    <col min="10524" max="10751" width="3.5" style="429"/>
    <col min="10752" max="10752" width="5.125" style="429" customWidth="1"/>
    <col min="10753" max="10753" width="15.25" style="429" customWidth="1"/>
    <col min="10754" max="10754" width="10.25" style="429" customWidth="1"/>
    <col min="10755" max="10755" width="5.875" style="429" customWidth="1"/>
    <col min="10756" max="10756" width="10.875" style="429" customWidth="1"/>
    <col min="10757" max="10757" width="7.125" style="429" customWidth="1"/>
    <col min="10758" max="10758" width="10.875" style="429" customWidth="1"/>
    <col min="10759" max="10759" width="6.5" style="429" customWidth="1"/>
    <col min="10760" max="10760" width="8.375" style="429" customWidth="1"/>
    <col min="10761" max="10761" width="5.875" style="429" customWidth="1"/>
    <col min="10762" max="10762" width="1.25" style="429" customWidth="1"/>
    <col min="10763" max="10764" width="5" style="429" customWidth="1"/>
    <col min="10765" max="10767" width="3.5" style="429"/>
    <col min="10768" max="10768" width="2.75" style="429" customWidth="1"/>
    <col min="10769" max="10775" width="3.5" style="429"/>
    <col min="10776" max="10776" width="11.125" style="429" customWidth="1"/>
    <col min="10777" max="10777" width="17.875" style="429" customWidth="1"/>
    <col min="10778" max="10778" width="3.5" style="429"/>
    <col min="10779" max="10779" width="12.625" style="429" customWidth="1"/>
    <col min="10780" max="11007" width="3.5" style="429"/>
    <col min="11008" max="11008" width="5.125" style="429" customWidth="1"/>
    <col min="11009" max="11009" width="15.25" style="429" customWidth="1"/>
    <col min="11010" max="11010" width="10.25" style="429" customWidth="1"/>
    <col min="11011" max="11011" width="5.875" style="429" customWidth="1"/>
    <col min="11012" max="11012" width="10.875" style="429" customWidth="1"/>
    <col min="11013" max="11013" width="7.125" style="429" customWidth="1"/>
    <col min="11014" max="11014" width="10.875" style="429" customWidth="1"/>
    <col min="11015" max="11015" width="6.5" style="429" customWidth="1"/>
    <col min="11016" max="11016" width="8.375" style="429" customWidth="1"/>
    <col min="11017" max="11017" width="5.875" style="429" customWidth="1"/>
    <col min="11018" max="11018" width="1.25" style="429" customWidth="1"/>
    <col min="11019" max="11020" width="5" style="429" customWidth="1"/>
    <col min="11021" max="11023" width="3.5" style="429"/>
    <col min="11024" max="11024" width="2.75" style="429" customWidth="1"/>
    <col min="11025" max="11031" width="3.5" style="429"/>
    <col min="11032" max="11032" width="11.125" style="429" customWidth="1"/>
    <col min="11033" max="11033" width="17.875" style="429" customWidth="1"/>
    <col min="11034" max="11034" width="3.5" style="429"/>
    <col min="11035" max="11035" width="12.625" style="429" customWidth="1"/>
    <col min="11036" max="11263" width="3.5" style="429"/>
    <col min="11264" max="11264" width="5.125" style="429" customWidth="1"/>
    <col min="11265" max="11265" width="15.25" style="429" customWidth="1"/>
    <col min="11266" max="11266" width="10.25" style="429" customWidth="1"/>
    <col min="11267" max="11267" width="5.875" style="429" customWidth="1"/>
    <col min="11268" max="11268" width="10.875" style="429" customWidth="1"/>
    <col min="11269" max="11269" width="7.125" style="429" customWidth="1"/>
    <col min="11270" max="11270" width="10.875" style="429" customWidth="1"/>
    <col min="11271" max="11271" width="6.5" style="429" customWidth="1"/>
    <col min="11272" max="11272" width="8.375" style="429" customWidth="1"/>
    <col min="11273" max="11273" width="5.875" style="429" customWidth="1"/>
    <col min="11274" max="11274" width="1.25" style="429" customWidth="1"/>
    <col min="11275" max="11276" width="5" style="429" customWidth="1"/>
    <col min="11277" max="11279" width="3.5" style="429"/>
    <col min="11280" max="11280" width="2.75" style="429" customWidth="1"/>
    <col min="11281" max="11287" width="3.5" style="429"/>
    <col min="11288" max="11288" width="11.125" style="429" customWidth="1"/>
    <col min="11289" max="11289" width="17.875" style="429" customWidth="1"/>
    <col min="11290" max="11290" width="3.5" style="429"/>
    <col min="11291" max="11291" width="12.625" style="429" customWidth="1"/>
    <col min="11292" max="11519" width="3.5" style="429"/>
    <col min="11520" max="11520" width="5.125" style="429" customWidth="1"/>
    <col min="11521" max="11521" width="15.25" style="429" customWidth="1"/>
    <col min="11522" max="11522" width="10.25" style="429" customWidth="1"/>
    <col min="11523" max="11523" width="5.875" style="429" customWidth="1"/>
    <col min="11524" max="11524" width="10.875" style="429" customWidth="1"/>
    <col min="11525" max="11525" width="7.125" style="429" customWidth="1"/>
    <col min="11526" max="11526" width="10.875" style="429" customWidth="1"/>
    <col min="11527" max="11527" width="6.5" style="429" customWidth="1"/>
    <col min="11528" max="11528" width="8.375" style="429" customWidth="1"/>
    <col min="11529" max="11529" width="5.875" style="429" customWidth="1"/>
    <col min="11530" max="11530" width="1.25" style="429" customWidth="1"/>
    <col min="11531" max="11532" width="5" style="429" customWidth="1"/>
    <col min="11533" max="11535" width="3.5" style="429"/>
    <col min="11536" max="11536" width="2.75" style="429" customWidth="1"/>
    <col min="11537" max="11543" width="3.5" style="429"/>
    <col min="11544" max="11544" width="11.125" style="429" customWidth="1"/>
    <col min="11545" max="11545" width="17.875" style="429" customWidth="1"/>
    <col min="11546" max="11546" width="3.5" style="429"/>
    <col min="11547" max="11547" width="12.625" style="429" customWidth="1"/>
    <col min="11548" max="11775" width="3.5" style="429"/>
    <col min="11776" max="11776" width="5.125" style="429" customWidth="1"/>
    <col min="11777" max="11777" width="15.25" style="429" customWidth="1"/>
    <col min="11778" max="11778" width="10.25" style="429" customWidth="1"/>
    <col min="11779" max="11779" width="5.875" style="429" customWidth="1"/>
    <col min="11780" max="11780" width="10.875" style="429" customWidth="1"/>
    <col min="11781" max="11781" width="7.125" style="429" customWidth="1"/>
    <col min="11782" max="11782" width="10.875" style="429" customWidth="1"/>
    <col min="11783" max="11783" width="6.5" style="429" customWidth="1"/>
    <col min="11784" max="11784" width="8.375" style="429" customWidth="1"/>
    <col min="11785" max="11785" width="5.875" style="429" customWidth="1"/>
    <col min="11786" max="11786" width="1.25" style="429" customWidth="1"/>
    <col min="11787" max="11788" width="5" style="429" customWidth="1"/>
    <col min="11789" max="11791" width="3.5" style="429"/>
    <col min="11792" max="11792" width="2.75" style="429" customWidth="1"/>
    <col min="11793" max="11799" width="3.5" style="429"/>
    <col min="11800" max="11800" width="11.125" style="429" customWidth="1"/>
    <col min="11801" max="11801" width="17.875" style="429" customWidth="1"/>
    <col min="11802" max="11802" width="3.5" style="429"/>
    <col min="11803" max="11803" width="12.625" style="429" customWidth="1"/>
    <col min="11804" max="12031" width="3.5" style="429"/>
    <col min="12032" max="12032" width="5.125" style="429" customWidth="1"/>
    <col min="12033" max="12033" width="15.25" style="429" customWidth="1"/>
    <col min="12034" max="12034" width="10.25" style="429" customWidth="1"/>
    <col min="12035" max="12035" width="5.875" style="429" customWidth="1"/>
    <col min="12036" max="12036" width="10.875" style="429" customWidth="1"/>
    <col min="12037" max="12037" width="7.125" style="429" customWidth="1"/>
    <col min="12038" max="12038" width="10.875" style="429" customWidth="1"/>
    <col min="12039" max="12039" width="6.5" style="429" customWidth="1"/>
    <col min="12040" max="12040" width="8.375" style="429" customWidth="1"/>
    <col min="12041" max="12041" width="5.875" style="429" customWidth="1"/>
    <col min="12042" max="12042" width="1.25" style="429" customWidth="1"/>
    <col min="12043" max="12044" width="5" style="429" customWidth="1"/>
    <col min="12045" max="12047" width="3.5" style="429"/>
    <col min="12048" max="12048" width="2.75" style="429" customWidth="1"/>
    <col min="12049" max="12055" width="3.5" style="429"/>
    <col min="12056" max="12056" width="11.125" style="429" customWidth="1"/>
    <col min="12057" max="12057" width="17.875" style="429" customWidth="1"/>
    <col min="12058" max="12058" width="3.5" style="429"/>
    <col min="12059" max="12059" width="12.625" style="429" customWidth="1"/>
    <col min="12060" max="12287" width="3.5" style="429"/>
    <col min="12288" max="12288" width="5.125" style="429" customWidth="1"/>
    <col min="12289" max="12289" width="15.25" style="429" customWidth="1"/>
    <col min="12290" max="12290" width="10.25" style="429" customWidth="1"/>
    <col min="12291" max="12291" width="5.875" style="429" customWidth="1"/>
    <col min="12292" max="12292" width="10.875" style="429" customWidth="1"/>
    <col min="12293" max="12293" width="7.125" style="429" customWidth="1"/>
    <col min="12294" max="12294" width="10.875" style="429" customWidth="1"/>
    <col min="12295" max="12295" width="6.5" style="429" customWidth="1"/>
    <col min="12296" max="12296" width="8.375" style="429" customWidth="1"/>
    <col min="12297" max="12297" width="5.875" style="429" customWidth="1"/>
    <col min="12298" max="12298" width="1.25" style="429" customWidth="1"/>
    <col min="12299" max="12300" width="5" style="429" customWidth="1"/>
    <col min="12301" max="12303" width="3.5" style="429"/>
    <col min="12304" max="12304" width="2.75" style="429" customWidth="1"/>
    <col min="12305" max="12311" width="3.5" style="429"/>
    <col min="12312" max="12312" width="11.125" style="429" customWidth="1"/>
    <col min="12313" max="12313" width="17.875" style="429" customWidth="1"/>
    <col min="12314" max="12314" width="3.5" style="429"/>
    <col min="12315" max="12315" width="12.625" style="429" customWidth="1"/>
    <col min="12316" max="12543" width="3.5" style="429"/>
    <col min="12544" max="12544" width="5.125" style="429" customWidth="1"/>
    <col min="12545" max="12545" width="15.25" style="429" customWidth="1"/>
    <col min="12546" max="12546" width="10.25" style="429" customWidth="1"/>
    <col min="12547" max="12547" width="5.875" style="429" customWidth="1"/>
    <col min="12548" max="12548" width="10.875" style="429" customWidth="1"/>
    <col min="12549" max="12549" width="7.125" style="429" customWidth="1"/>
    <col min="12550" max="12550" width="10.875" style="429" customWidth="1"/>
    <col min="12551" max="12551" width="6.5" style="429" customWidth="1"/>
    <col min="12552" max="12552" width="8.375" style="429" customWidth="1"/>
    <col min="12553" max="12553" width="5.875" style="429" customWidth="1"/>
    <col min="12554" max="12554" width="1.25" style="429" customWidth="1"/>
    <col min="12555" max="12556" width="5" style="429" customWidth="1"/>
    <col min="12557" max="12559" width="3.5" style="429"/>
    <col min="12560" max="12560" width="2.75" style="429" customWidth="1"/>
    <col min="12561" max="12567" width="3.5" style="429"/>
    <col min="12568" max="12568" width="11.125" style="429" customWidth="1"/>
    <col min="12569" max="12569" width="17.875" style="429" customWidth="1"/>
    <col min="12570" max="12570" width="3.5" style="429"/>
    <col min="12571" max="12571" width="12.625" style="429" customWidth="1"/>
    <col min="12572" max="12799" width="3.5" style="429"/>
    <col min="12800" max="12800" width="5.125" style="429" customWidth="1"/>
    <col min="12801" max="12801" width="15.25" style="429" customWidth="1"/>
    <col min="12802" max="12802" width="10.25" style="429" customWidth="1"/>
    <col min="12803" max="12803" width="5.875" style="429" customWidth="1"/>
    <col min="12804" max="12804" width="10.875" style="429" customWidth="1"/>
    <col min="12805" max="12805" width="7.125" style="429" customWidth="1"/>
    <col min="12806" max="12806" width="10.875" style="429" customWidth="1"/>
    <col min="12807" max="12807" width="6.5" style="429" customWidth="1"/>
    <col min="12808" max="12808" width="8.375" style="429" customWidth="1"/>
    <col min="12809" max="12809" width="5.875" style="429" customWidth="1"/>
    <col min="12810" max="12810" width="1.25" style="429" customWidth="1"/>
    <col min="12811" max="12812" width="5" style="429" customWidth="1"/>
    <col min="12813" max="12815" width="3.5" style="429"/>
    <col min="12816" max="12816" width="2.75" style="429" customWidth="1"/>
    <col min="12817" max="12823" width="3.5" style="429"/>
    <col min="12824" max="12824" width="11.125" style="429" customWidth="1"/>
    <col min="12825" max="12825" width="17.875" style="429" customWidth="1"/>
    <col min="12826" max="12826" width="3.5" style="429"/>
    <col min="12827" max="12827" width="12.625" style="429" customWidth="1"/>
    <col min="12828" max="13055" width="3.5" style="429"/>
    <col min="13056" max="13056" width="5.125" style="429" customWidth="1"/>
    <col min="13057" max="13057" width="15.25" style="429" customWidth="1"/>
    <col min="13058" max="13058" width="10.25" style="429" customWidth="1"/>
    <col min="13059" max="13059" width="5.875" style="429" customWidth="1"/>
    <col min="13060" max="13060" width="10.875" style="429" customWidth="1"/>
    <col min="13061" max="13061" width="7.125" style="429" customWidth="1"/>
    <col min="13062" max="13062" width="10.875" style="429" customWidth="1"/>
    <col min="13063" max="13063" width="6.5" style="429" customWidth="1"/>
    <col min="13064" max="13064" width="8.375" style="429" customWidth="1"/>
    <col min="13065" max="13065" width="5.875" style="429" customWidth="1"/>
    <col min="13066" max="13066" width="1.25" style="429" customWidth="1"/>
    <col min="13067" max="13068" width="5" style="429" customWidth="1"/>
    <col min="13069" max="13071" width="3.5" style="429"/>
    <col min="13072" max="13072" width="2.75" style="429" customWidth="1"/>
    <col min="13073" max="13079" width="3.5" style="429"/>
    <col min="13080" max="13080" width="11.125" style="429" customWidth="1"/>
    <col min="13081" max="13081" width="17.875" style="429" customWidth="1"/>
    <col min="13082" max="13082" width="3.5" style="429"/>
    <col min="13083" max="13083" width="12.625" style="429" customWidth="1"/>
    <col min="13084" max="13311" width="3.5" style="429"/>
    <col min="13312" max="13312" width="5.125" style="429" customWidth="1"/>
    <col min="13313" max="13313" width="15.25" style="429" customWidth="1"/>
    <col min="13314" max="13314" width="10.25" style="429" customWidth="1"/>
    <col min="13315" max="13315" width="5.875" style="429" customWidth="1"/>
    <col min="13316" max="13316" width="10.875" style="429" customWidth="1"/>
    <col min="13317" max="13317" width="7.125" style="429" customWidth="1"/>
    <col min="13318" max="13318" width="10.875" style="429" customWidth="1"/>
    <col min="13319" max="13319" width="6.5" style="429" customWidth="1"/>
    <col min="13320" max="13320" width="8.375" style="429" customWidth="1"/>
    <col min="13321" max="13321" width="5.875" style="429" customWidth="1"/>
    <col min="13322" max="13322" width="1.25" style="429" customWidth="1"/>
    <col min="13323" max="13324" width="5" style="429" customWidth="1"/>
    <col min="13325" max="13327" width="3.5" style="429"/>
    <col min="13328" max="13328" width="2.75" style="429" customWidth="1"/>
    <col min="13329" max="13335" width="3.5" style="429"/>
    <col min="13336" max="13336" width="11.125" style="429" customWidth="1"/>
    <col min="13337" max="13337" width="17.875" style="429" customWidth="1"/>
    <col min="13338" max="13338" width="3.5" style="429"/>
    <col min="13339" max="13339" width="12.625" style="429" customWidth="1"/>
    <col min="13340" max="13567" width="3.5" style="429"/>
    <col min="13568" max="13568" width="5.125" style="429" customWidth="1"/>
    <col min="13569" max="13569" width="15.25" style="429" customWidth="1"/>
    <col min="13570" max="13570" width="10.25" style="429" customWidth="1"/>
    <col min="13571" max="13571" width="5.875" style="429" customWidth="1"/>
    <col min="13572" max="13572" width="10.875" style="429" customWidth="1"/>
    <col min="13573" max="13573" width="7.125" style="429" customWidth="1"/>
    <col min="13574" max="13574" width="10.875" style="429" customWidth="1"/>
    <col min="13575" max="13575" width="6.5" style="429" customWidth="1"/>
    <col min="13576" max="13576" width="8.375" style="429" customWidth="1"/>
    <col min="13577" max="13577" width="5.875" style="429" customWidth="1"/>
    <col min="13578" max="13578" width="1.25" style="429" customWidth="1"/>
    <col min="13579" max="13580" width="5" style="429" customWidth="1"/>
    <col min="13581" max="13583" width="3.5" style="429"/>
    <col min="13584" max="13584" width="2.75" style="429" customWidth="1"/>
    <col min="13585" max="13591" width="3.5" style="429"/>
    <col min="13592" max="13592" width="11.125" style="429" customWidth="1"/>
    <col min="13593" max="13593" width="17.875" style="429" customWidth="1"/>
    <col min="13594" max="13594" width="3.5" style="429"/>
    <col min="13595" max="13595" width="12.625" style="429" customWidth="1"/>
    <col min="13596" max="13823" width="3.5" style="429"/>
    <col min="13824" max="13824" width="5.125" style="429" customWidth="1"/>
    <col min="13825" max="13825" width="15.25" style="429" customWidth="1"/>
    <col min="13826" max="13826" width="10.25" style="429" customWidth="1"/>
    <col min="13827" max="13827" width="5.875" style="429" customWidth="1"/>
    <col min="13828" max="13828" width="10.875" style="429" customWidth="1"/>
    <col min="13829" max="13829" width="7.125" style="429" customWidth="1"/>
    <col min="13830" max="13830" width="10.875" style="429" customWidth="1"/>
    <col min="13831" max="13831" width="6.5" style="429" customWidth="1"/>
    <col min="13832" max="13832" width="8.375" style="429" customWidth="1"/>
    <col min="13833" max="13833" width="5.875" style="429" customWidth="1"/>
    <col min="13834" max="13834" width="1.25" style="429" customWidth="1"/>
    <col min="13835" max="13836" width="5" style="429" customWidth="1"/>
    <col min="13837" max="13839" width="3.5" style="429"/>
    <col min="13840" max="13840" width="2.75" style="429" customWidth="1"/>
    <col min="13841" max="13847" width="3.5" style="429"/>
    <col min="13848" max="13848" width="11.125" style="429" customWidth="1"/>
    <col min="13849" max="13849" width="17.875" style="429" customWidth="1"/>
    <col min="13850" max="13850" width="3.5" style="429"/>
    <col min="13851" max="13851" width="12.625" style="429" customWidth="1"/>
    <col min="13852" max="14079" width="3.5" style="429"/>
    <col min="14080" max="14080" width="5.125" style="429" customWidth="1"/>
    <col min="14081" max="14081" width="15.25" style="429" customWidth="1"/>
    <col min="14082" max="14082" width="10.25" style="429" customWidth="1"/>
    <col min="14083" max="14083" width="5.875" style="429" customWidth="1"/>
    <col min="14084" max="14084" width="10.875" style="429" customWidth="1"/>
    <col min="14085" max="14085" width="7.125" style="429" customWidth="1"/>
    <col min="14086" max="14086" width="10.875" style="429" customWidth="1"/>
    <col min="14087" max="14087" width="6.5" style="429" customWidth="1"/>
    <col min="14088" max="14088" width="8.375" style="429" customWidth="1"/>
    <col min="14089" max="14089" width="5.875" style="429" customWidth="1"/>
    <col min="14090" max="14090" width="1.25" style="429" customWidth="1"/>
    <col min="14091" max="14092" width="5" style="429" customWidth="1"/>
    <col min="14093" max="14095" width="3.5" style="429"/>
    <col min="14096" max="14096" width="2.75" style="429" customWidth="1"/>
    <col min="14097" max="14103" width="3.5" style="429"/>
    <col min="14104" max="14104" width="11.125" style="429" customWidth="1"/>
    <col min="14105" max="14105" width="17.875" style="429" customWidth="1"/>
    <col min="14106" max="14106" width="3.5" style="429"/>
    <col min="14107" max="14107" width="12.625" style="429" customWidth="1"/>
    <col min="14108" max="14335" width="3.5" style="429"/>
    <col min="14336" max="14336" width="5.125" style="429" customWidth="1"/>
    <col min="14337" max="14337" width="15.25" style="429" customWidth="1"/>
    <col min="14338" max="14338" width="10.25" style="429" customWidth="1"/>
    <col min="14339" max="14339" width="5.875" style="429" customWidth="1"/>
    <col min="14340" max="14340" width="10.875" style="429" customWidth="1"/>
    <col min="14341" max="14341" width="7.125" style="429" customWidth="1"/>
    <col min="14342" max="14342" width="10.875" style="429" customWidth="1"/>
    <col min="14343" max="14343" width="6.5" style="429" customWidth="1"/>
    <col min="14344" max="14344" width="8.375" style="429" customWidth="1"/>
    <col min="14345" max="14345" width="5.875" style="429" customWidth="1"/>
    <col min="14346" max="14346" width="1.25" style="429" customWidth="1"/>
    <col min="14347" max="14348" width="5" style="429" customWidth="1"/>
    <col min="14349" max="14351" width="3.5" style="429"/>
    <col min="14352" max="14352" width="2.75" style="429" customWidth="1"/>
    <col min="14353" max="14359" width="3.5" style="429"/>
    <col min="14360" max="14360" width="11.125" style="429" customWidth="1"/>
    <col min="14361" max="14361" width="17.875" style="429" customWidth="1"/>
    <col min="14362" max="14362" width="3.5" style="429"/>
    <col min="14363" max="14363" width="12.625" style="429" customWidth="1"/>
    <col min="14364" max="14591" width="3.5" style="429"/>
    <col min="14592" max="14592" width="5.125" style="429" customWidth="1"/>
    <col min="14593" max="14593" width="15.25" style="429" customWidth="1"/>
    <col min="14594" max="14594" width="10.25" style="429" customWidth="1"/>
    <col min="14595" max="14595" width="5.875" style="429" customWidth="1"/>
    <col min="14596" max="14596" width="10.875" style="429" customWidth="1"/>
    <col min="14597" max="14597" width="7.125" style="429" customWidth="1"/>
    <col min="14598" max="14598" width="10.875" style="429" customWidth="1"/>
    <col min="14599" max="14599" width="6.5" style="429" customWidth="1"/>
    <col min="14600" max="14600" width="8.375" style="429" customWidth="1"/>
    <col min="14601" max="14601" width="5.875" style="429" customWidth="1"/>
    <col min="14602" max="14602" width="1.25" style="429" customWidth="1"/>
    <col min="14603" max="14604" width="5" style="429" customWidth="1"/>
    <col min="14605" max="14607" width="3.5" style="429"/>
    <col min="14608" max="14608" width="2.75" style="429" customWidth="1"/>
    <col min="14609" max="14615" width="3.5" style="429"/>
    <col min="14616" max="14616" width="11.125" style="429" customWidth="1"/>
    <col min="14617" max="14617" width="17.875" style="429" customWidth="1"/>
    <col min="14618" max="14618" width="3.5" style="429"/>
    <col min="14619" max="14619" width="12.625" style="429" customWidth="1"/>
    <col min="14620" max="14847" width="3.5" style="429"/>
    <col min="14848" max="14848" width="5.125" style="429" customWidth="1"/>
    <col min="14849" max="14849" width="15.25" style="429" customWidth="1"/>
    <col min="14850" max="14850" width="10.25" style="429" customWidth="1"/>
    <col min="14851" max="14851" width="5.875" style="429" customWidth="1"/>
    <col min="14852" max="14852" width="10.875" style="429" customWidth="1"/>
    <col min="14853" max="14853" width="7.125" style="429" customWidth="1"/>
    <col min="14854" max="14854" width="10.875" style="429" customWidth="1"/>
    <col min="14855" max="14855" width="6.5" style="429" customWidth="1"/>
    <col min="14856" max="14856" width="8.375" style="429" customWidth="1"/>
    <col min="14857" max="14857" width="5.875" style="429" customWidth="1"/>
    <col min="14858" max="14858" width="1.25" style="429" customWidth="1"/>
    <col min="14859" max="14860" width="5" style="429" customWidth="1"/>
    <col min="14861" max="14863" width="3.5" style="429"/>
    <col min="14864" max="14864" width="2.75" style="429" customWidth="1"/>
    <col min="14865" max="14871" width="3.5" style="429"/>
    <col min="14872" max="14872" width="11.125" style="429" customWidth="1"/>
    <col min="14873" max="14873" width="17.875" style="429" customWidth="1"/>
    <col min="14874" max="14874" width="3.5" style="429"/>
    <col min="14875" max="14875" width="12.625" style="429" customWidth="1"/>
    <col min="14876" max="15103" width="3.5" style="429"/>
    <col min="15104" max="15104" width="5.125" style="429" customWidth="1"/>
    <col min="15105" max="15105" width="15.25" style="429" customWidth="1"/>
    <col min="15106" max="15106" width="10.25" style="429" customWidth="1"/>
    <col min="15107" max="15107" width="5.875" style="429" customWidth="1"/>
    <col min="15108" max="15108" width="10.875" style="429" customWidth="1"/>
    <col min="15109" max="15109" width="7.125" style="429" customWidth="1"/>
    <col min="15110" max="15110" width="10.875" style="429" customWidth="1"/>
    <col min="15111" max="15111" width="6.5" style="429" customWidth="1"/>
    <col min="15112" max="15112" width="8.375" style="429" customWidth="1"/>
    <col min="15113" max="15113" width="5.875" style="429" customWidth="1"/>
    <col min="15114" max="15114" width="1.25" style="429" customWidth="1"/>
    <col min="15115" max="15116" width="5" style="429" customWidth="1"/>
    <col min="15117" max="15119" width="3.5" style="429"/>
    <col min="15120" max="15120" width="2.75" style="429" customWidth="1"/>
    <col min="15121" max="15127" width="3.5" style="429"/>
    <col min="15128" max="15128" width="11.125" style="429" customWidth="1"/>
    <col min="15129" max="15129" width="17.875" style="429" customWidth="1"/>
    <col min="15130" max="15130" width="3.5" style="429"/>
    <col min="15131" max="15131" width="12.625" style="429" customWidth="1"/>
    <col min="15132" max="15359" width="3.5" style="429"/>
    <col min="15360" max="15360" width="5.125" style="429" customWidth="1"/>
    <col min="15361" max="15361" width="15.25" style="429" customWidth="1"/>
    <col min="15362" max="15362" width="10.25" style="429" customWidth="1"/>
    <col min="15363" max="15363" width="5.875" style="429" customWidth="1"/>
    <col min="15364" max="15364" width="10.875" style="429" customWidth="1"/>
    <col min="15365" max="15365" width="7.125" style="429" customWidth="1"/>
    <col min="15366" max="15366" width="10.875" style="429" customWidth="1"/>
    <col min="15367" max="15367" width="6.5" style="429" customWidth="1"/>
    <col min="15368" max="15368" width="8.375" style="429" customWidth="1"/>
    <col min="15369" max="15369" width="5.875" style="429" customWidth="1"/>
    <col min="15370" max="15370" width="1.25" style="429" customWidth="1"/>
    <col min="15371" max="15372" width="5" style="429" customWidth="1"/>
    <col min="15373" max="15375" width="3.5" style="429"/>
    <col min="15376" max="15376" width="2.75" style="429" customWidth="1"/>
    <col min="15377" max="15383" width="3.5" style="429"/>
    <col min="15384" max="15384" width="11.125" style="429" customWidth="1"/>
    <col min="15385" max="15385" width="17.875" style="429" customWidth="1"/>
    <col min="15386" max="15386" width="3.5" style="429"/>
    <col min="15387" max="15387" width="12.625" style="429" customWidth="1"/>
    <col min="15388" max="15615" width="3.5" style="429"/>
    <col min="15616" max="15616" width="5.125" style="429" customWidth="1"/>
    <col min="15617" max="15617" width="15.25" style="429" customWidth="1"/>
    <col min="15618" max="15618" width="10.25" style="429" customWidth="1"/>
    <col min="15619" max="15619" width="5.875" style="429" customWidth="1"/>
    <col min="15620" max="15620" width="10.875" style="429" customWidth="1"/>
    <col min="15621" max="15621" width="7.125" style="429" customWidth="1"/>
    <col min="15622" max="15622" width="10.875" style="429" customWidth="1"/>
    <col min="15623" max="15623" width="6.5" style="429" customWidth="1"/>
    <col min="15624" max="15624" width="8.375" style="429" customWidth="1"/>
    <col min="15625" max="15625" width="5.875" style="429" customWidth="1"/>
    <col min="15626" max="15626" width="1.25" style="429" customWidth="1"/>
    <col min="15627" max="15628" width="5" style="429" customWidth="1"/>
    <col min="15629" max="15631" width="3.5" style="429"/>
    <col min="15632" max="15632" width="2.75" style="429" customWidth="1"/>
    <col min="15633" max="15639" width="3.5" style="429"/>
    <col min="15640" max="15640" width="11.125" style="429" customWidth="1"/>
    <col min="15641" max="15641" width="17.875" style="429" customWidth="1"/>
    <col min="15642" max="15642" width="3.5" style="429"/>
    <col min="15643" max="15643" width="12.625" style="429" customWidth="1"/>
    <col min="15644" max="15871" width="3.5" style="429"/>
    <col min="15872" max="15872" width="5.125" style="429" customWidth="1"/>
    <col min="15873" max="15873" width="15.25" style="429" customWidth="1"/>
    <col min="15874" max="15874" width="10.25" style="429" customWidth="1"/>
    <col min="15875" max="15875" width="5.875" style="429" customWidth="1"/>
    <col min="15876" max="15876" width="10.875" style="429" customWidth="1"/>
    <col min="15877" max="15877" width="7.125" style="429" customWidth="1"/>
    <col min="15878" max="15878" width="10.875" style="429" customWidth="1"/>
    <col min="15879" max="15879" width="6.5" style="429" customWidth="1"/>
    <col min="15880" max="15880" width="8.375" style="429" customWidth="1"/>
    <col min="15881" max="15881" width="5.875" style="429" customWidth="1"/>
    <col min="15882" max="15882" width="1.25" style="429" customWidth="1"/>
    <col min="15883" max="15884" width="5" style="429" customWidth="1"/>
    <col min="15885" max="15887" width="3.5" style="429"/>
    <col min="15888" max="15888" width="2.75" style="429" customWidth="1"/>
    <col min="15889" max="15895" width="3.5" style="429"/>
    <col min="15896" max="15896" width="11.125" style="429" customWidth="1"/>
    <col min="15897" max="15897" width="17.875" style="429" customWidth="1"/>
    <col min="15898" max="15898" width="3.5" style="429"/>
    <col min="15899" max="15899" width="12.625" style="429" customWidth="1"/>
    <col min="15900" max="16127" width="3.5" style="429"/>
    <col min="16128" max="16128" width="5.125" style="429" customWidth="1"/>
    <col min="16129" max="16129" width="15.25" style="429" customWidth="1"/>
    <col min="16130" max="16130" width="10.25" style="429" customWidth="1"/>
    <col min="16131" max="16131" width="5.875" style="429" customWidth="1"/>
    <col min="16132" max="16132" width="10.875" style="429" customWidth="1"/>
    <col min="16133" max="16133" width="7.125" style="429" customWidth="1"/>
    <col min="16134" max="16134" width="10.875" style="429" customWidth="1"/>
    <col min="16135" max="16135" width="6.5" style="429" customWidth="1"/>
    <col min="16136" max="16136" width="8.375" style="429" customWidth="1"/>
    <col min="16137" max="16137" width="5.875" style="429" customWidth="1"/>
    <col min="16138" max="16138" width="1.25" style="429" customWidth="1"/>
    <col min="16139" max="16140" width="5" style="429" customWidth="1"/>
    <col min="16141" max="16143" width="3.5" style="429"/>
    <col min="16144" max="16144" width="2.75" style="429" customWidth="1"/>
    <col min="16145" max="16151" width="3.5" style="429"/>
    <col min="16152" max="16152" width="11.125" style="429" customWidth="1"/>
    <col min="16153" max="16153" width="17.875" style="429" customWidth="1"/>
    <col min="16154" max="16154" width="3.5" style="429"/>
    <col min="16155" max="16155" width="12.625" style="429" customWidth="1"/>
    <col min="16156" max="16384" width="3.5" style="429"/>
  </cols>
  <sheetData>
    <row r="1" spans="1:24" ht="21.75" customHeight="1">
      <c r="A1" s="426"/>
      <c r="B1" s="427"/>
      <c r="C1" s="428"/>
      <c r="D1" s="428"/>
      <c r="E1" s="428"/>
      <c r="F1" s="428"/>
      <c r="G1" s="428"/>
      <c r="H1" s="428"/>
      <c r="I1" s="428"/>
      <c r="J1" s="428"/>
      <c r="K1" s="428"/>
      <c r="L1" s="428"/>
      <c r="M1" s="428"/>
      <c r="N1" s="428"/>
      <c r="O1" s="428"/>
      <c r="P1" s="428"/>
      <c r="Q1" s="428"/>
      <c r="R1" s="428"/>
      <c r="S1" s="606"/>
      <c r="T1" s="606"/>
      <c r="U1" s="606"/>
      <c r="V1" s="606"/>
      <c r="W1" s="606"/>
    </row>
    <row r="2" spans="1:24" ht="21.75" customHeight="1">
      <c r="A2" s="428" t="s">
        <v>618</v>
      </c>
      <c r="B2" s="428"/>
      <c r="C2" s="430"/>
      <c r="D2" s="428"/>
      <c r="E2" s="428"/>
      <c r="F2" s="428"/>
      <c r="G2" s="431"/>
      <c r="H2" s="428"/>
      <c r="I2" s="428"/>
      <c r="J2" s="428"/>
      <c r="K2" s="428"/>
      <c r="L2" s="428"/>
      <c r="M2" s="428"/>
      <c r="N2" s="428"/>
      <c r="O2" s="428"/>
      <c r="P2" s="428"/>
      <c r="Q2" s="428"/>
      <c r="R2" s="428"/>
      <c r="S2" s="606"/>
      <c r="T2" s="606"/>
      <c r="U2" s="606"/>
      <c r="V2" s="606"/>
      <c r="W2" s="606"/>
    </row>
    <row r="3" spans="1:24" ht="21.75" customHeight="1">
      <c r="A3" s="428"/>
      <c r="B3" s="428" t="s">
        <v>643</v>
      </c>
      <c r="C3" s="430"/>
      <c r="D3" s="428"/>
      <c r="E3" s="428"/>
      <c r="F3" s="428"/>
      <c r="G3" s="431"/>
      <c r="H3" s="428"/>
      <c r="I3" s="428"/>
      <c r="J3" s="428"/>
      <c r="K3" s="428"/>
      <c r="L3" s="428"/>
      <c r="M3" s="428"/>
      <c r="N3" s="428"/>
      <c r="O3" s="428"/>
      <c r="P3" s="428"/>
      <c r="Q3" s="428"/>
      <c r="R3" s="428"/>
      <c r="S3" s="606"/>
      <c r="T3" s="606"/>
      <c r="U3" s="606"/>
      <c r="V3" s="606"/>
      <c r="W3" s="606"/>
    </row>
    <row r="4" spans="1:24" ht="21.75" customHeight="1">
      <c r="A4" s="428"/>
      <c r="B4" s="428" t="s">
        <v>641</v>
      </c>
      <c r="C4" s="430"/>
      <c r="D4" s="428"/>
      <c r="E4" s="428"/>
      <c r="F4" s="428"/>
      <c r="G4" s="431"/>
      <c r="H4" s="428"/>
      <c r="I4" s="428"/>
      <c r="J4" s="428"/>
      <c r="K4" s="428"/>
      <c r="L4" s="428"/>
      <c r="M4" s="428"/>
      <c r="N4" s="428"/>
      <c r="O4" s="428"/>
      <c r="P4" s="428"/>
      <c r="Q4" s="428"/>
      <c r="R4" s="428"/>
      <c r="S4" s="606"/>
      <c r="T4" s="606"/>
      <c r="U4" s="606"/>
      <c r="V4" s="606"/>
      <c r="W4" s="606"/>
    </row>
    <row r="5" spans="1:24" ht="14.25" customHeight="1">
      <c r="A5" s="432"/>
      <c r="B5" s="433"/>
      <c r="C5" s="434"/>
      <c r="D5" s="435"/>
      <c r="E5" s="436"/>
      <c r="F5" s="436"/>
      <c r="G5" s="436"/>
      <c r="H5" s="436"/>
      <c r="I5" s="436"/>
      <c r="J5" s="436"/>
      <c r="K5" s="436"/>
      <c r="L5" s="436"/>
      <c r="M5" s="436"/>
      <c r="N5" s="436"/>
      <c r="O5" s="436"/>
      <c r="P5" s="436"/>
      <c r="Q5" s="436"/>
      <c r="R5" s="436"/>
      <c r="S5" s="436"/>
      <c r="T5" s="436"/>
      <c r="U5" s="436"/>
      <c r="V5" s="436"/>
      <c r="W5" s="436"/>
      <c r="X5" s="437"/>
    </row>
    <row r="6" spans="1:24" ht="12" customHeight="1">
      <c r="A6" s="607" t="s">
        <v>516</v>
      </c>
      <c r="B6" s="608"/>
      <c r="C6" s="608"/>
      <c r="D6" s="608"/>
      <c r="E6" s="599" t="s">
        <v>517</v>
      </c>
      <c r="F6" s="609"/>
      <c r="G6" s="609"/>
      <c r="H6" s="609" t="s">
        <v>518</v>
      </c>
      <c r="I6" s="599" t="s">
        <v>519</v>
      </c>
      <c r="J6" s="600"/>
      <c r="K6" s="600"/>
      <c r="L6" s="600"/>
      <c r="M6" s="610" t="s">
        <v>520</v>
      </c>
      <c r="N6" s="611"/>
      <c r="O6" s="611"/>
      <c r="P6" s="611"/>
      <c r="Q6" s="611"/>
      <c r="R6" s="611"/>
      <c r="S6" s="611"/>
      <c r="T6" s="611"/>
      <c r="U6" s="611"/>
      <c r="V6" s="611"/>
      <c r="W6" s="612"/>
      <c r="X6" s="602" t="s">
        <v>521</v>
      </c>
    </row>
    <row r="7" spans="1:24" ht="32.25" customHeight="1">
      <c r="A7" s="608"/>
      <c r="B7" s="608"/>
      <c r="C7" s="608"/>
      <c r="D7" s="608"/>
      <c r="E7" s="600"/>
      <c r="F7" s="600"/>
      <c r="G7" s="600"/>
      <c r="H7" s="609"/>
      <c r="I7" s="600"/>
      <c r="J7" s="600"/>
      <c r="K7" s="600"/>
      <c r="L7" s="600"/>
      <c r="M7" s="613"/>
      <c r="N7" s="614"/>
      <c r="O7" s="614"/>
      <c r="P7" s="614"/>
      <c r="Q7" s="614"/>
      <c r="R7" s="614"/>
      <c r="S7" s="614"/>
      <c r="T7" s="614"/>
      <c r="U7" s="614"/>
      <c r="V7" s="614"/>
      <c r="W7" s="615"/>
      <c r="X7" s="603"/>
    </row>
    <row r="8" spans="1:24" ht="50.1" customHeight="1">
      <c r="A8" s="438" t="s">
        <v>380</v>
      </c>
      <c r="B8" s="594"/>
      <c r="C8" s="595"/>
      <c r="D8" s="595"/>
      <c r="E8" s="596"/>
      <c r="F8" s="597"/>
      <c r="G8" s="598"/>
      <c r="H8" s="439"/>
      <c r="I8" s="599"/>
      <c r="J8" s="600"/>
      <c r="K8" s="600"/>
      <c r="L8" s="600"/>
      <c r="M8" s="596"/>
      <c r="N8" s="604"/>
      <c r="O8" s="604"/>
      <c r="P8" s="604"/>
      <c r="Q8" s="604"/>
      <c r="R8" s="604"/>
      <c r="S8" s="604"/>
      <c r="T8" s="604"/>
      <c r="U8" s="604"/>
      <c r="V8" s="604"/>
      <c r="W8" s="605"/>
      <c r="X8" s="440" t="s">
        <v>522</v>
      </c>
    </row>
    <row r="9" spans="1:24" ht="50.1" customHeight="1">
      <c r="A9" s="441" t="s">
        <v>193</v>
      </c>
      <c r="B9" s="594"/>
      <c r="C9" s="595"/>
      <c r="D9" s="595"/>
      <c r="E9" s="596"/>
      <c r="F9" s="597"/>
      <c r="G9" s="598"/>
      <c r="H9" s="439"/>
      <c r="I9" s="599"/>
      <c r="J9" s="600"/>
      <c r="K9" s="600"/>
      <c r="L9" s="600"/>
      <c r="M9" s="442"/>
      <c r="N9" s="443"/>
      <c r="O9" s="443"/>
      <c r="P9" s="443"/>
      <c r="Q9" s="443"/>
      <c r="R9" s="443"/>
      <c r="S9" s="443"/>
      <c r="T9" s="443"/>
      <c r="U9" s="443"/>
      <c r="V9" s="443"/>
      <c r="W9" s="444"/>
      <c r="X9" s="440" t="s">
        <v>522</v>
      </c>
    </row>
    <row r="10" spans="1:24" ht="50.1" customHeight="1">
      <c r="A10" s="438" t="s">
        <v>194</v>
      </c>
      <c r="B10" s="594"/>
      <c r="C10" s="595"/>
      <c r="D10" s="595"/>
      <c r="E10" s="596"/>
      <c r="F10" s="597"/>
      <c r="G10" s="598"/>
      <c r="H10" s="439"/>
      <c r="I10" s="599"/>
      <c r="J10" s="600"/>
      <c r="K10" s="600"/>
      <c r="L10" s="600"/>
      <c r="M10" s="442"/>
      <c r="N10" s="443"/>
      <c r="O10" s="443"/>
      <c r="P10" s="443"/>
      <c r="Q10" s="443"/>
      <c r="R10" s="443"/>
      <c r="S10" s="443"/>
      <c r="T10" s="443"/>
      <c r="U10" s="443"/>
      <c r="V10" s="443"/>
      <c r="W10" s="444"/>
      <c r="X10" s="440" t="s">
        <v>522</v>
      </c>
    </row>
    <row r="11" spans="1:24" ht="50.1" customHeight="1">
      <c r="A11" s="438" t="s">
        <v>382</v>
      </c>
      <c r="B11" s="594"/>
      <c r="C11" s="595"/>
      <c r="D11" s="595"/>
      <c r="E11" s="596"/>
      <c r="F11" s="597"/>
      <c r="G11" s="598"/>
      <c r="H11" s="439"/>
      <c r="I11" s="599"/>
      <c r="J11" s="600"/>
      <c r="K11" s="600"/>
      <c r="L11" s="600"/>
      <c r="M11" s="442"/>
      <c r="N11" s="443"/>
      <c r="O11" s="443"/>
      <c r="P11" s="443"/>
      <c r="Q11" s="443"/>
      <c r="R11" s="443"/>
      <c r="S11" s="443"/>
      <c r="T11" s="443"/>
      <c r="U11" s="443"/>
      <c r="V11" s="443"/>
      <c r="W11" s="444"/>
      <c r="X11" s="440" t="s">
        <v>522</v>
      </c>
    </row>
    <row r="12" spans="1:24" ht="50.1" customHeight="1">
      <c r="A12" s="441" t="s">
        <v>196</v>
      </c>
      <c r="B12" s="594"/>
      <c r="C12" s="595"/>
      <c r="D12" s="595"/>
      <c r="E12" s="596"/>
      <c r="F12" s="597"/>
      <c r="G12" s="598"/>
      <c r="H12" s="439"/>
      <c r="I12" s="599"/>
      <c r="J12" s="600"/>
      <c r="K12" s="600"/>
      <c r="L12" s="600"/>
      <c r="M12" s="442"/>
      <c r="N12" s="443"/>
      <c r="O12" s="443"/>
      <c r="P12" s="443"/>
      <c r="Q12" s="443"/>
      <c r="R12" s="443"/>
      <c r="S12" s="443"/>
      <c r="T12" s="443"/>
      <c r="U12" s="443"/>
      <c r="V12" s="443"/>
      <c r="W12" s="444"/>
      <c r="X12" s="440" t="s">
        <v>522</v>
      </c>
    </row>
    <row r="13" spans="1:24" ht="50.1" customHeight="1">
      <c r="A13" s="441" t="s">
        <v>197</v>
      </c>
      <c r="B13" s="594"/>
      <c r="C13" s="595"/>
      <c r="D13" s="595"/>
      <c r="E13" s="599"/>
      <c r="F13" s="601"/>
      <c r="G13" s="601"/>
      <c r="H13" s="439"/>
      <c r="I13" s="599"/>
      <c r="J13" s="600"/>
      <c r="K13" s="600"/>
      <c r="L13" s="600"/>
      <c r="M13" s="442"/>
      <c r="N13" s="443"/>
      <c r="O13" s="443"/>
      <c r="P13" s="443"/>
      <c r="Q13" s="443"/>
      <c r="R13" s="443"/>
      <c r="S13" s="443"/>
      <c r="T13" s="443"/>
      <c r="U13" s="443"/>
      <c r="V13" s="443"/>
      <c r="W13" s="444"/>
      <c r="X13" s="440" t="s">
        <v>522</v>
      </c>
    </row>
    <row r="14" spans="1:24" ht="15.75" customHeight="1">
      <c r="A14" s="437"/>
      <c r="B14" s="433"/>
      <c r="C14" s="445"/>
      <c r="D14" s="445"/>
      <c r="E14" s="446"/>
      <c r="F14" s="447"/>
      <c r="G14" s="447"/>
      <c r="H14" s="446"/>
      <c r="I14" s="446"/>
      <c r="J14" s="448"/>
      <c r="K14" s="448"/>
      <c r="L14" s="448"/>
      <c r="M14" s="449"/>
      <c r="N14" s="450"/>
      <c r="O14" s="450"/>
      <c r="P14" s="450"/>
      <c r="Q14" s="450"/>
      <c r="R14" s="450"/>
      <c r="S14" s="450"/>
      <c r="T14" s="450"/>
      <c r="U14" s="450"/>
      <c r="V14" s="450"/>
      <c r="W14" s="450"/>
      <c r="X14" s="437"/>
    </row>
    <row r="15" spans="1:24" ht="14.25" customHeight="1">
      <c r="A15" s="428"/>
      <c r="B15" s="451" t="s">
        <v>523</v>
      </c>
      <c r="C15" s="428" t="s">
        <v>619</v>
      </c>
      <c r="D15" s="428"/>
      <c r="E15" s="428"/>
      <c r="F15" s="428"/>
      <c r="G15" s="428"/>
      <c r="H15" s="428"/>
      <c r="I15" s="428"/>
      <c r="J15" s="428"/>
      <c r="K15" s="428"/>
      <c r="L15" s="428"/>
      <c r="M15" s="428"/>
      <c r="N15" s="428"/>
      <c r="O15" s="428"/>
      <c r="P15" s="428"/>
      <c r="Q15" s="428"/>
      <c r="R15" s="428"/>
      <c r="S15" s="428"/>
      <c r="T15" s="428"/>
      <c r="U15" s="428"/>
      <c r="V15" s="428"/>
      <c r="W15" s="428"/>
    </row>
    <row r="16" spans="1:24" ht="14.25" customHeight="1">
      <c r="A16" s="452"/>
      <c r="B16" s="451">
        <v>2</v>
      </c>
      <c r="C16" s="428" t="s">
        <v>524</v>
      </c>
      <c r="D16" s="428"/>
      <c r="E16" s="428"/>
      <c r="F16" s="428"/>
      <c r="G16" s="428"/>
      <c r="H16" s="428"/>
      <c r="I16" s="428"/>
      <c r="J16" s="428"/>
      <c r="K16" s="428"/>
      <c r="L16" s="428"/>
      <c r="M16" s="428"/>
      <c r="N16" s="428"/>
      <c r="O16" s="428"/>
      <c r="P16" s="428"/>
      <c r="Q16" s="428"/>
      <c r="R16" s="428"/>
      <c r="S16" s="428"/>
      <c r="T16" s="428"/>
      <c r="U16" s="428"/>
      <c r="V16" s="428"/>
      <c r="W16" s="428"/>
    </row>
    <row r="17" spans="1:23" ht="14.25" customHeight="1">
      <c r="A17" s="428"/>
      <c r="B17" s="451">
        <v>3</v>
      </c>
      <c r="C17" s="428" t="s">
        <v>525</v>
      </c>
      <c r="D17" s="428"/>
      <c r="E17" s="428"/>
      <c r="F17" s="428"/>
      <c r="G17" s="428"/>
      <c r="H17" s="428"/>
      <c r="I17" s="428"/>
      <c r="J17" s="428"/>
      <c r="K17" s="428"/>
      <c r="L17" s="428"/>
      <c r="M17" s="428"/>
      <c r="N17" s="428"/>
      <c r="O17" s="428"/>
      <c r="P17" s="428"/>
      <c r="Q17" s="428"/>
      <c r="R17" s="428"/>
      <c r="S17" s="428"/>
      <c r="T17" s="428"/>
      <c r="U17" s="428"/>
      <c r="V17" s="428"/>
      <c r="W17" s="428"/>
    </row>
    <row r="18" spans="1:23" ht="14.25" customHeight="1">
      <c r="A18" s="428"/>
      <c r="B18" s="451"/>
      <c r="C18" s="428"/>
      <c r="D18" s="428"/>
      <c r="E18" s="428"/>
      <c r="F18" s="428"/>
      <c r="G18" s="428"/>
      <c r="H18" s="428"/>
      <c r="I18" s="428"/>
      <c r="J18" s="428"/>
      <c r="K18" s="428"/>
      <c r="L18" s="428"/>
      <c r="M18" s="428"/>
      <c r="N18" s="428"/>
      <c r="O18" s="428"/>
      <c r="P18" s="428"/>
      <c r="Q18" s="428"/>
      <c r="R18" s="428"/>
      <c r="S18" s="428"/>
      <c r="T18" s="428"/>
      <c r="U18" s="428"/>
      <c r="V18" s="428"/>
      <c r="W18" s="428"/>
    </row>
    <row r="19" spans="1:23" ht="14.25" customHeight="1">
      <c r="A19" s="428"/>
      <c r="B19" s="427"/>
      <c r="C19" s="428"/>
      <c r="D19" s="428"/>
      <c r="E19" s="428"/>
      <c r="F19" s="428"/>
      <c r="G19" s="428"/>
      <c r="H19" s="428"/>
      <c r="I19" s="428"/>
      <c r="J19" s="428"/>
      <c r="K19" s="428"/>
      <c r="L19" s="428"/>
      <c r="M19" s="428"/>
      <c r="N19" s="428"/>
      <c r="O19" s="428"/>
      <c r="P19" s="428"/>
      <c r="Q19" s="428"/>
      <c r="R19" s="428"/>
      <c r="S19" s="428"/>
      <c r="T19" s="428"/>
      <c r="U19" s="428"/>
      <c r="V19" s="428"/>
      <c r="W19" s="428"/>
    </row>
    <row r="20" spans="1:23" ht="14.25" customHeight="1">
      <c r="A20" s="428"/>
      <c r="B20" s="427"/>
      <c r="C20" s="428"/>
      <c r="D20" s="428"/>
      <c r="E20" s="428"/>
      <c r="F20" s="428"/>
      <c r="G20" s="428"/>
      <c r="H20" s="428"/>
      <c r="I20" s="428"/>
      <c r="J20" s="428"/>
      <c r="K20" s="428"/>
      <c r="L20" s="428"/>
      <c r="M20" s="428"/>
      <c r="N20" s="428"/>
      <c r="O20" s="428"/>
      <c r="P20" s="428"/>
      <c r="Q20" s="428"/>
      <c r="R20" s="428"/>
      <c r="S20" s="428"/>
      <c r="T20" s="428"/>
      <c r="U20" s="428"/>
      <c r="V20" s="428"/>
      <c r="W20" s="428"/>
    </row>
    <row r="21" spans="1:23" ht="14.25" customHeight="1">
      <c r="A21" s="428"/>
      <c r="B21" s="453"/>
      <c r="C21" s="453"/>
      <c r="D21" s="453"/>
      <c r="E21" s="453"/>
      <c r="F21" s="453"/>
      <c r="G21" s="453"/>
      <c r="H21" s="453"/>
      <c r="I21" s="453"/>
      <c r="J21" s="453"/>
      <c r="K21" s="453"/>
      <c r="L21" s="453"/>
      <c r="M21" s="453"/>
      <c r="N21" s="453"/>
      <c r="O21" s="453"/>
      <c r="P21" s="453"/>
      <c r="Q21" s="453"/>
      <c r="R21" s="453"/>
      <c r="S21" s="453"/>
      <c r="T21" s="453"/>
      <c r="U21" s="453"/>
      <c r="V21" s="453"/>
      <c r="W21" s="453"/>
    </row>
    <row r="22" spans="1:23" ht="14.25" customHeight="1">
      <c r="A22" s="428"/>
      <c r="B22" s="453"/>
      <c r="C22" s="453"/>
      <c r="D22" s="453"/>
      <c r="E22" s="453"/>
      <c r="F22" s="453"/>
      <c r="G22" s="453"/>
      <c r="H22" s="453"/>
      <c r="I22" s="453"/>
      <c r="J22" s="453"/>
      <c r="K22" s="453"/>
      <c r="L22" s="453"/>
      <c r="M22" s="453"/>
      <c r="N22" s="453"/>
      <c r="O22" s="453"/>
      <c r="P22" s="453"/>
      <c r="Q22" s="453"/>
      <c r="R22" s="453"/>
      <c r="S22" s="453"/>
      <c r="T22" s="453"/>
      <c r="U22" s="453"/>
      <c r="V22" s="453"/>
      <c r="W22" s="453"/>
    </row>
    <row r="23" spans="1:23" ht="14.25" customHeight="1">
      <c r="A23" s="428"/>
      <c r="B23" s="453"/>
      <c r="C23" s="453"/>
      <c r="D23" s="453"/>
      <c r="E23" s="453"/>
      <c r="F23" s="453"/>
      <c r="G23" s="453"/>
      <c r="H23" s="453"/>
      <c r="I23" s="453"/>
      <c r="J23" s="453"/>
      <c r="K23" s="453"/>
      <c r="L23" s="453"/>
      <c r="M23" s="453"/>
      <c r="N23" s="453"/>
      <c r="O23" s="453"/>
      <c r="P23" s="453"/>
      <c r="Q23" s="453"/>
      <c r="R23" s="453"/>
      <c r="S23" s="453"/>
      <c r="T23" s="453"/>
      <c r="U23" s="453"/>
      <c r="V23" s="453"/>
      <c r="W23" s="453"/>
    </row>
    <row r="24" spans="1:23" ht="14.25" customHeight="1">
      <c r="B24" s="454"/>
      <c r="C24" s="454"/>
      <c r="D24" s="454"/>
      <c r="E24" s="454"/>
      <c r="F24" s="454"/>
      <c r="G24" s="454"/>
      <c r="H24" s="454"/>
      <c r="I24" s="454"/>
      <c r="J24" s="454"/>
      <c r="K24" s="454"/>
      <c r="L24" s="454"/>
      <c r="M24" s="454"/>
      <c r="N24" s="454"/>
      <c r="O24" s="454"/>
      <c r="P24" s="454"/>
      <c r="Q24" s="454"/>
      <c r="R24" s="454"/>
      <c r="S24" s="454"/>
      <c r="T24" s="454"/>
      <c r="U24" s="455"/>
      <c r="V24" s="454"/>
      <c r="W24" s="454"/>
    </row>
    <row r="49" spans="2:2" ht="14.25" customHeight="1">
      <c r="B49" s="456" t="s">
        <v>526</v>
      </c>
    </row>
  </sheetData>
  <mergeCells count="29">
    <mergeCell ref="B9:D9"/>
    <mergeCell ref="E9:G9"/>
    <mergeCell ref="I9:L9"/>
    <mergeCell ref="S1:W1"/>
    <mergeCell ref="S2:W2"/>
    <mergeCell ref="A6:D7"/>
    <mergeCell ref="E6:G7"/>
    <mergeCell ref="H6:H7"/>
    <mergeCell ref="I6:L7"/>
    <mergeCell ref="M6:W7"/>
    <mergeCell ref="S3:W3"/>
    <mergeCell ref="S4:W4"/>
    <mergeCell ref="X6:X7"/>
    <mergeCell ref="B8:D8"/>
    <mergeCell ref="E8:G8"/>
    <mergeCell ref="I8:L8"/>
    <mergeCell ref="M8:W8"/>
    <mergeCell ref="B10:D10"/>
    <mergeCell ref="E10:G10"/>
    <mergeCell ref="I10:L10"/>
    <mergeCell ref="B11:D11"/>
    <mergeCell ref="E11:G11"/>
    <mergeCell ref="I11:L11"/>
    <mergeCell ref="B12:D12"/>
    <mergeCell ref="E12:G12"/>
    <mergeCell ref="I12:L12"/>
    <mergeCell ref="B13:D13"/>
    <mergeCell ref="E13:G13"/>
    <mergeCell ref="I13:L13"/>
  </mergeCells>
  <phoneticPr fontId="4"/>
  <pageMargins left="0.70866141732283472" right="0.70866141732283472" top="0.55118110236220474" bottom="0.55118110236220474" header="0.31496062992125984" footer="0.31496062992125984"/>
  <pageSetup paperSize="9" scale="8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2255A4-DA45-4D61-BB17-1DC475CA478A}">
  <dimension ref="A1:W62"/>
  <sheetViews>
    <sheetView view="pageBreakPreview" zoomScaleNormal="100" zoomScaleSheetLayoutView="100" workbookViewId="0"/>
  </sheetViews>
  <sheetFormatPr defaultColWidth="5.25" defaultRowHeight="26.25" customHeight="1"/>
  <cols>
    <col min="1" max="1" width="2.25" style="234" customWidth="1"/>
    <col min="2" max="2" width="5.25" style="234"/>
    <col min="3" max="3" width="5.25" style="416"/>
    <col min="4" max="4" width="5.25" style="234"/>
    <col min="5" max="5" width="4.25" style="234" customWidth="1"/>
    <col min="6" max="13" width="6.875" style="234" customWidth="1"/>
    <col min="14" max="14" width="4.25" style="234" customWidth="1"/>
    <col min="15" max="22" width="6.875" style="234" customWidth="1"/>
    <col min="23" max="23" width="2.25" style="234" customWidth="1"/>
    <col min="24" max="16384" width="5.25" style="234"/>
  </cols>
  <sheetData>
    <row r="1" spans="1:23" ht="31.5" customHeight="1">
      <c r="B1" s="232" t="s">
        <v>527</v>
      </c>
    </row>
    <row r="2" spans="1:23" s="191" customFormat="1" ht="27" customHeight="1">
      <c r="B2" s="417" t="s">
        <v>537</v>
      </c>
      <c r="C2" s="417"/>
    </row>
    <row r="3" spans="1:23" ht="99" customHeight="1">
      <c r="B3" s="621" t="s">
        <v>703</v>
      </c>
      <c r="C3" s="622"/>
      <c r="D3" s="622"/>
      <c r="E3" s="622"/>
      <c r="F3" s="622"/>
      <c r="G3" s="622"/>
      <c r="H3" s="622"/>
      <c r="I3" s="622"/>
      <c r="J3" s="622"/>
      <c r="K3" s="622"/>
      <c r="L3" s="622"/>
      <c r="M3" s="622"/>
      <c r="N3" s="622"/>
      <c r="O3" s="622"/>
      <c r="P3" s="622"/>
      <c r="Q3" s="622"/>
      <c r="R3" s="622"/>
      <c r="S3" s="622"/>
      <c r="T3" s="622"/>
      <c r="U3" s="622"/>
      <c r="V3" s="623"/>
    </row>
    <row r="4" spans="1:23" ht="21" customHeight="1">
      <c r="B4" s="617"/>
      <c r="C4" s="617"/>
      <c r="D4" s="617"/>
      <c r="E4" s="617"/>
      <c r="F4" s="617"/>
      <c r="G4" s="617"/>
      <c r="H4" s="617"/>
      <c r="I4" s="617"/>
      <c r="J4" s="617"/>
      <c r="K4" s="617"/>
      <c r="L4" s="617"/>
      <c r="M4" s="617"/>
      <c r="N4" s="617"/>
      <c r="O4" s="617"/>
      <c r="P4" s="617"/>
      <c r="Q4" s="617"/>
      <c r="R4" s="617"/>
      <c r="S4" s="617"/>
      <c r="T4" s="617"/>
      <c r="U4" s="617"/>
      <c r="V4" s="617"/>
    </row>
    <row r="5" spans="1:23" s="191" customFormat="1" ht="27" customHeight="1">
      <c r="A5" s="417"/>
      <c r="B5" s="417" t="s">
        <v>645</v>
      </c>
    </row>
    <row r="6" spans="1:23" ht="280.5" customHeight="1">
      <c r="A6" s="418"/>
      <c r="B6" s="624" t="s">
        <v>704</v>
      </c>
      <c r="C6" s="624"/>
      <c r="D6" s="624"/>
      <c r="E6" s="624"/>
      <c r="F6" s="624"/>
      <c r="G6" s="624"/>
      <c r="H6" s="624"/>
      <c r="I6" s="624"/>
      <c r="J6" s="624"/>
      <c r="K6" s="624"/>
      <c r="L6" s="624"/>
      <c r="M6" s="624"/>
      <c r="N6" s="624"/>
      <c r="O6" s="624"/>
      <c r="P6" s="624"/>
      <c r="Q6" s="624"/>
      <c r="R6" s="624"/>
      <c r="S6" s="624"/>
      <c r="T6" s="624"/>
      <c r="U6" s="624"/>
      <c r="V6" s="624"/>
      <c r="W6" s="419"/>
    </row>
    <row r="7" spans="1:23" s="44" customFormat="1" ht="12.75"/>
    <row r="8" spans="1:23" s="191" customFormat="1" ht="27" customHeight="1">
      <c r="B8" s="417" t="s">
        <v>646</v>
      </c>
    </row>
    <row r="9" spans="1:23" ht="21" customHeight="1">
      <c r="A9" s="420"/>
      <c r="B9" s="625" t="s">
        <v>697</v>
      </c>
      <c r="C9" s="625"/>
      <c r="D9" s="625"/>
      <c r="E9" s="625"/>
      <c r="F9" s="625"/>
      <c r="G9" s="625"/>
      <c r="H9" s="625"/>
      <c r="I9" s="625"/>
      <c r="J9" s="625"/>
      <c r="K9" s="625"/>
      <c r="L9" s="625"/>
      <c r="M9" s="625"/>
      <c r="N9" s="625"/>
      <c r="O9" s="625"/>
      <c r="P9" s="625"/>
      <c r="Q9" s="625"/>
      <c r="R9" s="625"/>
      <c r="S9" s="625"/>
      <c r="T9" s="625"/>
      <c r="U9" s="625"/>
      <c r="V9" s="625"/>
      <c r="W9" s="420"/>
    </row>
    <row r="10" spans="1:23" ht="21" customHeight="1">
      <c r="A10" s="420"/>
      <c r="B10" s="625" t="s">
        <v>698</v>
      </c>
      <c r="C10" s="625"/>
      <c r="D10" s="625"/>
      <c r="E10" s="625"/>
      <c r="F10" s="625"/>
      <c r="G10" s="625"/>
      <c r="H10" s="625"/>
      <c r="I10" s="625"/>
      <c r="J10" s="625"/>
      <c r="K10" s="625"/>
      <c r="L10" s="625"/>
      <c r="M10" s="625"/>
      <c r="N10" s="625"/>
      <c r="O10" s="625"/>
      <c r="P10" s="625"/>
      <c r="Q10" s="625"/>
      <c r="R10" s="625"/>
      <c r="S10" s="625"/>
      <c r="T10" s="625"/>
      <c r="U10" s="625"/>
      <c r="V10" s="625"/>
      <c r="W10" s="420"/>
    </row>
    <row r="11" spans="1:23" ht="268.5" customHeight="1">
      <c r="B11" s="624" t="s">
        <v>713</v>
      </c>
      <c r="C11" s="624"/>
      <c r="D11" s="624"/>
      <c r="E11" s="624"/>
      <c r="F11" s="624"/>
      <c r="G11" s="624"/>
      <c r="H11" s="624"/>
      <c r="I11" s="624"/>
      <c r="J11" s="624"/>
      <c r="K11" s="624"/>
      <c r="L11" s="624"/>
      <c r="M11" s="624"/>
      <c r="N11" s="624"/>
      <c r="O11" s="624"/>
      <c r="P11" s="624"/>
      <c r="Q11" s="624"/>
      <c r="R11" s="624"/>
      <c r="S11" s="624"/>
      <c r="T11" s="624"/>
      <c r="U11" s="624"/>
      <c r="V11" s="624"/>
    </row>
    <row r="12" spans="1:23" ht="21.75" customHeight="1">
      <c r="B12" s="421"/>
      <c r="C12" s="422"/>
      <c r="D12" s="422"/>
      <c r="E12" s="422"/>
      <c r="F12" s="422"/>
      <c r="G12" s="422"/>
      <c r="H12" s="422"/>
      <c r="I12" s="422"/>
      <c r="J12" s="422"/>
      <c r="K12" s="422"/>
      <c r="L12" s="422"/>
      <c r="M12" s="422"/>
      <c r="N12" s="422"/>
      <c r="O12" s="422"/>
      <c r="P12" s="422"/>
      <c r="Q12" s="422"/>
      <c r="R12" s="422"/>
      <c r="S12" s="422"/>
      <c r="T12" s="422"/>
      <c r="U12" s="422"/>
      <c r="V12" s="422"/>
    </row>
    <row r="13" spans="1:23" s="191" customFormat="1" ht="27" customHeight="1">
      <c r="B13" s="417" t="s">
        <v>644</v>
      </c>
      <c r="C13" s="417"/>
    </row>
    <row r="14" spans="1:23" ht="21" customHeight="1">
      <c r="A14" s="420"/>
      <c r="B14" s="616" t="s">
        <v>531</v>
      </c>
      <c r="C14" s="616"/>
      <c r="D14" s="616"/>
      <c r="E14" s="616"/>
      <c r="F14" s="616"/>
      <c r="G14" s="616"/>
      <c r="H14" s="616"/>
      <c r="I14" s="616"/>
      <c r="J14" s="616"/>
      <c r="K14" s="616"/>
      <c r="L14" s="616"/>
      <c r="M14" s="616"/>
      <c r="N14" s="616"/>
      <c r="O14" s="616"/>
      <c r="P14" s="616"/>
      <c r="Q14" s="616"/>
      <c r="R14" s="616"/>
      <c r="S14" s="616"/>
      <c r="T14" s="616"/>
      <c r="U14" s="616"/>
      <c r="V14" s="616"/>
      <c r="W14" s="420"/>
    </row>
    <row r="15" spans="1:23" ht="186.75" customHeight="1">
      <c r="B15" s="618"/>
      <c r="C15" s="619"/>
      <c r="D15" s="619"/>
      <c r="E15" s="619"/>
      <c r="F15" s="619"/>
      <c r="G15" s="619"/>
      <c r="H15" s="619"/>
      <c r="I15" s="619"/>
      <c r="J15" s="619"/>
      <c r="K15" s="619"/>
      <c r="L15" s="619"/>
      <c r="M15" s="619"/>
      <c r="N15" s="619"/>
      <c r="O15" s="619"/>
      <c r="P15" s="619"/>
      <c r="Q15" s="619"/>
      <c r="R15" s="619"/>
      <c r="S15" s="619"/>
      <c r="T15" s="619"/>
      <c r="U15" s="619"/>
      <c r="V15" s="620"/>
    </row>
    <row r="16" spans="1:23" ht="21.75" customHeight="1">
      <c r="B16" s="421"/>
      <c r="C16" s="422"/>
      <c r="D16" s="422"/>
      <c r="E16" s="422"/>
      <c r="F16" s="422"/>
      <c r="G16" s="422"/>
      <c r="H16" s="422"/>
      <c r="I16" s="422"/>
      <c r="J16" s="422"/>
      <c r="K16" s="422"/>
      <c r="L16" s="422"/>
      <c r="M16" s="422"/>
      <c r="N16" s="422"/>
      <c r="O16" s="422"/>
      <c r="P16" s="422"/>
      <c r="Q16" s="422"/>
      <c r="R16" s="422"/>
      <c r="S16" s="422"/>
      <c r="T16" s="422"/>
      <c r="U16" s="422"/>
      <c r="V16" s="422"/>
    </row>
    <row r="17" spans="2:22" ht="26.25" customHeight="1">
      <c r="B17" s="421"/>
      <c r="C17" s="423"/>
      <c r="D17" s="423"/>
      <c r="E17" s="423"/>
      <c r="F17" s="423"/>
      <c r="G17" s="423"/>
      <c r="H17" s="423"/>
      <c r="I17" s="423"/>
      <c r="J17" s="423"/>
      <c r="K17" s="423"/>
      <c r="L17" s="423"/>
      <c r="M17" s="423"/>
      <c r="N17" s="423"/>
      <c r="O17" s="423"/>
      <c r="P17" s="423"/>
      <c r="Q17" s="423"/>
      <c r="R17" s="423"/>
      <c r="S17" s="423"/>
      <c r="T17" s="423"/>
      <c r="U17" s="423"/>
      <c r="V17" s="423"/>
    </row>
    <row r="18" spans="2:22" ht="26.25" customHeight="1">
      <c r="C18" s="423"/>
      <c r="D18" s="423"/>
      <c r="E18" s="423"/>
      <c r="F18" s="423"/>
      <c r="G18" s="423"/>
      <c r="H18" s="423"/>
      <c r="I18" s="423"/>
      <c r="J18" s="423"/>
      <c r="K18" s="423"/>
      <c r="L18" s="423"/>
      <c r="M18" s="423"/>
      <c r="N18" s="423"/>
      <c r="O18" s="423"/>
      <c r="P18" s="423"/>
      <c r="Q18" s="423"/>
      <c r="R18" s="423"/>
      <c r="S18" s="423"/>
      <c r="T18" s="423"/>
      <c r="U18" s="423"/>
      <c r="V18" s="423"/>
    </row>
    <row r="24" spans="2:22" ht="26.25" customHeight="1">
      <c r="U24" s="424"/>
    </row>
    <row r="62" spans="3:3" ht="26.25" customHeight="1">
      <c r="C62" s="425" t="s">
        <v>526</v>
      </c>
    </row>
  </sheetData>
  <mergeCells count="8">
    <mergeCell ref="B14:V14"/>
    <mergeCell ref="B4:V4"/>
    <mergeCell ref="B15:V15"/>
    <mergeCell ref="B3:V3"/>
    <mergeCell ref="B6:V6"/>
    <mergeCell ref="B10:V10"/>
    <mergeCell ref="B11:V11"/>
    <mergeCell ref="B9:V9"/>
  </mergeCells>
  <phoneticPr fontId="4"/>
  <pageMargins left="0.45" right="0.52" top="0.38" bottom="0.25" header="0.31496062992125984" footer="0.31496062992125984"/>
  <pageSetup paperSize="9" scale="96" orientation="landscape" r:id="rId1"/>
  <headerFooter differentFirst="1"/>
  <rowBreaks count="1" manualBreakCount="1">
    <brk id="7" max="22"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F92F50-6766-4806-8565-24D8332E0904}">
  <sheetPr>
    <pageSetUpPr fitToPage="1"/>
  </sheetPr>
  <dimension ref="A1:AY68"/>
  <sheetViews>
    <sheetView view="pageBreakPreview" zoomScaleNormal="100" zoomScaleSheetLayoutView="100" workbookViewId="0"/>
  </sheetViews>
  <sheetFormatPr defaultColWidth="4.75" defaultRowHeight="26.25" customHeight="1"/>
  <cols>
    <col min="1" max="1" width="1.25" style="289" customWidth="1"/>
    <col min="2" max="3" width="4.75" style="289"/>
    <col min="4" max="4" width="1.375" style="407" customWidth="1"/>
    <col min="5" max="9" width="4.75" style="289"/>
    <col min="10" max="16" width="4.375" style="289" customWidth="1"/>
    <col min="17" max="18" width="6.625" style="289" customWidth="1"/>
    <col min="19" max="19" width="12.625" style="289" customWidth="1"/>
    <col min="20" max="23" width="6.125" style="289" customWidth="1"/>
    <col min="24" max="29" width="4.625" style="289" customWidth="1"/>
    <col min="30" max="31" width="6.125" style="289" customWidth="1"/>
    <col min="32" max="35" width="4.75" style="289"/>
    <col min="36" max="37" width="4.375" style="289" customWidth="1"/>
    <col min="38" max="38" width="1.5" style="289" customWidth="1"/>
    <col min="39" max="16384" width="4.75" style="364"/>
  </cols>
  <sheetData>
    <row r="1" spans="1:38" ht="30" customHeight="1">
      <c r="B1" s="361" t="s">
        <v>723</v>
      </c>
      <c r="C1" s="362"/>
      <c r="D1" s="362"/>
      <c r="E1" s="362"/>
      <c r="F1" s="362"/>
      <c r="G1" s="362"/>
      <c r="H1" s="362"/>
      <c r="I1" s="363"/>
      <c r="J1" s="363"/>
      <c r="K1" s="363"/>
      <c r="L1" s="363"/>
      <c r="M1" s="363"/>
      <c r="N1" s="363"/>
      <c r="O1" s="363"/>
      <c r="P1" s="363"/>
      <c r="Q1" s="363"/>
      <c r="R1" s="363"/>
      <c r="S1" s="363"/>
      <c r="T1" s="363"/>
      <c r="U1" s="363"/>
      <c r="V1" s="363"/>
      <c r="W1" s="363"/>
      <c r="X1" s="363"/>
      <c r="Y1" s="363"/>
      <c r="Z1" s="363"/>
      <c r="AA1" s="363"/>
      <c r="AB1" s="363"/>
      <c r="AC1" s="363"/>
      <c r="AD1" s="363"/>
      <c r="AE1" s="363"/>
      <c r="AF1" s="363"/>
      <c r="AG1" s="363"/>
      <c r="AH1" s="363"/>
      <c r="AI1" s="363"/>
      <c r="AJ1" s="363"/>
      <c r="AK1" s="363"/>
    </row>
    <row r="2" spans="1:38" ht="21.75" customHeight="1" thickBot="1">
      <c r="A2" s="365"/>
      <c r="B2" s="365" t="s">
        <v>620</v>
      </c>
      <c r="D2" s="289"/>
    </row>
    <row r="3" spans="1:38" ht="25.5" customHeight="1" thickBot="1">
      <c r="A3" s="364"/>
      <c r="B3" s="653" t="s">
        <v>565</v>
      </c>
      <c r="C3" s="656" t="s">
        <v>566</v>
      </c>
      <c r="D3" s="658" t="s">
        <v>567</v>
      </c>
      <c r="E3" s="659"/>
      <c r="F3" s="659"/>
      <c r="G3" s="659"/>
      <c r="H3" s="659"/>
      <c r="I3" s="659"/>
      <c r="J3" s="659"/>
      <c r="K3" s="659"/>
      <c r="L3" s="659"/>
      <c r="M3" s="659"/>
      <c r="N3" s="660"/>
      <c r="O3" s="650" t="s">
        <v>568</v>
      </c>
      <c r="P3" s="650" t="s">
        <v>714</v>
      </c>
      <c r="Q3" s="661" t="s">
        <v>569</v>
      </c>
      <c r="R3" s="662"/>
      <c r="S3" s="663" t="s">
        <v>570</v>
      </c>
      <c r="T3" s="662" t="s">
        <v>571</v>
      </c>
      <c r="U3" s="670"/>
      <c r="V3" s="670"/>
      <c r="W3" s="670"/>
      <c r="X3" s="670"/>
      <c r="Y3" s="670"/>
      <c r="Z3" s="670"/>
      <c r="AA3" s="670"/>
      <c r="AB3" s="670"/>
      <c r="AC3" s="670"/>
      <c r="AD3" s="671"/>
      <c r="AE3" s="671"/>
      <c r="AF3" s="652" t="s">
        <v>572</v>
      </c>
      <c r="AG3" s="652"/>
      <c r="AH3" s="652"/>
      <c r="AI3" s="652"/>
      <c r="AJ3" s="710" t="s">
        <v>573</v>
      </c>
      <c r="AK3" s="711"/>
      <c r="AL3" s="366"/>
    </row>
    <row r="4" spans="1:38" ht="22.5" customHeight="1">
      <c r="A4" s="364"/>
      <c r="B4" s="654"/>
      <c r="C4" s="657"/>
      <c r="D4" s="635"/>
      <c r="E4" s="637" t="s">
        <v>574</v>
      </c>
      <c r="F4" s="638"/>
      <c r="G4" s="639"/>
      <c r="H4" s="643" t="s">
        <v>575</v>
      </c>
      <c r="I4" s="644"/>
      <c r="J4" s="643" t="s">
        <v>576</v>
      </c>
      <c r="K4" s="644"/>
      <c r="L4" s="647" t="s">
        <v>577</v>
      </c>
      <c r="M4" s="638"/>
      <c r="N4" s="639"/>
      <c r="O4" s="651"/>
      <c r="P4" s="651"/>
      <c r="Q4" s="632"/>
      <c r="R4" s="632"/>
      <c r="S4" s="664"/>
      <c r="T4" s="649" t="s">
        <v>578</v>
      </c>
      <c r="U4" s="649"/>
      <c r="V4" s="649"/>
      <c r="W4" s="649"/>
      <c r="X4" s="632" t="s">
        <v>579</v>
      </c>
      <c r="Y4" s="633"/>
      <c r="Z4" s="633"/>
      <c r="AA4" s="633"/>
      <c r="AB4" s="633"/>
      <c r="AC4" s="634"/>
      <c r="AD4" s="713" t="s">
        <v>580</v>
      </c>
      <c r="AE4" s="714"/>
      <c r="AF4" s="626" t="s">
        <v>581</v>
      </c>
      <c r="AG4" s="627"/>
      <c r="AH4" s="627" t="s">
        <v>582</v>
      </c>
      <c r="AI4" s="627" t="s">
        <v>583</v>
      </c>
      <c r="AJ4" s="627"/>
      <c r="AK4" s="712"/>
      <c r="AL4" s="366"/>
    </row>
    <row r="5" spans="1:38" ht="22.5" customHeight="1">
      <c r="A5" s="364"/>
      <c r="B5" s="654"/>
      <c r="C5" s="657"/>
      <c r="D5" s="636"/>
      <c r="E5" s="640"/>
      <c r="F5" s="641"/>
      <c r="G5" s="642"/>
      <c r="H5" s="645"/>
      <c r="I5" s="646"/>
      <c r="J5" s="645"/>
      <c r="K5" s="646"/>
      <c r="L5" s="648"/>
      <c r="M5" s="641"/>
      <c r="N5" s="642"/>
      <c r="O5" s="651"/>
      <c r="P5" s="651"/>
      <c r="Q5" s="632"/>
      <c r="R5" s="632"/>
      <c r="S5" s="665"/>
      <c r="T5" s="367"/>
      <c r="U5" s="368"/>
      <c r="V5" s="630" t="s">
        <v>584</v>
      </c>
      <c r="W5" s="631"/>
      <c r="X5" s="632" t="s">
        <v>269</v>
      </c>
      <c r="Y5" s="633"/>
      <c r="Z5" s="632" t="s">
        <v>585</v>
      </c>
      <c r="AA5" s="633"/>
      <c r="AB5" s="632" t="s">
        <v>586</v>
      </c>
      <c r="AC5" s="634"/>
      <c r="AD5" s="715"/>
      <c r="AE5" s="716"/>
      <c r="AF5" s="626"/>
      <c r="AG5" s="627"/>
      <c r="AH5" s="628"/>
      <c r="AI5" s="629"/>
      <c r="AJ5" s="627"/>
      <c r="AK5" s="712"/>
      <c r="AL5" s="366"/>
    </row>
    <row r="6" spans="1:38" ht="27" customHeight="1">
      <c r="A6" s="364"/>
      <c r="B6" s="654"/>
      <c r="C6" s="369"/>
      <c r="D6" s="666"/>
      <c r="E6" s="667"/>
      <c r="F6" s="667"/>
      <c r="G6" s="667"/>
      <c r="H6" s="667"/>
      <c r="I6" s="667"/>
      <c r="J6" s="667"/>
      <c r="K6" s="667"/>
      <c r="L6" s="667"/>
      <c r="M6" s="667"/>
      <c r="N6" s="668"/>
      <c r="O6" s="370"/>
      <c r="P6" s="371"/>
      <c r="Q6" s="669"/>
      <c r="R6" s="669"/>
      <c r="S6" s="372"/>
      <c r="T6" s="669"/>
      <c r="U6" s="680"/>
      <c r="V6" s="681"/>
      <c r="W6" s="669"/>
      <c r="X6" s="682"/>
      <c r="Y6" s="683"/>
      <c r="Z6" s="682"/>
      <c r="AA6" s="683"/>
      <c r="AB6" s="682"/>
      <c r="AC6" s="684"/>
      <c r="AD6" s="685"/>
      <c r="AE6" s="686"/>
      <c r="AF6" s="730"/>
      <c r="AG6" s="731"/>
      <c r="AH6" s="373"/>
      <c r="AI6" s="374"/>
      <c r="AJ6" s="691"/>
      <c r="AK6" s="692"/>
      <c r="AL6" s="366"/>
    </row>
    <row r="7" spans="1:38" ht="27" customHeight="1">
      <c r="A7" s="364"/>
      <c r="B7" s="654"/>
      <c r="C7" s="375"/>
      <c r="D7" s="376"/>
      <c r="E7" s="693"/>
      <c r="F7" s="694"/>
      <c r="G7" s="695"/>
      <c r="H7" s="696"/>
      <c r="I7" s="696"/>
      <c r="J7" s="697"/>
      <c r="K7" s="698"/>
      <c r="L7" s="699"/>
      <c r="M7" s="699"/>
      <c r="N7" s="699"/>
      <c r="O7" s="377"/>
      <c r="P7" s="377"/>
      <c r="Q7" s="700"/>
      <c r="R7" s="700"/>
      <c r="S7" s="378"/>
      <c r="T7" s="700"/>
      <c r="U7" s="701"/>
      <c r="V7" s="702"/>
      <c r="W7" s="700"/>
      <c r="X7" s="703"/>
      <c r="Y7" s="704"/>
      <c r="Z7" s="703"/>
      <c r="AA7" s="704"/>
      <c r="AB7" s="703"/>
      <c r="AC7" s="705"/>
      <c r="AD7" s="706"/>
      <c r="AE7" s="707"/>
      <c r="AF7" s="695"/>
      <c r="AG7" s="698"/>
      <c r="AH7" s="379"/>
      <c r="AI7" s="380"/>
      <c r="AJ7" s="708"/>
      <c r="AK7" s="709"/>
      <c r="AL7" s="366"/>
    </row>
    <row r="8" spans="1:38" ht="27" customHeight="1">
      <c r="A8" s="364"/>
      <c r="B8" s="654"/>
      <c r="C8" s="381"/>
      <c r="D8" s="376"/>
      <c r="E8" s="672"/>
      <c r="F8" s="673"/>
      <c r="G8" s="674"/>
      <c r="H8" s="675"/>
      <c r="I8" s="675"/>
      <c r="J8" s="676"/>
      <c r="K8" s="677"/>
      <c r="L8" s="678"/>
      <c r="M8" s="678"/>
      <c r="N8" s="678"/>
      <c r="O8" s="382"/>
      <c r="P8" s="382"/>
      <c r="Q8" s="679"/>
      <c r="R8" s="679"/>
      <c r="S8" s="383"/>
      <c r="T8" s="679"/>
      <c r="U8" s="723"/>
      <c r="V8" s="724"/>
      <c r="W8" s="679"/>
      <c r="X8" s="725"/>
      <c r="Y8" s="726"/>
      <c r="Z8" s="725"/>
      <c r="AA8" s="726"/>
      <c r="AB8" s="725"/>
      <c r="AC8" s="727"/>
      <c r="AD8" s="728"/>
      <c r="AE8" s="729"/>
      <c r="AF8" s="674"/>
      <c r="AG8" s="677"/>
      <c r="AH8" s="384"/>
      <c r="AI8" s="385"/>
      <c r="AJ8" s="717"/>
      <c r="AK8" s="718"/>
      <c r="AL8" s="366"/>
    </row>
    <row r="9" spans="1:38" ht="27" customHeight="1">
      <c r="A9" s="364"/>
      <c r="B9" s="654"/>
      <c r="C9" s="381"/>
      <c r="D9" s="386"/>
      <c r="E9" s="687"/>
      <c r="F9" s="688"/>
      <c r="G9" s="689"/>
      <c r="H9" s="719"/>
      <c r="I9" s="719"/>
      <c r="J9" s="720"/>
      <c r="K9" s="690"/>
      <c r="L9" s="721"/>
      <c r="M9" s="722"/>
      <c r="N9" s="722"/>
      <c r="O9" s="382"/>
      <c r="P9" s="382"/>
      <c r="Q9" s="679"/>
      <c r="R9" s="679"/>
      <c r="S9" s="383"/>
      <c r="T9" s="679"/>
      <c r="U9" s="723"/>
      <c r="V9" s="724"/>
      <c r="W9" s="679"/>
      <c r="X9" s="725"/>
      <c r="Y9" s="726"/>
      <c r="Z9" s="725"/>
      <c r="AA9" s="726"/>
      <c r="AB9" s="725"/>
      <c r="AC9" s="727"/>
      <c r="AD9" s="728"/>
      <c r="AE9" s="729"/>
      <c r="AF9" s="674"/>
      <c r="AG9" s="677"/>
      <c r="AH9" s="384"/>
      <c r="AI9" s="385"/>
      <c r="AJ9" s="717"/>
      <c r="AK9" s="718"/>
      <c r="AL9" s="366"/>
    </row>
    <row r="10" spans="1:38" ht="27" customHeight="1">
      <c r="A10" s="364"/>
      <c r="B10" s="654"/>
      <c r="C10" s="369"/>
      <c r="D10" s="666"/>
      <c r="E10" s="667"/>
      <c r="F10" s="667"/>
      <c r="G10" s="667"/>
      <c r="H10" s="667"/>
      <c r="I10" s="667"/>
      <c r="J10" s="667"/>
      <c r="K10" s="667"/>
      <c r="L10" s="667"/>
      <c r="M10" s="667"/>
      <c r="N10" s="668"/>
      <c r="O10" s="370"/>
      <c r="P10" s="371"/>
      <c r="Q10" s="669"/>
      <c r="R10" s="669"/>
      <c r="S10" s="372"/>
      <c r="T10" s="669"/>
      <c r="U10" s="680"/>
      <c r="V10" s="681"/>
      <c r="W10" s="669"/>
      <c r="X10" s="682"/>
      <c r="Y10" s="683"/>
      <c r="Z10" s="682"/>
      <c r="AA10" s="683"/>
      <c r="AB10" s="682"/>
      <c r="AC10" s="684"/>
      <c r="AD10" s="685"/>
      <c r="AE10" s="686"/>
      <c r="AF10" s="730"/>
      <c r="AG10" s="731"/>
      <c r="AH10" s="373"/>
      <c r="AI10" s="374"/>
      <c r="AJ10" s="691"/>
      <c r="AK10" s="692"/>
      <c r="AL10" s="366"/>
    </row>
    <row r="11" spans="1:38" ht="27" customHeight="1">
      <c r="A11" s="364"/>
      <c r="B11" s="654"/>
      <c r="C11" s="381"/>
      <c r="D11" s="376"/>
      <c r="E11" s="693"/>
      <c r="F11" s="694"/>
      <c r="G11" s="695"/>
      <c r="H11" s="696"/>
      <c r="I11" s="696"/>
      <c r="J11" s="697"/>
      <c r="K11" s="698"/>
      <c r="L11" s="699"/>
      <c r="M11" s="699"/>
      <c r="N11" s="699"/>
      <c r="O11" s="382"/>
      <c r="P11" s="382"/>
      <c r="Q11" s="679"/>
      <c r="R11" s="679"/>
      <c r="S11" s="383"/>
      <c r="T11" s="679"/>
      <c r="U11" s="723"/>
      <c r="V11" s="724"/>
      <c r="W11" s="679"/>
      <c r="X11" s="725"/>
      <c r="Y11" s="726"/>
      <c r="Z11" s="725"/>
      <c r="AA11" s="726"/>
      <c r="AB11" s="725"/>
      <c r="AC11" s="727"/>
      <c r="AD11" s="728"/>
      <c r="AE11" s="729"/>
      <c r="AF11" s="674"/>
      <c r="AG11" s="677"/>
      <c r="AH11" s="384"/>
      <c r="AI11" s="385"/>
      <c r="AJ11" s="717"/>
      <c r="AK11" s="718"/>
      <c r="AL11" s="366"/>
    </row>
    <row r="12" spans="1:38" ht="27" customHeight="1">
      <c r="A12" s="364"/>
      <c r="B12" s="654"/>
      <c r="C12" s="387"/>
      <c r="D12" s="388"/>
      <c r="E12" s="687"/>
      <c r="F12" s="688"/>
      <c r="G12" s="689"/>
      <c r="H12" s="690"/>
      <c r="I12" s="690"/>
      <c r="J12" s="690"/>
      <c r="K12" s="690"/>
      <c r="L12" s="690"/>
      <c r="M12" s="690"/>
      <c r="N12" s="690"/>
      <c r="O12" s="389"/>
      <c r="P12" s="389"/>
      <c r="Q12" s="732"/>
      <c r="R12" s="732"/>
      <c r="S12" s="390"/>
      <c r="T12" s="732"/>
      <c r="U12" s="733"/>
      <c r="V12" s="734"/>
      <c r="W12" s="732"/>
      <c r="X12" s="735"/>
      <c r="Y12" s="736"/>
      <c r="Z12" s="735"/>
      <c r="AA12" s="736"/>
      <c r="AB12" s="735"/>
      <c r="AC12" s="737"/>
      <c r="AD12" s="738"/>
      <c r="AE12" s="739"/>
      <c r="AF12" s="689"/>
      <c r="AG12" s="690"/>
      <c r="AH12" s="391"/>
      <c r="AI12" s="392"/>
      <c r="AJ12" s="722"/>
      <c r="AK12" s="740"/>
      <c r="AL12" s="366"/>
    </row>
    <row r="13" spans="1:38" ht="27" customHeight="1" thickBot="1">
      <c r="A13" s="364"/>
      <c r="B13" s="655"/>
      <c r="C13" s="741" t="s">
        <v>587</v>
      </c>
      <c r="D13" s="742"/>
      <c r="E13" s="742"/>
      <c r="F13" s="742"/>
      <c r="G13" s="742"/>
      <c r="H13" s="742"/>
      <c r="I13" s="742"/>
      <c r="J13" s="742"/>
      <c r="K13" s="742"/>
      <c r="L13" s="742"/>
      <c r="M13" s="742"/>
      <c r="N13" s="742"/>
      <c r="O13" s="742"/>
      <c r="P13" s="393"/>
      <c r="Q13" s="743"/>
      <c r="R13" s="744"/>
      <c r="S13" s="394"/>
      <c r="T13" s="743"/>
      <c r="U13" s="745"/>
      <c r="V13" s="746"/>
      <c r="W13" s="747"/>
      <c r="X13" s="748"/>
      <c r="Y13" s="749"/>
      <c r="Z13" s="748"/>
      <c r="AA13" s="749"/>
      <c r="AB13" s="748"/>
      <c r="AC13" s="750"/>
      <c r="AD13" s="751"/>
      <c r="AE13" s="750"/>
      <c r="AF13" s="752"/>
      <c r="AG13" s="753"/>
      <c r="AH13" s="753"/>
      <c r="AI13" s="753"/>
      <c r="AJ13" s="753"/>
      <c r="AK13" s="754"/>
      <c r="AL13" s="366"/>
    </row>
    <row r="14" spans="1:38" ht="20.25" customHeight="1" thickBot="1">
      <c r="A14" s="364"/>
      <c r="B14" s="653" t="s">
        <v>588</v>
      </c>
      <c r="C14" s="656" t="s">
        <v>566</v>
      </c>
      <c r="D14" s="760" t="s">
        <v>589</v>
      </c>
      <c r="E14" s="761"/>
      <c r="F14" s="761"/>
      <c r="G14" s="761"/>
      <c r="H14" s="761"/>
      <c r="I14" s="761"/>
      <c r="J14" s="761"/>
      <c r="K14" s="761"/>
      <c r="L14" s="761"/>
      <c r="M14" s="761"/>
      <c r="N14" s="761"/>
      <c r="O14" s="762"/>
      <c r="P14" s="650" t="s">
        <v>714</v>
      </c>
      <c r="Q14" s="661" t="s">
        <v>569</v>
      </c>
      <c r="R14" s="662"/>
      <c r="S14" s="663" t="s">
        <v>570</v>
      </c>
      <c r="T14" s="662" t="s">
        <v>571</v>
      </c>
      <c r="U14" s="670"/>
      <c r="V14" s="670"/>
      <c r="W14" s="670"/>
      <c r="X14" s="670"/>
      <c r="Y14" s="670"/>
      <c r="Z14" s="670"/>
      <c r="AA14" s="670"/>
      <c r="AB14" s="670"/>
      <c r="AC14" s="670"/>
      <c r="AD14" s="671"/>
      <c r="AE14" s="671"/>
      <c r="AF14" s="652" t="s">
        <v>572</v>
      </c>
      <c r="AG14" s="652"/>
      <c r="AH14" s="652"/>
      <c r="AI14" s="652"/>
      <c r="AJ14" s="710" t="s">
        <v>573</v>
      </c>
      <c r="AK14" s="711"/>
      <c r="AL14" s="366"/>
    </row>
    <row r="15" spans="1:38" ht="22.5" customHeight="1">
      <c r="A15" s="364"/>
      <c r="B15" s="654"/>
      <c r="C15" s="657"/>
      <c r="D15" s="664"/>
      <c r="E15" s="647" t="s">
        <v>590</v>
      </c>
      <c r="F15" s="638"/>
      <c r="G15" s="638"/>
      <c r="H15" s="638"/>
      <c r="I15" s="639"/>
      <c r="J15" s="755" t="s">
        <v>591</v>
      </c>
      <c r="K15" s="756"/>
      <c r="L15" s="757" t="s">
        <v>592</v>
      </c>
      <c r="M15" s="758"/>
      <c r="N15" s="758"/>
      <c r="O15" s="759"/>
      <c r="P15" s="651"/>
      <c r="Q15" s="632"/>
      <c r="R15" s="632"/>
      <c r="S15" s="664"/>
      <c r="T15" s="649" t="s">
        <v>578</v>
      </c>
      <c r="U15" s="649"/>
      <c r="V15" s="649"/>
      <c r="W15" s="649"/>
      <c r="X15" s="632" t="s">
        <v>579</v>
      </c>
      <c r="Y15" s="633"/>
      <c r="Z15" s="633"/>
      <c r="AA15" s="633"/>
      <c r="AB15" s="633"/>
      <c r="AC15" s="634"/>
      <c r="AD15" s="713" t="s">
        <v>580</v>
      </c>
      <c r="AE15" s="714"/>
      <c r="AF15" s="626" t="s">
        <v>581</v>
      </c>
      <c r="AG15" s="627"/>
      <c r="AH15" s="627" t="s">
        <v>582</v>
      </c>
      <c r="AI15" s="627" t="s">
        <v>583</v>
      </c>
      <c r="AJ15" s="627"/>
      <c r="AK15" s="712"/>
      <c r="AL15" s="366"/>
    </row>
    <row r="16" spans="1:38" ht="23.25" customHeight="1">
      <c r="A16" s="364"/>
      <c r="B16" s="654"/>
      <c r="C16" s="657"/>
      <c r="D16" s="665"/>
      <c r="E16" s="648"/>
      <c r="F16" s="641"/>
      <c r="G16" s="641"/>
      <c r="H16" s="641"/>
      <c r="I16" s="642"/>
      <c r="J16" s="645"/>
      <c r="K16" s="646"/>
      <c r="L16" s="648"/>
      <c r="M16" s="641"/>
      <c r="N16" s="641"/>
      <c r="O16" s="642"/>
      <c r="P16" s="651"/>
      <c r="Q16" s="632"/>
      <c r="R16" s="632"/>
      <c r="S16" s="665"/>
      <c r="T16" s="367"/>
      <c r="U16" s="368"/>
      <c r="V16" s="630" t="s">
        <v>584</v>
      </c>
      <c r="W16" s="631"/>
      <c r="X16" s="632" t="s">
        <v>269</v>
      </c>
      <c r="Y16" s="633"/>
      <c r="Z16" s="632" t="s">
        <v>585</v>
      </c>
      <c r="AA16" s="633"/>
      <c r="AB16" s="632" t="s">
        <v>586</v>
      </c>
      <c r="AC16" s="634"/>
      <c r="AD16" s="715"/>
      <c r="AE16" s="716"/>
      <c r="AF16" s="626"/>
      <c r="AG16" s="627"/>
      <c r="AH16" s="628"/>
      <c r="AI16" s="629"/>
      <c r="AJ16" s="627"/>
      <c r="AK16" s="712"/>
      <c r="AL16" s="366"/>
    </row>
    <row r="17" spans="1:38" ht="27" customHeight="1">
      <c r="A17" s="364"/>
      <c r="B17" s="654"/>
      <c r="C17" s="369"/>
      <c r="D17" s="755"/>
      <c r="E17" s="799"/>
      <c r="F17" s="799"/>
      <c r="G17" s="799"/>
      <c r="H17" s="799"/>
      <c r="I17" s="799"/>
      <c r="J17" s="799"/>
      <c r="K17" s="799"/>
      <c r="L17" s="799"/>
      <c r="M17" s="799"/>
      <c r="N17" s="799"/>
      <c r="O17" s="756"/>
      <c r="P17" s="395"/>
      <c r="Q17" s="669"/>
      <c r="R17" s="669"/>
      <c r="S17" s="372"/>
      <c r="T17" s="669"/>
      <c r="U17" s="680"/>
      <c r="V17" s="681"/>
      <c r="W17" s="669"/>
      <c r="X17" s="682"/>
      <c r="Y17" s="683"/>
      <c r="Z17" s="682"/>
      <c r="AA17" s="683"/>
      <c r="AB17" s="682"/>
      <c r="AC17" s="684"/>
      <c r="AD17" s="685"/>
      <c r="AE17" s="686"/>
      <c r="AF17" s="730"/>
      <c r="AG17" s="731"/>
      <c r="AH17" s="373"/>
      <c r="AI17" s="374"/>
      <c r="AJ17" s="691"/>
      <c r="AK17" s="692"/>
      <c r="AL17" s="366"/>
    </row>
    <row r="18" spans="1:38" ht="27" customHeight="1">
      <c r="A18" s="364"/>
      <c r="B18" s="654"/>
      <c r="C18" s="375"/>
      <c r="D18" s="396"/>
      <c r="E18" s="693"/>
      <c r="F18" s="694"/>
      <c r="G18" s="694"/>
      <c r="H18" s="694"/>
      <c r="I18" s="695"/>
      <c r="J18" s="696"/>
      <c r="K18" s="696"/>
      <c r="L18" s="796"/>
      <c r="M18" s="797"/>
      <c r="N18" s="797"/>
      <c r="O18" s="798"/>
      <c r="P18" s="397"/>
      <c r="Q18" s="700"/>
      <c r="R18" s="700"/>
      <c r="S18" s="378"/>
      <c r="T18" s="700"/>
      <c r="U18" s="701"/>
      <c r="V18" s="702"/>
      <c r="W18" s="700"/>
      <c r="X18" s="703"/>
      <c r="Y18" s="704"/>
      <c r="Z18" s="703"/>
      <c r="AA18" s="704"/>
      <c r="AB18" s="703"/>
      <c r="AC18" s="705"/>
      <c r="AD18" s="706"/>
      <c r="AE18" s="707"/>
      <c r="AF18" s="695"/>
      <c r="AG18" s="698"/>
      <c r="AH18" s="379"/>
      <c r="AI18" s="380"/>
      <c r="AJ18" s="708"/>
      <c r="AK18" s="709"/>
      <c r="AL18" s="366"/>
    </row>
    <row r="19" spans="1:38" ht="27" customHeight="1">
      <c r="A19" s="364"/>
      <c r="B19" s="654"/>
      <c r="C19" s="381"/>
      <c r="D19" s="398"/>
      <c r="E19" s="763"/>
      <c r="F19" s="764"/>
      <c r="G19" s="764"/>
      <c r="H19" s="764"/>
      <c r="I19" s="765"/>
      <c r="J19" s="766"/>
      <c r="K19" s="766"/>
      <c r="L19" s="767"/>
      <c r="M19" s="768"/>
      <c r="N19" s="768"/>
      <c r="O19" s="769"/>
      <c r="P19" s="399"/>
      <c r="Q19" s="679"/>
      <c r="R19" s="679"/>
      <c r="S19" s="383"/>
      <c r="T19" s="679"/>
      <c r="U19" s="723"/>
      <c r="V19" s="724"/>
      <c r="W19" s="679"/>
      <c r="X19" s="725"/>
      <c r="Y19" s="726"/>
      <c r="Z19" s="725"/>
      <c r="AA19" s="726"/>
      <c r="AB19" s="725"/>
      <c r="AC19" s="727"/>
      <c r="AD19" s="728"/>
      <c r="AE19" s="729"/>
      <c r="AF19" s="674"/>
      <c r="AG19" s="677"/>
      <c r="AH19" s="384"/>
      <c r="AI19" s="385"/>
      <c r="AJ19" s="717"/>
      <c r="AK19" s="718"/>
      <c r="AL19" s="366"/>
    </row>
    <row r="20" spans="1:38" ht="27" customHeight="1">
      <c r="A20" s="364"/>
      <c r="B20" s="654"/>
      <c r="C20" s="369"/>
      <c r="D20" s="647"/>
      <c r="E20" s="638"/>
      <c r="F20" s="638"/>
      <c r="G20" s="638"/>
      <c r="H20" s="638"/>
      <c r="I20" s="638"/>
      <c r="J20" s="638"/>
      <c r="K20" s="638"/>
      <c r="L20" s="638"/>
      <c r="M20" s="638"/>
      <c r="N20" s="638"/>
      <c r="O20" s="639"/>
      <c r="P20" s="371"/>
      <c r="Q20" s="669"/>
      <c r="R20" s="669"/>
      <c r="S20" s="372"/>
      <c r="T20" s="669"/>
      <c r="U20" s="680"/>
      <c r="V20" s="681"/>
      <c r="W20" s="669"/>
      <c r="X20" s="682"/>
      <c r="Y20" s="683"/>
      <c r="Z20" s="682"/>
      <c r="AA20" s="683"/>
      <c r="AB20" s="682"/>
      <c r="AC20" s="684"/>
      <c r="AD20" s="685"/>
      <c r="AE20" s="686"/>
      <c r="AF20" s="730"/>
      <c r="AG20" s="731"/>
      <c r="AH20" s="373"/>
      <c r="AI20" s="374"/>
      <c r="AJ20" s="691"/>
      <c r="AK20" s="692"/>
      <c r="AL20" s="366"/>
    </row>
    <row r="21" spans="1:38" ht="27" customHeight="1">
      <c r="A21" s="364"/>
      <c r="B21" s="654"/>
      <c r="C21" s="381"/>
      <c r="D21" s="396"/>
      <c r="E21" s="770"/>
      <c r="F21" s="771"/>
      <c r="G21" s="771"/>
      <c r="H21" s="771"/>
      <c r="I21" s="772"/>
      <c r="J21" s="773"/>
      <c r="K21" s="773"/>
      <c r="L21" s="774"/>
      <c r="M21" s="775"/>
      <c r="N21" s="775"/>
      <c r="O21" s="776"/>
      <c r="P21" s="400"/>
      <c r="Q21" s="679"/>
      <c r="R21" s="679"/>
      <c r="S21" s="383"/>
      <c r="T21" s="679"/>
      <c r="U21" s="723"/>
      <c r="V21" s="724"/>
      <c r="W21" s="679"/>
      <c r="X21" s="725"/>
      <c r="Y21" s="726"/>
      <c r="Z21" s="725"/>
      <c r="AA21" s="726"/>
      <c r="AB21" s="725"/>
      <c r="AC21" s="727"/>
      <c r="AD21" s="728"/>
      <c r="AE21" s="729"/>
      <c r="AF21" s="674"/>
      <c r="AG21" s="677"/>
      <c r="AH21" s="384"/>
      <c r="AI21" s="385"/>
      <c r="AJ21" s="717"/>
      <c r="AK21" s="718"/>
      <c r="AL21" s="366"/>
    </row>
    <row r="22" spans="1:38" ht="27" customHeight="1">
      <c r="A22" s="364"/>
      <c r="B22" s="654"/>
      <c r="C22" s="381"/>
      <c r="D22" s="396"/>
      <c r="E22" s="672"/>
      <c r="F22" s="673"/>
      <c r="G22" s="673"/>
      <c r="H22" s="673"/>
      <c r="I22" s="674"/>
      <c r="J22" s="675"/>
      <c r="K22" s="675"/>
      <c r="L22" s="777"/>
      <c r="M22" s="778"/>
      <c r="N22" s="778"/>
      <c r="O22" s="779"/>
      <c r="P22" s="401"/>
      <c r="Q22" s="679"/>
      <c r="R22" s="679"/>
      <c r="S22" s="383"/>
      <c r="T22" s="679"/>
      <c r="U22" s="723"/>
      <c r="V22" s="724"/>
      <c r="W22" s="679"/>
      <c r="X22" s="725"/>
      <c r="Y22" s="726"/>
      <c r="Z22" s="725"/>
      <c r="AA22" s="726"/>
      <c r="AB22" s="725"/>
      <c r="AC22" s="727"/>
      <c r="AD22" s="728"/>
      <c r="AE22" s="729"/>
      <c r="AF22" s="674"/>
      <c r="AG22" s="677"/>
      <c r="AH22" s="384"/>
      <c r="AI22" s="385"/>
      <c r="AJ22" s="717"/>
      <c r="AK22" s="718"/>
      <c r="AL22" s="366"/>
    </row>
    <row r="23" spans="1:38" ht="27" customHeight="1">
      <c r="A23" s="364"/>
      <c r="B23" s="654"/>
      <c r="C23" s="387"/>
      <c r="D23" s="402"/>
      <c r="E23" s="687"/>
      <c r="F23" s="688"/>
      <c r="G23" s="688"/>
      <c r="H23" s="688"/>
      <c r="I23" s="689"/>
      <c r="J23" s="690"/>
      <c r="K23" s="690"/>
      <c r="L23" s="780"/>
      <c r="M23" s="781"/>
      <c r="N23" s="781"/>
      <c r="O23" s="782"/>
      <c r="P23" s="403"/>
      <c r="Q23" s="732"/>
      <c r="R23" s="732"/>
      <c r="S23" s="390"/>
      <c r="T23" s="732"/>
      <c r="U23" s="733"/>
      <c r="V23" s="734"/>
      <c r="W23" s="732"/>
      <c r="X23" s="735"/>
      <c r="Y23" s="736"/>
      <c r="Z23" s="735"/>
      <c r="AA23" s="736"/>
      <c r="AB23" s="735"/>
      <c r="AC23" s="737"/>
      <c r="AD23" s="738"/>
      <c r="AE23" s="739"/>
      <c r="AF23" s="689"/>
      <c r="AG23" s="690"/>
      <c r="AH23" s="391"/>
      <c r="AI23" s="392"/>
      <c r="AJ23" s="722"/>
      <c r="AK23" s="740"/>
      <c r="AL23" s="366"/>
    </row>
    <row r="24" spans="1:38" ht="27" customHeight="1" thickBot="1">
      <c r="A24" s="364"/>
      <c r="B24" s="655"/>
      <c r="C24" s="741" t="s">
        <v>587</v>
      </c>
      <c r="D24" s="742"/>
      <c r="E24" s="742"/>
      <c r="F24" s="742"/>
      <c r="G24" s="742"/>
      <c r="H24" s="742"/>
      <c r="I24" s="742"/>
      <c r="J24" s="742"/>
      <c r="K24" s="742"/>
      <c r="L24" s="742"/>
      <c r="M24" s="742"/>
      <c r="N24" s="742"/>
      <c r="O24" s="742"/>
      <c r="P24" s="393"/>
      <c r="Q24" s="743"/>
      <c r="R24" s="744"/>
      <c r="S24" s="394"/>
      <c r="T24" s="743"/>
      <c r="U24" s="794"/>
      <c r="V24" s="747"/>
      <c r="W24" s="744"/>
      <c r="X24" s="783"/>
      <c r="Y24" s="795"/>
      <c r="Z24" s="783"/>
      <c r="AA24" s="795"/>
      <c r="AB24" s="783"/>
      <c r="AC24" s="748"/>
      <c r="AD24" s="784"/>
      <c r="AE24" s="785"/>
      <c r="AF24" s="752"/>
      <c r="AG24" s="753"/>
      <c r="AH24" s="753"/>
      <c r="AI24" s="753"/>
      <c r="AJ24" s="753"/>
      <c r="AK24" s="754"/>
      <c r="AL24" s="366"/>
    </row>
    <row r="25" spans="1:38" ht="27" customHeight="1" thickBot="1">
      <c r="A25" s="364"/>
      <c r="B25" s="786" t="s">
        <v>593</v>
      </c>
      <c r="C25" s="787"/>
      <c r="D25" s="787"/>
      <c r="E25" s="787"/>
      <c r="F25" s="787"/>
      <c r="G25" s="787"/>
      <c r="H25" s="787"/>
      <c r="I25" s="787"/>
      <c r="J25" s="787"/>
      <c r="K25" s="787"/>
      <c r="L25" s="787"/>
      <c r="M25" s="787"/>
      <c r="N25" s="787"/>
      <c r="O25" s="787"/>
      <c r="P25" s="404"/>
      <c r="Q25" s="788"/>
      <c r="R25" s="788"/>
      <c r="S25" s="405"/>
      <c r="T25" s="788"/>
      <c r="U25" s="789"/>
      <c r="V25" s="790"/>
      <c r="W25" s="788"/>
      <c r="X25" s="791"/>
      <c r="Y25" s="792"/>
      <c r="Z25" s="791"/>
      <c r="AA25" s="792"/>
      <c r="AB25" s="791"/>
      <c r="AC25" s="793"/>
      <c r="AD25" s="803"/>
      <c r="AE25" s="804"/>
      <c r="AF25" s="805"/>
      <c r="AG25" s="806"/>
      <c r="AH25" s="806"/>
      <c r="AI25" s="806"/>
      <c r="AJ25" s="806"/>
      <c r="AK25" s="807"/>
      <c r="AL25" s="366"/>
    </row>
    <row r="26" spans="1:38" ht="17.25" customHeight="1">
      <c r="B26" s="406" t="s">
        <v>514</v>
      </c>
      <c r="C26" s="362" t="s">
        <v>594</v>
      </c>
      <c r="E26" s="363"/>
      <c r="F26" s="363"/>
      <c r="G26" s="363"/>
      <c r="H26" s="363"/>
      <c r="I26" s="363"/>
      <c r="J26" s="363"/>
      <c r="K26" s="363"/>
      <c r="L26" s="363"/>
      <c r="M26" s="363"/>
      <c r="N26" s="363"/>
      <c r="O26" s="363"/>
      <c r="P26" s="363"/>
      <c r="Q26" s="363"/>
      <c r="R26" s="363"/>
      <c r="S26" s="363"/>
      <c r="T26" s="363"/>
      <c r="U26" s="363"/>
      <c r="V26" s="363"/>
      <c r="W26" s="363"/>
      <c r="X26" s="363"/>
      <c r="Y26" s="363"/>
      <c r="Z26" s="363"/>
      <c r="AA26" s="363"/>
      <c r="AB26" s="363"/>
      <c r="AC26" s="363"/>
      <c r="AD26" s="363"/>
      <c r="AE26" s="363"/>
      <c r="AF26" s="363"/>
      <c r="AG26" s="363"/>
      <c r="AH26" s="363"/>
    </row>
    <row r="27" spans="1:38" ht="17.25" customHeight="1">
      <c r="B27" s="406">
        <v>2</v>
      </c>
      <c r="C27" s="362" t="s">
        <v>642</v>
      </c>
      <c r="E27" s="363"/>
      <c r="F27" s="363"/>
      <c r="G27" s="363"/>
      <c r="H27" s="363"/>
      <c r="I27" s="363"/>
      <c r="J27" s="363"/>
      <c r="K27" s="363"/>
      <c r="L27" s="363"/>
      <c r="M27" s="363"/>
      <c r="N27" s="363"/>
      <c r="O27" s="363"/>
      <c r="P27" s="363"/>
      <c r="Q27" s="363"/>
      <c r="R27" s="363"/>
      <c r="S27" s="363"/>
      <c r="T27" s="363"/>
      <c r="U27" s="363"/>
      <c r="V27" s="363"/>
      <c r="W27" s="363"/>
      <c r="X27" s="363"/>
      <c r="Y27" s="363"/>
      <c r="Z27" s="363"/>
      <c r="AA27" s="363"/>
      <c r="AB27" s="363"/>
      <c r="AC27" s="363"/>
      <c r="AD27" s="363"/>
      <c r="AE27" s="363"/>
      <c r="AF27" s="363"/>
      <c r="AG27" s="363"/>
      <c r="AH27" s="363"/>
      <c r="AI27" s="363"/>
      <c r="AJ27" s="363"/>
      <c r="AK27" s="363"/>
    </row>
    <row r="28" spans="1:38" ht="17.25" customHeight="1">
      <c r="B28" s="406">
        <v>3</v>
      </c>
      <c r="C28" s="362" t="s">
        <v>595</v>
      </c>
      <c r="E28" s="363"/>
      <c r="F28" s="363"/>
      <c r="G28" s="363"/>
      <c r="H28" s="363"/>
      <c r="I28" s="363"/>
      <c r="J28" s="363"/>
      <c r="K28" s="363"/>
      <c r="L28" s="363"/>
      <c r="M28" s="363"/>
      <c r="N28" s="363"/>
      <c r="O28" s="363"/>
      <c r="P28" s="363"/>
      <c r="Q28" s="363"/>
      <c r="R28" s="363"/>
      <c r="S28" s="363"/>
      <c r="T28" s="363"/>
      <c r="U28" s="363"/>
      <c r="V28" s="363"/>
      <c r="W28" s="363"/>
      <c r="X28" s="363"/>
      <c r="Y28" s="363"/>
      <c r="Z28" s="363"/>
      <c r="AA28" s="363"/>
      <c r="AB28" s="363"/>
      <c r="AC28" s="363"/>
      <c r="AD28" s="363"/>
      <c r="AE28" s="363"/>
      <c r="AF28" s="363"/>
      <c r="AG28" s="363"/>
      <c r="AH28" s="363"/>
      <c r="AI28" s="363"/>
      <c r="AJ28" s="363"/>
      <c r="AK28" s="363"/>
    </row>
    <row r="29" spans="1:38" ht="17.25" customHeight="1">
      <c r="B29" s="406">
        <v>4</v>
      </c>
      <c r="C29" s="362" t="s">
        <v>596</v>
      </c>
      <c r="E29" s="363"/>
      <c r="F29" s="363"/>
      <c r="G29" s="363"/>
      <c r="H29" s="363"/>
      <c r="I29" s="363"/>
      <c r="J29" s="363"/>
      <c r="K29" s="363"/>
      <c r="L29" s="363"/>
      <c r="M29" s="363"/>
      <c r="N29" s="363"/>
      <c r="O29" s="363"/>
      <c r="P29" s="363"/>
      <c r="Q29" s="363"/>
      <c r="R29" s="363"/>
      <c r="S29" s="363"/>
      <c r="T29" s="363"/>
      <c r="U29" s="363"/>
      <c r="V29" s="363"/>
      <c r="W29" s="363"/>
      <c r="X29" s="363"/>
      <c r="Y29" s="363"/>
      <c r="Z29" s="363"/>
      <c r="AA29" s="363"/>
      <c r="AB29" s="363"/>
      <c r="AC29" s="363"/>
      <c r="AD29" s="363"/>
      <c r="AE29" s="363"/>
      <c r="AF29" s="363"/>
      <c r="AG29" s="363"/>
      <c r="AH29" s="363"/>
      <c r="AI29" s="363"/>
      <c r="AJ29" s="363"/>
      <c r="AK29" s="363"/>
    </row>
    <row r="30" spans="1:38" ht="17.25" customHeight="1">
      <c r="B30" s="406">
        <v>5</v>
      </c>
      <c r="C30" s="362" t="s">
        <v>707</v>
      </c>
      <c r="E30" s="363"/>
      <c r="F30" s="363"/>
      <c r="G30" s="363"/>
      <c r="H30" s="363"/>
      <c r="I30" s="363"/>
      <c r="J30" s="363"/>
      <c r="K30" s="363"/>
      <c r="L30" s="363"/>
      <c r="M30" s="363"/>
      <c r="N30" s="363"/>
      <c r="O30" s="363"/>
      <c r="P30" s="363"/>
      <c r="Q30" s="363"/>
      <c r="R30" s="363"/>
      <c r="S30" s="363"/>
      <c r="T30" s="363"/>
      <c r="U30" s="363"/>
      <c r="V30" s="363"/>
      <c r="W30" s="363"/>
      <c r="X30" s="363"/>
      <c r="Y30" s="363"/>
      <c r="Z30" s="363"/>
      <c r="AA30" s="363"/>
      <c r="AB30" s="363"/>
      <c r="AC30" s="363"/>
      <c r="AD30" s="363"/>
      <c r="AE30" s="363"/>
      <c r="AF30" s="363"/>
      <c r="AG30" s="363"/>
      <c r="AH30" s="363"/>
      <c r="AI30" s="363"/>
      <c r="AJ30" s="363"/>
      <c r="AK30" s="363"/>
    </row>
    <row r="31" spans="1:38" ht="17.25" customHeight="1">
      <c r="B31" s="406">
        <v>6</v>
      </c>
      <c r="C31" s="362" t="s">
        <v>719</v>
      </c>
      <c r="E31" s="363"/>
      <c r="F31" s="363"/>
      <c r="G31" s="363"/>
      <c r="H31" s="363"/>
      <c r="I31" s="363"/>
      <c r="J31" s="363"/>
      <c r="K31" s="363"/>
      <c r="L31" s="363"/>
      <c r="M31" s="363"/>
      <c r="N31" s="363"/>
      <c r="O31" s="363"/>
      <c r="P31" s="363"/>
      <c r="Q31" s="363"/>
      <c r="R31" s="363"/>
      <c r="S31" s="363"/>
      <c r="T31" s="363"/>
      <c r="U31" s="363"/>
      <c r="V31" s="363"/>
      <c r="W31" s="363"/>
      <c r="X31" s="363"/>
      <c r="Y31" s="363"/>
      <c r="Z31" s="363"/>
      <c r="AA31" s="363"/>
      <c r="AB31" s="363"/>
      <c r="AC31" s="363"/>
      <c r="AD31" s="363"/>
      <c r="AE31" s="363"/>
      <c r="AF31" s="363"/>
      <c r="AG31" s="363"/>
      <c r="AH31" s="363"/>
      <c r="AI31" s="363"/>
      <c r="AJ31" s="363"/>
      <c r="AK31" s="363"/>
    </row>
    <row r="32" spans="1:38" ht="17.25" customHeight="1">
      <c r="B32" s="406"/>
    </row>
    <row r="33" spans="1:51" ht="21.75" customHeight="1">
      <c r="A33" s="365"/>
      <c r="B33" s="365" t="s">
        <v>621</v>
      </c>
      <c r="D33" s="289"/>
    </row>
    <row r="34" spans="1:51" s="45" customFormat="1" ht="24" customHeight="1">
      <c r="B34" s="808" t="s">
        <v>265</v>
      </c>
      <c r="C34" s="809"/>
      <c r="D34" s="812" t="s">
        <v>597</v>
      </c>
      <c r="E34" s="813"/>
      <c r="F34" s="813"/>
      <c r="G34" s="813"/>
      <c r="H34" s="813"/>
      <c r="I34" s="813"/>
      <c r="J34" s="813"/>
      <c r="K34" s="813"/>
      <c r="L34" s="813"/>
      <c r="M34" s="823" t="s">
        <v>539</v>
      </c>
      <c r="N34" s="824"/>
      <c r="O34" s="824"/>
      <c r="P34" s="824"/>
      <c r="Q34" s="824"/>
      <c r="R34" s="824"/>
      <c r="S34" s="824"/>
      <c r="T34" s="824"/>
      <c r="U34" s="824"/>
      <c r="V34" s="824"/>
      <c r="W34" s="825"/>
      <c r="X34" s="812" t="s">
        <v>540</v>
      </c>
      <c r="Y34" s="813"/>
      <c r="Z34" s="813"/>
      <c r="AA34" s="813"/>
      <c r="AB34" s="813"/>
      <c r="AC34" s="816"/>
      <c r="AD34" s="812" t="s">
        <v>3</v>
      </c>
      <c r="AE34" s="813"/>
      <c r="AF34" s="813"/>
      <c r="AG34" s="813"/>
      <c r="AH34" s="813"/>
      <c r="AI34" s="813"/>
      <c r="AJ34" s="813"/>
      <c r="AK34" s="816"/>
      <c r="AN34" s="408"/>
      <c r="AO34" s="408"/>
      <c r="AP34" s="408"/>
      <c r="AQ34" s="408"/>
      <c r="AR34" s="408"/>
      <c r="AS34" s="408"/>
      <c r="AT34" s="408"/>
      <c r="AU34" s="408"/>
      <c r="AV34" s="408"/>
      <c r="AW34" s="408"/>
      <c r="AX34" s="408"/>
      <c r="AY34" s="408"/>
    </row>
    <row r="35" spans="1:51" s="45" customFormat="1" ht="30.75" customHeight="1">
      <c r="B35" s="810"/>
      <c r="C35" s="811"/>
      <c r="D35" s="814"/>
      <c r="E35" s="815"/>
      <c r="F35" s="815"/>
      <c r="G35" s="815"/>
      <c r="H35" s="815"/>
      <c r="I35" s="815"/>
      <c r="J35" s="815"/>
      <c r="K35" s="815"/>
      <c r="L35" s="815"/>
      <c r="M35" s="814" t="s">
        <v>710</v>
      </c>
      <c r="N35" s="826"/>
      <c r="O35" s="827"/>
      <c r="P35" s="828" t="s">
        <v>711</v>
      </c>
      <c r="Q35" s="829"/>
      <c r="R35" s="824" t="s">
        <v>705</v>
      </c>
      <c r="S35" s="824"/>
      <c r="T35" s="824"/>
      <c r="U35" s="824"/>
      <c r="V35" s="824"/>
      <c r="W35" s="825"/>
      <c r="X35" s="814"/>
      <c r="Y35" s="815"/>
      <c r="Z35" s="815"/>
      <c r="AA35" s="815"/>
      <c r="AB35" s="815"/>
      <c r="AC35" s="817"/>
      <c r="AD35" s="814"/>
      <c r="AE35" s="815"/>
      <c r="AF35" s="815"/>
      <c r="AG35" s="815"/>
      <c r="AH35" s="815"/>
      <c r="AI35" s="815"/>
      <c r="AJ35" s="815"/>
      <c r="AK35" s="817"/>
      <c r="AL35" s="46"/>
      <c r="AN35" s="408"/>
      <c r="AO35" s="408"/>
      <c r="AP35" s="408"/>
      <c r="AQ35" s="408"/>
      <c r="AR35" s="408"/>
      <c r="AS35" s="408"/>
      <c r="AT35" s="408"/>
      <c r="AU35" s="408"/>
      <c r="AV35" s="408"/>
      <c r="AW35" s="408"/>
      <c r="AX35" s="408"/>
      <c r="AY35" s="408"/>
    </row>
    <row r="36" spans="1:51" s="45" customFormat="1" ht="26.25" customHeight="1">
      <c r="B36" s="819">
        <v>1</v>
      </c>
      <c r="C36" s="819"/>
      <c r="D36" s="820"/>
      <c r="E36" s="821"/>
      <c r="F36" s="821"/>
      <c r="G36" s="821"/>
      <c r="H36" s="821"/>
      <c r="I36" s="821"/>
      <c r="J36" s="821"/>
      <c r="K36" s="821"/>
      <c r="L36" s="822"/>
      <c r="M36" s="409"/>
      <c r="N36" s="410"/>
      <c r="O36" s="411"/>
      <c r="P36" s="412"/>
      <c r="Q36" s="411"/>
      <c r="R36" s="410"/>
      <c r="S36" s="410"/>
      <c r="T36" s="410"/>
      <c r="U36" s="410"/>
      <c r="V36" s="410"/>
      <c r="W36" s="413"/>
      <c r="X36" s="800"/>
      <c r="Y36" s="801"/>
      <c r="Z36" s="801"/>
      <c r="AA36" s="801"/>
      <c r="AB36" s="801"/>
      <c r="AC36" s="802"/>
      <c r="AD36" s="818"/>
      <c r="AE36" s="818"/>
      <c r="AF36" s="818"/>
      <c r="AG36" s="818"/>
      <c r="AH36" s="818"/>
      <c r="AI36" s="818"/>
      <c r="AJ36" s="818"/>
      <c r="AK36" s="818"/>
      <c r="AL36" s="46"/>
      <c r="AO36" s="414"/>
    </row>
    <row r="37" spans="1:51" s="45" customFormat="1" ht="26.25" customHeight="1">
      <c r="B37" s="819">
        <v>2</v>
      </c>
      <c r="C37" s="819"/>
      <c r="D37" s="820"/>
      <c r="E37" s="821"/>
      <c r="F37" s="821"/>
      <c r="G37" s="821"/>
      <c r="H37" s="821"/>
      <c r="I37" s="821"/>
      <c r="J37" s="821"/>
      <c r="K37" s="821"/>
      <c r="L37" s="822"/>
      <c r="M37" s="409"/>
      <c r="N37" s="410"/>
      <c r="O37" s="411"/>
      <c r="P37" s="412"/>
      <c r="Q37" s="411"/>
      <c r="R37" s="410"/>
      <c r="S37" s="410"/>
      <c r="T37" s="410"/>
      <c r="U37" s="410"/>
      <c r="V37" s="410"/>
      <c r="W37" s="413"/>
      <c r="X37" s="800"/>
      <c r="Y37" s="801"/>
      <c r="Z37" s="801"/>
      <c r="AA37" s="801"/>
      <c r="AB37" s="801"/>
      <c r="AC37" s="802"/>
      <c r="AD37" s="818"/>
      <c r="AE37" s="818"/>
      <c r="AF37" s="818"/>
      <c r="AG37" s="818"/>
      <c r="AH37" s="818"/>
      <c r="AI37" s="818"/>
      <c r="AJ37" s="818"/>
      <c r="AK37" s="818"/>
      <c r="AL37" s="46"/>
      <c r="AO37" s="414"/>
    </row>
    <row r="38" spans="1:51" s="45" customFormat="1" ht="26.25" customHeight="1">
      <c r="B38" s="819">
        <v>3</v>
      </c>
      <c r="C38" s="819"/>
      <c r="D38" s="820"/>
      <c r="E38" s="821"/>
      <c r="F38" s="821"/>
      <c r="G38" s="821"/>
      <c r="H38" s="821"/>
      <c r="I38" s="821"/>
      <c r="J38" s="821"/>
      <c r="K38" s="821"/>
      <c r="L38" s="822"/>
      <c r="M38" s="409"/>
      <c r="N38" s="410"/>
      <c r="O38" s="411"/>
      <c r="P38" s="412"/>
      <c r="Q38" s="411"/>
      <c r="R38" s="410"/>
      <c r="S38" s="410"/>
      <c r="T38" s="410"/>
      <c r="U38" s="410"/>
      <c r="V38" s="410"/>
      <c r="W38" s="413"/>
      <c r="X38" s="800"/>
      <c r="Y38" s="801"/>
      <c r="Z38" s="801"/>
      <c r="AA38" s="801"/>
      <c r="AB38" s="801"/>
      <c r="AC38" s="802"/>
      <c r="AD38" s="818"/>
      <c r="AE38" s="818"/>
      <c r="AF38" s="818"/>
      <c r="AG38" s="818"/>
      <c r="AH38" s="818"/>
      <c r="AI38" s="818"/>
      <c r="AJ38" s="818"/>
      <c r="AK38" s="818"/>
      <c r="AL38" s="46"/>
      <c r="AO38" s="414"/>
    </row>
    <row r="39" spans="1:51" s="45" customFormat="1" ht="26.25" customHeight="1">
      <c r="B39" s="819">
        <v>4</v>
      </c>
      <c r="C39" s="819"/>
      <c r="D39" s="820"/>
      <c r="E39" s="821"/>
      <c r="F39" s="821"/>
      <c r="G39" s="821"/>
      <c r="H39" s="821"/>
      <c r="I39" s="821"/>
      <c r="J39" s="821"/>
      <c r="K39" s="821"/>
      <c r="L39" s="822"/>
      <c r="M39" s="409"/>
      <c r="N39" s="410"/>
      <c r="O39" s="411"/>
      <c r="P39" s="412"/>
      <c r="Q39" s="411"/>
      <c r="R39" s="410"/>
      <c r="S39" s="410"/>
      <c r="T39" s="410"/>
      <c r="U39" s="410"/>
      <c r="V39" s="410"/>
      <c r="W39" s="413"/>
      <c r="X39" s="800"/>
      <c r="Y39" s="801"/>
      <c r="Z39" s="801"/>
      <c r="AA39" s="801"/>
      <c r="AB39" s="801"/>
      <c r="AC39" s="802"/>
      <c r="AD39" s="818"/>
      <c r="AE39" s="818"/>
      <c r="AF39" s="818"/>
      <c r="AG39" s="818"/>
      <c r="AH39" s="818"/>
      <c r="AI39" s="818"/>
      <c r="AJ39" s="818"/>
      <c r="AK39" s="818"/>
      <c r="AL39" s="46"/>
      <c r="AO39" s="414"/>
    </row>
    <row r="40" spans="1:51" s="45" customFormat="1" ht="26.25" customHeight="1">
      <c r="B40" s="819">
        <v>5</v>
      </c>
      <c r="C40" s="819"/>
      <c r="D40" s="820"/>
      <c r="E40" s="821"/>
      <c r="F40" s="821"/>
      <c r="G40" s="821"/>
      <c r="H40" s="821"/>
      <c r="I40" s="821"/>
      <c r="J40" s="821"/>
      <c r="K40" s="821"/>
      <c r="L40" s="822"/>
      <c r="M40" s="409"/>
      <c r="N40" s="410"/>
      <c r="O40" s="411"/>
      <c r="P40" s="412"/>
      <c r="Q40" s="411"/>
      <c r="R40" s="410"/>
      <c r="S40" s="410"/>
      <c r="T40" s="410"/>
      <c r="U40" s="410"/>
      <c r="V40" s="410"/>
      <c r="W40" s="413"/>
      <c r="X40" s="800"/>
      <c r="Y40" s="801"/>
      <c r="Z40" s="801"/>
      <c r="AA40" s="801"/>
      <c r="AB40" s="801"/>
      <c r="AC40" s="802"/>
      <c r="AD40" s="818"/>
      <c r="AE40" s="818"/>
      <c r="AF40" s="818"/>
      <c r="AG40" s="818"/>
      <c r="AH40" s="818"/>
      <c r="AI40" s="818"/>
      <c r="AJ40" s="818"/>
      <c r="AK40" s="818"/>
      <c r="AL40" s="46"/>
      <c r="AO40" s="414"/>
    </row>
    <row r="41" spans="1:51" s="45" customFormat="1" ht="26.25" customHeight="1">
      <c r="B41" s="819">
        <v>6</v>
      </c>
      <c r="C41" s="819"/>
      <c r="D41" s="820"/>
      <c r="E41" s="821"/>
      <c r="F41" s="821"/>
      <c r="G41" s="821"/>
      <c r="H41" s="821"/>
      <c r="I41" s="821"/>
      <c r="J41" s="821"/>
      <c r="K41" s="821"/>
      <c r="L41" s="822"/>
      <c r="M41" s="409"/>
      <c r="N41" s="410"/>
      <c r="O41" s="411"/>
      <c r="P41" s="412"/>
      <c r="Q41" s="411"/>
      <c r="R41" s="410"/>
      <c r="S41" s="410"/>
      <c r="T41" s="410"/>
      <c r="U41" s="410"/>
      <c r="V41" s="410"/>
      <c r="W41" s="413"/>
      <c r="X41" s="800"/>
      <c r="Y41" s="801"/>
      <c r="Z41" s="801"/>
      <c r="AA41" s="801"/>
      <c r="AB41" s="801"/>
      <c r="AC41" s="802"/>
      <c r="AD41" s="818"/>
      <c r="AE41" s="818"/>
      <c r="AF41" s="818"/>
      <c r="AG41" s="818"/>
      <c r="AH41" s="818"/>
      <c r="AI41" s="818"/>
      <c r="AJ41" s="818"/>
      <c r="AK41" s="818"/>
      <c r="AL41" s="46"/>
      <c r="AO41" s="414"/>
    </row>
    <row r="42" spans="1:51" s="45" customFormat="1" ht="26.25" customHeight="1">
      <c r="B42" s="819"/>
      <c r="C42" s="819"/>
      <c r="D42" s="820"/>
      <c r="E42" s="821"/>
      <c r="F42" s="821"/>
      <c r="G42" s="821"/>
      <c r="H42" s="821"/>
      <c r="I42" s="821"/>
      <c r="J42" s="821"/>
      <c r="K42" s="821"/>
      <c r="L42" s="822"/>
      <c r="M42" s="409"/>
      <c r="N42" s="410"/>
      <c r="O42" s="411"/>
      <c r="P42" s="412"/>
      <c r="Q42" s="411"/>
      <c r="R42" s="410"/>
      <c r="S42" s="410"/>
      <c r="T42" s="410"/>
      <c r="U42" s="410"/>
      <c r="V42" s="410"/>
      <c r="W42" s="413"/>
      <c r="X42" s="800"/>
      <c r="Y42" s="801"/>
      <c r="Z42" s="801"/>
      <c r="AA42" s="801"/>
      <c r="AB42" s="801"/>
      <c r="AC42" s="802"/>
      <c r="AD42" s="818"/>
      <c r="AE42" s="818"/>
      <c r="AF42" s="818"/>
      <c r="AG42" s="818"/>
      <c r="AH42" s="818"/>
      <c r="AI42" s="818"/>
      <c r="AJ42" s="818"/>
      <c r="AK42" s="818"/>
      <c r="AL42" s="46"/>
      <c r="AO42" s="414"/>
    </row>
    <row r="43" spans="1:51" s="45" customFormat="1" ht="32.25" customHeight="1">
      <c r="B43" s="830" t="s">
        <v>26</v>
      </c>
      <c r="C43" s="830"/>
      <c r="D43" s="831" t="s">
        <v>721</v>
      </c>
      <c r="E43" s="831"/>
      <c r="F43" s="831"/>
      <c r="G43" s="831"/>
      <c r="H43" s="831"/>
      <c r="I43" s="831"/>
      <c r="J43" s="831"/>
      <c r="K43" s="831"/>
      <c r="L43" s="831"/>
      <c r="M43" s="831"/>
      <c r="N43" s="831"/>
      <c r="O43" s="831"/>
      <c r="P43" s="831"/>
      <c r="Q43" s="831"/>
      <c r="R43" s="831"/>
      <c r="S43" s="831"/>
      <c r="T43" s="831"/>
      <c r="U43" s="831"/>
      <c r="V43" s="831"/>
      <c r="W43" s="831"/>
      <c r="X43" s="831"/>
      <c r="Y43" s="831"/>
      <c r="Z43" s="831"/>
      <c r="AA43" s="831"/>
      <c r="AB43" s="831"/>
      <c r="AC43" s="831"/>
      <c r="AD43" s="831"/>
      <c r="AE43" s="831"/>
      <c r="AF43" s="831"/>
      <c r="AG43" s="831"/>
      <c r="AH43" s="831"/>
      <c r="AI43" s="831"/>
      <c r="AJ43" s="831"/>
      <c r="AK43" s="831"/>
      <c r="AL43" s="831"/>
      <c r="AM43" s="178"/>
      <c r="AN43" s="178"/>
      <c r="AO43" s="292"/>
      <c r="AS43" s="414"/>
    </row>
    <row r="44" spans="1:51" ht="16.899999999999999" customHeight="1"/>
    <row r="45" spans="1:51" ht="26.25" customHeight="1">
      <c r="B45" s="289" t="s">
        <v>715</v>
      </c>
    </row>
    <row r="68" spans="1:38" s="415" customFormat="1" ht="26.25" customHeight="1">
      <c r="A68" s="289"/>
      <c r="B68" s="289"/>
      <c r="C68" s="282" t="s">
        <v>526</v>
      </c>
      <c r="D68" s="407"/>
      <c r="E68" s="289"/>
      <c r="F68" s="289"/>
      <c r="G68" s="289"/>
      <c r="H68" s="289"/>
      <c r="I68" s="289"/>
      <c r="J68" s="289"/>
      <c r="K68" s="289"/>
      <c r="L68" s="289"/>
      <c r="M68" s="289"/>
      <c r="N68" s="289"/>
      <c r="O68" s="289"/>
      <c r="P68" s="289"/>
      <c r="Q68" s="289"/>
      <c r="R68" s="289"/>
      <c r="S68" s="289"/>
      <c r="T68" s="289"/>
      <c r="U68" s="289"/>
      <c r="V68" s="289"/>
      <c r="W68" s="289"/>
      <c r="X68" s="289"/>
      <c r="Y68" s="289"/>
      <c r="Z68" s="289"/>
      <c r="AA68" s="289"/>
      <c r="AB68" s="289"/>
      <c r="AC68" s="289"/>
      <c r="AD68" s="289"/>
      <c r="AE68" s="289"/>
      <c r="AF68" s="289"/>
      <c r="AG68" s="289"/>
      <c r="AH68" s="289"/>
      <c r="AI68" s="289"/>
      <c r="AJ68" s="289"/>
      <c r="AK68" s="289"/>
      <c r="AL68" s="289"/>
    </row>
  </sheetData>
  <mergeCells count="278">
    <mergeCell ref="AD38:AK38"/>
    <mergeCell ref="AD39:AK39"/>
    <mergeCell ref="AD40:AK40"/>
    <mergeCell ref="AD41:AK41"/>
    <mergeCell ref="B42:C42"/>
    <mergeCell ref="D42:L42"/>
    <mergeCell ref="X42:AC42"/>
    <mergeCell ref="B38:C38"/>
    <mergeCell ref="D38:L38"/>
    <mergeCell ref="X38:AC38"/>
    <mergeCell ref="B39:C39"/>
    <mergeCell ref="D39:L39"/>
    <mergeCell ref="X39:AC39"/>
    <mergeCell ref="B43:C43"/>
    <mergeCell ref="D43:AL43"/>
    <mergeCell ref="AD42:AK42"/>
    <mergeCell ref="B40:C40"/>
    <mergeCell ref="D40:L40"/>
    <mergeCell ref="X40:AC40"/>
    <mergeCell ref="B41:C41"/>
    <mergeCell ref="D41:L41"/>
    <mergeCell ref="X41:AC41"/>
    <mergeCell ref="X37:AC37"/>
    <mergeCell ref="AD25:AE25"/>
    <mergeCell ref="AF25:AK25"/>
    <mergeCell ref="B34:C35"/>
    <mergeCell ref="D34:L35"/>
    <mergeCell ref="X34:AC35"/>
    <mergeCell ref="AD34:AK35"/>
    <mergeCell ref="AD36:AK36"/>
    <mergeCell ref="AD37:AK37"/>
    <mergeCell ref="B36:C36"/>
    <mergeCell ref="D36:L36"/>
    <mergeCell ref="X36:AC36"/>
    <mergeCell ref="B37:C37"/>
    <mergeCell ref="D37:L37"/>
    <mergeCell ref="M34:W34"/>
    <mergeCell ref="M35:O35"/>
    <mergeCell ref="P35:Q35"/>
    <mergeCell ref="R35:W35"/>
    <mergeCell ref="AB24:AC24"/>
    <mergeCell ref="AD24:AE24"/>
    <mergeCell ref="AF24:AK24"/>
    <mergeCell ref="B25:O25"/>
    <mergeCell ref="Q25:R25"/>
    <mergeCell ref="T25:U25"/>
    <mergeCell ref="V25:W25"/>
    <mergeCell ref="X25:Y25"/>
    <mergeCell ref="Z25:AA25"/>
    <mergeCell ref="AB25:AC25"/>
    <mergeCell ref="C24:O24"/>
    <mergeCell ref="Q24:R24"/>
    <mergeCell ref="T24:U24"/>
    <mergeCell ref="V24:W24"/>
    <mergeCell ref="X24:Y24"/>
    <mergeCell ref="Z24:AA24"/>
    <mergeCell ref="B14:B24"/>
    <mergeCell ref="C14:C16"/>
    <mergeCell ref="J18:K18"/>
    <mergeCell ref="L18:O18"/>
    <mergeCell ref="Q18:R18"/>
    <mergeCell ref="T18:U18"/>
    <mergeCell ref="V18:W18"/>
    <mergeCell ref="D17:O17"/>
    <mergeCell ref="X23:Y23"/>
    <mergeCell ref="Z23:AA23"/>
    <mergeCell ref="AB23:AC23"/>
    <mergeCell ref="AD23:AE23"/>
    <mergeCell ref="AF23:AG23"/>
    <mergeCell ref="AJ23:AK23"/>
    <mergeCell ref="E23:I23"/>
    <mergeCell ref="J23:K23"/>
    <mergeCell ref="L23:O23"/>
    <mergeCell ref="Q23:R23"/>
    <mergeCell ref="T23:U23"/>
    <mergeCell ref="V23:W23"/>
    <mergeCell ref="X22:Y22"/>
    <mergeCell ref="Z22:AA22"/>
    <mergeCell ref="AB22:AC22"/>
    <mergeCell ref="AD22:AE22"/>
    <mergeCell ref="AF22:AG22"/>
    <mergeCell ref="AJ22:AK22"/>
    <mergeCell ref="E22:I22"/>
    <mergeCell ref="J22:K22"/>
    <mergeCell ref="L22:O22"/>
    <mergeCell ref="Q22:R22"/>
    <mergeCell ref="T22:U22"/>
    <mergeCell ref="V22:W22"/>
    <mergeCell ref="X21:Y21"/>
    <mergeCell ref="Z21:AA21"/>
    <mergeCell ref="AB21:AC21"/>
    <mergeCell ref="AD21:AE21"/>
    <mergeCell ref="AF21:AG21"/>
    <mergeCell ref="AJ21:AK21"/>
    <mergeCell ref="AB20:AC20"/>
    <mergeCell ref="AD20:AE20"/>
    <mergeCell ref="AF20:AG20"/>
    <mergeCell ref="AJ20:AK20"/>
    <mergeCell ref="X20:Y20"/>
    <mergeCell ref="Z20:AA20"/>
    <mergeCell ref="E18:I18"/>
    <mergeCell ref="E21:I21"/>
    <mergeCell ref="J21:K21"/>
    <mergeCell ref="L21:O21"/>
    <mergeCell ref="Q21:R21"/>
    <mergeCell ref="T21:U21"/>
    <mergeCell ref="V21:W21"/>
    <mergeCell ref="D20:O20"/>
    <mergeCell ref="Q20:R20"/>
    <mergeCell ref="T20:U20"/>
    <mergeCell ref="V20:W20"/>
    <mergeCell ref="X19:Y19"/>
    <mergeCell ref="Z19:AA19"/>
    <mergeCell ref="AB19:AC19"/>
    <mergeCell ref="AD19:AE19"/>
    <mergeCell ref="AF19:AG19"/>
    <mergeCell ref="AJ19:AK19"/>
    <mergeCell ref="E19:I19"/>
    <mergeCell ref="J19:K19"/>
    <mergeCell ref="L19:O19"/>
    <mergeCell ref="Q19:R19"/>
    <mergeCell ref="T19:U19"/>
    <mergeCell ref="V19:W19"/>
    <mergeCell ref="D15:D16"/>
    <mergeCell ref="E15:I16"/>
    <mergeCell ref="J15:K16"/>
    <mergeCell ref="L15:O16"/>
    <mergeCell ref="T15:W15"/>
    <mergeCell ref="X15:AC15"/>
    <mergeCell ref="AD15:AE16"/>
    <mergeCell ref="AF15:AG16"/>
    <mergeCell ref="D14:O14"/>
    <mergeCell ref="Q14:R16"/>
    <mergeCell ref="S14:S16"/>
    <mergeCell ref="T14:AE14"/>
    <mergeCell ref="V16:W16"/>
    <mergeCell ref="X16:Y16"/>
    <mergeCell ref="Z16:AA16"/>
    <mergeCell ref="AB16:AC16"/>
    <mergeCell ref="AF14:AI14"/>
    <mergeCell ref="P14:P16"/>
    <mergeCell ref="C13:O13"/>
    <mergeCell ref="Q13:R13"/>
    <mergeCell ref="T13:U13"/>
    <mergeCell ref="V13:W13"/>
    <mergeCell ref="X13:Y13"/>
    <mergeCell ref="Z13:AA13"/>
    <mergeCell ref="AB13:AC13"/>
    <mergeCell ref="AD13:AE13"/>
    <mergeCell ref="AF13:AK13"/>
    <mergeCell ref="Z12:AA12"/>
    <mergeCell ref="AB12:AC12"/>
    <mergeCell ref="AD12:AE12"/>
    <mergeCell ref="Q17:R17"/>
    <mergeCell ref="T17:U17"/>
    <mergeCell ref="V17:W17"/>
    <mergeCell ref="X18:Y18"/>
    <mergeCell ref="AF12:AG12"/>
    <mergeCell ref="AJ12:AK12"/>
    <mergeCell ref="AJ14:AK16"/>
    <mergeCell ref="AH15:AH16"/>
    <mergeCell ref="AI15:AI16"/>
    <mergeCell ref="X17:Y17"/>
    <mergeCell ref="Z17:AA17"/>
    <mergeCell ref="Z18:AA18"/>
    <mergeCell ref="AB18:AC18"/>
    <mergeCell ref="AD18:AE18"/>
    <mergeCell ref="AF18:AG18"/>
    <mergeCell ref="AJ18:AK18"/>
    <mergeCell ref="AB17:AC17"/>
    <mergeCell ref="AD17:AE17"/>
    <mergeCell ref="AF17:AG17"/>
    <mergeCell ref="AJ17:AK17"/>
    <mergeCell ref="J12:K12"/>
    <mergeCell ref="L12:N12"/>
    <mergeCell ref="Q12:R12"/>
    <mergeCell ref="T12:U12"/>
    <mergeCell ref="V12:W12"/>
    <mergeCell ref="X12:Y12"/>
    <mergeCell ref="T11:U11"/>
    <mergeCell ref="V11:W11"/>
    <mergeCell ref="X11:Y11"/>
    <mergeCell ref="AF10:AG10"/>
    <mergeCell ref="AJ10:AK10"/>
    <mergeCell ref="E11:G11"/>
    <mergeCell ref="H11:I11"/>
    <mergeCell ref="J11:K11"/>
    <mergeCell ref="L11:N11"/>
    <mergeCell ref="Q11:R11"/>
    <mergeCell ref="AF11:AG11"/>
    <mergeCell ref="AJ11:AK11"/>
    <mergeCell ref="Z11:AA11"/>
    <mergeCell ref="AB11:AC11"/>
    <mergeCell ref="AD11:AE11"/>
    <mergeCell ref="AJ3:AK5"/>
    <mergeCell ref="AD4:AE5"/>
    <mergeCell ref="AF8:AG8"/>
    <mergeCell ref="AJ8:AK8"/>
    <mergeCell ref="E9:G9"/>
    <mergeCell ref="H9:I9"/>
    <mergeCell ref="J9:K9"/>
    <mergeCell ref="L9:N9"/>
    <mergeCell ref="Q9:R9"/>
    <mergeCell ref="T9:U9"/>
    <mergeCell ref="V9:W9"/>
    <mergeCell ref="X9:Y9"/>
    <mergeCell ref="T8:U8"/>
    <mergeCell ref="V8:W8"/>
    <mergeCell ref="X8:Y8"/>
    <mergeCell ref="Z8:AA8"/>
    <mergeCell ref="AB8:AC8"/>
    <mergeCell ref="AD8:AE8"/>
    <mergeCell ref="Z9:AA9"/>
    <mergeCell ref="AB9:AC9"/>
    <mergeCell ref="AD9:AE9"/>
    <mergeCell ref="AF9:AG9"/>
    <mergeCell ref="AJ9:AK9"/>
    <mergeCell ref="AF6:AG6"/>
    <mergeCell ref="AJ6:AK6"/>
    <mergeCell ref="E7:G7"/>
    <mergeCell ref="H7:I7"/>
    <mergeCell ref="J7:K7"/>
    <mergeCell ref="L7:N7"/>
    <mergeCell ref="Q7:R7"/>
    <mergeCell ref="T7:U7"/>
    <mergeCell ref="V7:W7"/>
    <mergeCell ref="X7:Y7"/>
    <mergeCell ref="T6:U6"/>
    <mergeCell ref="V6:W6"/>
    <mergeCell ref="X6:Y6"/>
    <mergeCell ref="Z6:AA6"/>
    <mergeCell ref="AB6:AC6"/>
    <mergeCell ref="AD6:AE6"/>
    <mergeCell ref="Z7:AA7"/>
    <mergeCell ref="AB7:AC7"/>
    <mergeCell ref="AD7:AE7"/>
    <mergeCell ref="AF7:AG7"/>
    <mergeCell ref="AJ7:AK7"/>
    <mergeCell ref="B3:B13"/>
    <mergeCell ref="C3:C5"/>
    <mergeCell ref="D3:N3"/>
    <mergeCell ref="O3:O5"/>
    <mergeCell ref="Q3:R5"/>
    <mergeCell ref="S3:S5"/>
    <mergeCell ref="D6:N6"/>
    <mergeCell ref="Q6:R6"/>
    <mergeCell ref="T3:AE3"/>
    <mergeCell ref="E8:G8"/>
    <mergeCell ref="H8:I8"/>
    <mergeCell ref="J8:K8"/>
    <mergeCell ref="L8:N8"/>
    <mergeCell ref="Q8:R8"/>
    <mergeCell ref="D10:N10"/>
    <mergeCell ref="Q10:R10"/>
    <mergeCell ref="T10:U10"/>
    <mergeCell ref="V10:W10"/>
    <mergeCell ref="X10:Y10"/>
    <mergeCell ref="Z10:AA10"/>
    <mergeCell ref="AB10:AC10"/>
    <mergeCell ref="AD10:AE10"/>
    <mergeCell ref="E12:G12"/>
    <mergeCell ref="H12:I12"/>
    <mergeCell ref="AF4:AG5"/>
    <mergeCell ref="AH4:AH5"/>
    <mergeCell ref="AI4:AI5"/>
    <mergeCell ref="V5:W5"/>
    <mergeCell ref="X5:Y5"/>
    <mergeCell ref="Z5:AA5"/>
    <mergeCell ref="AB5:AC5"/>
    <mergeCell ref="D4:D5"/>
    <mergeCell ref="E4:G5"/>
    <mergeCell ref="H4:I5"/>
    <mergeCell ref="J4:K5"/>
    <mergeCell ref="L4:N5"/>
    <mergeCell ref="T4:W4"/>
    <mergeCell ref="X4:AC4"/>
    <mergeCell ref="P3:P5"/>
    <mergeCell ref="AF3:AI3"/>
  </mergeCells>
  <phoneticPr fontId="4"/>
  <pageMargins left="0.27559055118110237" right="0.19685039370078741" top="0.35433070866141736" bottom="0.23622047244094491" header="0.31496062992125984" footer="0.27559055118110237"/>
  <pageSetup paperSize="9" scale="78" fitToHeight="0" orientation="landscape" r:id="rId1"/>
  <headerFooter differentFirst="1"/>
  <rowBreaks count="1" manualBreakCount="1">
    <brk id="32" max="3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8564AA-EA7F-4059-8BA3-7F3495C37684}">
  <sheetPr>
    <pageSetUpPr fitToPage="1"/>
  </sheetPr>
  <dimension ref="A1:U24"/>
  <sheetViews>
    <sheetView showGridLines="0" view="pageBreakPreview" topLeftCell="A2" zoomScale="90" zoomScaleNormal="110" zoomScaleSheetLayoutView="90" workbookViewId="0">
      <selection activeCell="B2" sqref="B2"/>
    </sheetView>
  </sheetViews>
  <sheetFormatPr defaultColWidth="9" defaultRowHeight="12.75"/>
  <cols>
    <col min="1" max="1" width="0.875" style="44" customWidth="1"/>
    <col min="2" max="2" width="21.375" style="44" customWidth="1"/>
    <col min="3" max="10" width="18.5" style="44" customWidth="1"/>
    <col min="11" max="11" width="1.625" style="44" customWidth="1"/>
    <col min="12" max="16384" width="9" style="44"/>
  </cols>
  <sheetData>
    <row r="1" spans="1:11" ht="12.75" hidden="1" customHeight="1">
      <c r="A1" s="832" t="s">
        <v>65</v>
      </c>
      <c r="B1" s="832"/>
      <c r="C1" s="832"/>
      <c r="D1" s="832"/>
      <c r="E1" s="832"/>
      <c r="F1" s="832"/>
      <c r="G1" s="832"/>
      <c r="H1" s="832"/>
      <c r="I1" s="832"/>
      <c r="J1" s="832"/>
      <c r="K1" s="343"/>
    </row>
    <row r="2" spans="1:11" s="210" customFormat="1" ht="31.5" customHeight="1">
      <c r="A2" s="209"/>
      <c r="B2" s="211" t="s">
        <v>622</v>
      </c>
      <c r="C2" s="344"/>
    </row>
    <row r="3" spans="1:11" s="347" customFormat="1" ht="20.25" customHeight="1">
      <c r="A3" s="345"/>
      <c r="B3" s="345" t="s">
        <v>547</v>
      </c>
      <c r="C3" s="346"/>
      <c r="D3" s="346"/>
      <c r="E3" s="346"/>
      <c r="F3" s="346"/>
      <c r="G3" s="346"/>
      <c r="H3" s="346"/>
      <c r="I3" s="346"/>
      <c r="J3" s="346"/>
      <c r="K3" s="346"/>
    </row>
    <row r="4" spans="1:11" s="350" customFormat="1" ht="37.5" customHeight="1">
      <c r="A4" s="348"/>
      <c r="B4" s="349" t="s">
        <v>608</v>
      </c>
      <c r="C4" s="349" t="s">
        <v>598</v>
      </c>
      <c r="D4" s="349" t="s">
        <v>543</v>
      </c>
      <c r="E4" s="349" t="s">
        <v>544</v>
      </c>
      <c r="F4" s="349" t="s">
        <v>545</v>
      </c>
      <c r="G4" s="349" t="s">
        <v>546</v>
      </c>
      <c r="H4" s="349" t="s">
        <v>599</v>
      </c>
      <c r="I4" s="837" t="s">
        <v>720</v>
      </c>
      <c r="J4" s="837" t="s">
        <v>538</v>
      </c>
    </row>
    <row r="5" spans="1:11" s="350" customFormat="1" ht="23.25" customHeight="1">
      <c r="A5" s="348"/>
      <c r="B5" s="351" t="s">
        <v>542</v>
      </c>
      <c r="C5" s="351" t="s">
        <v>542</v>
      </c>
      <c r="D5" s="351" t="s">
        <v>542</v>
      </c>
      <c r="E5" s="351" t="s">
        <v>542</v>
      </c>
      <c r="F5" s="351" t="s">
        <v>542</v>
      </c>
      <c r="G5" s="351" t="s">
        <v>542</v>
      </c>
      <c r="H5" s="351" t="s">
        <v>542</v>
      </c>
      <c r="I5" s="837"/>
      <c r="J5" s="837"/>
    </row>
    <row r="6" spans="1:11" ht="48.75" customHeight="1">
      <c r="A6" s="47"/>
      <c r="B6" s="352"/>
      <c r="C6" s="353"/>
      <c r="D6" s="354"/>
      <c r="E6" s="355"/>
      <c r="F6" s="356"/>
      <c r="G6" s="355"/>
      <c r="H6" s="354"/>
      <c r="I6" s="354"/>
      <c r="J6" s="357"/>
    </row>
    <row r="7" spans="1:11">
      <c r="A7" s="47"/>
      <c r="B7" s="835" t="s">
        <v>623</v>
      </c>
      <c r="C7" s="835"/>
      <c r="D7" s="835"/>
      <c r="E7" s="835"/>
      <c r="F7" s="835"/>
      <c r="G7" s="835"/>
      <c r="H7" s="835"/>
      <c r="I7" s="835"/>
      <c r="J7" s="835"/>
      <c r="K7" s="47"/>
    </row>
    <row r="8" spans="1:11" ht="13.5">
      <c r="A8" s="47"/>
      <c r="B8" s="835" t="s">
        <v>728</v>
      </c>
      <c r="C8" s="841"/>
      <c r="D8" s="841"/>
      <c r="E8" s="841"/>
      <c r="F8" s="841"/>
      <c r="G8" s="841"/>
      <c r="H8" s="841"/>
      <c r="I8" s="841"/>
      <c r="J8" s="841"/>
      <c r="K8" s="47"/>
    </row>
    <row r="9" spans="1:11">
      <c r="A9" s="47"/>
      <c r="B9" s="835"/>
      <c r="C9" s="835"/>
      <c r="D9" s="835"/>
      <c r="E9" s="835"/>
      <c r="F9" s="835"/>
      <c r="G9" s="835"/>
      <c r="H9" s="835"/>
      <c r="I9" s="835"/>
      <c r="J9" s="835"/>
      <c r="K9" s="47"/>
    </row>
    <row r="10" spans="1:11" ht="21" customHeight="1">
      <c r="A10" s="47"/>
      <c r="B10" s="834" t="s">
        <v>648</v>
      </c>
      <c r="C10" s="834"/>
      <c r="D10" s="834"/>
      <c r="E10" s="834"/>
      <c r="F10" s="834"/>
      <c r="G10" s="834"/>
      <c r="H10" s="172"/>
      <c r="I10" s="172"/>
      <c r="J10" s="172"/>
      <c r="K10" s="47"/>
    </row>
    <row r="11" spans="1:11">
      <c r="A11" s="47"/>
      <c r="B11" s="835" t="s">
        <v>647</v>
      </c>
      <c r="C11" s="835"/>
      <c r="D11" s="835"/>
      <c r="E11" s="835"/>
      <c r="F11" s="835"/>
      <c r="G11" s="835"/>
      <c r="H11" s="835"/>
      <c r="I11" s="835"/>
      <c r="J11" s="835"/>
      <c r="K11" s="47"/>
    </row>
    <row r="12" spans="1:11">
      <c r="A12" s="47"/>
      <c r="B12" s="836" t="s">
        <v>699</v>
      </c>
      <c r="C12" s="836"/>
      <c r="D12" s="836"/>
      <c r="E12" s="836"/>
      <c r="F12" s="836"/>
      <c r="G12" s="836"/>
      <c r="H12" s="835"/>
      <c r="I12" s="835"/>
      <c r="J12" s="835"/>
      <c r="K12" s="47"/>
    </row>
    <row r="13" spans="1:11" ht="99.75" customHeight="1">
      <c r="A13" s="47"/>
      <c r="B13" s="358" t="s">
        <v>649</v>
      </c>
      <c r="C13" s="838"/>
      <c r="D13" s="839"/>
      <c r="E13" s="839"/>
      <c r="F13" s="839"/>
      <c r="G13" s="840"/>
      <c r="H13" s="47"/>
      <c r="I13" s="47"/>
      <c r="J13" s="47"/>
    </row>
    <row r="14" spans="1:11" ht="33" customHeight="1">
      <c r="A14" s="47"/>
      <c r="B14" s="359" t="s">
        <v>541</v>
      </c>
      <c r="C14" s="833" t="s">
        <v>609</v>
      </c>
      <c r="D14" s="833"/>
      <c r="E14" s="833"/>
      <c r="F14" s="833"/>
      <c r="G14" s="833"/>
      <c r="H14" s="833"/>
      <c r="I14" s="833"/>
      <c r="J14" s="833"/>
      <c r="K14" s="47"/>
    </row>
    <row r="24" spans="21:21" ht="13.5">
      <c r="U24" s="360"/>
    </row>
  </sheetData>
  <sheetProtection formatCells="0" formatColumns="0" insertColumns="0" insertRows="0" insertHyperlinks="0" deleteColumns="0" deleteRows="0" selectLockedCells="1" sort="0" autoFilter="0" pivotTables="0"/>
  <mergeCells count="11">
    <mergeCell ref="A1:J1"/>
    <mergeCell ref="C14:J14"/>
    <mergeCell ref="B10:G10"/>
    <mergeCell ref="B11:J11"/>
    <mergeCell ref="B12:J12"/>
    <mergeCell ref="J4:J5"/>
    <mergeCell ref="B9:J9"/>
    <mergeCell ref="B7:J7"/>
    <mergeCell ref="C13:G13"/>
    <mergeCell ref="B8:J8"/>
    <mergeCell ref="I4:I5"/>
  </mergeCells>
  <phoneticPr fontId="4"/>
  <printOptions horizontalCentered="1"/>
  <pageMargins left="0.47244094488188981" right="0.47244094488188981" top="0.39370078740157483" bottom="0.19685039370078741" header="0.51181102362204722" footer="0.51181102362204722"/>
  <pageSetup paperSize="9" scale="81" fitToHeight="0" orientation="landscape"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9F24CCF-1B44-436D-AA00-DF8680C9F893}">
  <sheetPr>
    <pageSetUpPr fitToPage="1"/>
  </sheetPr>
  <dimension ref="A1:AL47"/>
  <sheetViews>
    <sheetView showGridLines="0" view="pageBreakPreview" topLeftCell="A2" zoomScaleNormal="110" zoomScaleSheetLayoutView="100" workbookViewId="0">
      <selection activeCell="B7" sqref="B7"/>
    </sheetView>
  </sheetViews>
  <sheetFormatPr defaultColWidth="9" defaultRowHeight="12.75"/>
  <cols>
    <col min="1" max="1" width="0.875" style="44" customWidth="1"/>
    <col min="2" max="37" width="3" style="44" customWidth="1"/>
    <col min="38" max="38" width="1.5" style="44" customWidth="1"/>
    <col min="39" max="42" width="9.125" style="44" customWidth="1"/>
    <col min="43" max="16384" width="9" style="44"/>
  </cols>
  <sheetData>
    <row r="1" spans="1:38" ht="12.75" hidden="1" customHeight="1">
      <c r="A1" s="832" t="s">
        <v>65</v>
      </c>
      <c r="B1" s="832"/>
      <c r="C1" s="832"/>
      <c r="D1" s="832"/>
      <c r="E1" s="832"/>
      <c r="F1" s="832"/>
      <c r="G1" s="832"/>
      <c r="H1" s="832"/>
      <c r="I1" s="832"/>
      <c r="J1" s="832"/>
      <c r="K1" s="832"/>
      <c r="L1" s="832"/>
      <c r="M1" s="832"/>
      <c r="N1" s="832"/>
      <c r="O1" s="832"/>
      <c r="P1" s="832"/>
      <c r="Q1" s="832"/>
      <c r="R1" s="832"/>
      <c r="S1" s="832"/>
      <c r="T1" s="832"/>
      <c r="U1" s="832"/>
      <c r="V1" s="832"/>
      <c r="W1" s="832"/>
      <c r="X1" s="832"/>
      <c r="Y1" s="832"/>
      <c r="Z1" s="832"/>
      <c r="AA1" s="832"/>
      <c r="AB1" s="832"/>
      <c r="AC1" s="832"/>
      <c r="AD1" s="832"/>
      <c r="AE1" s="832"/>
      <c r="AF1" s="832"/>
      <c r="AG1" s="832"/>
      <c r="AH1" s="832"/>
      <c r="AI1" s="832"/>
      <c r="AJ1" s="832"/>
      <c r="AK1" s="832"/>
      <c r="AL1" s="832"/>
    </row>
    <row r="2" spans="1:38" s="210" customFormat="1" ht="31.5" customHeight="1">
      <c r="A2" s="209"/>
      <c r="B2" s="211" t="s">
        <v>624</v>
      </c>
    </row>
    <row r="3" spans="1:38" s="49" customFormat="1" ht="15" customHeight="1">
      <c r="A3" s="48"/>
      <c r="B3" s="48" t="s">
        <v>14</v>
      </c>
      <c r="C3" s="48"/>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row>
    <row r="4" spans="1:38" ht="10.5" customHeight="1">
      <c r="A4" s="47"/>
      <c r="B4" s="47" t="s">
        <v>19</v>
      </c>
      <c r="C4" s="174"/>
      <c r="D4" s="172"/>
      <c r="E4" s="172"/>
      <c r="F4" s="172"/>
      <c r="G4" s="172"/>
      <c r="H4" s="179"/>
      <c r="I4" s="172"/>
      <c r="J4" s="172"/>
      <c r="K4" s="172"/>
      <c r="L4" s="172"/>
      <c r="M4" s="172"/>
      <c r="N4" s="179"/>
      <c r="O4" s="172"/>
      <c r="P4" s="172"/>
      <c r="Q4" s="172"/>
      <c r="R4" s="172"/>
      <c r="S4" s="172"/>
      <c r="T4" s="179"/>
      <c r="U4" s="173"/>
      <c r="V4" s="172"/>
      <c r="W4" s="172"/>
      <c r="X4" s="172"/>
      <c r="Y4" s="172"/>
      <c r="Z4" s="179"/>
      <c r="AA4" s="174"/>
      <c r="AB4" s="172"/>
      <c r="AC4" s="172"/>
      <c r="AD4" s="172"/>
      <c r="AE4" s="172"/>
      <c r="AF4" s="179"/>
      <c r="AG4" s="173"/>
      <c r="AH4" s="172"/>
      <c r="AI4" s="172"/>
      <c r="AJ4" s="172"/>
      <c r="AK4" s="172"/>
      <c r="AL4" s="172"/>
    </row>
    <row r="5" spans="1:38" ht="10.5" customHeight="1">
      <c r="A5" s="47"/>
      <c r="B5" s="876"/>
      <c r="C5" s="877"/>
      <c r="D5" s="877"/>
      <c r="E5" s="877"/>
      <c r="F5" s="877"/>
      <c r="G5" s="877"/>
      <c r="H5" s="877"/>
      <c r="I5" s="877"/>
      <c r="J5" s="877"/>
      <c r="K5" s="877"/>
      <c r="L5" s="877"/>
      <c r="M5" s="877"/>
      <c r="N5" s="877"/>
      <c r="O5" s="877"/>
      <c r="P5" s="877"/>
      <c r="Q5" s="877"/>
      <c r="R5" s="877"/>
      <c r="S5" s="877"/>
      <c r="T5" s="877"/>
      <c r="U5" s="877"/>
      <c r="V5" s="877"/>
      <c r="W5" s="877"/>
      <c r="X5" s="877"/>
      <c r="Y5" s="877"/>
      <c r="Z5" s="877"/>
      <c r="AA5" s="877"/>
      <c r="AB5" s="877"/>
      <c r="AC5" s="877"/>
      <c r="AD5" s="877"/>
      <c r="AE5" s="877"/>
      <c r="AF5" s="877"/>
      <c r="AG5" s="877"/>
      <c r="AH5" s="877"/>
      <c r="AI5" s="877"/>
      <c r="AJ5" s="877"/>
      <c r="AK5" s="878"/>
      <c r="AL5" s="172"/>
    </row>
    <row r="6" spans="1:38" ht="12.75" customHeight="1">
      <c r="A6" s="47"/>
      <c r="B6" s="852" t="s">
        <v>629</v>
      </c>
      <c r="C6" s="853"/>
      <c r="D6" s="853"/>
      <c r="E6" s="853"/>
      <c r="F6" s="853"/>
      <c r="G6" s="853"/>
      <c r="H6" s="853"/>
      <c r="I6" s="853"/>
      <c r="J6" s="853"/>
      <c r="K6" s="853"/>
      <c r="L6" s="853"/>
      <c r="M6" s="853"/>
      <c r="N6" s="853"/>
      <c r="O6" s="853"/>
      <c r="P6" s="853"/>
      <c r="Q6" s="853"/>
      <c r="R6" s="853"/>
      <c r="S6" s="853"/>
      <c r="T6" s="853"/>
      <c r="U6" s="853"/>
      <c r="V6" s="853"/>
      <c r="W6" s="853"/>
      <c r="X6" s="853"/>
      <c r="Y6" s="853"/>
      <c r="Z6" s="853"/>
      <c r="AA6" s="853"/>
      <c r="AB6" s="853"/>
      <c r="AC6" s="853"/>
      <c r="AD6" s="853"/>
      <c r="AE6" s="853"/>
      <c r="AF6" s="853"/>
      <c r="AG6" s="853"/>
      <c r="AH6" s="853"/>
      <c r="AI6" s="853"/>
      <c r="AJ6" s="853"/>
      <c r="AK6" s="854"/>
      <c r="AL6" s="172"/>
    </row>
    <row r="7" spans="1:38" ht="12.75" customHeight="1">
      <c r="A7" s="47"/>
      <c r="B7" s="66"/>
      <c r="C7" s="855" t="s">
        <v>25</v>
      </c>
      <c r="D7" s="846" t="s">
        <v>338</v>
      </c>
      <c r="E7" s="847"/>
      <c r="F7" s="847"/>
      <c r="G7" s="847"/>
      <c r="H7" s="847"/>
      <c r="I7" s="847"/>
      <c r="J7" s="847"/>
      <c r="K7" s="847"/>
      <c r="L7" s="847"/>
      <c r="M7" s="847"/>
      <c r="N7" s="867"/>
      <c r="O7" s="855" t="s">
        <v>25</v>
      </c>
      <c r="P7" s="846" t="s">
        <v>339</v>
      </c>
      <c r="Q7" s="847"/>
      <c r="R7" s="847"/>
      <c r="S7" s="847"/>
      <c r="T7" s="847"/>
      <c r="U7" s="847"/>
      <c r="V7" s="847"/>
      <c r="W7" s="847"/>
      <c r="X7" s="847"/>
      <c r="Y7" s="848"/>
      <c r="Z7" s="855" t="s">
        <v>25</v>
      </c>
      <c r="AA7" s="846" t="s">
        <v>340</v>
      </c>
      <c r="AB7" s="847"/>
      <c r="AC7" s="847"/>
      <c r="AD7" s="847"/>
      <c r="AE7" s="847"/>
      <c r="AF7" s="847"/>
      <c r="AG7" s="847"/>
      <c r="AH7" s="847"/>
      <c r="AI7" s="847"/>
      <c r="AJ7" s="847"/>
      <c r="AK7" s="848"/>
      <c r="AL7" s="172"/>
    </row>
    <row r="8" spans="1:38" ht="12.75" customHeight="1">
      <c r="A8" s="47"/>
      <c r="B8" s="67"/>
      <c r="C8" s="856"/>
      <c r="D8" s="849"/>
      <c r="E8" s="850"/>
      <c r="F8" s="850"/>
      <c r="G8" s="850"/>
      <c r="H8" s="850"/>
      <c r="I8" s="850"/>
      <c r="J8" s="850"/>
      <c r="K8" s="850"/>
      <c r="L8" s="850"/>
      <c r="M8" s="850"/>
      <c r="N8" s="868"/>
      <c r="O8" s="856"/>
      <c r="P8" s="849"/>
      <c r="Q8" s="850"/>
      <c r="R8" s="850"/>
      <c r="S8" s="850"/>
      <c r="T8" s="850"/>
      <c r="U8" s="850"/>
      <c r="V8" s="850"/>
      <c r="W8" s="850"/>
      <c r="X8" s="850"/>
      <c r="Y8" s="851"/>
      <c r="Z8" s="856"/>
      <c r="AA8" s="849"/>
      <c r="AB8" s="850"/>
      <c r="AC8" s="850"/>
      <c r="AD8" s="850"/>
      <c r="AE8" s="850"/>
      <c r="AF8" s="850"/>
      <c r="AG8" s="850"/>
      <c r="AH8" s="850"/>
      <c r="AI8" s="850"/>
      <c r="AJ8" s="850"/>
      <c r="AK8" s="851"/>
      <c r="AL8" s="172"/>
    </row>
    <row r="9" spans="1:38" ht="12.75" customHeight="1">
      <c r="A9" s="47"/>
      <c r="B9" s="852"/>
      <c r="C9" s="853"/>
      <c r="D9" s="853"/>
      <c r="E9" s="853"/>
      <c r="F9" s="853"/>
      <c r="G9" s="853"/>
      <c r="H9" s="853"/>
      <c r="I9" s="853"/>
      <c r="J9" s="853"/>
      <c r="K9" s="853"/>
      <c r="L9" s="853"/>
      <c r="M9" s="853"/>
      <c r="N9" s="853"/>
      <c r="O9" s="853"/>
      <c r="P9" s="853"/>
      <c r="Q9" s="853"/>
      <c r="R9" s="853"/>
      <c r="S9" s="853"/>
      <c r="T9" s="853"/>
      <c r="U9" s="853"/>
      <c r="V9" s="853"/>
      <c r="W9" s="853"/>
      <c r="X9" s="853"/>
      <c r="Y9" s="853"/>
      <c r="Z9" s="853"/>
      <c r="AA9" s="853"/>
      <c r="AB9" s="853"/>
      <c r="AC9" s="853"/>
      <c r="AD9" s="853"/>
      <c r="AE9" s="853"/>
      <c r="AF9" s="853"/>
      <c r="AG9" s="853"/>
      <c r="AH9" s="853"/>
      <c r="AI9" s="853"/>
      <c r="AJ9" s="853"/>
      <c r="AK9" s="854"/>
      <c r="AL9" s="172"/>
    </row>
    <row r="10" spans="1:38" ht="12.75" customHeight="1">
      <c r="A10" s="47"/>
      <c r="B10" s="852" t="s">
        <v>341</v>
      </c>
      <c r="C10" s="853"/>
      <c r="D10" s="853"/>
      <c r="E10" s="853"/>
      <c r="F10" s="853"/>
      <c r="G10" s="853"/>
      <c r="H10" s="853"/>
      <c r="I10" s="853"/>
      <c r="J10" s="853"/>
      <c r="K10" s="853"/>
      <c r="L10" s="853"/>
      <c r="M10" s="853"/>
      <c r="N10" s="853"/>
      <c r="O10" s="853"/>
      <c r="P10" s="853"/>
      <c r="Q10" s="853"/>
      <c r="R10" s="853"/>
      <c r="S10" s="853"/>
      <c r="T10" s="853"/>
      <c r="U10" s="853"/>
      <c r="V10" s="853"/>
      <c r="W10" s="853"/>
      <c r="X10" s="853"/>
      <c r="Y10" s="853"/>
      <c r="Z10" s="853"/>
      <c r="AA10" s="853"/>
      <c r="AB10" s="853"/>
      <c r="AC10" s="853"/>
      <c r="AD10" s="853"/>
      <c r="AE10" s="853"/>
      <c r="AF10" s="853"/>
      <c r="AG10" s="853"/>
      <c r="AH10" s="853"/>
      <c r="AI10" s="853"/>
      <c r="AJ10" s="853"/>
      <c r="AK10" s="854"/>
      <c r="AL10" s="172"/>
    </row>
    <row r="11" spans="1:38" ht="12.75" customHeight="1">
      <c r="A11" s="47"/>
      <c r="B11" s="852" t="s">
        <v>344</v>
      </c>
      <c r="C11" s="853"/>
      <c r="D11" s="853"/>
      <c r="E11" s="853"/>
      <c r="F11" s="853"/>
      <c r="G11" s="853"/>
      <c r="H11" s="853"/>
      <c r="I11" s="853"/>
      <c r="J11" s="853"/>
      <c r="K11" s="853"/>
      <c r="L11" s="853"/>
      <c r="M11" s="853"/>
      <c r="N11" s="853"/>
      <c r="O11" s="853"/>
      <c r="P11" s="853"/>
      <c r="Q11" s="853"/>
      <c r="R11" s="853"/>
      <c r="S11" s="853"/>
      <c r="T11" s="853"/>
      <c r="U11" s="853"/>
      <c r="V11" s="853"/>
      <c r="W11" s="853"/>
      <c r="X11" s="853"/>
      <c r="Y11" s="853"/>
      <c r="Z11" s="853"/>
      <c r="AA11" s="853"/>
      <c r="AB11" s="853"/>
      <c r="AC11" s="853"/>
      <c r="AD11" s="853"/>
      <c r="AE11" s="853"/>
      <c r="AF11" s="853"/>
      <c r="AG11" s="853"/>
      <c r="AH11" s="853"/>
      <c r="AI11" s="853"/>
      <c r="AJ11" s="853"/>
      <c r="AK11" s="854"/>
      <c r="AL11" s="172"/>
    </row>
    <row r="12" spans="1:38" ht="12.75" customHeight="1">
      <c r="A12" s="47"/>
      <c r="B12" s="66"/>
      <c r="C12" s="855" t="s">
        <v>25</v>
      </c>
      <c r="D12" s="846" t="s">
        <v>342</v>
      </c>
      <c r="E12" s="847"/>
      <c r="F12" s="847"/>
      <c r="G12" s="847"/>
      <c r="H12" s="847"/>
      <c r="I12" s="867"/>
      <c r="J12" s="855" t="s">
        <v>25</v>
      </c>
      <c r="K12" s="846" t="s">
        <v>349</v>
      </c>
      <c r="L12" s="847"/>
      <c r="M12" s="847"/>
      <c r="N12" s="847"/>
      <c r="O12" s="847"/>
      <c r="P12" s="867"/>
      <c r="Q12" s="855" t="s">
        <v>25</v>
      </c>
      <c r="R12" s="846" t="s">
        <v>350</v>
      </c>
      <c r="S12" s="847"/>
      <c r="T12" s="847"/>
      <c r="U12" s="847"/>
      <c r="V12" s="847"/>
      <c r="W12" s="867"/>
      <c r="X12" s="855" t="s">
        <v>25</v>
      </c>
      <c r="Y12" s="846" t="s">
        <v>351</v>
      </c>
      <c r="Z12" s="847"/>
      <c r="AA12" s="847"/>
      <c r="AB12" s="847"/>
      <c r="AC12" s="847"/>
      <c r="AD12" s="848"/>
      <c r="AE12" s="874" t="s">
        <v>25</v>
      </c>
      <c r="AF12" s="846" t="s">
        <v>343</v>
      </c>
      <c r="AG12" s="847"/>
      <c r="AH12" s="847"/>
      <c r="AI12" s="847"/>
      <c r="AJ12" s="847"/>
      <c r="AK12" s="848"/>
      <c r="AL12" s="172"/>
    </row>
    <row r="13" spans="1:38" ht="12.75" customHeight="1">
      <c r="A13" s="47"/>
      <c r="B13" s="67"/>
      <c r="C13" s="856"/>
      <c r="D13" s="849"/>
      <c r="E13" s="850"/>
      <c r="F13" s="850"/>
      <c r="G13" s="850"/>
      <c r="H13" s="850"/>
      <c r="I13" s="868"/>
      <c r="J13" s="856"/>
      <c r="K13" s="849"/>
      <c r="L13" s="850"/>
      <c r="M13" s="850"/>
      <c r="N13" s="850"/>
      <c r="O13" s="850"/>
      <c r="P13" s="868"/>
      <c r="Q13" s="856"/>
      <c r="R13" s="849"/>
      <c r="S13" s="850"/>
      <c r="T13" s="850"/>
      <c r="U13" s="850"/>
      <c r="V13" s="850"/>
      <c r="W13" s="868"/>
      <c r="X13" s="856"/>
      <c r="Y13" s="849"/>
      <c r="Z13" s="850"/>
      <c r="AA13" s="850"/>
      <c r="AB13" s="850"/>
      <c r="AC13" s="850"/>
      <c r="AD13" s="851"/>
      <c r="AE13" s="875"/>
      <c r="AF13" s="849"/>
      <c r="AG13" s="850"/>
      <c r="AH13" s="850"/>
      <c r="AI13" s="850"/>
      <c r="AJ13" s="850"/>
      <c r="AK13" s="851"/>
      <c r="AL13" s="172"/>
    </row>
    <row r="14" spans="1:38" ht="12.75" customHeight="1">
      <c r="A14" s="47"/>
      <c r="B14" s="852" t="s">
        <v>345</v>
      </c>
      <c r="C14" s="853"/>
      <c r="D14" s="853"/>
      <c r="E14" s="853"/>
      <c r="F14" s="853"/>
      <c r="G14" s="853"/>
      <c r="H14" s="853"/>
      <c r="I14" s="853"/>
      <c r="J14" s="853"/>
      <c r="K14" s="853"/>
      <c r="L14" s="853"/>
      <c r="M14" s="853"/>
      <c r="N14" s="853"/>
      <c r="O14" s="853"/>
      <c r="P14" s="853"/>
      <c r="Q14" s="853"/>
      <c r="R14" s="853"/>
      <c r="S14" s="853"/>
      <c r="T14" s="853"/>
      <c r="U14" s="853"/>
      <c r="V14" s="853"/>
      <c r="W14" s="853"/>
      <c r="X14" s="853"/>
      <c r="Y14" s="853"/>
      <c r="Z14" s="853"/>
      <c r="AA14" s="853"/>
      <c r="AB14" s="853"/>
      <c r="AC14" s="853"/>
      <c r="AD14" s="853"/>
      <c r="AE14" s="853"/>
      <c r="AF14" s="853"/>
      <c r="AG14" s="853"/>
      <c r="AH14" s="853"/>
      <c r="AI14" s="853"/>
      <c r="AJ14" s="853"/>
      <c r="AK14" s="854"/>
      <c r="AL14" s="172"/>
    </row>
    <row r="15" spans="1:38" ht="12.75" customHeight="1">
      <c r="A15" s="47"/>
      <c r="B15" s="66"/>
      <c r="C15" s="855" t="s">
        <v>25</v>
      </c>
      <c r="D15" s="846" t="s">
        <v>346</v>
      </c>
      <c r="E15" s="847"/>
      <c r="F15" s="847"/>
      <c r="G15" s="847"/>
      <c r="H15" s="847"/>
      <c r="I15" s="867"/>
      <c r="J15" s="855" t="s">
        <v>25</v>
      </c>
      <c r="K15" s="846" t="s">
        <v>348</v>
      </c>
      <c r="L15" s="847"/>
      <c r="M15" s="847"/>
      <c r="N15" s="847"/>
      <c r="O15" s="847"/>
      <c r="P15" s="867"/>
      <c r="Q15" s="855" t="s">
        <v>25</v>
      </c>
      <c r="R15" s="846" t="s">
        <v>347</v>
      </c>
      <c r="S15" s="847"/>
      <c r="T15" s="847"/>
      <c r="U15" s="847"/>
      <c r="V15" s="847"/>
      <c r="W15" s="867"/>
      <c r="X15" s="855" t="s">
        <v>25</v>
      </c>
      <c r="Y15" s="846" t="s">
        <v>352</v>
      </c>
      <c r="Z15" s="847"/>
      <c r="AA15" s="847"/>
      <c r="AB15" s="847"/>
      <c r="AC15" s="847"/>
      <c r="AD15" s="848"/>
      <c r="AE15" s="874" t="s">
        <v>25</v>
      </c>
      <c r="AF15" s="846" t="s">
        <v>353</v>
      </c>
      <c r="AG15" s="847"/>
      <c r="AH15" s="847"/>
      <c r="AI15" s="847"/>
      <c r="AJ15" s="847"/>
      <c r="AK15" s="848"/>
      <c r="AL15" s="172"/>
    </row>
    <row r="16" spans="1:38" ht="12.75" customHeight="1">
      <c r="A16" s="47"/>
      <c r="B16" s="67"/>
      <c r="C16" s="856"/>
      <c r="D16" s="849"/>
      <c r="E16" s="850"/>
      <c r="F16" s="850"/>
      <c r="G16" s="850"/>
      <c r="H16" s="850"/>
      <c r="I16" s="868"/>
      <c r="J16" s="856"/>
      <c r="K16" s="849"/>
      <c r="L16" s="850"/>
      <c r="M16" s="850"/>
      <c r="N16" s="850"/>
      <c r="O16" s="850"/>
      <c r="P16" s="868"/>
      <c r="Q16" s="856"/>
      <c r="R16" s="849"/>
      <c r="S16" s="850"/>
      <c r="T16" s="850"/>
      <c r="U16" s="850"/>
      <c r="V16" s="850"/>
      <c r="W16" s="868"/>
      <c r="X16" s="856"/>
      <c r="Y16" s="849"/>
      <c r="Z16" s="850"/>
      <c r="AA16" s="850"/>
      <c r="AB16" s="850"/>
      <c r="AC16" s="850"/>
      <c r="AD16" s="851"/>
      <c r="AE16" s="875"/>
      <c r="AF16" s="849"/>
      <c r="AG16" s="850"/>
      <c r="AH16" s="850"/>
      <c r="AI16" s="850"/>
      <c r="AJ16" s="850"/>
      <c r="AK16" s="851"/>
      <c r="AL16" s="172"/>
    </row>
    <row r="17" spans="1:38" ht="12.75" customHeight="1">
      <c r="A17" s="47"/>
      <c r="B17" s="852"/>
      <c r="C17" s="853"/>
      <c r="D17" s="853"/>
      <c r="E17" s="853"/>
      <c r="F17" s="853"/>
      <c r="G17" s="853"/>
      <c r="H17" s="853"/>
      <c r="I17" s="853"/>
      <c r="J17" s="853"/>
      <c r="K17" s="853"/>
      <c r="L17" s="853"/>
      <c r="M17" s="853"/>
      <c r="N17" s="853"/>
      <c r="O17" s="853"/>
      <c r="P17" s="853"/>
      <c r="Q17" s="853"/>
      <c r="R17" s="853"/>
      <c r="S17" s="853"/>
      <c r="T17" s="853"/>
      <c r="U17" s="853"/>
      <c r="V17" s="853"/>
      <c r="W17" s="853"/>
      <c r="X17" s="853"/>
      <c r="Y17" s="853"/>
      <c r="Z17" s="853"/>
      <c r="AA17" s="853"/>
      <c r="AB17" s="853"/>
      <c r="AC17" s="853"/>
      <c r="AD17" s="853"/>
      <c r="AE17" s="853"/>
      <c r="AF17" s="853"/>
      <c r="AG17" s="853"/>
      <c r="AH17" s="853"/>
      <c r="AI17" s="853"/>
      <c r="AJ17" s="853"/>
      <c r="AK17" s="854"/>
      <c r="AL17" s="172"/>
    </row>
    <row r="18" spans="1:38" ht="12.75" customHeight="1">
      <c r="A18" s="47"/>
      <c r="B18" s="872" t="s">
        <v>354</v>
      </c>
      <c r="C18" s="862"/>
      <c r="D18" s="862"/>
      <c r="E18" s="862"/>
      <c r="F18" s="862"/>
      <c r="G18" s="862"/>
      <c r="H18" s="862"/>
      <c r="I18" s="862"/>
      <c r="J18" s="862"/>
      <c r="K18" s="862"/>
      <c r="L18" s="862"/>
      <c r="M18" s="862"/>
      <c r="N18" s="862"/>
      <c r="O18" s="862"/>
      <c r="P18" s="862"/>
      <c r="Q18" s="862"/>
      <c r="R18" s="862"/>
      <c r="S18" s="862"/>
      <c r="T18" s="862"/>
      <c r="U18" s="862"/>
      <c r="V18" s="862"/>
      <c r="W18" s="862"/>
      <c r="X18" s="862"/>
      <c r="Y18" s="862"/>
      <c r="Z18" s="862"/>
      <c r="AA18" s="862"/>
      <c r="AB18" s="862"/>
      <c r="AC18" s="862"/>
      <c r="AD18" s="862"/>
      <c r="AE18" s="862"/>
      <c r="AF18" s="862"/>
      <c r="AG18" s="862"/>
      <c r="AH18" s="862"/>
      <c r="AI18" s="862"/>
      <c r="AJ18" s="862"/>
      <c r="AK18" s="863"/>
      <c r="AL18" s="172"/>
    </row>
    <row r="19" spans="1:38" ht="12.75" customHeight="1">
      <c r="A19" s="47"/>
      <c r="B19" s="872"/>
      <c r="C19" s="862"/>
      <c r="D19" s="862"/>
      <c r="E19" s="862"/>
      <c r="F19" s="862"/>
      <c r="G19" s="862"/>
      <c r="H19" s="862"/>
      <c r="I19" s="862"/>
      <c r="J19" s="862"/>
      <c r="K19" s="862"/>
      <c r="L19" s="862"/>
      <c r="M19" s="862"/>
      <c r="N19" s="862"/>
      <c r="O19" s="862"/>
      <c r="P19" s="862"/>
      <c r="Q19" s="862"/>
      <c r="R19" s="862"/>
      <c r="S19" s="862"/>
      <c r="T19" s="862"/>
      <c r="U19" s="862"/>
      <c r="V19" s="862"/>
      <c r="W19" s="862"/>
      <c r="X19" s="862"/>
      <c r="Y19" s="862"/>
      <c r="Z19" s="862"/>
      <c r="AA19" s="862"/>
      <c r="AB19" s="862"/>
      <c r="AC19" s="862"/>
      <c r="AD19" s="862"/>
      <c r="AE19" s="862"/>
      <c r="AF19" s="862"/>
      <c r="AG19" s="862"/>
      <c r="AH19" s="862"/>
      <c r="AI19" s="862"/>
      <c r="AJ19" s="862"/>
      <c r="AK19" s="863"/>
      <c r="AL19" s="172"/>
    </row>
    <row r="20" spans="1:38" ht="12.75" customHeight="1">
      <c r="A20" s="47"/>
      <c r="B20" s="66"/>
      <c r="C20" s="855" t="s">
        <v>25</v>
      </c>
      <c r="D20" s="846" t="s">
        <v>356</v>
      </c>
      <c r="E20" s="847"/>
      <c r="F20" s="847"/>
      <c r="G20" s="847"/>
      <c r="H20" s="847"/>
      <c r="I20" s="847"/>
      <c r="J20" s="847"/>
      <c r="K20" s="847"/>
      <c r="L20" s="847"/>
      <c r="M20" s="847"/>
      <c r="N20" s="867"/>
      <c r="O20" s="855" t="s">
        <v>25</v>
      </c>
      <c r="P20" s="846" t="s">
        <v>355</v>
      </c>
      <c r="Q20" s="847"/>
      <c r="R20" s="847"/>
      <c r="S20" s="847"/>
      <c r="T20" s="847"/>
      <c r="U20" s="847"/>
      <c r="V20" s="847"/>
      <c r="W20" s="847"/>
      <c r="X20" s="847"/>
      <c r="Y20" s="848"/>
      <c r="Z20" s="855" t="s">
        <v>25</v>
      </c>
      <c r="AA20" s="846" t="s">
        <v>357</v>
      </c>
      <c r="AB20" s="847"/>
      <c r="AC20" s="847"/>
      <c r="AD20" s="847"/>
      <c r="AE20" s="847"/>
      <c r="AF20" s="847"/>
      <c r="AG20" s="847"/>
      <c r="AH20" s="847"/>
      <c r="AI20" s="847"/>
      <c r="AJ20" s="847"/>
      <c r="AK20" s="848"/>
      <c r="AL20" s="172"/>
    </row>
    <row r="21" spans="1:38" ht="12.75" customHeight="1">
      <c r="A21" s="47"/>
      <c r="B21" s="67"/>
      <c r="C21" s="857"/>
      <c r="D21" s="869"/>
      <c r="E21" s="870"/>
      <c r="F21" s="870"/>
      <c r="G21" s="870"/>
      <c r="H21" s="870"/>
      <c r="I21" s="870"/>
      <c r="J21" s="870"/>
      <c r="K21" s="870"/>
      <c r="L21" s="870"/>
      <c r="M21" s="870"/>
      <c r="N21" s="873"/>
      <c r="O21" s="857"/>
      <c r="P21" s="869"/>
      <c r="Q21" s="870"/>
      <c r="R21" s="870"/>
      <c r="S21" s="870"/>
      <c r="T21" s="870"/>
      <c r="U21" s="870"/>
      <c r="V21" s="870"/>
      <c r="W21" s="870"/>
      <c r="X21" s="870"/>
      <c r="Y21" s="871"/>
      <c r="Z21" s="857"/>
      <c r="AA21" s="869"/>
      <c r="AB21" s="870"/>
      <c r="AC21" s="870"/>
      <c r="AD21" s="870"/>
      <c r="AE21" s="870"/>
      <c r="AF21" s="870"/>
      <c r="AG21" s="870"/>
      <c r="AH21" s="870"/>
      <c r="AI21" s="870"/>
      <c r="AJ21" s="870"/>
      <c r="AK21" s="871"/>
      <c r="AL21" s="172"/>
    </row>
    <row r="22" spans="1:38" ht="12.75" customHeight="1">
      <c r="A22" s="47"/>
      <c r="B22" s="67"/>
      <c r="C22" s="856"/>
      <c r="D22" s="849"/>
      <c r="E22" s="850"/>
      <c r="F22" s="850"/>
      <c r="G22" s="850"/>
      <c r="H22" s="850"/>
      <c r="I22" s="850"/>
      <c r="J22" s="850"/>
      <c r="K22" s="850"/>
      <c r="L22" s="850"/>
      <c r="M22" s="850"/>
      <c r="N22" s="868"/>
      <c r="O22" s="856"/>
      <c r="P22" s="849"/>
      <c r="Q22" s="850"/>
      <c r="R22" s="850"/>
      <c r="S22" s="850"/>
      <c r="T22" s="850"/>
      <c r="U22" s="850"/>
      <c r="V22" s="850"/>
      <c r="W22" s="850"/>
      <c r="X22" s="850"/>
      <c r="Y22" s="851"/>
      <c r="Z22" s="856"/>
      <c r="AA22" s="849"/>
      <c r="AB22" s="850"/>
      <c r="AC22" s="850"/>
      <c r="AD22" s="850"/>
      <c r="AE22" s="850"/>
      <c r="AF22" s="850"/>
      <c r="AG22" s="850"/>
      <c r="AH22" s="850"/>
      <c r="AI22" s="850"/>
      <c r="AJ22" s="850"/>
      <c r="AK22" s="851"/>
      <c r="AL22" s="172"/>
    </row>
    <row r="23" spans="1:38" ht="12.75" customHeight="1">
      <c r="A23" s="47"/>
      <c r="B23" s="852"/>
      <c r="C23" s="853"/>
      <c r="D23" s="853"/>
      <c r="E23" s="853"/>
      <c r="F23" s="853"/>
      <c r="G23" s="853"/>
      <c r="H23" s="853"/>
      <c r="I23" s="853"/>
      <c r="J23" s="853"/>
      <c r="K23" s="853"/>
      <c r="L23" s="853"/>
      <c r="M23" s="853"/>
      <c r="N23" s="853"/>
      <c r="O23" s="853"/>
      <c r="P23" s="853"/>
      <c r="Q23" s="853"/>
      <c r="R23" s="853"/>
      <c r="S23" s="853"/>
      <c r="T23" s="853"/>
      <c r="U23" s="853"/>
      <c r="V23" s="853"/>
      <c r="W23" s="853"/>
      <c r="X23" s="853"/>
      <c r="Y23" s="853"/>
      <c r="Z23" s="853"/>
      <c r="AA23" s="853"/>
      <c r="AB23" s="853"/>
      <c r="AC23" s="853"/>
      <c r="AD23" s="853"/>
      <c r="AE23" s="853"/>
      <c r="AF23" s="853"/>
      <c r="AG23" s="853"/>
      <c r="AH23" s="853"/>
      <c r="AI23" s="853"/>
      <c r="AJ23" s="853"/>
      <c r="AK23" s="854"/>
      <c r="AL23" s="172"/>
    </row>
    <row r="24" spans="1:38" ht="12.75" customHeight="1">
      <c r="A24" s="47"/>
      <c r="B24" s="852" t="s">
        <v>358</v>
      </c>
      <c r="C24" s="853"/>
      <c r="D24" s="853"/>
      <c r="E24" s="853"/>
      <c r="F24" s="853"/>
      <c r="G24" s="853"/>
      <c r="H24" s="853"/>
      <c r="I24" s="853"/>
      <c r="J24" s="853"/>
      <c r="K24" s="853"/>
      <c r="L24" s="853"/>
      <c r="M24" s="853"/>
      <c r="N24" s="853"/>
      <c r="O24" s="853"/>
      <c r="P24" s="853"/>
      <c r="Q24" s="853"/>
      <c r="R24" s="853"/>
      <c r="S24" s="853"/>
      <c r="T24" s="853"/>
      <c r="U24" s="853"/>
      <c r="V24" s="853"/>
      <c r="W24" s="853"/>
      <c r="X24" s="853"/>
      <c r="Y24" s="853"/>
      <c r="Z24" s="853"/>
      <c r="AA24" s="853"/>
      <c r="AB24" s="853"/>
      <c r="AC24" s="853"/>
      <c r="AD24" s="853"/>
      <c r="AE24" s="853"/>
      <c r="AF24" s="853"/>
      <c r="AG24" s="853"/>
      <c r="AH24" s="853"/>
      <c r="AI24" s="853"/>
      <c r="AJ24" s="853"/>
      <c r="AK24" s="854"/>
      <c r="AL24" s="172"/>
    </row>
    <row r="25" spans="1:38" ht="12.75" customHeight="1">
      <c r="A25" s="47"/>
      <c r="B25" s="66"/>
      <c r="C25" s="855" t="s">
        <v>25</v>
      </c>
      <c r="D25" s="858" t="s">
        <v>359</v>
      </c>
      <c r="E25" s="859"/>
      <c r="F25" s="859"/>
      <c r="G25" s="859"/>
      <c r="H25" s="859"/>
      <c r="I25" s="859"/>
      <c r="J25" s="859"/>
      <c r="K25" s="859"/>
      <c r="L25" s="855" t="s">
        <v>25</v>
      </c>
      <c r="M25" s="858" t="s">
        <v>360</v>
      </c>
      <c r="N25" s="859"/>
      <c r="O25" s="859"/>
      <c r="P25" s="859"/>
      <c r="Q25" s="859"/>
      <c r="R25" s="859"/>
      <c r="S25" s="859"/>
      <c r="T25" s="859"/>
      <c r="U25" s="855" t="s">
        <v>25</v>
      </c>
      <c r="V25" s="858" t="s">
        <v>361</v>
      </c>
      <c r="W25" s="859"/>
      <c r="X25" s="859"/>
      <c r="Y25" s="859"/>
      <c r="Z25" s="859"/>
      <c r="AA25" s="859"/>
      <c r="AB25" s="859"/>
      <c r="AC25" s="859"/>
      <c r="AD25" s="855" t="s">
        <v>25</v>
      </c>
      <c r="AE25" s="858" t="s">
        <v>362</v>
      </c>
      <c r="AF25" s="859"/>
      <c r="AG25" s="859"/>
      <c r="AH25" s="859"/>
      <c r="AI25" s="859"/>
      <c r="AJ25" s="859"/>
      <c r="AK25" s="860"/>
      <c r="AL25" s="172"/>
    </row>
    <row r="26" spans="1:38" ht="12.75" customHeight="1">
      <c r="A26" s="47"/>
      <c r="B26" s="67"/>
      <c r="C26" s="857"/>
      <c r="D26" s="861"/>
      <c r="E26" s="862"/>
      <c r="F26" s="862"/>
      <c r="G26" s="862"/>
      <c r="H26" s="862"/>
      <c r="I26" s="862"/>
      <c r="J26" s="862"/>
      <c r="K26" s="862"/>
      <c r="L26" s="857"/>
      <c r="M26" s="861"/>
      <c r="N26" s="862"/>
      <c r="O26" s="862"/>
      <c r="P26" s="862"/>
      <c r="Q26" s="862"/>
      <c r="R26" s="862"/>
      <c r="S26" s="862"/>
      <c r="T26" s="862"/>
      <c r="U26" s="857"/>
      <c r="V26" s="861"/>
      <c r="W26" s="862"/>
      <c r="X26" s="862"/>
      <c r="Y26" s="862"/>
      <c r="Z26" s="862"/>
      <c r="AA26" s="862"/>
      <c r="AB26" s="862"/>
      <c r="AC26" s="862"/>
      <c r="AD26" s="857"/>
      <c r="AE26" s="861"/>
      <c r="AF26" s="862"/>
      <c r="AG26" s="862"/>
      <c r="AH26" s="862"/>
      <c r="AI26" s="862"/>
      <c r="AJ26" s="862"/>
      <c r="AK26" s="863"/>
      <c r="AL26" s="172"/>
    </row>
    <row r="27" spans="1:38" ht="12.75" customHeight="1">
      <c r="A27" s="47"/>
      <c r="B27" s="67"/>
      <c r="C27" s="857"/>
      <c r="D27" s="861"/>
      <c r="E27" s="862"/>
      <c r="F27" s="862"/>
      <c r="G27" s="862"/>
      <c r="H27" s="862"/>
      <c r="I27" s="862"/>
      <c r="J27" s="862"/>
      <c r="K27" s="862"/>
      <c r="L27" s="857"/>
      <c r="M27" s="861"/>
      <c r="N27" s="862"/>
      <c r="O27" s="862"/>
      <c r="P27" s="862"/>
      <c r="Q27" s="862"/>
      <c r="R27" s="862"/>
      <c r="S27" s="862"/>
      <c r="T27" s="862"/>
      <c r="U27" s="857"/>
      <c r="V27" s="861"/>
      <c r="W27" s="862"/>
      <c r="X27" s="862"/>
      <c r="Y27" s="862"/>
      <c r="Z27" s="862"/>
      <c r="AA27" s="862"/>
      <c r="AB27" s="862"/>
      <c r="AC27" s="862"/>
      <c r="AD27" s="857"/>
      <c r="AE27" s="861"/>
      <c r="AF27" s="862"/>
      <c r="AG27" s="862"/>
      <c r="AH27" s="862"/>
      <c r="AI27" s="862"/>
      <c r="AJ27" s="862"/>
      <c r="AK27" s="863"/>
      <c r="AL27" s="172"/>
    </row>
    <row r="28" spans="1:38" ht="12.75" customHeight="1">
      <c r="A28" s="47"/>
      <c r="B28" s="67"/>
      <c r="C28" s="856"/>
      <c r="D28" s="864"/>
      <c r="E28" s="865"/>
      <c r="F28" s="865"/>
      <c r="G28" s="865"/>
      <c r="H28" s="865"/>
      <c r="I28" s="865"/>
      <c r="J28" s="865"/>
      <c r="K28" s="865"/>
      <c r="L28" s="856"/>
      <c r="M28" s="864"/>
      <c r="N28" s="865"/>
      <c r="O28" s="865"/>
      <c r="P28" s="865"/>
      <c r="Q28" s="865"/>
      <c r="R28" s="865"/>
      <c r="S28" s="865"/>
      <c r="T28" s="865"/>
      <c r="U28" s="856"/>
      <c r="V28" s="864"/>
      <c r="W28" s="865"/>
      <c r="X28" s="865"/>
      <c r="Y28" s="865"/>
      <c r="Z28" s="865"/>
      <c r="AA28" s="865"/>
      <c r="AB28" s="865"/>
      <c r="AC28" s="865"/>
      <c r="AD28" s="856"/>
      <c r="AE28" s="864"/>
      <c r="AF28" s="865"/>
      <c r="AG28" s="865"/>
      <c r="AH28" s="865"/>
      <c r="AI28" s="865"/>
      <c r="AJ28" s="865"/>
      <c r="AK28" s="866"/>
      <c r="AL28" s="172"/>
    </row>
    <row r="29" spans="1:38" ht="12.75" customHeight="1">
      <c r="A29" s="47"/>
      <c r="B29" s="852" t="s">
        <v>363</v>
      </c>
      <c r="C29" s="853"/>
      <c r="D29" s="853"/>
      <c r="E29" s="853"/>
      <c r="F29" s="853"/>
      <c r="G29" s="853"/>
      <c r="H29" s="853"/>
      <c r="I29" s="853"/>
      <c r="J29" s="853"/>
      <c r="K29" s="853"/>
      <c r="L29" s="853"/>
      <c r="M29" s="853"/>
      <c r="N29" s="853"/>
      <c r="O29" s="853"/>
      <c r="P29" s="853"/>
      <c r="Q29" s="853"/>
      <c r="R29" s="853"/>
      <c r="S29" s="853"/>
      <c r="T29" s="853"/>
      <c r="U29" s="853"/>
      <c r="V29" s="853"/>
      <c r="W29" s="853"/>
      <c r="X29" s="853"/>
      <c r="Y29" s="853"/>
      <c r="Z29" s="853"/>
      <c r="AA29" s="853"/>
      <c r="AB29" s="853"/>
      <c r="AC29" s="853"/>
      <c r="AD29" s="853"/>
      <c r="AE29" s="853"/>
      <c r="AF29" s="853"/>
      <c r="AG29" s="853"/>
      <c r="AH29" s="853"/>
      <c r="AI29" s="853"/>
      <c r="AJ29" s="853"/>
      <c r="AK29" s="854"/>
      <c r="AL29" s="172"/>
    </row>
    <row r="30" spans="1:38" ht="12.75" customHeight="1">
      <c r="A30" s="47"/>
      <c r="B30" s="66"/>
      <c r="C30" s="855" t="s">
        <v>25</v>
      </c>
      <c r="D30" s="858" t="s">
        <v>364</v>
      </c>
      <c r="E30" s="859"/>
      <c r="F30" s="859"/>
      <c r="G30" s="859"/>
      <c r="H30" s="859"/>
      <c r="I30" s="859"/>
      <c r="J30" s="859"/>
      <c r="K30" s="859"/>
      <c r="L30" s="855" t="s">
        <v>25</v>
      </c>
      <c r="M30" s="858" t="s">
        <v>367</v>
      </c>
      <c r="N30" s="859"/>
      <c r="O30" s="859"/>
      <c r="P30" s="859"/>
      <c r="Q30" s="859"/>
      <c r="R30" s="859"/>
      <c r="S30" s="859"/>
      <c r="T30" s="859"/>
      <c r="U30" s="855" t="s">
        <v>25</v>
      </c>
      <c r="V30" s="858" t="s">
        <v>366</v>
      </c>
      <c r="W30" s="859"/>
      <c r="X30" s="859"/>
      <c r="Y30" s="859"/>
      <c r="Z30" s="859"/>
      <c r="AA30" s="859"/>
      <c r="AB30" s="859"/>
      <c r="AC30" s="859"/>
      <c r="AD30" s="855" t="s">
        <v>25</v>
      </c>
      <c r="AE30" s="858" t="s">
        <v>365</v>
      </c>
      <c r="AF30" s="859"/>
      <c r="AG30" s="859"/>
      <c r="AH30" s="859"/>
      <c r="AI30" s="859"/>
      <c r="AJ30" s="859"/>
      <c r="AK30" s="860"/>
      <c r="AL30" s="172"/>
    </row>
    <row r="31" spans="1:38" ht="12.75" customHeight="1">
      <c r="A31" s="47"/>
      <c r="B31" s="66"/>
      <c r="C31" s="857"/>
      <c r="D31" s="861"/>
      <c r="E31" s="862"/>
      <c r="F31" s="862"/>
      <c r="G31" s="862"/>
      <c r="H31" s="862"/>
      <c r="I31" s="862"/>
      <c r="J31" s="862"/>
      <c r="K31" s="862"/>
      <c r="L31" s="857"/>
      <c r="M31" s="861"/>
      <c r="N31" s="862"/>
      <c r="O31" s="862"/>
      <c r="P31" s="862"/>
      <c r="Q31" s="862"/>
      <c r="R31" s="862"/>
      <c r="S31" s="862"/>
      <c r="T31" s="862"/>
      <c r="U31" s="857"/>
      <c r="V31" s="861"/>
      <c r="W31" s="862"/>
      <c r="X31" s="862"/>
      <c r="Y31" s="862"/>
      <c r="Z31" s="862"/>
      <c r="AA31" s="862"/>
      <c r="AB31" s="862"/>
      <c r="AC31" s="862"/>
      <c r="AD31" s="857"/>
      <c r="AE31" s="861"/>
      <c r="AF31" s="862"/>
      <c r="AG31" s="862"/>
      <c r="AH31" s="862"/>
      <c r="AI31" s="862"/>
      <c r="AJ31" s="862"/>
      <c r="AK31" s="863"/>
      <c r="AL31" s="172"/>
    </row>
    <row r="32" spans="1:38" ht="12.75" customHeight="1">
      <c r="A32" s="47"/>
      <c r="B32" s="66"/>
      <c r="C32" s="857"/>
      <c r="D32" s="861"/>
      <c r="E32" s="862"/>
      <c r="F32" s="862"/>
      <c r="G32" s="862"/>
      <c r="H32" s="862"/>
      <c r="I32" s="862"/>
      <c r="J32" s="862"/>
      <c r="K32" s="862"/>
      <c r="L32" s="857"/>
      <c r="M32" s="861"/>
      <c r="N32" s="862"/>
      <c r="O32" s="862"/>
      <c r="P32" s="862"/>
      <c r="Q32" s="862"/>
      <c r="R32" s="862"/>
      <c r="S32" s="862"/>
      <c r="T32" s="862"/>
      <c r="U32" s="857"/>
      <c r="V32" s="861"/>
      <c r="W32" s="862"/>
      <c r="X32" s="862"/>
      <c r="Y32" s="862"/>
      <c r="Z32" s="862"/>
      <c r="AA32" s="862"/>
      <c r="AB32" s="862"/>
      <c r="AC32" s="862"/>
      <c r="AD32" s="857"/>
      <c r="AE32" s="861"/>
      <c r="AF32" s="862"/>
      <c r="AG32" s="862"/>
      <c r="AH32" s="862"/>
      <c r="AI32" s="862"/>
      <c r="AJ32" s="862"/>
      <c r="AK32" s="863"/>
      <c r="AL32" s="172"/>
    </row>
    <row r="33" spans="1:38" ht="12.75" customHeight="1">
      <c r="A33" s="47"/>
      <c r="B33" s="66"/>
      <c r="C33" s="857"/>
      <c r="D33" s="861"/>
      <c r="E33" s="862"/>
      <c r="F33" s="862"/>
      <c r="G33" s="862"/>
      <c r="H33" s="862"/>
      <c r="I33" s="862"/>
      <c r="J33" s="862"/>
      <c r="K33" s="862"/>
      <c r="L33" s="857"/>
      <c r="M33" s="861"/>
      <c r="N33" s="862"/>
      <c r="O33" s="862"/>
      <c r="P33" s="862"/>
      <c r="Q33" s="862"/>
      <c r="R33" s="862"/>
      <c r="S33" s="862"/>
      <c r="T33" s="862"/>
      <c r="U33" s="857"/>
      <c r="V33" s="861"/>
      <c r="W33" s="862"/>
      <c r="X33" s="862"/>
      <c r="Y33" s="862"/>
      <c r="Z33" s="862"/>
      <c r="AA33" s="862"/>
      <c r="AB33" s="862"/>
      <c r="AC33" s="862"/>
      <c r="AD33" s="857"/>
      <c r="AE33" s="861"/>
      <c r="AF33" s="862"/>
      <c r="AG33" s="862"/>
      <c r="AH33" s="862"/>
      <c r="AI33" s="862"/>
      <c r="AJ33" s="862"/>
      <c r="AK33" s="863"/>
      <c r="AL33" s="172"/>
    </row>
    <row r="34" spans="1:38" ht="12.75" customHeight="1">
      <c r="A34" s="47"/>
      <c r="B34" s="66"/>
      <c r="C34" s="857"/>
      <c r="D34" s="861"/>
      <c r="E34" s="862"/>
      <c r="F34" s="862"/>
      <c r="G34" s="862"/>
      <c r="H34" s="862"/>
      <c r="I34" s="862"/>
      <c r="J34" s="862"/>
      <c r="K34" s="862"/>
      <c r="L34" s="857"/>
      <c r="M34" s="861"/>
      <c r="N34" s="862"/>
      <c r="O34" s="862"/>
      <c r="P34" s="862"/>
      <c r="Q34" s="862"/>
      <c r="R34" s="862"/>
      <c r="S34" s="862"/>
      <c r="T34" s="862"/>
      <c r="U34" s="857"/>
      <c r="V34" s="861"/>
      <c r="W34" s="862"/>
      <c r="X34" s="862"/>
      <c r="Y34" s="862"/>
      <c r="Z34" s="862"/>
      <c r="AA34" s="862"/>
      <c r="AB34" s="862"/>
      <c r="AC34" s="862"/>
      <c r="AD34" s="857"/>
      <c r="AE34" s="861"/>
      <c r="AF34" s="862"/>
      <c r="AG34" s="862"/>
      <c r="AH34" s="862"/>
      <c r="AI34" s="862"/>
      <c r="AJ34" s="862"/>
      <c r="AK34" s="863"/>
      <c r="AL34" s="172"/>
    </row>
    <row r="35" spans="1:38" ht="12.75" customHeight="1">
      <c r="A35" s="47"/>
      <c r="B35" s="67"/>
      <c r="C35" s="857"/>
      <c r="D35" s="861"/>
      <c r="E35" s="862"/>
      <c r="F35" s="862"/>
      <c r="G35" s="862"/>
      <c r="H35" s="862"/>
      <c r="I35" s="862"/>
      <c r="J35" s="862"/>
      <c r="K35" s="862"/>
      <c r="L35" s="857"/>
      <c r="M35" s="861"/>
      <c r="N35" s="862"/>
      <c r="O35" s="862"/>
      <c r="P35" s="862"/>
      <c r="Q35" s="862"/>
      <c r="R35" s="862"/>
      <c r="S35" s="862"/>
      <c r="T35" s="862"/>
      <c r="U35" s="857"/>
      <c r="V35" s="861"/>
      <c r="W35" s="862"/>
      <c r="X35" s="862"/>
      <c r="Y35" s="862"/>
      <c r="Z35" s="862"/>
      <c r="AA35" s="862"/>
      <c r="AB35" s="862"/>
      <c r="AC35" s="862"/>
      <c r="AD35" s="857"/>
      <c r="AE35" s="861"/>
      <c r="AF35" s="862"/>
      <c r="AG35" s="862"/>
      <c r="AH35" s="862"/>
      <c r="AI35" s="862"/>
      <c r="AJ35" s="862"/>
      <c r="AK35" s="863"/>
      <c r="AL35" s="172"/>
    </row>
    <row r="36" spans="1:38" ht="12.75" customHeight="1">
      <c r="A36" s="47"/>
      <c r="B36" s="66"/>
      <c r="C36" s="856"/>
      <c r="D36" s="864"/>
      <c r="E36" s="865"/>
      <c r="F36" s="865"/>
      <c r="G36" s="865"/>
      <c r="H36" s="865"/>
      <c r="I36" s="865"/>
      <c r="J36" s="865"/>
      <c r="K36" s="865"/>
      <c r="L36" s="856"/>
      <c r="M36" s="864"/>
      <c r="N36" s="865"/>
      <c r="O36" s="865"/>
      <c r="P36" s="865"/>
      <c r="Q36" s="865"/>
      <c r="R36" s="865"/>
      <c r="S36" s="865"/>
      <c r="T36" s="865"/>
      <c r="U36" s="856"/>
      <c r="V36" s="864"/>
      <c r="W36" s="865"/>
      <c r="X36" s="865"/>
      <c r="Y36" s="865"/>
      <c r="Z36" s="865"/>
      <c r="AA36" s="865"/>
      <c r="AB36" s="865"/>
      <c r="AC36" s="865"/>
      <c r="AD36" s="856"/>
      <c r="AE36" s="864"/>
      <c r="AF36" s="865"/>
      <c r="AG36" s="865"/>
      <c r="AH36" s="865"/>
      <c r="AI36" s="865"/>
      <c r="AJ36" s="865"/>
      <c r="AK36" s="866"/>
      <c r="AL36" s="172"/>
    </row>
    <row r="37" spans="1:38" ht="10.5" customHeight="1">
      <c r="A37" s="47"/>
      <c r="B37" s="66"/>
      <c r="C37" s="181"/>
      <c r="D37" s="181"/>
      <c r="E37" s="181"/>
      <c r="F37" s="181"/>
      <c r="G37" s="181"/>
      <c r="H37" s="181"/>
      <c r="I37" s="181"/>
      <c r="J37" s="181"/>
      <c r="K37" s="181"/>
      <c r="L37" s="181"/>
      <c r="M37" s="181"/>
      <c r="N37" s="181"/>
      <c r="O37" s="181"/>
      <c r="P37" s="181"/>
      <c r="Q37" s="181"/>
      <c r="R37" s="181"/>
      <c r="S37" s="181"/>
      <c r="T37" s="181"/>
      <c r="U37" s="181"/>
      <c r="V37" s="181"/>
      <c r="W37" s="181"/>
      <c r="X37" s="181"/>
      <c r="Y37" s="181"/>
      <c r="Z37" s="181"/>
      <c r="AA37" s="181"/>
      <c r="AB37" s="181"/>
      <c r="AC37" s="181"/>
      <c r="AD37" s="181"/>
      <c r="AE37" s="181"/>
      <c r="AF37" s="181"/>
      <c r="AG37" s="181"/>
      <c r="AH37" s="181"/>
      <c r="AI37" s="181"/>
      <c r="AJ37" s="181"/>
      <c r="AK37" s="182"/>
      <c r="AL37" s="172"/>
    </row>
    <row r="38" spans="1:38" ht="12.75" customHeight="1">
      <c r="A38" s="47"/>
      <c r="B38" s="852" t="s">
        <v>368</v>
      </c>
      <c r="C38" s="853"/>
      <c r="D38" s="853"/>
      <c r="E38" s="853"/>
      <c r="F38" s="853"/>
      <c r="G38" s="853"/>
      <c r="H38" s="853"/>
      <c r="I38" s="853"/>
      <c r="J38" s="853"/>
      <c r="K38" s="853"/>
      <c r="L38" s="853"/>
      <c r="M38" s="853"/>
      <c r="N38" s="853"/>
      <c r="O38" s="853"/>
      <c r="P38" s="853"/>
      <c r="Q38" s="853"/>
      <c r="R38" s="853"/>
      <c r="S38" s="853"/>
      <c r="T38" s="853"/>
      <c r="U38" s="853"/>
      <c r="V38" s="853"/>
      <c r="W38" s="853"/>
      <c r="X38" s="853"/>
      <c r="Y38" s="853"/>
      <c r="Z38" s="853"/>
      <c r="AA38" s="853"/>
      <c r="AB38" s="853"/>
      <c r="AC38" s="853"/>
      <c r="AD38" s="853"/>
      <c r="AE38" s="853"/>
      <c r="AF38" s="853"/>
      <c r="AG38" s="853"/>
      <c r="AH38" s="853"/>
      <c r="AI38" s="853"/>
      <c r="AJ38" s="853"/>
      <c r="AK38" s="854"/>
      <c r="AL38" s="172"/>
    </row>
    <row r="39" spans="1:38" ht="12.75" customHeight="1">
      <c r="A39" s="47"/>
      <c r="B39" s="66"/>
      <c r="C39" s="855" t="s">
        <v>25</v>
      </c>
      <c r="D39" s="846" t="s">
        <v>337</v>
      </c>
      <c r="E39" s="847"/>
      <c r="F39" s="847"/>
      <c r="G39" s="847"/>
      <c r="H39" s="847"/>
      <c r="I39" s="847"/>
      <c r="J39" s="847"/>
      <c r="K39" s="847"/>
      <c r="L39" s="847"/>
      <c r="M39" s="847"/>
      <c r="N39" s="867"/>
      <c r="O39" s="855" t="s">
        <v>25</v>
      </c>
      <c r="P39" s="846" t="s">
        <v>335</v>
      </c>
      <c r="Q39" s="847"/>
      <c r="R39" s="847"/>
      <c r="S39" s="847"/>
      <c r="T39" s="847"/>
      <c r="U39" s="847"/>
      <c r="V39" s="847"/>
      <c r="W39" s="847"/>
      <c r="X39" s="847"/>
      <c r="Y39" s="848"/>
      <c r="Z39" s="855" t="s">
        <v>25</v>
      </c>
      <c r="AA39" s="846" t="s">
        <v>336</v>
      </c>
      <c r="AB39" s="847"/>
      <c r="AC39" s="847"/>
      <c r="AD39" s="847"/>
      <c r="AE39" s="847"/>
      <c r="AF39" s="847"/>
      <c r="AG39" s="847"/>
      <c r="AH39" s="847"/>
      <c r="AI39" s="847"/>
      <c r="AJ39" s="847"/>
      <c r="AK39" s="848"/>
      <c r="AL39" s="172"/>
    </row>
    <row r="40" spans="1:38" ht="12.75" customHeight="1">
      <c r="A40" s="47"/>
      <c r="B40" s="67"/>
      <c r="C40" s="856"/>
      <c r="D40" s="849"/>
      <c r="E40" s="850"/>
      <c r="F40" s="850"/>
      <c r="G40" s="850"/>
      <c r="H40" s="850"/>
      <c r="I40" s="850"/>
      <c r="J40" s="850"/>
      <c r="K40" s="850"/>
      <c r="L40" s="850"/>
      <c r="M40" s="850"/>
      <c r="N40" s="868"/>
      <c r="O40" s="856"/>
      <c r="P40" s="849"/>
      <c r="Q40" s="850"/>
      <c r="R40" s="850"/>
      <c r="S40" s="850"/>
      <c r="T40" s="850"/>
      <c r="U40" s="850"/>
      <c r="V40" s="850"/>
      <c r="W40" s="850"/>
      <c r="X40" s="850"/>
      <c r="Y40" s="851"/>
      <c r="Z40" s="856"/>
      <c r="AA40" s="849"/>
      <c r="AB40" s="850"/>
      <c r="AC40" s="850"/>
      <c r="AD40" s="850"/>
      <c r="AE40" s="850"/>
      <c r="AF40" s="850"/>
      <c r="AG40" s="850"/>
      <c r="AH40" s="850"/>
      <c r="AI40" s="850"/>
      <c r="AJ40" s="850"/>
      <c r="AK40" s="851"/>
      <c r="AL40" s="172"/>
    </row>
    <row r="41" spans="1:38" ht="12.75" customHeight="1">
      <c r="A41" s="47"/>
      <c r="B41" s="852"/>
      <c r="C41" s="853"/>
      <c r="D41" s="853"/>
      <c r="E41" s="853"/>
      <c r="F41" s="853"/>
      <c r="G41" s="853"/>
      <c r="H41" s="853"/>
      <c r="I41" s="853"/>
      <c r="J41" s="853"/>
      <c r="K41" s="853"/>
      <c r="L41" s="853"/>
      <c r="M41" s="853"/>
      <c r="N41" s="853"/>
      <c r="O41" s="853"/>
      <c r="P41" s="853"/>
      <c r="Q41" s="853"/>
      <c r="R41" s="853"/>
      <c r="S41" s="853"/>
      <c r="T41" s="853"/>
      <c r="U41" s="853"/>
      <c r="V41" s="853"/>
      <c r="W41" s="853"/>
      <c r="X41" s="853"/>
      <c r="Y41" s="853"/>
      <c r="Z41" s="853"/>
      <c r="AA41" s="853"/>
      <c r="AB41" s="853"/>
      <c r="AC41" s="853"/>
      <c r="AD41" s="853"/>
      <c r="AE41" s="853"/>
      <c r="AF41" s="853"/>
      <c r="AG41" s="853"/>
      <c r="AH41" s="853"/>
      <c r="AI41" s="853"/>
      <c r="AJ41" s="853"/>
      <c r="AK41" s="854"/>
      <c r="AL41" s="172"/>
    </row>
    <row r="42" spans="1:38" ht="12.75" customHeight="1">
      <c r="A42" s="47"/>
      <c r="B42" s="852" t="s">
        <v>369</v>
      </c>
      <c r="C42" s="853"/>
      <c r="D42" s="853"/>
      <c r="E42" s="853"/>
      <c r="F42" s="853"/>
      <c r="G42" s="853"/>
      <c r="H42" s="853"/>
      <c r="I42" s="853"/>
      <c r="J42" s="853"/>
      <c r="K42" s="853"/>
      <c r="L42" s="853"/>
      <c r="M42" s="853"/>
      <c r="N42" s="853"/>
      <c r="O42" s="853"/>
      <c r="P42" s="853"/>
      <c r="Q42" s="853"/>
      <c r="R42" s="853"/>
      <c r="S42" s="853"/>
      <c r="T42" s="853"/>
      <c r="U42" s="853"/>
      <c r="V42" s="853"/>
      <c r="W42" s="853"/>
      <c r="X42" s="853"/>
      <c r="Y42" s="853"/>
      <c r="Z42" s="853"/>
      <c r="AA42" s="853"/>
      <c r="AB42" s="853"/>
      <c r="AC42" s="853"/>
      <c r="AD42" s="853"/>
      <c r="AE42" s="853"/>
      <c r="AF42" s="853"/>
      <c r="AG42" s="853"/>
      <c r="AH42" s="853"/>
      <c r="AI42" s="853"/>
      <c r="AJ42" s="853"/>
      <c r="AK42" s="854"/>
      <c r="AL42" s="172"/>
    </row>
    <row r="43" spans="1:38" ht="12.75" customHeight="1">
      <c r="A43" s="47"/>
      <c r="B43" s="66"/>
      <c r="C43" s="855" t="s">
        <v>25</v>
      </c>
      <c r="D43" s="846" t="s">
        <v>372</v>
      </c>
      <c r="E43" s="847"/>
      <c r="F43" s="847"/>
      <c r="G43" s="847"/>
      <c r="H43" s="847"/>
      <c r="I43" s="847"/>
      <c r="J43" s="847"/>
      <c r="K43" s="847"/>
      <c r="L43" s="847"/>
      <c r="M43" s="847"/>
      <c r="N43" s="847"/>
      <c r="O43" s="847"/>
      <c r="P43" s="847"/>
      <c r="Q43" s="847"/>
      <c r="R43" s="847"/>
      <c r="S43" s="847"/>
      <c r="T43" s="855" t="s">
        <v>25</v>
      </c>
      <c r="U43" s="846" t="s">
        <v>371</v>
      </c>
      <c r="V43" s="847"/>
      <c r="W43" s="847"/>
      <c r="X43" s="847"/>
      <c r="Y43" s="847"/>
      <c r="Z43" s="847"/>
      <c r="AA43" s="847"/>
      <c r="AB43" s="847"/>
      <c r="AC43" s="847"/>
      <c r="AD43" s="847"/>
      <c r="AE43" s="847"/>
      <c r="AF43" s="847"/>
      <c r="AG43" s="847"/>
      <c r="AH43" s="847"/>
      <c r="AI43" s="847"/>
      <c r="AJ43" s="847"/>
      <c r="AK43" s="848"/>
      <c r="AL43" s="172"/>
    </row>
    <row r="44" spans="1:38" ht="12.75" customHeight="1">
      <c r="A44" s="47"/>
      <c r="B44" s="67"/>
      <c r="C44" s="856"/>
      <c r="D44" s="849"/>
      <c r="E44" s="850"/>
      <c r="F44" s="850"/>
      <c r="G44" s="850"/>
      <c r="H44" s="850"/>
      <c r="I44" s="850"/>
      <c r="J44" s="850"/>
      <c r="K44" s="850"/>
      <c r="L44" s="850"/>
      <c r="M44" s="850"/>
      <c r="N44" s="850"/>
      <c r="O44" s="850"/>
      <c r="P44" s="850"/>
      <c r="Q44" s="850"/>
      <c r="R44" s="850"/>
      <c r="S44" s="850"/>
      <c r="T44" s="856"/>
      <c r="U44" s="849"/>
      <c r="V44" s="850"/>
      <c r="W44" s="850"/>
      <c r="X44" s="850"/>
      <c r="Y44" s="850"/>
      <c r="Z44" s="850"/>
      <c r="AA44" s="850"/>
      <c r="AB44" s="850"/>
      <c r="AC44" s="850"/>
      <c r="AD44" s="850"/>
      <c r="AE44" s="850"/>
      <c r="AF44" s="850"/>
      <c r="AG44" s="850"/>
      <c r="AH44" s="850"/>
      <c r="AI44" s="850"/>
      <c r="AJ44" s="850"/>
      <c r="AK44" s="851"/>
      <c r="AL44" s="172"/>
    </row>
    <row r="45" spans="1:38" ht="12.75" customHeight="1">
      <c r="A45" s="47"/>
      <c r="B45" s="842"/>
      <c r="C45" s="843"/>
      <c r="D45" s="843"/>
      <c r="E45" s="843"/>
      <c r="F45" s="843"/>
      <c r="G45" s="843"/>
      <c r="H45" s="843"/>
      <c r="I45" s="843"/>
      <c r="J45" s="843"/>
      <c r="K45" s="843"/>
      <c r="L45" s="843"/>
      <c r="M45" s="843"/>
      <c r="N45" s="843"/>
      <c r="O45" s="843"/>
      <c r="P45" s="843"/>
      <c r="Q45" s="843"/>
      <c r="R45" s="843"/>
      <c r="S45" s="843"/>
      <c r="T45" s="843"/>
      <c r="U45" s="843"/>
      <c r="V45" s="843"/>
      <c r="W45" s="843"/>
      <c r="X45" s="843"/>
      <c r="Y45" s="843"/>
      <c r="Z45" s="843"/>
      <c r="AA45" s="843"/>
      <c r="AB45" s="843"/>
      <c r="AC45" s="843"/>
      <c r="AD45" s="843"/>
      <c r="AE45" s="843"/>
      <c r="AF45" s="843"/>
      <c r="AG45" s="843"/>
      <c r="AH45" s="843"/>
      <c r="AI45" s="843"/>
      <c r="AJ45" s="843"/>
      <c r="AK45" s="844"/>
      <c r="AL45" s="172"/>
    </row>
    <row r="46" spans="1:38" ht="21.75" customHeight="1">
      <c r="A46" s="47"/>
      <c r="B46" s="845" t="s">
        <v>26</v>
      </c>
      <c r="C46" s="845"/>
      <c r="D46" s="833" t="s">
        <v>370</v>
      </c>
      <c r="E46" s="833"/>
      <c r="F46" s="833"/>
      <c r="G46" s="833"/>
      <c r="H46" s="833"/>
      <c r="I46" s="833"/>
      <c r="J46" s="833"/>
      <c r="K46" s="833"/>
      <c r="L46" s="833"/>
      <c r="M46" s="833"/>
      <c r="N46" s="833"/>
      <c r="O46" s="833"/>
      <c r="P46" s="833"/>
      <c r="Q46" s="833"/>
      <c r="R46" s="833"/>
      <c r="S46" s="833"/>
      <c r="T46" s="833"/>
      <c r="U46" s="833"/>
      <c r="V46" s="833"/>
      <c r="W46" s="833"/>
      <c r="X46" s="833"/>
      <c r="Y46" s="833"/>
      <c r="Z46" s="833"/>
      <c r="AA46" s="833"/>
      <c r="AB46" s="833"/>
      <c r="AC46" s="833"/>
      <c r="AD46" s="833"/>
      <c r="AE46" s="833"/>
      <c r="AF46" s="833"/>
      <c r="AG46" s="833"/>
      <c r="AH46" s="833"/>
      <c r="AI46" s="833"/>
      <c r="AJ46" s="833"/>
      <c r="AK46" s="833"/>
      <c r="AL46" s="175"/>
    </row>
    <row r="47" spans="1:38" s="46" customFormat="1" ht="12" customHeight="1">
      <c r="A47" s="45"/>
      <c r="B47" s="180"/>
      <c r="C47" s="177"/>
      <c r="D47" s="177"/>
      <c r="E47" s="177"/>
      <c r="F47" s="177"/>
      <c r="G47" s="177"/>
      <c r="H47" s="180"/>
      <c r="I47" s="177"/>
      <c r="J47" s="177"/>
      <c r="K47" s="177"/>
      <c r="L47" s="177"/>
      <c r="M47" s="177"/>
      <c r="N47" s="180"/>
      <c r="O47" s="178"/>
      <c r="P47" s="178"/>
      <c r="Q47" s="178"/>
      <c r="R47" s="178"/>
      <c r="S47" s="178"/>
      <c r="T47" s="180"/>
      <c r="U47" s="177"/>
      <c r="V47" s="177"/>
      <c r="W47" s="177"/>
      <c r="X47" s="177"/>
      <c r="Y47" s="177"/>
      <c r="Z47" s="180"/>
      <c r="AA47" s="178"/>
      <c r="AB47" s="178"/>
      <c r="AC47" s="178"/>
      <c r="AD47" s="178"/>
      <c r="AE47" s="178"/>
      <c r="AF47" s="180"/>
      <c r="AG47" s="178"/>
      <c r="AH47" s="178"/>
      <c r="AI47" s="178"/>
      <c r="AJ47" s="178"/>
      <c r="AK47" s="178"/>
      <c r="AL47" s="178"/>
    </row>
  </sheetData>
  <sheetProtection formatCells="0" formatColumns="0" insertColumns="0" insertRows="0" insertHyperlinks="0" deleteColumns="0" deleteRows="0" selectLockedCells="1" sort="0" autoFilter="0" pivotTables="0"/>
  <mergeCells count="76">
    <mergeCell ref="A1:AL1"/>
    <mergeCell ref="B5:AK5"/>
    <mergeCell ref="AA7:AK8"/>
    <mergeCell ref="B9:AK9"/>
    <mergeCell ref="B10:AK10"/>
    <mergeCell ref="B11:AK11"/>
    <mergeCell ref="B6:AK6"/>
    <mergeCell ref="C7:C8"/>
    <mergeCell ref="D7:N8"/>
    <mergeCell ref="O7:O8"/>
    <mergeCell ref="P7:Y8"/>
    <mergeCell ref="Z7:Z8"/>
    <mergeCell ref="X12:X13"/>
    <mergeCell ref="Y12:AD13"/>
    <mergeCell ref="AE12:AE13"/>
    <mergeCell ref="AF12:AK13"/>
    <mergeCell ref="C12:C13"/>
    <mergeCell ref="D12:I13"/>
    <mergeCell ref="J12:J13"/>
    <mergeCell ref="K12:P13"/>
    <mergeCell ref="Q12:Q13"/>
    <mergeCell ref="R12:W13"/>
    <mergeCell ref="B14:AK14"/>
    <mergeCell ref="C15:C16"/>
    <mergeCell ref="D15:I16"/>
    <mergeCell ref="J15:J16"/>
    <mergeCell ref="K15:P16"/>
    <mergeCell ref="Q15:Q16"/>
    <mergeCell ref="R15:W16"/>
    <mergeCell ref="X15:X16"/>
    <mergeCell ref="Y15:AD16"/>
    <mergeCell ref="AE15:AE16"/>
    <mergeCell ref="AF15:AK16"/>
    <mergeCell ref="B17:AK17"/>
    <mergeCell ref="B18:AK19"/>
    <mergeCell ref="C20:C22"/>
    <mergeCell ref="D20:N22"/>
    <mergeCell ref="O20:O22"/>
    <mergeCell ref="P20:Y22"/>
    <mergeCell ref="Z20:Z22"/>
    <mergeCell ref="V25:AC28"/>
    <mergeCell ref="AD25:AD28"/>
    <mergeCell ref="AE25:AK28"/>
    <mergeCell ref="B29:AK29"/>
    <mergeCell ref="AA20:AK22"/>
    <mergeCell ref="B23:AK23"/>
    <mergeCell ref="B24:AK24"/>
    <mergeCell ref="C25:C28"/>
    <mergeCell ref="D25:K28"/>
    <mergeCell ref="L25:L28"/>
    <mergeCell ref="M25:T28"/>
    <mergeCell ref="U25:U28"/>
    <mergeCell ref="AD30:AD36"/>
    <mergeCell ref="AE30:AK36"/>
    <mergeCell ref="B38:AK38"/>
    <mergeCell ref="C39:C40"/>
    <mergeCell ref="D39:N40"/>
    <mergeCell ref="O39:O40"/>
    <mergeCell ref="P39:Y40"/>
    <mergeCell ref="Z39:Z40"/>
    <mergeCell ref="C30:C36"/>
    <mergeCell ref="D30:K36"/>
    <mergeCell ref="L30:L36"/>
    <mergeCell ref="M30:T36"/>
    <mergeCell ref="U30:U36"/>
    <mergeCell ref="V30:AC36"/>
    <mergeCell ref="B45:AK45"/>
    <mergeCell ref="B46:C46"/>
    <mergeCell ref="D46:AK46"/>
    <mergeCell ref="AA39:AK40"/>
    <mergeCell ref="B41:AK41"/>
    <mergeCell ref="B42:AK42"/>
    <mergeCell ref="C43:C44"/>
    <mergeCell ref="D43:S44"/>
    <mergeCell ref="T43:T44"/>
    <mergeCell ref="U43:AK44"/>
  </mergeCells>
  <phoneticPr fontId="4"/>
  <dataValidations count="1">
    <dataValidation type="list" allowBlank="1" showInputMessage="1" showErrorMessage="1" sqref="H4 N4 T4 AF4 X15:X16 C7:C8 Z7:Z8 X12:X13 Q12:Q13 AE12:AE13 O7:O8 C15:C16 J15:J16 Z20:Z22 J12:J13 C12:C13 Q15:Q16 AE15:AE16 C20:C22 O20:O22 U25:U28 L25:L28 C25:C28 AD25:AD28 C30:C36 L30:L36 U30:U36 AD30:AD36 O39:O40 C39:C40 Z39:Z40 C43:C44 T43:T44" xr:uid="{F08C7158-B053-486A-B50B-3039013125ED}">
      <formula1>"□,■"</formula1>
    </dataValidation>
  </dataValidations>
  <printOptions horizontalCentered="1"/>
  <pageMargins left="0.23622047244094488" right="0.23622047244094488" top="0.74803149606299213" bottom="0.74803149606299213" header="0.31496062992125984" footer="0.31496062992125984"/>
  <pageSetup paperSize="9" scale="92" fitToHeight="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BB30985-366C-4BF4-AA4E-696DDE5202ED}">
  <sheetPr>
    <pageSetUpPr fitToPage="1"/>
  </sheetPr>
  <dimension ref="A1:AL43"/>
  <sheetViews>
    <sheetView showGridLines="0" view="pageBreakPreview" topLeftCell="A2" zoomScale="110" zoomScaleNormal="110" zoomScaleSheetLayoutView="110" workbookViewId="0">
      <selection activeCell="A2" sqref="A2"/>
    </sheetView>
  </sheetViews>
  <sheetFormatPr defaultColWidth="9" defaultRowHeight="12.75"/>
  <cols>
    <col min="1" max="1" width="2.25" style="46" customWidth="1"/>
    <col min="2" max="2" width="6.75" style="46" customWidth="1"/>
    <col min="3" max="3" width="37.625" style="46" customWidth="1"/>
    <col min="4" max="4" width="76.75" style="46" customWidth="1"/>
    <col min="5" max="6" width="10.25" style="342" customWidth="1"/>
    <col min="7" max="37" width="3" style="46" customWidth="1"/>
    <col min="38" max="38" width="1.5" style="46" customWidth="1"/>
    <col min="39" max="42" width="9.125" style="46" customWidth="1"/>
    <col min="43" max="16384" width="9" style="46"/>
  </cols>
  <sheetData>
    <row r="1" spans="1:38" ht="12.75" hidden="1" customHeight="1">
      <c r="A1" s="895" t="s">
        <v>65</v>
      </c>
      <c r="B1" s="895"/>
      <c r="C1" s="895"/>
      <c r="D1" s="895"/>
      <c r="E1" s="895"/>
      <c r="F1" s="895"/>
      <c r="G1" s="895"/>
      <c r="H1" s="895"/>
      <c r="I1" s="895"/>
      <c r="J1" s="895"/>
      <c r="K1" s="895"/>
      <c r="L1" s="895"/>
      <c r="M1" s="895"/>
      <c r="N1" s="895"/>
      <c r="O1" s="895"/>
      <c r="P1" s="895"/>
      <c r="Q1" s="895"/>
      <c r="R1" s="895"/>
      <c r="S1" s="895"/>
      <c r="T1" s="895"/>
      <c r="U1" s="895"/>
      <c r="V1" s="895"/>
      <c r="W1" s="895"/>
      <c r="X1" s="895"/>
      <c r="Y1" s="895"/>
      <c r="Z1" s="895"/>
      <c r="AA1" s="895"/>
      <c r="AB1" s="895"/>
      <c r="AC1" s="895"/>
      <c r="AD1" s="895"/>
      <c r="AE1" s="895"/>
      <c r="AF1" s="895"/>
      <c r="AG1" s="895"/>
      <c r="AH1" s="895"/>
      <c r="AI1" s="895"/>
      <c r="AJ1" s="895"/>
      <c r="AK1" s="895"/>
      <c r="AL1" s="895"/>
    </row>
    <row r="2" spans="1:38" s="289" customFormat="1" ht="31.5" customHeight="1">
      <c r="A2" s="288"/>
      <c r="B2" s="896" t="s">
        <v>624</v>
      </c>
      <c r="C2" s="896"/>
      <c r="D2" s="896"/>
      <c r="E2" s="896"/>
      <c r="F2" s="896"/>
    </row>
    <row r="3" spans="1:38" s="291" customFormat="1" ht="15" customHeight="1">
      <c r="A3" s="290"/>
      <c r="B3" s="897" t="s">
        <v>14</v>
      </c>
      <c r="C3" s="897"/>
      <c r="D3" s="897"/>
      <c r="E3" s="897"/>
      <c r="F3" s="897"/>
      <c r="G3" s="290"/>
      <c r="H3" s="290"/>
      <c r="I3" s="290"/>
      <c r="J3" s="290"/>
      <c r="K3" s="290"/>
      <c r="L3" s="290"/>
      <c r="M3" s="290"/>
      <c r="N3" s="290"/>
      <c r="O3" s="290"/>
      <c r="P3" s="290"/>
      <c r="Q3" s="290"/>
      <c r="R3" s="290"/>
      <c r="S3" s="290"/>
      <c r="T3" s="290"/>
      <c r="U3" s="290"/>
      <c r="V3" s="290"/>
      <c r="W3" s="290"/>
      <c r="X3" s="290"/>
      <c r="Y3" s="290"/>
      <c r="Z3" s="290"/>
      <c r="AA3" s="290"/>
      <c r="AB3" s="290"/>
      <c r="AC3" s="290"/>
      <c r="AD3" s="290"/>
      <c r="AE3" s="290"/>
      <c r="AF3" s="290"/>
      <c r="AG3" s="290"/>
      <c r="AH3" s="290"/>
      <c r="AI3" s="290"/>
      <c r="AJ3" s="290"/>
      <c r="AK3" s="290"/>
      <c r="AL3" s="290"/>
    </row>
    <row r="4" spans="1:38" ht="10.5" customHeight="1">
      <c r="A4" s="45"/>
      <c r="B4" s="898" t="s">
        <v>19</v>
      </c>
      <c r="C4" s="898"/>
      <c r="D4" s="898"/>
      <c r="E4" s="898"/>
      <c r="F4" s="898"/>
      <c r="G4" s="292"/>
      <c r="H4" s="292"/>
      <c r="I4" s="292"/>
      <c r="J4" s="292"/>
      <c r="K4" s="292"/>
      <c r="L4" s="292"/>
      <c r="M4" s="292"/>
      <c r="N4" s="180"/>
      <c r="O4" s="292"/>
      <c r="P4" s="292"/>
      <c r="Q4" s="292"/>
      <c r="R4" s="292"/>
      <c r="S4" s="292"/>
      <c r="T4" s="180"/>
      <c r="U4" s="293"/>
      <c r="V4" s="292"/>
      <c r="W4" s="292"/>
      <c r="X4" s="292"/>
      <c r="Y4" s="292"/>
      <c r="Z4" s="180"/>
      <c r="AA4" s="294"/>
      <c r="AB4" s="292"/>
      <c r="AC4" s="292"/>
      <c r="AD4" s="292"/>
      <c r="AE4" s="292"/>
      <c r="AF4" s="180"/>
      <c r="AG4" s="293"/>
      <c r="AH4" s="292"/>
      <c r="AI4" s="292"/>
      <c r="AJ4" s="292"/>
      <c r="AK4" s="292"/>
      <c r="AL4" s="292"/>
    </row>
    <row r="5" spans="1:38" ht="10.5" customHeight="1" thickBot="1">
      <c r="A5" s="45"/>
      <c r="B5" s="45"/>
      <c r="C5" s="294"/>
      <c r="D5" s="292"/>
      <c r="E5" s="295"/>
      <c r="F5" s="295"/>
      <c r="G5" s="292"/>
      <c r="H5" s="292"/>
      <c r="I5" s="292"/>
      <c r="J5" s="292"/>
      <c r="K5" s="292"/>
      <c r="L5" s="292"/>
      <c r="M5" s="292"/>
      <c r="N5" s="180"/>
      <c r="O5" s="292"/>
      <c r="P5" s="292"/>
      <c r="Q5" s="292"/>
      <c r="R5" s="292"/>
      <c r="S5" s="292"/>
      <c r="T5" s="180"/>
      <c r="U5" s="293"/>
      <c r="V5" s="292"/>
      <c r="W5" s="292"/>
      <c r="X5" s="292"/>
      <c r="Y5" s="292"/>
      <c r="Z5" s="180"/>
      <c r="AA5" s="294"/>
      <c r="AB5" s="292"/>
      <c r="AC5" s="292"/>
      <c r="AD5" s="292"/>
      <c r="AE5" s="292"/>
      <c r="AF5" s="180"/>
      <c r="AG5" s="293"/>
      <c r="AH5" s="292"/>
      <c r="AI5" s="292"/>
      <c r="AJ5" s="292"/>
      <c r="AK5" s="292"/>
      <c r="AL5" s="292"/>
    </row>
    <row r="6" spans="1:38" s="300" customFormat="1" ht="31.5" customHeight="1" thickBot="1">
      <c r="A6" s="292"/>
      <c r="B6" s="296" t="s">
        <v>651</v>
      </c>
      <c r="C6" s="297" t="s">
        <v>638</v>
      </c>
      <c r="D6" s="899" t="s">
        <v>650</v>
      </c>
      <c r="E6" s="900"/>
      <c r="F6" s="298" t="s">
        <v>639</v>
      </c>
      <c r="G6" s="292"/>
      <c r="H6" s="292"/>
      <c r="I6" s="292"/>
      <c r="J6" s="292"/>
      <c r="K6" s="292"/>
      <c r="L6" s="292"/>
      <c r="M6" s="292"/>
      <c r="N6" s="299"/>
      <c r="O6" s="292"/>
      <c r="P6" s="292"/>
      <c r="Q6" s="292"/>
      <c r="R6" s="292"/>
      <c r="S6" s="292"/>
      <c r="T6" s="299"/>
      <c r="U6" s="292"/>
      <c r="V6" s="292"/>
      <c r="W6" s="292"/>
      <c r="X6" s="292"/>
      <c r="Y6" s="292"/>
      <c r="Z6" s="299"/>
      <c r="AA6" s="294"/>
      <c r="AB6" s="292"/>
      <c r="AC6" s="292"/>
      <c r="AD6" s="292"/>
      <c r="AE6" s="292"/>
      <c r="AF6" s="299"/>
      <c r="AG6" s="292"/>
      <c r="AH6" s="292"/>
      <c r="AI6" s="292"/>
      <c r="AJ6" s="292"/>
      <c r="AK6" s="292"/>
      <c r="AL6" s="292"/>
    </row>
    <row r="7" spans="1:38" s="300" customFormat="1" ht="32.25" customHeight="1">
      <c r="A7" s="292"/>
      <c r="B7" s="881" t="s">
        <v>192</v>
      </c>
      <c r="C7" s="884" t="s">
        <v>656</v>
      </c>
      <c r="D7" s="301" t="s">
        <v>674</v>
      </c>
      <c r="E7" s="302"/>
      <c r="F7" s="303">
        <v>3</v>
      </c>
      <c r="G7" s="292"/>
      <c r="H7" s="292"/>
      <c r="I7" s="292"/>
      <c r="J7" s="292"/>
      <c r="K7" s="292"/>
      <c r="L7" s="292"/>
      <c r="M7" s="292"/>
      <c r="N7" s="299"/>
      <c r="O7" s="292"/>
      <c r="P7" s="292"/>
      <c r="Q7" s="292"/>
      <c r="R7" s="292"/>
      <c r="S7" s="292"/>
      <c r="T7" s="299"/>
      <c r="U7" s="292"/>
      <c r="V7" s="292"/>
      <c r="W7" s="292"/>
      <c r="X7" s="292"/>
      <c r="Y7" s="292"/>
      <c r="Z7" s="299"/>
      <c r="AA7" s="294"/>
      <c r="AB7" s="292"/>
      <c r="AC7" s="292"/>
      <c r="AD7" s="292"/>
      <c r="AE7" s="292"/>
      <c r="AF7" s="299"/>
      <c r="AG7" s="292"/>
      <c r="AH7" s="292"/>
      <c r="AI7" s="292"/>
      <c r="AJ7" s="292"/>
      <c r="AK7" s="292"/>
      <c r="AL7" s="292"/>
    </row>
    <row r="8" spans="1:38" s="300" customFormat="1" ht="32.25" customHeight="1">
      <c r="A8" s="292"/>
      <c r="B8" s="881"/>
      <c r="C8" s="884"/>
      <c r="D8" s="304" t="s">
        <v>675</v>
      </c>
      <c r="E8" s="305"/>
      <c r="F8" s="306">
        <v>2</v>
      </c>
      <c r="G8" s="292"/>
      <c r="H8" s="292"/>
      <c r="I8" s="292"/>
      <c r="J8" s="292"/>
      <c r="K8" s="292"/>
      <c r="L8" s="292"/>
      <c r="M8" s="292"/>
      <c r="N8" s="299"/>
      <c r="O8" s="292"/>
      <c r="P8" s="292"/>
      <c r="Q8" s="292"/>
      <c r="R8" s="292"/>
      <c r="S8" s="292"/>
      <c r="T8" s="299"/>
      <c r="U8" s="292"/>
      <c r="V8" s="292"/>
      <c r="W8" s="292"/>
      <c r="X8" s="292"/>
      <c r="Y8" s="292"/>
      <c r="Z8" s="299"/>
      <c r="AA8" s="294"/>
      <c r="AB8" s="292"/>
      <c r="AC8" s="292"/>
      <c r="AD8" s="292"/>
      <c r="AE8" s="292"/>
      <c r="AF8" s="299"/>
      <c r="AG8" s="292"/>
      <c r="AH8" s="292"/>
      <c r="AI8" s="292"/>
      <c r="AJ8" s="292"/>
      <c r="AK8" s="292"/>
      <c r="AL8" s="292"/>
    </row>
    <row r="9" spans="1:38" s="300" customFormat="1" ht="32.25" customHeight="1">
      <c r="A9" s="292"/>
      <c r="B9" s="881"/>
      <c r="C9" s="884"/>
      <c r="D9" s="304" t="s">
        <v>676</v>
      </c>
      <c r="E9" s="305"/>
      <c r="F9" s="306">
        <v>1</v>
      </c>
      <c r="G9" s="292"/>
      <c r="H9" s="292"/>
      <c r="I9" s="292"/>
      <c r="J9" s="292"/>
      <c r="K9" s="292"/>
      <c r="L9" s="292"/>
      <c r="M9" s="292"/>
      <c r="N9" s="299"/>
      <c r="O9" s="292"/>
      <c r="P9" s="292"/>
      <c r="Q9" s="292"/>
      <c r="R9" s="292"/>
      <c r="S9" s="292"/>
      <c r="T9" s="299"/>
      <c r="U9" s="292"/>
      <c r="V9" s="292"/>
      <c r="W9" s="292"/>
      <c r="X9" s="292"/>
      <c r="Y9" s="292"/>
      <c r="Z9" s="299"/>
      <c r="AA9" s="294"/>
      <c r="AB9" s="292"/>
      <c r="AC9" s="292"/>
      <c r="AD9" s="292"/>
      <c r="AE9" s="292"/>
      <c r="AF9" s="299"/>
      <c r="AG9" s="292"/>
      <c r="AH9" s="292"/>
      <c r="AI9" s="292"/>
      <c r="AJ9" s="292"/>
      <c r="AK9" s="292"/>
      <c r="AL9" s="292"/>
    </row>
    <row r="10" spans="1:38" s="300" customFormat="1" ht="60" customHeight="1">
      <c r="A10" s="292"/>
      <c r="B10" s="880" t="s">
        <v>193</v>
      </c>
      <c r="C10" s="883" t="s">
        <v>657</v>
      </c>
      <c r="D10" s="307" t="s">
        <v>678</v>
      </c>
      <c r="E10" s="308"/>
      <c r="F10" s="309">
        <v>3</v>
      </c>
      <c r="G10" s="292"/>
      <c r="H10" s="292"/>
      <c r="I10" s="292"/>
      <c r="J10" s="292"/>
      <c r="K10" s="292"/>
      <c r="L10" s="292"/>
      <c r="M10" s="292"/>
      <c r="N10" s="299"/>
      <c r="O10" s="292"/>
      <c r="P10" s="292"/>
      <c r="Q10" s="292"/>
      <c r="R10" s="292"/>
      <c r="S10" s="292"/>
      <c r="T10" s="299"/>
      <c r="U10" s="292"/>
      <c r="V10" s="292"/>
      <c r="W10" s="292"/>
      <c r="X10" s="292"/>
      <c r="Y10" s="292"/>
      <c r="Z10" s="299"/>
      <c r="AA10" s="294"/>
      <c r="AB10" s="292"/>
      <c r="AC10" s="292"/>
      <c r="AD10" s="292"/>
      <c r="AE10" s="292"/>
      <c r="AF10" s="299"/>
      <c r="AG10" s="292"/>
      <c r="AH10" s="292"/>
      <c r="AI10" s="292"/>
      <c r="AJ10" s="292"/>
      <c r="AK10" s="292"/>
      <c r="AL10" s="292"/>
    </row>
    <row r="11" spans="1:38" s="300" customFormat="1" ht="32.25" customHeight="1">
      <c r="A11" s="292"/>
      <c r="B11" s="881"/>
      <c r="C11" s="884"/>
      <c r="D11" s="310" t="s">
        <v>716</v>
      </c>
      <c r="E11" s="305"/>
      <c r="F11" s="306">
        <v>2</v>
      </c>
      <c r="G11" s="292"/>
      <c r="H11" s="292"/>
      <c r="I11" s="292"/>
      <c r="J11" s="292"/>
      <c r="K11" s="292"/>
      <c r="L11" s="292"/>
      <c r="M11" s="292"/>
      <c r="N11" s="299"/>
      <c r="O11" s="292"/>
      <c r="P11" s="292"/>
      <c r="Q11" s="292"/>
      <c r="R11" s="292"/>
      <c r="S11" s="292"/>
      <c r="T11" s="299"/>
      <c r="U11" s="292"/>
      <c r="V11" s="292"/>
      <c r="W11" s="292"/>
      <c r="X11" s="292"/>
      <c r="Y11" s="292"/>
      <c r="Z11" s="299"/>
      <c r="AA11" s="294"/>
      <c r="AB11" s="292"/>
      <c r="AC11" s="292"/>
      <c r="AD11" s="292"/>
      <c r="AE11" s="292"/>
      <c r="AF11" s="299"/>
      <c r="AG11" s="292"/>
      <c r="AH11" s="292"/>
      <c r="AI11" s="292"/>
      <c r="AJ11" s="292"/>
      <c r="AK11" s="292"/>
      <c r="AL11" s="292"/>
    </row>
    <row r="12" spans="1:38" s="300" customFormat="1" ht="32.25" customHeight="1">
      <c r="A12" s="292"/>
      <c r="B12" s="882"/>
      <c r="C12" s="885"/>
      <c r="D12" s="311" t="s">
        <v>729</v>
      </c>
      <c r="E12" s="312"/>
      <c r="F12" s="313">
        <v>1</v>
      </c>
      <c r="G12" s="292"/>
      <c r="H12" s="292"/>
      <c r="I12" s="292"/>
      <c r="J12" s="292"/>
      <c r="K12" s="292"/>
      <c r="L12" s="292"/>
      <c r="M12" s="292"/>
      <c r="N12" s="299"/>
      <c r="O12" s="292"/>
      <c r="P12" s="292"/>
      <c r="Q12" s="292"/>
      <c r="R12" s="292"/>
      <c r="S12" s="292"/>
      <c r="T12" s="299"/>
      <c r="U12" s="292"/>
      <c r="V12" s="292"/>
      <c r="W12" s="292"/>
      <c r="X12" s="292"/>
      <c r="Y12" s="292"/>
      <c r="Z12" s="299"/>
      <c r="AA12" s="294"/>
      <c r="AB12" s="292"/>
      <c r="AC12" s="292"/>
      <c r="AD12" s="292"/>
      <c r="AE12" s="292"/>
      <c r="AF12" s="299"/>
      <c r="AG12" s="292"/>
      <c r="AH12" s="292"/>
      <c r="AI12" s="292"/>
      <c r="AJ12" s="292"/>
      <c r="AK12" s="292"/>
      <c r="AL12" s="292"/>
    </row>
    <row r="13" spans="1:38" s="300" customFormat="1" ht="61.5" customHeight="1">
      <c r="A13" s="292"/>
      <c r="B13" s="880" t="s">
        <v>194</v>
      </c>
      <c r="C13" s="902" t="s">
        <v>701</v>
      </c>
      <c r="D13" s="314" t="s">
        <v>679</v>
      </c>
      <c r="E13" s="315"/>
      <c r="F13" s="316">
        <v>2</v>
      </c>
      <c r="G13" s="292"/>
      <c r="H13" s="292"/>
      <c r="I13" s="292"/>
      <c r="J13" s="294"/>
      <c r="K13" s="292"/>
      <c r="L13" s="299"/>
      <c r="M13" s="292"/>
      <c r="N13" s="292"/>
      <c r="O13" s="292"/>
      <c r="P13" s="292"/>
      <c r="Q13" s="292"/>
      <c r="R13" s="299"/>
      <c r="S13" s="292"/>
      <c r="T13" s="292"/>
      <c r="U13" s="292"/>
      <c r="V13" s="292"/>
      <c r="W13" s="292"/>
      <c r="X13" s="299"/>
      <c r="Y13" s="294"/>
      <c r="Z13" s="292"/>
      <c r="AA13" s="292"/>
      <c r="AB13" s="292"/>
      <c r="AC13" s="292"/>
      <c r="AD13" s="299"/>
      <c r="AE13" s="292"/>
      <c r="AF13" s="292"/>
      <c r="AG13" s="292"/>
      <c r="AH13" s="292"/>
      <c r="AI13" s="292"/>
      <c r="AJ13" s="292"/>
    </row>
    <row r="14" spans="1:38" s="300" customFormat="1" ht="61.5" customHeight="1">
      <c r="A14" s="292"/>
      <c r="B14" s="901"/>
      <c r="C14" s="903"/>
      <c r="D14" s="317" t="s">
        <v>702</v>
      </c>
      <c r="E14" s="318"/>
      <c r="F14" s="319">
        <v>1</v>
      </c>
      <c r="G14" s="292"/>
      <c r="H14" s="292"/>
      <c r="I14" s="292"/>
      <c r="J14" s="292"/>
      <c r="K14" s="292"/>
      <c r="L14" s="299"/>
      <c r="M14" s="292"/>
      <c r="N14" s="292"/>
      <c r="O14" s="292"/>
      <c r="P14" s="292"/>
      <c r="Q14" s="292"/>
      <c r="R14" s="299"/>
      <c r="S14" s="292"/>
      <c r="T14" s="292"/>
      <c r="U14" s="292"/>
      <c r="V14" s="292"/>
      <c r="W14" s="292"/>
      <c r="X14" s="299"/>
      <c r="Y14" s="294"/>
      <c r="Z14" s="292"/>
      <c r="AA14" s="292"/>
      <c r="AB14" s="292"/>
      <c r="AC14" s="292"/>
      <c r="AD14" s="299"/>
      <c r="AE14" s="292"/>
      <c r="AF14" s="292"/>
      <c r="AG14" s="292"/>
      <c r="AH14" s="292"/>
      <c r="AI14" s="292"/>
      <c r="AJ14" s="292"/>
    </row>
    <row r="15" spans="1:38" s="300" customFormat="1" ht="32.25" customHeight="1">
      <c r="A15" s="292"/>
      <c r="B15" s="880" t="s">
        <v>195</v>
      </c>
      <c r="C15" s="883" t="s">
        <v>658</v>
      </c>
      <c r="D15" s="307" t="s">
        <v>659</v>
      </c>
      <c r="E15" s="320"/>
      <c r="F15" s="321"/>
      <c r="G15" s="292"/>
      <c r="H15" s="292"/>
      <c r="I15" s="292"/>
      <c r="J15" s="292"/>
      <c r="K15" s="292"/>
      <c r="L15" s="299"/>
      <c r="M15" s="292"/>
      <c r="N15" s="292"/>
      <c r="O15" s="292"/>
      <c r="P15" s="292"/>
      <c r="Q15" s="292"/>
      <c r="R15" s="299"/>
      <c r="S15" s="292"/>
      <c r="T15" s="292"/>
      <c r="U15" s="292"/>
      <c r="V15" s="292"/>
      <c r="W15" s="292"/>
      <c r="X15" s="299"/>
      <c r="Y15" s="294"/>
      <c r="Z15" s="292"/>
      <c r="AA15" s="292"/>
      <c r="AB15" s="292"/>
      <c r="AC15" s="292"/>
      <c r="AD15" s="299"/>
      <c r="AE15" s="292"/>
      <c r="AF15" s="292"/>
      <c r="AG15" s="292"/>
      <c r="AH15" s="292"/>
      <c r="AI15" s="292"/>
      <c r="AJ15" s="292"/>
    </row>
    <row r="16" spans="1:38" s="300" customFormat="1" ht="32.25" customHeight="1">
      <c r="A16" s="292"/>
      <c r="B16" s="881"/>
      <c r="C16" s="884"/>
      <c r="D16" s="310" t="s">
        <v>687</v>
      </c>
      <c r="E16" s="305"/>
      <c r="F16" s="306">
        <v>5</v>
      </c>
      <c r="G16" s="292"/>
      <c r="H16" s="292"/>
      <c r="I16" s="292"/>
      <c r="J16" s="292"/>
      <c r="K16" s="292"/>
      <c r="L16" s="299"/>
      <c r="M16" s="292"/>
      <c r="N16" s="292"/>
      <c r="O16" s="292"/>
      <c r="P16" s="292"/>
      <c r="Q16" s="292"/>
      <c r="R16" s="299"/>
      <c r="S16" s="292"/>
      <c r="T16" s="292"/>
      <c r="U16" s="292"/>
      <c r="V16" s="292"/>
      <c r="W16" s="292"/>
      <c r="X16" s="299"/>
      <c r="Y16" s="294"/>
      <c r="Z16" s="292"/>
      <c r="AA16" s="292"/>
      <c r="AB16" s="292"/>
      <c r="AC16" s="292"/>
      <c r="AD16" s="299"/>
      <c r="AE16" s="292"/>
      <c r="AF16" s="292"/>
      <c r="AG16" s="292"/>
      <c r="AH16" s="292"/>
      <c r="AI16" s="292"/>
      <c r="AJ16" s="292"/>
    </row>
    <row r="17" spans="1:38" s="300" customFormat="1" ht="32.25" customHeight="1">
      <c r="A17" s="292"/>
      <c r="B17" s="881"/>
      <c r="C17" s="884"/>
      <c r="D17" s="310" t="s">
        <v>688</v>
      </c>
      <c r="E17" s="305"/>
      <c r="F17" s="306">
        <v>4</v>
      </c>
      <c r="G17" s="292"/>
      <c r="H17" s="292"/>
      <c r="I17" s="292"/>
      <c r="J17" s="292"/>
      <c r="K17" s="292"/>
      <c r="L17" s="299"/>
      <c r="M17" s="292"/>
      <c r="N17" s="292"/>
      <c r="O17" s="292"/>
      <c r="P17" s="292"/>
      <c r="Q17" s="292"/>
      <c r="R17" s="299"/>
      <c r="S17" s="292"/>
      <c r="T17" s="292"/>
      <c r="U17" s="292"/>
      <c r="V17" s="292"/>
      <c r="W17" s="292"/>
      <c r="X17" s="299"/>
      <c r="Y17" s="294"/>
      <c r="Z17" s="292"/>
      <c r="AA17" s="292"/>
      <c r="AB17" s="292"/>
      <c r="AC17" s="292"/>
      <c r="AD17" s="299"/>
      <c r="AE17" s="292"/>
      <c r="AF17" s="292"/>
      <c r="AG17" s="292"/>
      <c r="AH17" s="292"/>
      <c r="AI17" s="292"/>
      <c r="AJ17" s="292"/>
    </row>
    <row r="18" spans="1:38" s="300" customFormat="1" ht="32.25" customHeight="1">
      <c r="A18" s="292"/>
      <c r="B18" s="881"/>
      <c r="C18" s="884"/>
      <c r="D18" s="310" t="s">
        <v>689</v>
      </c>
      <c r="E18" s="305"/>
      <c r="F18" s="306">
        <v>3</v>
      </c>
      <c r="G18" s="292"/>
      <c r="H18" s="292"/>
      <c r="I18" s="292"/>
      <c r="J18" s="292"/>
      <c r="K18" s="292"/>
      <c r="L18" s="292"/>
      <c r="M18" s="292"/>
      <c r="N18" s="299"/>
      <c r="O18" s="292"/>
      <c r="P18" s="292"/>
      <c r="Q18" s="292"/>
      <c r="R18" s="292"/>
      <c r="S18" s="292"/>
      <c r="T18" s="299"/>
      <c r="U18" s="292"/>
      <c r="V18" s="292"/>
      <c r="W18" s="292"/>
      <c r="X18" s="292"/>
      <c r="Y18" s="292"/>
      <c r="Z18" s="299"/>
      <c r="AA18" s="294"/>
      <c r="AB18" s="292"/>
      <c r="AC18" s="292"/>
      <c r="AD18" s="292"/>
      <c r="AE18" s="292"/>
      <c r="AF18" s="299"/>
      <c r="AG18" s="292"/>
      <c r="AH18" s="292"/>
      <c r="AI18" s="292"/>
      <c r="AJ18" s="292"/>
      <c r="AK18" s="292"/>
      <c r="AL18" s="292"/>
    </row>
    <row r="19" spans="1:38" s="300" customFormat="1" ht="32.25" customHeight="1">
      <c r="A19" s="292"/>
      <c r="B19" s="881"/>
      <c r="C19" s="884"/>
      <c r="D19" s="310" t="s">
        <v>690</v>
      </c>
      <c r="E19" s="305"/>
      <c r="F19" s="306">
        <v>2</v>
      </c>
      <c r="G19" s="292"/>
      <c r="H19" s="292"/>
      <c r="I19" s="292"/>
      <c r="J19" s="292"/>
      <c r="K19" s="292"/>
      <c r="L19" s="292"/>
      <c r="M19" s="292"/>
      <c r="N19" s="299"/>
      <c r="O19" s="292"/>
      <c r="P19" s="292"/>
      <c r="Q19" s="292"/>
      <c r="R19" s="292"/>
      <c r="S19" s="292"/>
      <c r="T19" s="299"/>
      <c r="U19" s="292"/>
      <c r="V19" s="292"/>
      <c r="W19" s="292"/>
      <c r="X19" s="292"/>
      <c r="Y19" s="292"/>
      <c r="Z19" s="299"/>
      <c r="AA19" s="294"/>
      <c r="AB19" s="292"/>
      <c r="AC19" s="292"/>
      <c r="AD19" s="292"/>
      <c r="AE19" s="292"/>
      <c r="AF19" s="299"/>
      <c r="AG19" s="292"/>
      <c r="AH19" s="292"/>
      <c r="AI19" s="292"/>
      <c r="AJ19" s="292"/>
      <c r="AK19" s="292"/>
      <c r="AL19" s="292"/>
    </row>
    <row r="20" spans="1:38" s="300" customFormat="1" ht="32.25" customHeight="1">
      <c r="A20" s="292"/>
      <c r="B20" s="881"/>
      <c r="C20" s="884"/>
      <c r="D20" s="311" t="s">
        <v>691</v>
      </c>
      <c r="E20" s="312"/>
      <c r="F20" s="313">
        <v>1</v>
      </c>
      <c r="G20" s="292"/>
      <c r="H20" s="292"/>
      <c r="I20" s="292"/>
      <c r="J20" s="292"/>
      <c r="K20" s="292"/>
      <c r="L20" s="292"/>
      <c r="M20" s="292"/>
      <c r="N20" s="299"/>
      <c r="O20" s="292"/>
      <c r="P20" s="292"/>
      <c r="Q20" s="292"/>
      <c r="R20" s="292"/>
      <c r="S20" s="292"/>
      <c r="T20" s="299"/>
      <c r="U20" s="292"/>
      <c r="V20" s="292"/>
      <c r="W20" s="292"/>
      <c r="X20" s="292"/>
      <c r="Y20" s="292"/>
      <c r="Z20" s="299"/>
      <c r="AA20" s="294"/>
      <c r="AB20" s="292"/>
      <c r="AC20" s="292"/>
      <c r="AD20" s="292"/>
      <c r="AE20" s="292"/>
      <c r="AF20" s="299"/>
      <c r="AG20" s="292"/>
      <c r="AH20" s="292"/>
      <c r="AI20" s="292"/>
      <c r="AJ20" s="292"/>
      <c r="AK20" s="292"/>
      <c r="AL20" s="292"/>
    </row>
    <row r="21" spans="1:38" s="300" customFormat="1" ht="32.25" customHeight="1">
      <c r="A21" s="292"/>
      <c r="B21" s="881"/>
      <c r="C21" s="884"/>
      <c r="D21" s="307" t="s">
        <v>660</v>
      </c>
      <c r="E21" s="320"/>
      <c r="F21" s="321"/>
      <c r="G21" s="292"/>
      <c r="H21" s="292"/>
      <c r="I21" s="292"/>
      <c r="J21" s="292"/>
      <c r="K21" s="292"/>
      <c r="L21" s="292"/>
      <c r="M21" s="292"/>
      <c r="N21" s="299"/>
      <c r="O21" s="292"/>
      <c r="P21" s="292"/>
      <c r="Q21" s="292"/>
      <c r="R21" s="292"/>
      <c r="S21" s="292"/>
      <c r="T21" s="299"/>
      <c r="U21" s="292"/>
      <c r="V21" s="292"/>
      <c r="W21" s="292"/>
      <c r="X21" s="292"/>
      <c r="Y21" s="292"/>
      <c r="Z21" s="299"/>
      <c r="AA21" s="294"/>
      <c r="AB21" s="292"/>
      <c r="AC21" s="292"/>
      <c r="AD21" s="292"/>
      <c r="AE21" s="292"/>
      <c r="AF21" s="299"/>
      <c r="AG21" s="292"/>
      <c r="AH21" s="292"/>
      <c r="AI21" s="292"/>
      <c r="AJ21" s="292"/>
      <c r="AK21" s="292"/>
      <c r="AL21" s="292"/>
    </row>
    <row r="22" spans="1:38" s="300" customFormat="1" ht="32.25" customHeight="1">
      <c r="A22" s="292"/>
      <c r="B22" s="881"/>
      <c r="C22" s="884"/>
      <c r="D22" s="310" t="s">
        <v>630</v>
      </c>
      <c r="E22" s="305"/>
      <c r="F22" s="306">
        <v>5</v>
      </c>
      <c r="G22" s="292"/>
      <c r="H22" s="292"/>
      <c r="I22" s="292"/>
      <c r="J22" s="292"/>
      <c r="K22" s="292"/>
      <c r="L22" s="292"/>
      <c r="M22" s="292"/>
      <c r="N22" s="299"/>
      <c r="O22" s="292"/>
      <c r="P22" s="292"/>
      <c r="Q22" s="292"/>
      <c r="R22" s="292"/>
      <c r="S22" s="292"/>
      <c r="T22" s="299"/>
      <c r="U22" s="292"/>
      <c r="V22" s="292"/>
      <c r="W22" s="292"/>
      <c r="X22" s="292"/>
      <c r="Y22" s="292"/>
      <c r="Z22" s="299"/>
      <c r="AA22" s="294"/>
      <c r="AB22" s="292"/>
      <c r="AC22" s="292"/>
      <c r="AD22" s="292"/>
      <c r="AE22" s="292"/>
      <c r="AF22" s="299"/>
      <c r="AG22" s="292"/>
      <c r="AH22" s="292"/>
      <c r="AI22" s="292"/>
      <c r="AJ22" s="292"/>
      <c r="AK22" s="292"/>
      <c r="AL22" s="292"/>
    </row>
    <row r="23" spans="1:38" s="300" customFormat="1" ht="32.25" customHeight="1">
      <c r="A23" s="292"/>
      <c r="B23" s="881"/>
      <c r="C23" s="884"/>
      <c r="D23" s="310" t="s">
        <v>631</v>
      </c>
      <c r="E23" s="305"/>
      <c r="F23" s="306">
        <v>3</v>
      </c>
      <c r="G23" s="292"/>
      <c r="H23" s="292"/>
      <c r="I23" s="292"/>
      <c r="J23" s="292"/>
      <c r="K23" s="292"/>
      <c r="L23" s="292"/>
      <c r="M23" s="292"/>
      <c r="N23" s="299"/>
      <c r="O23" s="292"/>
      <c r="P23" s="292"/>
      <c r="Q23" s="292"/>
      <c r="R23" s="292"/>
      <c r="S23" s="292"/>
      <c r="T23" s="299"/>
      <c r="U23" s="292"/>
      <c r="V23" s="292"/>
      <c r="W23" s="292"/>
      <c r="X23" s="292"/>
      <c r="Y23" s="292"/>
      <c r="Z23" s="299"/>
      <c r="AA23" s="294"/>
      <c r="AB23" s="292"/>
      <c r="AC23" s="292"/>
      <c r="AD23" s="292"/>
      <c r="AE23" s="292"/>
      <c r="AF23" s="299"/>
      <c r="AG23" s="292"/>
      <c r="AH23" s="292"/>
      <c r="AI23" s="292"/>
      <c r="AJ23" s="292"/>
      <c r="AK23" s="292"/>
      <c r="AL23" s="292"/>
    </row>
    <row r="24" spans="1:38" s="300" customFormat="1" ht="32.25" customHeight="1">
      <c r="A24" s="292"/>
      <c r="B24" s="882"/>
      <c r="C24" s="885"/>
      <c r="D24" s="311" t="s">
        <v>632</v>
      </c>
      <c r="E24" s="312"/>
      <c r="F24" s="313">
        <v>1</v>
      </c>
      <c r="G24" s="292"/>
      <c r="H24" s="292"/>
      <c r="I24" s="292"/>
      <c r="J24" s="292"/>
      <c r="K24" s="292"/>
      <c r="L24" s="292"/>
      <c r="M24" s="292"/>
      <c r="N24" s="299"/>
      <c r="O24" s="292"/>
      <c r="P24" s="292"/>
      <c r="Q24" s="292"/>
      <c r="R24" s="292"/>
      <c r="S24" s="292"/>
      <c r="T24" s="299"/>
      <c r="U24" s="322"/>
      <c r="V24" s="292"/>
      <c r="W24" s="292"/>
      <c r="X24" s="292"/>
      <c r="Y24" s="292"/>
      <c r="Z24" s="299"/>
      <c r="AA24" s="294"/>
      <c r="AB24" s="292"/>
      <c r="AC24" s="292"/>
      <c r="AD24" s="292"/>
      <c r="AE24" s="292"/>
      <c r="AF24" s="299"/>
      <c r="AG24" s="292"/>
      <c r="AH24" s="292"/>
      <c r="AI24" s="292"/>
      <c r="AJ24" s="292"/>
      <c r="AK24" s="292"/>
      <c r="AL24" s="292"/>
    </row>
    <row r="25" spans="1:38" s="300" customFormat="1" ht="32.25" customHeight="1">
      <c r="A25" s="292"/>
      <c r="B25" s="880" t="s">
        <v>196</v>
      </c>
      <c r="C25" s="883" t="s">
        <v>680</v>
      </c>
      <c r="D25" s="307" t="s">
        <v>692</v>
      </c>
      <c r="E25" s="308"/>
      <c r="F25" s="309">
        <v>3</v>
      </c>
      <c r="G25" s="292"/>
      <c r="H25" s="292"/>
      <c r="I25" s="292"/>
      <c r="J25" s="292"/>
      <c r="K25" s="292"/>
      <c r="L25" s="292"/>
      <c r="M25" s="292"/>
      <c r="N25" s="299"/>
      <c r="O25" s="292"/>
      <c r="P25" s="292"/>
      <c r="Q25" s="292"/>
      <c r="R25" s="292"/>
      <c r="S25" s="292"/>
      <c r="T25" s="299"/>
      <c r="U25" s="292"/>
      <c r="V25" s="292"/>
      <c r="W25" s="292"/>
      <c r="X25" s="292"/>
      <c r="Y25" s="292"/>
      <c r="Z25" s="299"/>
      <c r="AA25" s="294"/>
      <c r="AB25" s="292"/>
      <c r="AC25" s="292"/>
      <c r="AD25" s="292"/>
      <c r="AE25" s="292"/>
      <c r="AF25" s="299"/>
      <c r="AG25" s="292"/>
      <c r="AH25" s="292"/>
      <c r="AI25" s="292"/>
      <c r="AJ25" s="292"/>
      <c r="AK25" s="292"/>
      <c r="AL25" s="292"/>
    </row>
    <row r="26" spans="1:38" s="300" customFormat="1" ht="32.25" customHeight="1">
      <c r="A26" s="292"/>
      <c r="B26" s="881"/>
      <c r="C26" s="884"/>
      <c r="D26" s="310" t="s">
        <v>693</v>
      </c>
      <c r="E26" s="305"/>
      <c r="F26" s="306">
        <v>2</v>
      </c>
      <c r="G26" s="292"/>
      <c r="H26" s="292"/>
      <c r="I26" s="292"/>
      <c r="J26" s="292"/>
      <c r="K26" s="292"/>
      <c r="L26" s="292"/>
      <c r="M26" s="292"/>
      <c r="N26" s="299"/>
      <c r="O26" s="292"/>
      <c r="P26" s="292"/>
      <c r="Q26" s="292"/>
      <c r="R26" s="292"/>
      <c r="S26" s="292"/>
      <c r="T26" s="299"/>
      <c r="U26" s="292"/>
      <c r="V26" s="292"/>
      <c r="W26" s="292"/>
      <c r="X26" s="292"/>
      <c r="Y26" s="292"/>
      <c r="Z26" s="299"/>
      <c r="AA26" s="294"/>
      <c r="AB26" s="292"/>
      <c r="AC26" s="292"/>
      <c r="AD26" s="292"/>
      <c r="AE26" s="292"/>
      <c r="AF26" s="299"/>
      <c r="AG26" s="292"/>
      <c r="AH26" s="292"/>
      <c r="AI26" s="292"/>
      <c r="AJ26" s="292"/>
      <c r="AK26" s="292"/>
      <c r="AL26" s="292"/>
    </row>
    <row r="27" spans="1:38" s="300" customFormat="1" ht="32.25" customHeight="1">
      <c r="A27" s="292"/>
      <c r="B27" s="881"/>
      <c r="C27" s="884"/>
      <c r="D27" s="310" t="s">
        <v>694</v>
      </c>
      <c r="E27" s="305"/>
      <c r="F27" s="306">
        <v>1</v>
      </c>
      <c r="G27" s="292"/>
      <c r="H27" s="292"/>
      <c r="I27" s="292"/>
      <c r="J27" s="292"/>
      <c r="K27" s="292"/>
      <c r="L27" s="292"/>
      <c r="M27" s="292"/>
      <c r="N27" s="299"/>
      <c r="O27" s="292"/>
      <c r="P27" s="292"/>
      <c r="Q27" s="292"/>
      <c r="R27" s="292"/>
      <c r="S27" s="292"/>
      <c r="T27" s="299"/>
      <c r="U27" s="292"/>
      <c r="V27" s="292"/>
      <c r="W27" s="292"/>
      <c r="X27" s="292"/>
      <c r="Y27" s="292"/>
      <c r="Z27" s="299"/>
      <c r="AA27" s="294"/>
      <c r="AB27" s="292"/>
      <c r="AC27" s="292"/>
      <c r="AD27" s="292"/>
      <c r="AE27" s="292"/>
      <c r="AF27" s="299"/>
      <c r="AG27" s="292"/>
      <c r="AH27" s="292"/>
      <c r="AI27" s="292"/>
      <c r="AJ27" s="292"/>
      <c r="AK27" s="292"/>
      <c r="AL27" s="292"/>
    </row>
    <row r="28" spans="1:38" s="300" customFormat="1" ht="60" customHeight="1">
      <c r="A28" s="292"/>
      <c r="B28" s="880" t="s">
        <v>197</v>
      </c>
      <c r="C28" s="883" t="s">
        <v>661</v>
      </c>
      <c r="D28" s="307" t="s">
        <v>677</v>
      </c>
      <c r="E28" s="308"/>
      <c r="F28" s="309">
        <v>5</v>
      </c>
      <c r="G28" s="292"/>
      <c r="H28" s="292"/>
      <c r="I28" s="292"/>
      <c r="J28" s="292"/>
      <c r="K28" s="292"/>
      <c r="L28" s="292"/>
      <c r="M28" s="292"/>
      <c r="N28" s="299"/>
      <c r="O28" s="292"/>
      <c r="P28" s="292"/>
      <c r="Q28" s="292"/>
      <c r="R28" s="292"/>
      <c r="S28" s="292"/>
      <c r="T28" s="299"/>
      <c r="U28" s="292"/>
      <c r="V28" s="292"/>
      <c r="W28" s="292"/>
      <c r="X28" s="292"/>
      <c r="Y28" s="292"/>
      <c r="Z28" s="299"/>
      <c r="AA28" s="294"/>
      <c r="AB28" s="292"/>
      <c r="AC28" s="292"/>
      <c r="AD28" s="292"/>
      <c r="AE28" s="292"/>
      <c r="AF28" s="299"/>
      <c r="AG28" s="292"/>
      <c r="AH28" s="292"/>
      <c r="AI28" s="292"/>
      <c r="AJ28" s="292"/>
      <c r="AK28" s="292"/>
      <c r="AL28" s="292"/>
    </row>
    <row r="29" spans="1:38" s="300" customFormat="1" ht="32.25" customHeight="1">
      <c r="A29" s="292"/>
      <c r="B29" s="881"/>
      <c r="C29" s="884"/>
      <c r="D29" s="310" t="s">
        <v>633</v>
      </c>
      <c r="E29" s="323"/>
      <c r="F29" s="324"/>
      <c r="G29" s="292"/>
      <c r="H29" s="292"/>
      <c r="I29" s="292"/>
      <c r="J29" s="292"/>
      <c r="K29" s="292"/>
      <c r="L29" s="292"/>
      <c r="M29" s="292"/>
      <c r="N29" s="299"/>
      <c r="O29" s="292"/>
      <c r="P29" s="292"/>
      <c r="Q29" s="292"/>
      <c r="R29" s="292"/>
      <c r="S29" s="292"/>
      <c r="T29" s="299"/>
      <c r="U29" s="292"/>
      <c r="V29" s="292"/>
      <c r="W29" s="292"/>
      <c r="X29" s="292"/>
      <c r="Y29" s="292"/>
      <c r="Z29" s="299"/>
      <c r="AA29" s="294"/>
      <c r="AB29" s="292"/>
      <c r="AC29" s="292"/>
      <c r="AD29" s="292"/>
      <c r="AE29" s="292"/>
      <c r="AF29" s="299"/>
      <c r="AG29" s="292"/>
      <c r="AH29" s="292"/>
      <c r="AI29" s="292"/>
      <c r="AJ29" s="292"/>
      <c r="AK29" s="292"/>
      <c r="AL29" s="292"/>
    </row>
    <row r="30" spans="1:38" s="300" customFormat="1" ht="42" customHeight="1">
      <c r="A30" s="292"/>
      <c r="B30" s="881"/>
      <c r="C30" s="884"/>
      <c r="D30" s="310" t="s">
        <v>717</v>
      </c>
      <c r="E30" s="305"/>
      <c r="F30" s="306">
        <v>3</v>
      </c>
      <c r="G30" s="292"/>
      <c r="H30" s="292"/>
      <c r="I30" s="292"/>
      <c r="J30" s="292"/>
      <c r="K30" s="292"/>
      <c r="L30" s="292"/>
      <c r="M30" s="292"/>
      <c r="N30" s="299"/>
      <c r="O30" s="292"/>
      <c r="P30" s="292"/>
      <c r="Q30" s="292"/>
      <c r="R30" s="292"/>
      <c r="S30" s="292"/>
      <c r="T30" s="299"/>
      <c r="U30" s="292"/>
      <c r="V30" s="292"/>
      <c r="W30" s="292"/>
      <c r="X30" s="292"/>
      <c r="Y30" s="292"/>
      <c r="Z30" s="299"/>
      <c r="AA30" s="294"/>
      <c r="AB30" s="292"/>
      <c r="AC30" s="292"/>
      <c r="AD30" s="292"/>
      <c r="AE30" s="292"/>
      <c r="AF30" s="299"/>
      <c r="AG30" s="292"/>
      <c r="AH30" s="292"/>
      <c r="AI30" s="292"/>
      <c r="AJ30" s="292"/>
      <c r="AK30" s="292"/>
      <c r="AL30" s="292"/>
    </row>
    <row r="31" spans="1:38" s="300" customFormat="1" ht="42" customHeight="1">
      <c r="A31" s="292"/>
      <c r="B31" s="881"/>
      <c r="C31" s="884"/>
      <c r="D31" s="310" t="s">
        <v>709</v>
      </c>
      <c r="E31" s="305"/>
      <c r="F31" s="306">
        <v>2</v>
      </c>
      <c r="G31" s="292"/>
      <c r="H31" s="292"/>
      <c r="I31" s="292"/>
      <c r="J31" s="292"/>
      <c r="K31" s="292"/>
      <c r="L31" s="292"/>
      <c r="M31" s="292"/>
      <c r="N31" s="299"/>
      <c r="O31" s="292"/>
      <c r="P31" s="292"/>
      <c r="Q31" s="292"/>
      <c r="R31" s="292"/>
      <c r="S31" s="292"/>
      <c r="T31" s="299"/>
      <c r="U31" s="292"/>
      <c r="V31" s="292"/>
      <c r="W31" s="292"/>
      <c r="X31" s="292"/>
      <c r="Y31" s="292"/>
      <c r="Z31" s="299"/>
      <c r="AA31" s="294"/>
      <c r="AB31" s="292"/>
      <c r="AC31" s="292"/>
      <c r="AD31" s="292"/>
      <c r="AE31" s="292"/>
      <c r="AF31" s="299"/>
      <c r="AG31" s="292"/>
      <c r="AH31" s="292"/>
      <c r="AI31" s="292"/>
      <c r="AJ31" s="292"/>
      <c r="AK31" s="292"/>
      <c r="AL31" s="292"/>
    </row>
    <row r="32" spans="1:38" s="300" customFormat="1" ht="32.25" customHeight="1">
      <c r="A32" s="292"/>
      <c r="B32" s="881"/>
      <c r="C32" s="884"/>
      <c r="D32" s="310" t="s">
        <v>708</v>
      </c>
      <c r="E32" s="305"/>
      <c r="F32" s="306">
        <v>1</v>
      </c>
      <c r="G32" s="292"/>
      <c r="H32" s="292"/>
      <c r="I32" s="292"/>
      <c r="J32" s="292"/>
      <c r="K32" s="292"/>
      <c r="L32" s="292"/>
      <c r="M32" s="292"/>
      <c r="N32" s="299"/>
      <c r="O32" s="292"/>
      <c r="P32" s="292"/>
      <c r="Q32" s="292"/>
      <c r="R32" s="292"/>
      <c r="S32" s="292"/>
      <c r="T32" s="299"/>
      <c r="U32" s="292"/>
      <c r="V32" s="292"/>
      <c r="W32" s="292"/>
      <c r="X32" s="292"/>
      <c r="Y32" s="292"/>
      <c r="Z32" s="299"/>
      <c r="AA32" s="294"/>
      <c r="AB32" s="292"/>
      <c r="AC32" s="292"/>
      <c r="AD32" s="292"/>
      <c r="AE32" s="292"/>
      <c r="AF32" s="299"/>
      <c r="AG32" s="292"/>
      <c r="AH32" s="292"/>
      <c r="AI32" s="292"/>
      <c r="AJ32" s="292"/>
      <c r="AK32" s="292"/>
      <c r="AL32" s="292"/>
    </row>
    <row r="33" spans="1:38" s="300" customFormat="1" ht="32.25" customHeight="1">
      <c r="A33" s="292"/>
      <c r="B33" s="882"/>
      <c r="C33" s="884"/>
      <c r="D33" s="311" t="s">
        <v>634</v>
      </c>
      <c r="E33" s="312"/>
      <c r="F33" s="313">
        <v>0</v>
      </c>
      <c r="G33" s="292"/>
      <c r="H33" s="292"/>
      <c r="I33" s="292"/>
      <c r="J33" s="292"/>
      <c r="K33" s="292"/>
      <c r="L33" s="292"/>
      <c r="M33" s="292"/>
      <c r="N33" s="299"/>
      <c r="O33" s="292"/>
      <c r="P33" s="292"/>
      <c r="Q33" s="292"/>
      <c r="R33" s="292"/>
      <c r="S33" s="292"/>
      <c r="T33" s="299"/>
      <c r="U33" s="292"/>
      <c r="V33" s="292"/>
      <c r="W33" s="292"/>
      <c r="X33" s="292"/>
      <c r="Y33" s="292"/>
      <c r="Z33" s="299"/>
      <c r="AA33" s="294"/>
      <c r="AB33" s="292"/>
      <c r="AC33" s="292"/>
      <c r="AD33" s="292"/>
      <c r="AE33" s="292"/>
      <c r="AF33" s="299"/>
      <c r="AG33" s="292"/>
      <c r="AH33" s="292"/>
      <c r="AI33" s="292"/>
      <c r="AJ33" s="292"/>
      <c r="AK33" s="292"/>
      <c r="AL33" s="292"/>
    </row>
    <row r="34" spans="1:38" s="300" customFormat="1" ht="61.5" customHeight="1">
      <c r="A34" s="292"/>
      <c r="B34" s="325" t="s">
        <v>198</v>
      </c>
      <c r="C34" s="891" t="s">
        <v>662</v>
      </c>
      <c r="D34" s="892"/>
      <c r="E34" s="326"/>
      <c r="F34" s="327">
        <v>2</v>
      </c>
      <c r="G34" s="292"/>
      <c r="H34" s="292"/>
      <c r="I34" s="292"/>
      <c r="J34" s="292"/>
      <c r="K34" s="292"/>
      <c r="L34" s="292"/>
      <c r="M34" s="292"/>
      <c r="N34" s="299"/>
      <c r="O34" s="292"/>
      <c r="P34" s="292"/>
      <c r="Q34" s="292"/>
      <c r="R34" s="292"/>
      <c r="S34" s="292"/>
      <c r="T34" s="299"/>
      <c r="U34" s="292"/>
      <c r="V34" s="292"/>
      <c r="W34" s="292"/>
      <c r="X34" s="292"/>
      <c r="Y34" s="292"/>
      <c r="Z34" s="299"/>
      <c r="AA34" s="294"/>
      <c r="AB34" s="292"/>
      <c r="AC34" s="292"/>
      <c r="AD34" s="292"/>
      <c r="AE34" s="292"/>
      <c r="AF34" s="299"/>
      <c r="AG34" s="292"/>
      <c r="AH34" s="292"/>
      <c r="AI34" s="292"/>
      <c r="AJ34" s="292"/>
      <c r="AK34" s="292"/>
      <c r="AL34" s="292"/>
    </row>
    <row r="35" spans="1:38" s="300" customFormat="1" ht="45" customHeight="1">
      <c r="A35" s="292"/>
      <c r="B35" s="880" t="s">
        <v>557</v>
      </c>
      <c r="C35" s="883" t="s">
        <v>663</v>
      </c>
      <c r="D35" s="307" t="s">
        <v>664</v>
      </c>
      <c r="E35" s="308"/>
      <c r="F35" s="309">
        <v>2</v>
      </c>
      <c r="G35" s="292"/>
      <c r="H35" s="292"/>
      <c r="I35" s="292"/>
      <c r="J35" s="292"/>
      <c r="K35" s="292"/>
      <c r="L35" s="292"/>
      <c r="M35" s="292"/>
      <c r="N35" s="299"/>
      <c r="O35" s="292"/>
      <c r="P35" s="292"/>
      <c r="Q35" s="292"/>
      <c r="R35" s="292"/>
      <c r="S35" s="292"/>
      <c r="T35" s="299"/>
      <c r="U35" s="292"/>
      <c r="V35" s="292"/>
      <c r="W35" s="292"/>
      <c r="X35" s="292"/>
      <c r="Y35" s="292"/>
      <c r="Z35" s="299"/>
      <c r="AA35" s="294"/>
      <c r="AB35" s="292"/>
      <c r="AC35" s="292"/>
      <c r="AD35" s="292"/>
      <c r="AE35" s="292"/>
      <c r="AF35" s="299"/>
      <c r="AG35" s="292"/>
      <c r="AH35" s="292"/>
      <c r="AI35" s="292"/>
      <c r="AJ35" s="292"/>
      <c r="AK35" s="292"/>
      <c r="AL35" s="292"/>
    </row>
    <row r="36" spans="1:38" s="300" customFormat="1" ht="45" customHeight="1">
      <c r="A36" s="292"/>
      <c r="B36" s="882"/>
      <c r="C36" s="885"/>
      <c r="D36" s="328" t="s">
        <v>665</v>
      </c>
      <c r="E36" s="329"/>
      <c r="F36" s="330">
        <v>1</v>
      </c>
      <c r="G36" s="292"/>
      <c r="H36" s="292"/>
      <c r="I36" s="292"/>
      <c r="J36" s="292"/>
      <c r="K36" s="292"/>
      <c r="L36" s="292"/>
      <c r="M36" s="292"/>
      <c r="N36" s="299"/>
      <c r="O36" s="292"/>
      <c r="P36" s="292"/>
      <c r="Q36" s="292"/>
      <c r="R36" s="292"/>
      <c r="S36" s="292"/>
      <c r="T36" s="299"/>
      <c r="U36" s="292"/>
      <c r="V36" s="292"/>
      <c r="W36" s="292"/>
      <c r="X36" s="292"/>
      <c r="Y36" s="292"/>
      <c r="Z36" s="299"/>
      <c r="AA36" s="294"/>
      <c r="AB36" s="292"/>
      <c r="AC36" s="292"/>
      <c r="AD36" s="292"/>
      <c r="AE36" s="292"/>
      <c r="AF36" s="299"/>
      <c r="AG36" s="292"/>
      <c r="AH36" s="292"/>
      <c r="AI36" s="292"/>
      <c r="AJ36" s="292"/>
      <c r="AK36" s="292"/>
      <c r="AL36" s="292"/>
    </row>
    <row r="37" spans="1:38" s="300" customFormat="1" ht="61.5" customHeight="1">
      <c r="A37" s="292"/>
      <c r="B37" s="331" t="s">
        <v>558</v>
      </c>
      <c r="C37" s="893" t="s">
        <v>695</v>
      </c>
      <c r="D37" s="894"/>
      <c r="E37" s="308"/>
      <c r="F37" s="309">
        <v>2</v>
      </c>
      <c r="G37" s="292"/>
      <c r="H37" s="292"/>
      <c r="I37" s="292"/>
      <c r="J37" s="292"/>
      <c r="K37" s="292"/>
      <c r="L37" s="292"/>
      <c r="M37" s="292"/>
      <c r="N37" s="299"/>
      <c r="O37" s="292"/>
      <c r="P37" s="292"/>
      <c r="Q37" s="292"/>
      <c r="R37" s="292"/>
      <c r="S37" s="292"/>
      <c r="T37" s="299"/>
      <c r="U37" s="292"/>
      <c r="V37" s="292"/>
      <c r="W37" s="292"/>
      <c r="X37" s="292"/>
      <c r="Y37" s="292"/>
      <c r="Z37" s="299"/>
      <c r="AA37" s="294"/>
      <c r="AB37" s="292"/>
      <c r="AC37" s="292"/>
      <c r="AD37" s="292"/>
      <c r="AE37" s="292"/>
      <c r="AF37" s="299"/>
      <c r="AG37" s="292"/>
      <c r="AH37" s="292"/>
      <c r="AI37" s="292"/>
      <c r="AJ37" s="292"/>
      <c r="AK37" s="292"/>
      <c r="AL37" s="292"/>
    </row>
    <row r="38" spans="1:38" s="300" customFormat="1" ht="32.25" customHeight="1">
      <c r="A38" s="292"/>
      <c r="B38" s="880" t="s">
        <v>559</v>
      </c>
      <c r="C38" s="883" t="s">
        <v>635</v>
      </c>
      <c r="D38" s="307" t="s">
        <v>636</v>
      </c>
      <c r="E38" s="332"/>
      <c r="F38" s="309">
        <v>3</v>
      </c>
      <c r="G38" s="292"/>
      <c r="H38" s="292"/>
      <c r="I38" s="292"/>
      <c r="J38" s="292"/>
      <c r="K38" s="292"/>
      <c r="L38" s="292"/>
      <c r="M38" s="292"/>
      <c r="N38" s="299"/>
      <c r="O38" s="292"/>
      <c r="P38" s="292"/>
      <c r="Q38" s="292"/>
      <c r="R38" s="292"/>
      <c r="S38" s="292"/>
      <c r="T38" s="299"/>
      <c r="U38" s="292"/>
      <c r="V38" s="292"/>
      <c r="W38" s="292"/>
      <c r="X38" s="292"/>
      <c r="Y38" s="292"/>
      <c r="Z38" s="299"/>
      <c r="AA38" s="294"/>
      <c r="AB38" s="292"/>
      <c r="AC38" s="292"/>
      <c r="AD38" s="292"/>
      <c r="AE38" s="292"/>
      <c r="AF38" s="299"/>
      <c r="AG38" s="292"/>
      <c r="AH38" s="292"/>
      <c r="AI38" s="292"/>
      <c r="AJ38" s="292"/>
      <c r="AK38" s="292"/>
      <c r="AL38" s="292"/>
    </row>
    <row r="39" spans="1:38" s="300" customFormat="1" ht="32.25" customHeight="1" thickBot="1">
      <c r="A39" s="292"/>
      <c r="B39" s="886"/>
      <c r="C39" s="887"/>
      <c r="D39" s="333" t="s">
        <v>637</v>
      </c>
      <c r="E39" s="334"/>
      <c r="F39" s="335">
        <v>1</v>
      </c>
      <c r="G39" s="292"/>
      <c r="H39" s="292"/>
      <c r="I39" s="292"/>
      <c r="J39" s="292"/>
      <c r="K39" s="292"/>
      <c r="L39" s="292"/>
      <c r="M39" s="292"/>
      <c r="N39" s="299"/>
      <c r="O39" s="292"/>
      <c r="P39" s="292"/>
      <c r="Q39" s="292"/>
      <c r="R39" s="292"/>
      <c r="S39" s="292"/>
      <c r="T39" s="299"/>
      <c r="U39" s="292"/>
      <c r="V39" s="292"/>
      <c r="W39" s="292"/>
      <c r="X39" s="292"/>
      <c r="Y39" s="292"/>
      <c r="Z39" s="299"/>
      <c r="AA39" s="294"/>
      <c r="AB39" s="292"/>
      <c r="AC39" s="292"/>
      <c r="AD39" s="292"/>
      <c r="AE39" s="292"/>
      <c r="AF39" s="299"/>
      <c r="AG39" s="292"/>
      <c r="AH39" s="292"/>
      <c r="AI39" s="292"/>
      <c r="AJ39" s="292"/>
      <c r="AK39" s="292"/>
      <c r="AL39" s="292"/>
    </row>
    <row r="40" spans="1:38" s="300" customFormat="1" ht="32.25" customHeight="1" thickBot="1">
      <c r="A40" s="292"/>
      <c r="B40" s="888" t="s">
        <v>640</v>
      </c>
      <c r="C40" s="889"/>
      <c r="D40" s="890"/>
      <c r="E40" s="336">
        <f>IFERROR(SUM(E7:E39),"")</f>
        <v>0</v>
      </c>
      <c r="F40" s="337">
        <f>SUM(F38,F37,F35,F34,F28,F25,F16,F13,F10,F7)</f>
        <v>30</v>
      </c>
      <c r="G40" s="292"/>
      <c r="H40" s="292"/>
      <c r="I40" s="292"/>
      <c r="J40" s="338"/>
      <c r="K40" s="292"/>
      <c r="L40" s="292"/>
      <c r="M40" s="292"/>
      <c r="N40" s="299"/>
      <c r="O40" s="292"/>
      <c r="P40" s="292"/>
      <c r="Q40" s="292"/>
      <c r="R40" s="292"/>
      <c r="S40" s="292"/>
      <c r="T40" s="299"/>
      <c r="U40" s="292"/>
      <c r="V40" s="292"/>
      <c r="W40" s="292"/>
      <c r="X40" s="292"/>
      <c r="Y40" s="292"/>
      <c r="Z40" s="299"/>
      <c r="AA40" s="294"/>
      <c r="AB40" s="292"/>
      <c r="AC40" s="292"/>
      <c r="AD40" s="292"/>
      <c r="AE40" s="292"/>
      <c r="AF40" s="299"/>
      <c r="AG40" s="292"/>
      <c r="AH40" s="292"/>
      <c r="AI40" s="292"/>
      <c r="AJ40" s="292"/>
      <c r="AK40" s="292"/>
      <c r="AL40" s="292"/>
    </row>
    <row r="41" spans="1:38" ht="13.5" customHeight="1">
      <c r="A41" s="45"/>
      <c r="B41" s="45"/>
      <c r="C41" s="294"/>
      <c r="D41" s="292"/>
      <c r="E41" s="295"/>
      <c r="F41" s="295"/>
      <c r="G41" s="292"/>
      <c r="H41" s="292"/>
      <c r="I41" s="292"/>
      <c r="J41" s="177"/>
      <c r="K41" s="292"/>
      <c r="L41" s="292"/>
      <c r="M41" s="292"/>
      <c r="N41" s="180"/>
      <c r="O41" s="292"/>
      <c r="P41" s="292"/>
      <c r="Q41" s="292"/>
      <c r="R41" s="292"/>
      <c r="S41" s="292"/>
      <c r="T41" s="180"/>
      <c r="U41" s="293"/>
      <c r="V41" s="292"/>
      <c r="W41" s="292"/>
      <c r="X41" s="292"/>
      <c r="Y41" s="292"/>
      <c r="Z41" s="180"/>
      <c r="AA41" s="294"/>
      <c r="AB41" s="292"/>
      <c r="AC41" s="292"/>
      <c r="AD41" s="292"/>
      <c r="AE41" s="292"/>
      <c r="AF41" s="180"/>
      <c r="AG41" s="293"/>
      <c r="AH41" s="292"/>
      <c r="AI41" s="292"/>
      <c r="AJ41" s="292"/>
      <c r="AK41" s="292"/>
      <c r="AL41" s="292"/>
    </row>
    <row r="42" spans="1:38" ht="17.25" customHeight="1">
      <c r="A42" s="45"/>
      <c r="B42" s="879" t="s">
        <v>666</v>
      </c>
      <c r="C42" s="879"/>
      <c r="D42" s="879"/>
      <c r="E42" s="879"/>
      <c r="F42" s="879"/>
      <c r="G42" s="338"/>
      <c r="H42" s="338"/>
      <c r="I42" s="338"/>
      <c r="K42" s="338"/>
      <c r="L42" s="338"/>
      <c r="M42" s="338"/>
      <c r="N42" s="338"/>
      <c r="O42" s="338"/>
      <c r="P42" s="338"/>
      <c r="Q42" s="338"/>
      <c r="R42" s="338"/>
      <c r="S42" s="338"/>
      <c r="T42" s="338"/>
      <c r="U42" s="338"/>
      <c r="V42" s="338"/>
      <c r="W42" s="338"/>
      <c r="X42" s="338"/>
      <c r="Y42" s="338"/>
      <c r="Z42" s="338"/>
      <c r="AA42" s="338"/>
      <c r="AB42" s="338"/>
      <c r="AC42" s="338"/>
      <c r="AD42" s="338"/>
      <c r="AE42" s="338"/>
      <c r="AF42" s="338"/>
      <c r="AG42" s="338"/>
      <c r="AH42" s="338"/>
      <c r="AI42" s="338"/>
      <c r="AJ42" s="338"/>
      <c r="AK42" s="338"/>
      <c r="AL42" s="178"/>
    </row>
    <row r="43" spans="1:38" s="341" customFormat="1" ht="17.25" customHeight="1">
      <c r="A43" s="293"/>
      <c r="B43" s="339"/>
      <c r="C43" s="177"/>
      <c r="D43" s="177"/>
      <c r="E43" s="340"/>
      <c r="F43" s="340"/>
      <c r="G43" s="177"/>
      <c r="H43" s="177"/>
      <c r="I43" s="177"/>
      <c r="J43" s="46"/>
      <c r="K43" s="177"/>
      <c r="L43" s="177"/>
      <c r="M43" s="177"/>
      <c r="N43" s="180"/>
      <c r="O43" s="177"/>
      <c r="P43" s="177"/>
      <c r="Q43" s="177"/>
      <c r="R43" s="177"/>
      <c r="S43" s="177"/>
      <c r="T43" s="180"/>
      <c r="U43" s="177"/>
      <c r="V43" s="177"/>
      <c r="W43" s="177"/>
      <c r="X43" s="177"/>
      <c r="Y43" s="177"/>
      <c r="Z43" s="180"/>
      <c r="AA43" s="177"/>
      <c r="AB43" s="177"/>
      <c r="AC43" s="177"/>
      <c r="AD43" s="177"/>
      <c r="AE43" s="177"/>
      <c r="AF43" s="180"/>
      <c r="AG43" s="177"/>
      <c r="AH43" s="177"/>
      <c r="AI43" s="177"/>
      <c r="AJ43" s="177"/>
      <c r="AK43" s="177"/>
      <c r="AL43" s="177"/>
    </row>
  </sheetData>
  <sheetProtection formatCells="0" formatColumns="0" insertColumns="0" insertRows="0" insertHyperlinks="0" deleteColumns="0" deleteRows="0" selectLockedCells="1" sort="0" autoFilter="0" pivotTables="0"/>
  <mergeCells count="25">
    <mergeCell ref="B7:B9"/>
    <mergeCell ref="C7:C9"/>
    <mergeCell ref="B25:B27"/>
    <mergeCell ref="C25:C27"/>
    <mergeCell ref="A1:AL1"/>
    <mergeCell ref="B2:F2"/>
    <mergeCell ref="B3:F3"/>
    <mergeCell ref="B4:F4"/>
    <mergeCell ref="D6:E6"/>
    <mergeCell ref="B10:B12"/>
    <mergeCell ref="C10:C12"/>
    <mergeCell ref="B13:B14"/>
    <mergeCell ref="C13:C14"/>
    <mergeCell ref="B42:F42"/>
    <mergeCell ref="B15:B24"/>
    <mergeCell ref="C15:C24"/>
    <mergeCell ref="B28:B33"/>
    <mergeCell ref="C28:C33"/>
    <mergeCell ref="B35:B36"/>
    <mergeCell ref="C35:C36"/>
    <mergeCell ref="B38:B39"/>
    <mergeCell ref="C38:C39"/>
    <mergeCell ref="B40:D40"/>
    <mergeCell ref="C34:D34"/>
    <mergeCell ref="C37:D37"/>
  </mergeCells>
  <phoneticPr fontId="4"/>
  <dataValidations count="1">
    <dataValidation type="list" allowBlank="1" showInputMessage="1" showErrorMessage="1" sqref="AF4:AF12 T4:T12 AD13:AD17 AF18:AF41 N18:N41 T18:T41 R13:R17 L13:L17 N4:N12" xr:uid="{5EC6C41D-7CB2-488E-BCD7-3367C19C47A8}">
      <formula1>"□,■"</formula1>
    </dataValidation>
  </dataValidations>
  <printOptions horizontalCentered="1"/>
  <pageMargins left="0.23622047244094488" right="0.23622047244094488" top="0.74803149606299213" bottom="0.74803149606299213" header="0.31496062992125984" footer="0.31496062992125984"/>
  <pageSetup paperSize="9" scale="55"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E0567E-5001-4D7F-A76F-42124B0AD85E}">
  <dimension ref="A1:U101"/>
  <sheetViews>
    <sheetView view="pageBreakPreview" zoomScale="90" zoomScaleNormal="100" zoomScaleSheetLayoutView="90" workbookViewId="0"/>
  </sheetViews>
  <sheetFormatPr defaultColWidth="7.125" defaultRowHeight="14.25"/>
  <cols>
    <col min="1" max="1" width="2.375" style="238" customWidth="1"/>
    <col min="2" max="7" width="7.125" style="238"/>
    <col min="8" max="9" width="7.25" style="238" bestFit="1" customWidth="1"/>
    <col min="10" max="11" width="7.125" style="238"/>
    <col min="12" max="13" width="8.625" style="238" bestFit="1" customWidth="1"/>
    <col min="14" max="17" width="7.125" style="238"/>
    <col min="18" max="18" width="3.125" style="238" customWidth="1"/>
    <col min="19" max="19" width="7.125" style="238"/>
    <col min="20" max="20" width="7.125" style="238" customWidth="1"/>
    <col min="21" max="21" width="12.5" style="238" customWidth="1"/>
    <col min="22" max="16384" width="7.125" style="238"/>
  </cols>
  <sheetData>
    <row r="1" spans="1:17" s="234" customFormat="1" ht="31.5" customHeight="1">
      <c r="A1" s="232"/>
      <c r="B1" s="233" t="s">
        <v>625</v>
      </c>
    </row>
    <row r="2" spans="1:17" ht="10.5" customHeight="1">
      <c r="A2" s="235"/>
      <c r="B2" s="236"/>
      <c r="C2" s="237"/>
      <c r="D2" s="237"/>
      <c r="E2" s="237"/>
      <c r="F2" s="237"/>
      <c r="G2" s="237"/>
      <c r="H2" s="237"/>
      <c r="I2" s="237"/>
      <c r="J2" s="237"/>
      <c r="K2" s="237"/>
      <c r="L2" s="237"/>
      <c r="M2" s="237"/>
      <c r="N2" s="237"/>
      <c r="O2" s="237"/>
      <c r="P2" s="237"/>
      <c r="Q2" s="237"/>
    </row>
    <row r="3" spans="1:17" ht="20.100000000000001" customHeight="1">
      <c r="B3" s="239" t="s">
        <v>448</v>
      </c>
    </row>
    <row r="4" spans="1:17" ht="20.100000000000001" customHeight="1">
      <c r="B4" s="240" t="s">
        <v>396</v>
      </c>
    </row>
    <row r="5" spans="1:17" ht="20.100000000000001" customHeight="1">
      <c r="B5" s="241" t="s">
        <v>449</v>
      </c>
      <c r="Q5" s="242"/>
    </row>
    <row r="6" spans="1:17" ht="46.5" customHeight="1">
      <c r="B6" s="924" t="s">
        <v>456</v>
      </c>
      <c r="C6" s="925"/>
      <c r="D6" s="925"/>
      <c r="E6" s="925"/>
      <c r="F6" s="925"/>
      <c r="G6" s="925"/>
      <c r="H6" s="926"/>
      <c r="I6" s="924" t="s">
        <v>454</v>
      </c>
      <c r="J6" s="925"/>
      <c r="K6" s="926"/>
      <c r="L6" s="924" t="s">
        <v>611</v>
      </c>
      <c r="M6" s="925"/>
      <c r="N6" s="926"/>
      <c r="O6" s="924" t="s">
        <v>612</v>
      </c>
      <c r="P6" s="925"/>
      <c r="Q6" s="926"/>
    </row>
    <row r="7" spans="1:17" ht="36" customHeight="1">
      <c r="B7" s="913" t="s">
        <v>610</v>
      </c>
      <c r="C7" s="914"/>
      <c r="D7" s="914"/>
      <c r="E7" s="914"/>
      <c r="F7" s="914"/>
      <c r="G7" s="914"/>
      <c r="H7" s="915"/>
      <c r="I7" s="920"/>
      <c r="J7" s="920"/>
      <c r="K7" s="920"/>
      <c r="L7" s="920"/>
      <c r="M7" s="920"/>
      <c r="N7" s="920"/>
      <c r="O7" s="907"/>
      <c r="P7" s="908"/>
      <c r="Q7" s="916"/>
    </row>
    <row r="8" spans="1:17" ht="20.100000000000001" customHeight="1">
      <c r="B8" s="243" t="s">
        <v>379</v>
      </c>
      <c r="C8" s="244"/>
      <c r="D8" s="244"/>
      <c r="E8" s="244"/>
      <c r="F8" s="244"/>
      <c r="G8" s="244"/>
      <c r="H8" s="244"/>
      <c r="I8" s="244"/>
      <c r="J8" s="244"/>
      <c r="K8" s="244"/>
      <c r="L8" s="244"/>
      <c r="M8" s="244"/>
      <c r="N8" s="244"/>
      <c r="O8" s="244"/>
      <c r="P8" s="244"/>
      <c r="Q8" s="245"/>
    </row>
    <row r="9" spans="1:17" ht="20.100000000000001" customHeight="1">
      <c r="B9" s="913" t="s">
        <v>453</v>
      </c>
      <c r="C9" s="914"/>
      <c r="D9" s="914"/>
      <c r="E9" s="914"/>
      <c r="F9" s="914"/>
      <c r="G9" s="914"/>
      <c r="H9" s="914"/>
      <c r="I9" s="914"/>
      <c r="J9" s="914"/>
      <c r="K9" s="914"/>
      <c r="L9" s="914"/>
      <c r="M9" s="914"/>
      <c r="N9" s="914"/>
      <c r="O9" s="914"/>
      <c r="P9" s="914"/>
      <c r="Q9" s="915"/>
    </row>
    <row r="10" spans="1:17" ht="20.100000000000001" customHeight="1">
      <c r="B10" s="246"/>
      <c r="C10" s="246"/>
      <c r="D10" s="246"/>
      <c r="E10" s="246"/>
      <c r="F10" s="246"/>
      <c r="G10" s="246"/>
      <c r="H10" s="246"/>
      <c r="I10" s="246"/>
      <c r="J10" s="246"/>
      <c r="K10" s="246"/>
      <c r="L10" s="246"/>
      <c r="M10" s="246"/>
      <c r="N10" s="246"/>
      <c r="O10" s="246"/>
      <c r="P10" s="246"/>
      <c r="Q10" s="246"/>
    </row>
    <row r="11" spans="1:17" ht="20.100000000000001" customHeight="1">
      <c r="B11" s="241" t="s">
        <v>450</v>
      </c>
      <c r="H11" s="247"/>
      <c r="I11" s="247"/>
      <c r="J11" s="247"/>
      <c r="K11" s="247"/>
      <c r="L11" s="247"/>
      <c r="Q11" s="242"/>
    </row>
    <row r="12" spans="1:17" ht="46.5" customHeight="1">
      <c r="B12" s="924" t="s">
        <v>456</v>
      </c>
      <c r="C12" s="925"/>
      <c r="D12" s="925"/>
      <c r="E12" s="925"/>
      <c r="F12" s="925"/>
      <c r="G12" s="925"/>
      <c r="H12" s="926"/>
      <c r="I12" s="924" t="s">
        <v>454</v>
      </c>
      <c r="J12" s="925"/>
      <c r="K12" s="926"/>
      <c r="L12" s="924" t="s">
        <v>611</v>
      </c>
      <c r="M12" s="925"/>
      <c r="N12" s="926"/>
      <c r="O12" s="924" t="s">
        <v>455</v>
      </c>
      <c r="P12" s="925"/>
      <c r="Q12" s="926"/>
    </row>
    <row r="13" spans="1:17" ht="36" customHeight="1">
      <c r="B13" s="917"/>
      <c r="C13" s="918"/>
      <c r="D13" s="918"/>
      <c r="E13" s="918"/>
      <c r="F13" s="918"/>
      <c r="G13" s="918"/>
      <c r="H13" s="919"/>
      <c r="I13" s="920"/>
      <c r="J13" s="920"/>
      <c r="K13" s="920"/>
      <c r="L13" s="920"/>
      <c r="M13" s="920"/>
      <c r="N13" s="920"/>
      <c r="O13" s="907"/>
      <c r="P13" s="908"/>
      <c r="Q13" s="916"/>
    </row>
    <row r="14" spans="1:17" ht="36" customHeight="1">
      <c r="B14" s="917"/>
      <c r="C14" s="918"/>
      <c r="D14" s="918"/>
      <c r="E14" s="918"/>
      <c r="F14" s="918"/>
      <c r="G14" s="918"/>
      <c r="H14" s="919"/>
      <c r="I14" s="920"/>
      <c r="J14" s="920"/>
      <c r="K14" s="920"/>
      <c r="L14" s="920"/>
      <c r="M14" s="920"/>
      <c r="N14" s="920"/>
      <c r="O14" s="907"/>
      <c r="P14" s="908"/>
      <c r="Q14" s="916"/>
    </row>
    <row r="15" spans="1:17" ht="20.100000000000001" customHeight="1">
      <c r="B15" s="917"/>
      <c r="C15" s="918"/>
      <c r="D15" s="918"/>
      <c r="E15" s="918"/>
      <c r="F15" s="918"/>
      <c r="G15" s="918"/>
      <c r="H15" s="919"/>
      <c r="I15" s="921"/>
      <c r="J15" s="921"/>
      <c r="K15" s="921"/>
      <c r="L15" s="921"/>
      <c r="M15" s="921"/>
      <c r="N15" s="921"/>
      <c r="O15" s="904"/>
      <c r="P15" s="905"/>
      <c r="Q15" s="906"/>
    </row>
    <row r="16" spans="1:17" ht="20.100000000000001" customHeight="1">
      <c r="B16" s="922" t="s">
        <v>272</v>
      </c>
      <c r="C16" s="923"/>
      <c r="D16" s="923"/>
      <c r="E16" s="923"/>
      <c r="F16" s="923"/>
      <c r="G16" s="923"/>
      <c r="H16" s="923"/>
      <c r="I16" s="923"/>
      <c r="J16" s="923"/>
      <c r="K16" s="923"/>
      <c r="L16" s="923"/>
      <c r="M16" s="923"/>
      <c r="N16" s="923"/>
      <c r="O16" s="920"/>
      <c r="P16" s="920"/>
      <c r="Q16" s="920"/>
    </row>
    <row r="17" spans="2:21" ht="20.100000000000001" customHeight="1">
      <c r="B17" s="243" t="s">
        <v>379</v>
      </c>
      <c r="C17" s="244"/>
      <c r="D17" s="244"/>
      <c r="E17" s="244"/>
      <c r="F17" s="244"/>
      <c r="G17" s="244"/>
      <c r="H17" s="244"/>
      <c r="I17" s="244"/>
      <c r="J17" s="244"/>
      <c r="K17" s="244"/>
      <c r="L17" s="244"/>
      <c r="M17" s="244"/>
      <c r="N17" s="244"/>
      <c r="O17" s="244"/>
      <c r="P17" s="244"/>
      <c r="Q17" s="245"/>
    </row>
    <row r="18" spans="2:21" ht="20.100000000000001" customHeight="1">
      <c r="B18" s="913" t="s">
        <v>453</v>
      </c>
      <c r="C18" s="914"/>
      <c r="D18" s="914"/>
      <c r="E18" s="914"/>
      <c r="F18" s="914"/>
      <c r="G18" s="914"/>
      <c r="H18" s="914"/>
      <c r="I18" s="914"/>
      <c r="J18" s="914"/>
      <c r="K18" s="914"/>
      <c r="L18" s="914"/>
      <c r="M18" s="914"/>
      <c r="N18" s="914"/>
      <c r="O18" s="914"/>
      <c r="P18" s="914"/>
      <c r="Q18" s="915"/>
    </row>
    <row r="19" spans="2:21" ht="20.100000000000001" customHeight="1">
      <c r="B19" s="248" t="s">
        <v>445</v>
      </c>
      <c r="C19" s="238" t="s">
        <v>652</v>
      </c>
      <c r="D19" s="246"/>
      <c r="E19" s="246"/>
      <c r="F19" s="246"/>
      <c r="G19" s="246"/>
      <c r="H19" s="246"/>
      <c r="I19" s="246"/>
      <c r="J19" s="246"/>
      <c r="K19" s="246"/>
      <c r="L19" s="246"/>
      <c r="M19" s="246"/>
      <c r="N19" s="246"/>
      <c r="O19" s="246"/>
      <c r="P19" s="246"/>
      <c r="Q19" s="246"/>
    </row>
    <row r="20" spans="2:21" ht="20.100000000000001" customHeight="1">
      <c r="B20" s="246"/>
      <c r="C20" s="246"/>
      <c r="D20" s="246"/>
      <c r="E20" s="246"/>
      <c r="F20" s="246"/>
      <c r="G20" s="246"/>
      <c r="H20" s="246"/>
      <c r="I20" s="246"/>
      <c r="J20" s="246"/>
      <c r="K20" s="246"/>
      <c r="L20" s="246"/>
      <c r="M20" s="246"/>
      <c r="N20" s="246"/>
      <c r="O20" s="246"/>
      <c r="P20" s="246"/>
      <c r="Q20" s="246"/>
    </row>
    <row r="21" spans="2:21" ht="20.100000000000001" customHeight="1">
      <c r="B21" s="247" t="s">
        <v>457</v>
      </c>
      <c r="C21" s="247"/>
      <c r="D21" s="247"/>
      <c r="E21" s="247"/>
      <c r="F21" s="247"/>
      <c r="G21" s="247"/>
      <c r="H21" s="247"/>
      <c r="I21" s="247"/>
      <c r="J21" s="247"/>
      <c r="K21" s="247"/>
      <c r="L21" s="247"/>
      <c r="M21" s="247"/>
      <c r="N21" s="247"/>
      <c r="O21" s="247"/>
      <c r="P21" s="247"/>
      <c r="Q21" s="247"/>
    </row>
    <row r="22" spans="2:21" ht="20.100000000000001" customHeight="1">
      <c r="B22" s="247" t="s">
        <v>412</v>
      </c>
      <c r="C22" s="247"/>
      <c r="D22" s="247"/>
      <c r="E22" s="247"/>
      <c r="F22" s="247"/>
      <c r="G22" s="247"/>
      <c r="H22" s="247"/>
      <c r="I22" s="247"/>
      <c r="J22" s="247"/>
      <c r="K22" s="247"/>
      <c r="L22" s="247"/>
      <c r="M22" s="247"/>
      <c r="N22" s="247"/>
      <c r="O22" s="247"/>
      <c r="P22" s="247"/>
      <c r="Q22" s="242" t="s">
        <v>413</v>
      </c>
    </row>
    <row r="23" spans="2:21" ht="20.100000000000001" customHeight="1">
      <c r="B23" s="904" t="s">
        <v>414</v>
      </c>
      <c r="C23" s="905"/>
      <c r="D23" s="905"/>
      <c r="E23" s="906"/>
      <c r="F23" s="904" t="s">
        <v>415</v>
      </c>
      <c r="G23" s="905"/>
      <c r="H23" s="905"/>
      <c r="I23" s="905"/>
      <c r="J23" s="905"/>
      <c r="K23" s="905"/>
      <c r="L23" s="905"/>
      <c r="M23" s="906"/>
      <c r="N23" s="904" t="s">
        <v>416</v>
      </c>
      <c r="O23" s="905"/>
      <c r="P23" s="905"/>
      <c r="Q23" s="906"/>
    </row>
    <row r="24" spans="2:21" ht="20.100000000000001" customHeight="1">
      <c r="B24" s="930" t="s">
        <v>418</v>
      </c>
      <c r="C24" s="931"/>
      <c r="D24" s="931"/>
      <c r="E24" s="932"/>
      <c r="F24" s="913" t="s">
        <v>449</v>
      </c>
      <c r="G24" s="914"/>
      <c r="H24" s="914"/>
      <c r="I24" s="914"/>
      <c r="J24" s="914"/>
      <c r="K24" s="914"/>
      <c r="L24" s="914"/>
      <c r="M24" s="915"/>
      <c r="N24" s="907">
        <f>O7</f>
        <v>0</v>
      </c>
      <c r="O24" s="908"/>
      <c r="P24" s="908"/>
      <c r="Q24" s="916"/>
      <c r="U24" s="287"/>
    </row>
    <row r="25" spans="2:21" ht="20.100000000000001" customHeight="1">
      <c r="B25" s="933"/>
      <c r="C25" s="934"/>
      <c r="D25" s="934"/>
      <c r="E25" s="935"/>
      <c r="F25" s="913" t="s">
        <v>458</v>
      </c>
      <c r="G25" s="914"/>
      <c r="H25" s="914"/>
      <c r="I25" s="914"/>
      <c r="J25" s="914"/>
      <c r="K25" s="914"/>
      <c r="L25" s="914"/>
      <c r="M25" s="915"/>
      <c r="N25" s="907">
        <f>O16</f>
        <v>0</v>
      </c>
      <c r="O25" s="908"/>
      <c r="P25" s="908"/>
      <c r="Q25" s="916"/>
    </row>
    <row r="26" spans="2:21" ht="20.100000000000001" customHeight="1">
      <c r="B26" s="904" t="s">
        <v>272</v>
      </c>
      <c r="C26" s="905"/>
      <c r="D26" s="905"/>
      <c r="E26" s="906"/>
      <c r="F26" s="904"/>
      <c r="G26" s="905"/>
      <c r="H26" s="905"/>
      <c r="I26" s="905"/>
      <c r="J26" s="905"/>
      <c r="K26" s="905"/>
      <c r="L26" s="905"/>
      <c r="M26" s="906"/>
      <c r="N26" s="907">
        <f>SUM(N24:Q25)</f>
        <v>0</v>
      </c>
      <c r="O26" s="908"/>
      <c r="P26" s="908"/>
      <c r="Q26" s="916"/>
    </row>
    <row r="27" spans="2:21" ht="20.100000000000001" customHeight="1">
      <c r="B27" s="246"/>
      <c r="C27" s="246"/>
      <c r="D27" s="246"/>
      <c r="E27" s="246"/>
      <c r="F27" s="246"/>
      <c r="G27" s="246"/>
      <c r="H27" s="246"/>
      <c r="I27" s="246"/>
      <c r="J27" s="246"/>
      <c r="K27" s="246"/>
      <c r="L27" s="246"/>
      <c r="M27" s="246"/>
      <c r="N27" s="246"/>
      <c r="O27" s="246"/>
      <c r="P27" s="246"/>
      <c r="Q27" s="246"/>
    </row>
    <row r="28" spans="2:21" ht="20.100000000000001" customHeight="1">
      <c r="B28" s="238" t="s">
        <v>420</v>
      </c>
      <c r="H28" s="247"/>
      <c r="Q28" s="248" t="s">
        <v>413</v>
      </c>
    </row>
    <row r="29" spans="2:21" ht="30" customHeight="1">
      <c r="B29" s="904" t="s">
        <v>421</v>
      </c>
      <c r="C29" s="905"/>
      <c r="D29" s="905"/>
      <c r="E29" s="905"/>
      <c r="F29" s="905"/>
      <c r="G29" s="906"/>
      <c r="H29" s="927" t="s">
        <v>422</v>
      </c>
      <c r="I29" s="928"/>
      <c r="J29" s="927" t="s">
        <v>423</v>
      </c>
      <c r="K29" s="929"/>
      <c r="L29" s="929"/>
      <c r="M29" s="928"/>
      <c r="N29" s="927" t="s">
        <v>424</v>
      </c>
      <c r="O29" s="929"/>
      <c r="P29" s="929"/>
      <c r="Q29" s="928"/>
    </row>
    <row r="30" spans="2:21" ht="20.100000000000001" customHeight="1">
      <c r="B30" s="904"/>
      <c r="C30" s="905"/>
      <c r="D30" s="905"/>
      <c r="E30" s="905"/>
      <c r="F30" s="905"/>
      <c r="G30" s="906"/>
      <c r="H30" s="904"/>
      <c r="I30" s="906"/>
      <c r="J30" s="907"/>
      <c r="K30" s="908"/>
      <c r="L30" s="908"/>
      <c r="M30" s="916"/>
      <c r="N30" s="907"/>
      <c r="O30" s="908"/>
      <c r="P30" s="908"/>
      <c r="Q30" s="916"/>
    </row>
    <row r="31" spans="2:21" ht="20.100000000000001" customHeight="1">
      <c r="B31" s="904"/>
      <c r="C31" s="905"/>
      <c r="D31" s="905"/>
      <c r="E31" s="905"/>
      <c r="F31" s="905"/>
      <c r="G31" s="906"/>
      <c r="H31" s="904"/>
      <c r="I31" s="906"/>
      <c r="J31" s="907"/>
      <c r="K31" s="908"/>
      <c r="L31" s="908"/>
      <c r="M31" s="916"/>
      <c r="N31" s="907"/>
      <c r="O31" s="908"/>
      <c r="P31" s="908"/>
      <c r="Q31" s="916"/>
    </row>
    <row r="32" spans="2:21" ht="20.100000000000001" customHeight="1">
      <c r="B32" s="904"/>
      <c r="C32" s="905"/>
      <c r="D32" s="905"/>
      <c r="E32" s="905"/>
      <c r="F32" s="905"/>
      <c r="G32" s="906"/>
      <c r="H32" s="904"/>
      <c r="I32" s="906"/>
      <c r="J32" s="907"/>
      <c r="K32" s="908"/>
      <c r="L32" s="908"/>
      <c r="M32" s="916"/>
      <c r="N32" s="907"/>
      <c r="O32" s="908"/>
      <c r="P32" s="908"/>
      <c r="Q32" s="916"/>
    </row>
    <row r="33" spans="2:21" ht="20.100000000000001" customHeight="1">
      <c r="B33" s="904"/>
      <c r="C33" s="905"/>
      <c r="D33" s="905"/>
      <c r="E33" s="905"/>
      <c r="F33" s="905"/>
      <c r="G33" s="906"/>
      <c r="H33" s="904"/>
      <c r="I33" s="906"/>
      <c r="J33" s="907"/>
      <c r="K33" s="908"/>
      <c r="L33" s="908"/>
      <c r="M33" s="916"/>
      <c r="N33" s="907"/>
      <c r="O33" s="908"/>
      <c r="P33" s="908"/>
      <c r="Q33" s="916"/>
    </row>
    <row r="34" spans="2:21" ht="20.100000000000001" customHeight="1">
      <c r="B34" s="904"/>
      <c r="C34" s="905"/>
      <c r="D34" s="905"/>
      <c r="E34" s="905"/>
      <c r="F34" s="905"/>
      <c r="G34" s="906"/>
      <c r="H34" s="904"/>
      <c r="I34" s="906"/>
      <c r="J34" s="907"/>
      <c r="K34" s="908"/>
      <c r="L34" s="908"/>
      <c r="M34" s="916"/>
      <c r="N34" s="907"/>
      <c r="O34" s="908"/>
      <c r="P34" s="908"/>
      <c r="Q34" s="916"/>
    </row>
    <row r="35" spans="2:21" ht="20.100000000000001" customHeight="1">
      <c r="B35" s="904" t="s">
        <v>272</v>
      </c>
      <c r="C35" s="905"/>
      <c r="D35" s="905"/>
      <c r="E35" s="905"/>
      <c r="F35" s="905"/>
      <c r="G35" s="905"/>
      <c r="H35" s="905"/>
      <c r="I35" s="906"/>
      <c r="J35" s="252" t="s">
        <v>382</v>
      </c>
      <c r="K35" s="908"/>
      <c r="L35" s="908"/>
      <c r="M35" s="916"/>
      <c r="N35" s="252" t="s">
        <v>383</v>
      </c>
      <c r="O35" s="908"/>
      <c r="P35" s="908"/>
      <c r="Q35" s="916"/>
    </row>
    <row r="36" spans="2:21" ht="20.100000000000001" customHeight="1">
      <c r="B36" s="904" t="s">
        <v>461</v>
      </c>
      <c r="C36" s="905"/>
      <c r="D36" s="905"/>
      <c r="E36" s="905"/>
      <c r="F36" s="905"/>
      <c r="G36" s="905"/>
      <c r="H36" s="905"/>
      <c r="I36" s="906"/>
      <c r="J36" s="904"/>
      <c r="K36" s="905"/>
      <c r="L36" s="905"/>
      <c r="M36" s="905"/>
      <c r="N36" s="905"/>
      <c r="O36" s="905"/>
      <c r="P36" s="905"/>
      <c r="Q36" s="253" t="s">
        <v>426</v>
      </c>
    </row>
    <row r="37" spans="2:21" ht="20.100000000000001" customHeight="1">
      <c r="B37" s="243" t="s">
        <v>379</v>
      </c>
      <c r="C37" s="244"/>
      <c r="D37" s="244"/>
      <c r="E37" s="244"/>
      <c r="F37" s="244"/>
      <c r="G37" s="244"/>
      <c r="H37" s="244"/>
      <c r="I37" s="244"/>
      <c r="J37" s="244"/>
      <c r="K37" s="244"/>
      <c r="L37" s="244"/>
      <c r="M37" s="244"/>
      <c r="N37" s="244"/>
      <c r="O37" s="244"/>
      <c r="P37" s="244"/>
      <c r="Q37" s="245"/>
    </row>
    <row r="38" spans="2:21" ht="20.100000000000001" customHeight="1">
      <c r="B38" s="913" t="s">
        <v>700</v>
      </c>
      <c r="C38" s="914"/>
      <c r="D38" s="914"/>
      <c r="E38" s="914"/>
      <c r="F38" s="914"/>
      <c r="G38" s="914"/>
      <c r="H38" s="914"/>
      <c r="I38" s="914"/>
      <c r="J38" s="914"/>
      <c r="K38" s="914"/>
      <c r="L38" s="914"/>
      <c r="M38" s="914"/>
      <c r="N38" s="914"/>
      <c r="O38" s="914"/>
      <c r="P38" s="914"/>
      <c r="Q38" s="915"/>
    </row>
    <row r="39" spans="2:21" ht="20.100000000000001" customHeight="1">
      <c r="B39" s="913" t="s">
        <v>452</v>
      </c>
      <c r="C39" s="914"/>
      <c r="D39" s="914"/>
      <c r="E39" s="914"/>
      <c r="F39" s="914"/>
      <c r="G39" s="914"/>
      <c r="H39" s="914"/>
      <c r="I39" s="914"/>
      <c r="J39" s="914"/>
      <c r="K39" s="914"/>
      <c r="L39" s="914"/>
      <c r="M39" s="914"/>
      <c r="N39" s="914"/>
      <c r="O39" s="914"/>
      <c r="P39" s="914"/>
      <c r="Q39" s="915"/>
    </row>
    <row r="40" spans="2:21" ht="20.100000000000001" customHeight="1">
      <c r="B40" s="913"/>
      <c r="C40" s="914"/>
      <c r="D40" s="914"/>
      <c r="E40" s="914"/>
      <c r="F40" s="914"/>
      <c r="G40" s="914"/>
      <c r="H40" s="914"/>
      <c r="I40" s="914"/>
      <c r="J40" s="914"/>
      <c r="K40" s="914"/>
      <c r="L40" s="914"/>
      <c r="M40" s="914"/>
      <c r="N40" s="914"/>
      <c r="O40" s="914"/>
      <c r="P40" s="914"/>
      <c r="Q40" s="915"/>
    </row>
    <row r="41" spans="2:21" ht="20.100000000000001" customHeight="1">
      <c r="B41" s="248" t="s">
        <v>445</v>
      </c>
      <c r="C41" s="238" t="s">
        <v>464</v>
      </c>
      <c r="D41" s="246"/>
      <c r="E41" s="246"/>
      <c r="F41" s="246"/>
      <c r="G41" s="246"/>
      <c r="H41" s="246"/>
      <c r="I41" s="246"/>
      <c r="J41" s="246"/>
      <c r="K41" s="246"/>
      <c r="L41" s="246"/>
      <c r="M41" s="246"/>
      <c r="N41" s="246"/>
      <c r="O41" s="246"/>
      <c r="P41" s="246"/>
      <c r="Q41" s="246"/>
    </row>
    <row r="42" spans="2:21" ht="20.100000000000001" customHeight="1">
      <c r="B42" s="248">
        <v>2</v>
      </c>
      <c r="C42" s="238" t="s">
        <v>652</v>
      </c>
      <c r="D42" s="246"/>
      <c r="E42" s="246"/>
      <c r="F42" s="246"/>
      <c r="G42" s="246"/>
      <c r="H42" s="246"/>
      <c r="I42" s="246"/>
      <c r="J42" s="246"/>
      <c r="K42" s="246"/>
      <c r="L42" s="246"/>
      <c r="M42" s="246"/>
      <c r="N42" s="246"/>
      <c r="O42" s="246"/>
      <c r="P42" s="246"/>
      <c r="Q42" s="246"/>
    </row>
    <row r="43" spans="2:21" ht="20.100000000000001" customHeight="1" thickBot="1">
      <c r="B43" s="246"/>
      <c r="C43" s="246"/>
      <c r="D43" s="246"/>
      <c r="E43" s="246"/>
      <c r="F43" s="246"/>
      <c r="G43" s="246"/>
      <c r="H43" s="246"/>
      <c r="I43" s="246"/>
      <c r="J43" s="246"/>
      <c r="K43" s="246"/>
      <c r="L43" s="246"/>
      <c r="M43" s="246"/>
      <c r="N43" s="246"/>
      <c r="O43" s="246"/>
      <c r="P43" s="246"/>
      <c r="Q43" s="246"/>
    </row>
    <row r="44" spans="2:21" ht="20.100000000000001" customHeight="1" thickBot="1">
      <c r="B44" s="238" t="s">
        <v>472</v>
      </c>
      <c r="T44" s="212" t="s">
        <v>373</v>
      </c>
      <c r="U44" s="213" t="s">
        <v>374</v>
      </c>
    </row>
    <row r="45" spans="2:21" ht="20.100000000000001" customHeight="1">
      <c r="B45" s="904" t="s">
        <v>432</v>
      </c>
      <c r="C45" s="905"/>
      <c r="D45" s="905"/>
      <c r="E45" s="906"/>
      <c r="F45" s="904" t="s">
        <v>433</v>
      </c>
      <c r="G45" s="905"/>
      <c r="H45" s="906"/>
      <c r="I45" s="904" t="s">
        <v>434</v>
      </c>
      <c r="J45" s="905"/>
      <c r="K45" s="905"/>
      <c r="L45" s="905"/>
      <c r="M45" s="906"/>
      <c r="N45" s="904" t="s">
        <v>273</v>
      </c>
      <c r="O45" s="905"/>
      <c r="P45" s="905"/>
      <c r="Q45" s="906"/>
      <c r="T45" s="214">
        <v>5</v>
      </c>
      <c r="U45" s="215">
        <v>0.22459999999999999</v>
      </c>
    </row>
    <row r="46" spans="2:21" ht="20.100000000000001" customHeight="1">
      <c r="B46" s="904" t="s">
        <v>459</v>
      </c>
      <c r="C46" s="905"/>
      <c r="D46" s="905"/>
      <c r="E46" s="906"/>
      <c r="F46" s="904" t="s">
        <v>380</v>
      </c>
      <c r="G46" s="905"/>
      <c r="H46" s="906"/>
      <c r="I46" s="907"/>
      <c r="J46" s="908"/>
      <c r="K46" s="908"/>
      <c r="L46" s="905" t="s">
        <v>436</v>
      </c>
      <c r="M46" s="906"/>
      <c r="N46" s="904"/>
      <c r="O46" s="905"/>
      <c r="P46" s="905"/>
      <c r="Q46" s="906"/>
      <c r="T46" s="216">
        <v>6</v>
      </c>
      <c r="U46" s="217">
        <v>0.1908</v>
      </c>
    </row>
    <row r="47" spans="2:21" ht="20.100000000000001" customHeight="1">
      <c r="B47" s="904" t="s">
        <v>460</v>
      </c>
      <c r="C47" s="905"/>
      <c r="D47" s="905"/>
      <c r="E47" s="906"/>
      <c r="F47" s="904" t="s">
        <v>381</v>
      </c>
      <c r="G47" s="905"/>
      <c r="H47" s="906"/>
      <c r="I47" s="907"/>
      <c r="J47" s="908"/>
      <c r="K47" s="908"/>
      <c r="L47" s="905" t="s">
        <v>436</v>
      </c>
      <c r="M47" s="906"/>
      <c r="N47" s="904"/>
      <c r="O47" s="905"/>
      <c r="P47" s="905"/>
      <c r="Q47" s="906"/>
      <c r="T47" s="216">
        <v>7</v>
      </c>
      <c r="U47" s="217">
        <v>0.1666</v>
      </c>
    </row>
    <row r="48" spans="2:21" ht="20.100000000000001" customHeight="1">
      <c r="B48" s="904" t="s">
        <v>462</v>
      </c>
      <c r="C48" s="905"/>
      <c r="D48" s="905"/>
      <c r="E48" s="906"/>
      <c r="F48" s="904" t="s">
        <v>393</v>
      </c>
      <c r="G48" s="905"/>
      <c r="H48" s="906"/>
      <c r="I48" s="907"/>
      <c r="J48" s="908"/>
      <c r="K48" s="908"/>
      <c r="L48" s="905" t="s">
        <v>426</v>
      </c>
      <c r="M48" s="906"/>
      <c r="N48" s="904"/>
      <c r="O48" s="905"/>
      <c r="P48" s="905"/>
      <c r="Q48" s="906"/>
      <c r="T48" s="216">
        <v>8</v>
      </c>
      <c r="U48" s="217">
        <v>0.14849999999999999</v>
      </c>
    </row>
    <row r="49" spans="2:21" ht="20.100000000000001" customHeight="1">
      <c r="B49" s="904" t="s">
        <v>463</v>
      </c>
      <c r="C49" s="905"/>
      <c r="D49" s="905"/>
      <c r="E49" s="906"/>
      <c r="F49" s="904" t="s">
        <v>382</v>
      </c>
      <c r="G49" s="905"/>
      <c r="H49" s="906"/>
      <c r="I49" s="911"/>
      <c r="J49" s="912"/>
      <c r="K49" s="912"/>
      <c r="L49" s="905"/>
      <c r="M49" s="906"/>
      <c r="N49" s="904"/>
      <c r="O49" s="905"/>
      <c r="P49" s="905"/>
      <c r="Q49" s="906"/>
      <c r="T49" s="216">
        <v>9</v>
      </c>
      <c r="U49" s="217">
        <v>0.13450000000000001</v>
      </c>
    </row>
    <row r="50" spans="2:21" ht="20.100000000000001" customHeight="1">
      <c r="B50" s="904" t="s">
        <v>443</v>
      </c>
      <c r="C50" s="905"/>
      <c r="D50" s="905"/>
      <c r="E50" s="906"/>
      <c r="F50" s="904" t="s">
        <v>613</v>
      </c>
      <c r="G50" s="905"/>
      <c r="H50" s="906"/>
      <c r="I50" s="909"/>
      <c r="J50" s="910"/>
      <c r="K50" s="910"/>
      <c r="L50" s="905"/>
      <c r="M50" s="906"/>
      <c r="N50" s="904"/>
      <c r="O50" s="905"/>
      <c r="P50" s="905"/>
      <c r="Q50" s="906"/>
      <c r="T50" s="216">
        <v>10</v>
      </c>
      <c r="U50" s="217">
        <v>0.12330000000000001</v>
      </c>
    </row>
    <row r="51" spans="2:21" ht="20.100000000000001" customHeight="1">
      <c r="B51" s="248" t="s">
        <v>445</v>
      </c>
      <c r="C51" s="238" t="s">
        <v>712</v>
      </c>
      <c r="T51" s="216">
        <v>11</v>
      </c>
      <c r="U51" s="217">
        <v>0.1142</v>
      </c>
    </row>
    <row r="52" spans="2:21" ht="20.100000000000001" customHeight="1">
      <c r="B52" s="238">
        <v>2</v>
      </c>
      <c r="C52" s="238" t="s">
        <v>471</v>
      </c>
      <c r="T52" s="216">
        <v>12</v>
      </c>
      <c r="U52" s="217">
        <v>0.1066</v>
      </c>
    </row>
    <row r="53" spans="2:21" ht="20.100000000000001" customHeight="1">
      <c r="T53" s="216">
        <v>13</v>
      </c>
      <c r="U53" s="217">
        <v>0.10009999999999999</v>
      </c>
    </row>
    <row r="54" spans="2:21" ht="20.100000000000001" customHeight="1">
      <c r="T54" s="216">
        <v>14</v>
      </c>
      <c r="U54" s="217">
        <v>9.4700000000000006E-2</v>
      </c>
    </row>
    <row r="55" spans="2:21">
      <c r="T55" s="216">
        <v>15</v>
      </c>
      <c r="U55" s="217">
        <v>8.9899999999999994E-2</v>
      </c>
    </row>
    <row r="56" spans="2:21">
      <c r="T56" s="216">
        <v>16</v>
      </c>
      <c r="U56" s="217">
        <v>8.5800000000000001E-2</v>
      </c>
    </row>
    <row r="57" spans="2:21">
      <c r="T57" s="216">
        <v>17</v>
      </c>
      <c r="U57" s="217">
        <v>8.2199999999999995E-2</v>
      </c>
    </row>
    <row r="58" spans="2:21">
      <c r="T58" s="216">
        <v>18</v>
      </c>
      <c r="U58" s="217">
        <v>7.9000000000000001E-2</v>
      </c>
    </row>
    <row r="59" spans="2:21">
      <c r="T59" s="216">
        <v>19</v>
      </c>
      <c r="U59" s="217">
        <v>7.6100000000000001E-2</v>
      </c>
    </row>
    <row r="60" spans="2:21">
      <c r="T60" s="216">
        <v>20</v>
      </c>
      <c r="U60" s="217">
        <v>7.3599999999999999E-2</v>
      </c>
    </row>
    <row r="61" spans="2:21">
      <c r="T61" s="216">
        <v>21</v>
      </c>
      <c r="U61" s="217">
        <v>7.1300000000000002E-2</v>
      </c>
    </row>
    <row r="62" spans="2:21">
      <c r="T62" s="216">
        <v>22</v>
      </c>
      <c r="U62" s="217">
        <v>6.9199999999999998E-2</v>
      </c>
    </row>
    <row r="63" spans="2:21">
      <c r="T63" s="216">
        <v>23</v>
      </c>
      <c r="U63" s="217">
        <v>6.7299999999999999E-2</v>
      </c>
    </row>
    <row r="64" spans="2:21">
      <c r="T64" s="216">
        <v>24</v>
      </c>
      <c r="U64" s="217">
        <v>6.5600000000000006E-2</v>
      </c>
    </row>
    <row r="65" spans="20:21">
      <c r="T65" s="216">
        <v>25</v>
      </c>
      <c r="U65" s="217">
        <v>6.4000000000000001E-2</v>
      </c>
    </row>
    <row r="66" spans="20:21">
      <c r="T66" s="216">
        <v>26</v>
      </c>
      <c r="U66" s="217">
        <v>6.2600000000000003E-2</v>
      </c>
    </row>
    <row r="67" spans="20:21">
      <c r="T67" s="216">
        <v>27</v>
      </c>
      <c r="U67" s="217">
        <v>6.1199999999999997E-2</v>
      </c>
    </row>
    <row r="68" spans="20:21">
      <c r="T68" s="216">
        <v>28</v>
      </c>
      <c r="U68" s="217">
        <v>0.06</v>
      </c>
    </row>
    <row r="69" spans="20:21">
      <c r="T69" s="216">
        <v>29</v>
      </c>
      <c r="U69" s="217">
        <v>5.8900000000000001E-2</v>
      </c>
    </row>
    <row r="70" spans="20:21">
      <c r="T70" s="216">
        <v>30</v>
      </c>
      <c r="U70" s="217">
        <v>5.7799999999999997E-2</v>
      </c>
    </row>
    <row r="71" spans="20:21">
      <c r="T71" s="216">
        <v>31</v>
      </c>
      <c r="U71" s="217">
        <v>5.6899999999999999E-2</v>
      </c>
    </row>
    <row r="72" spans="20:21">
      <c r="T72" s="216">
        <v>32</v>
      </c>
      <c r="U72" s="217">
        <v>5.5899999999999998E-2</v>
      </c>
    </row>
    <row r="73" spans="20:21">
      <c r="T73" s="216">
        <v>33</v>
      </c>
      <c r="U73" s="217">
        <v>5.5100000000000003E-2</v>
      </c>
    </row>
    <row r="74" spans="20:21">
      <c r="T74" s="216">
        <v>34</v>
      </c>
      <c r="U74" s="217">
        <v>5.4300000000000001E-2</v>
      </c>
    </row>
    <row r="75" spans="20:21">
      <c r="T75" s="216">
        <v>35</v>
      </c>
      <c r="U75" s="217">
        <v>5.3600000000000002E-2</v>
      </c>
    </row>
    <row r="76" spans="20:21">
      <c r="T76" s="216">
        <v>36</v>
      </c>
      <c r="U76" s="217">
        <v>5.2900000000000003E-2</v>
      </c>
    </row>
    <row r="77" spans="20:21">
      <c r="T77" s="216">
        <v>37</v>
      </c>
      <c r="U77" s="217">
        <v>5.2200000000000003E-2</v>
      </c>
    </row>
    <row r="78" spans="20:21">
      <c r="T78" s="216">
        <v>38</v>
      </c>
      <c r="U78" s="217">
        <v>5.16E-2</v>
      </c>
    </row>
    <row r="79" spans="20:21">
      <c r="T79" s="216">
        <v>39</v>
      </c>
      <c r="U79" s="217">
        <v>5.11E-2</v>
      </c>
    </row>
    <row r="80" spans="20:21">
      <c r="T80" s="216">
        <v>40</v>
      </c>
      <c r="U80" s="217">
        <v>5.0500000000000003E-2</v>
      </c>
    </row>
    <row r="81" spans="20:21">
      <c r="T81" s="216">
        <v>41</v>
      </c>
      <c r="U81" s="217">
        <v>0.05</v>
      </c>
    </row>
    <row r="82" spans="20:21">
      <c r="T82" s="216">
        <v>42</v>
      </c>
      <c r="U82" s="217">
        <v>4.9500000000000002E-2</v>
      </c>
    </row>
    <row r="83" spans="20:21">
      <c r="T83" s="216">
        <v>43</v>
      </c>
      <c r="U83" s="217">
        <v>4.9099999999999998E-2</v>
      </c>
    </row>
    <row r="84" spans="20:21">
      <c r="T84" s="216">
        <v>44</v>
      </c>
      <c r="U84" s="217">
        <v>4.87E-2</v>
      </c>
    </row>
    <row r="85" spans="20:21">
      <c r="T85" s="216">
        <v>45</v>
      </c>
      <c r="U85" s="217">
        <v>4.8300000000000003E-2</v>
      </c>
    </row>
    <row r="86" spans="20:21">
      <c r="T86" s="216">
        <v>46</v>
      </c>
      <c r="U86" s="217">
        <v>4.7899999999999998E-2</v>
      </c>
    </row>
    <row r="87" spans="20:21">
      <c r="T87" s="216">
        <v>47</v>
      </c>
      <c r="U87" s="217">
        <v>4.7500000000000001E-2</v>
      </c>
    </row>
    <row r="88" spans="20:21">
      <c r="T88" s="216">
        <v>48</v>
      </c>
      <c r="U88" s="217">
        <v>4.7199999999999999E-2</v>
      </c>
    </row>
    <row r="89" spans="20:21">
      <c r="T89" s="216">
        <v>49</v>
      </c>
      <c r="U89" s="217">
        <v>4.6899999999999997E-2</v>
      </c>
    </row>
    <row r="90" spans="20:21">
      <c r="T90" s="216">
        <v>50</v>
      </c>
      <c r="U90" s="217">
        <v>4.6600000000000003E-2</v>
      </c>
    </row>
    <row r="91" spans="20:21">
      <c r="T91" s="216">
        <v>51</v>
      </c>
      <c r="U91" s="217">
        <v>4.6300000000000001E-2</v>
      </c>
    </row>
    <row r="92" spans="20:21">
      <c r="T92" s="216">
        <v>52</v>
      </c>
      <c r="U92" s="217">
        <v>4.5999999999999999E-2</v>
      </c>
    </row>
    <row r="93" spans="20:21">
      <c r="T93" s="216">
        <v>53</v>
      </c>
      <c r="U93" s="217">
        <v>4.5699999999999998E-2</v>
      </c>
    </row>
    <row r="94" spans="20:21">
      <c r="T94" s="216">
        <v>54</v>
      </c>
      <c r="U94" s="217">
        <v>4.5499999999999999E-2</v>
      </c>
    </row>
    <row r="95" spans="20:21">
      <c r="T95" s="216">
        <v>55</v>
      </c>
      <c r="U95" s="217">
        <v>4.5199999999999997E-2</v>
      </c>
    </row>
    <row r="96" spans="20:21">
      <c r="T96" s="216">
        <v>60</v>
      </c>
      <c r="U96" s="217">
        <v>4.4200000000000003E-2</v>
      </c>
    </row>
    <row r="97" spans="20:21">
      <c r="T97" s="216">
        <v>80</v>
      </c>
      <c r="U97" s="217">
        <v>4.1799999999999997E-2</v>
      </c>
    </row>
    <row r="98" spans="20:21">
      <c r="T98" s="216">
        <v>90</v>
      </c>
      <c r="U98" s="217">
        <v>4.1200000000000001E-2</v>
      </c>
    </row>
    <row r="99" spans="20:21">
      <c r="T99" s="216">
        <v>100</v>
      </c>
      <c r="U99" s="217">
        <v>4.0800000000000003E-2</v>
      </c>
    </row>
    <row r="100" spans="20:21" ht="15" thickBot="1">
      <c r="T100" s="218"/>
      <c r="U100" s="219"/>
    </row>
    <row r="101" spans="20:21">
      <c r="T101" s="249"/>
      <c r="U101" s="249"/>
    </row>
  </sheetData>
  <mergeCells count="100">
    <mergeCell ref="B35:I35"/>
    <mergeCell ref="K35:M35"/>
    <mergeCell ref="N33:Q33"/>
    <mergeCell ref="N30:Q30"/>
    <mergeCell ref="N31:Q31"/>
    <mergeCell ref="N32:Q32"/>
    <mergeCell ref="N34:Q34"/>
    <mergeCell ref="B30:G30"/>
    <mergeCell ref="H30:I30"/>
    <mergeCell ref="J30:M30"/>
    <mergeCell ref="B31:G31"/>
    <mergeCell ref="H31:I31"/>
    <mergeCell ref="J31:M31"/>
    <mergeCell ref="B33:G33"/>
    <mergeCell ref="H33:I33"/>
    <mergeCell ref="J33:M33"/>
    <mergeCell ref="L13:N13"/>
    <mergeCell ref="O13:Q13"/>
    <mergeCell ref="B29:G29"/>
    <mergeCell ref="H29:I29"/>
    <mergeCell ref="J29:M29"/>
    <mergeCell ref="N29:Q29"/>
    <mergeCell ref="B24:E25"/>
    <mergeCell ref="F24:M24"/>
    <mergeCell ref="N24:Q24"/>
    <mergeCell ref="F25:M25"/>
    <mergeCell ref="N25:Q25"/>
    <mergeCell ref="B26:E26"/>
    <mergeCell ref="F26:M26"/>
    <mergeCell ref="N26:Q26"/>
    <mergeCell ref="I14:K14"/>
    <mergeCell ref="L14:N14"/>
    <mergeCell ref="B6:H6"/>
    <mergeCell ref="I6:K6"/>
    <mergeCell ref="L6:N6"/>
    <mergeCell ref="B9:Q9"/>
    <mergeCell ref="B12:H12"/>
    <mergeCell ref="I12:K12"/>
    <mergeCell ref="L12:N12"/>
    <mergeCell ref="O12:Q12"/>
    <mergeCell ref="O6:Q6"/>
    <mergeCell ref="B7:H7"/>
    <mergeCell ref="I7:K7"/>
    <mergeCell ref="L7:N7"/>
    <mergeCell ref="O7:Q7"/>
    <mergeCell ref="B13:H13"/>
    <mergeCell ref="I13:K13"/>
    <mergeCell ref="O35:Q35"/>
    <mergeCell ref="O14:Q14"/>
    <mergeCell ref="B15:H15"/>
    <mergeCell ref="I15:K15"/>
    <mergeCell ref="L15:N15"/>
    <mergeCell ref="O15:Q15"/>
    <mergeCell ref="B16:N16"/>
    <mergeCell ref="O16:Q16"/>
    <mergeCell ref="B18:Q18"/>
    <mergeCell ref="B23:E23"/>
    <mergeCell ref="F23:M23"/>
    <mergeCell ref="N23:Q23"/>
    <mergeCell ref="B14:H14"/>
    <mergeCell ref="J32:M32"/>
    <mergeCell ref="B34:G34"/>
    <mergeCell ref="H34:I34"/>
    <mergeCell ref="J34:M34"/>
    <mergeCell ref="B32:G32"/>
    <mergeCell ref="H32:I32"/>
    <mergeCell ref="B49:E49"/>
    <mergeCell ref="F49:H49"/>
    <mergeCell ref="I49:K49"/>
    <mergeCell ref="I47:K47"/>
    <mergeCell ref="B36:I36"/>
    <mergeCell ref="J36:P36"/>
    <mergeCell ref="B38:Q38"/>
    <mergeCell ref="B39:Q39"/>
    <mergeCell ref="B40:Q40"/>
    <mergeCell ref="L47:M47"/>
    <mergeCell ref="N47:Q47"/>
    <mergeCell ref="B47:E47"/>
    <mergeCell ref="F47:H47"/>
    <mergeCell ref="B45:E45"/>
    <mergeCell ref="L49:M49"/>
    <mergeCell ref="N49:Q49"/>
    <mergeCell ref="B48:E48"/>
    <mergeCell ref="F48:H48"/>
    <mergeCell ref="I48:K48"/>
    <mergeCell ref="L48:M48"/>
    <mergeCell ref="N48:Q48"/>
    <mergeCell ref="B50:E50"/>
    <mergeCell ref="F50:H50"/>
    <mergeCell ref="I50:K50"/>
    <mergeCell ref="L50:M50"/>
    <mergeCell ref="N50:Q50"/>
    <mergeCell ref="F45:H45"/>
    <mergeCell ref="I45:M45"/>
    <mergeCell ref="N45:Q45"/>
    <mergeCell ref="B46:E46"/>
    <mergeCell ref="F46:H46"/>
    <mergeCell ref="I46:K46"/>
    <mergeCell ref="L46:M46"/>
    <mergeCell ref="N46:Q46"/>
  </mergeCells>
  <phoneticPr fontId="4"/>
  <printOptions horizontalCentered="1"/>
  <pageMargins left="0.70866141732283472" right="0.51181102362204722" top="0.62992125984251968" bottom="0.55118110236220474" header="0.31496062992125984" footer="0.31496062992125984"/>
  <pageSetup paperSize="9" scale="87" fitToHeight="2" orientation="landscape" r:id="rId1"/>
  <rowBreaks count="1" manualBreakCount="1">
    <brk id="27" max="17"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16</vt:i4>
      </vt:variant>
    </vt:vector>
  </HeadingPairs>
  <TitlesOfParts>
    <vt:vector size="34" baseType="lpstr">
      <vt:lpstr>表紙 </vt:lpstr>
      <vt:lpstr>１実施主体等の概要（１） </vt:lpstr>
      <vt:lpstr>1事業実施主体等の概要（２）</vt:lpstr>
      <vt:lpstr>２事業の概要等</vt:lpstr>
      <vt:lpstr>３機械施・施設の計画等</vt:lpstr>
      <vt:lpstr>４成果目標</vt:lpstr>
      <vt:lpstr>５配分基準２</vt:lpstr>
      <vt:lpstr>５配分基準</vt:lpstr>
      <vt:lpstr>６費用対効果</vt:lpstr>
      <vt:lpstr>７専門用語説明</vt:lpstr>
      <vt:lpstr>８添付書類</vt:lpstr>
      <vt:lpstr>費用対効果 (記載例)</vt:lpstr>
      <vt:lpstr>費用対効果（概算）</vt:lpstr>
      <vt:lpstr>（別表）還元率一覧表</vt:lpstr>
      <vt:lpstr>別紙様式１－１号</vt:lpstr>
      <vt:lpstr>別紙様式１－１号別添3</vt:lpstr>
      <vt:lpstr>別紙様式１－１号別添１</vt:lpstr>
      <vt:lpstr>費用対効果 (2)</vt:lpstr>
      <vt:lpstr>'1事業実施主体等の概要（２）'!Print_Area</vt:lpstr>
      <vt:lpstr>'１実施主体等の概要（１） '!Print_Area</vt:lpstr>
      <vt:lpstr>'２事業の概要等'!Print_Area</vt:lpstr>
      <vt:lpstr>'３機械施・施設の計画等'!Print_Area</vt:lpstr>
      <vt:lpstr>'４成果目標'!Print_Area</vt:lpstr>
      <vt:lpstr>'５配分基準'!Print_Area</vt:lpstr>
      <vt:lpstr>'５配分基準２'!Print_Area</vt:lpstr>
      <vt:lpstr>'６費用対効果'!Print_Area</vt:lpstr>
      <vt:lpstr>'８添付書類'!Print_Area</vt:lpstr>
      <vt:lpstr>'費用対効果 (2)'!Print_Area</vt:lpstr>
      <vt:lpstr>'費用対効果 (記載例)'!Print_Area</vt:lpstr>
      <vt:lpstr>'費用対効果（概算）'!Print_Area</vt:lpstr>
      <vt:lpstr>'表紙 '!Print_Area</vt:lpstr>
      <vt:lpstr>'別紙様式１－１号'!Print_Area</vt:lpstr>
      <vt:lpstr>'別紙様式１－１号別添１'!Print_Area</vt:lpstr>
      <vt:lpstr>'別紙様式１－１号別添3'!Print_Area</vt:lpstr>
    </vt:vector>
  </TitlesOfParts>
  <Company>農林水産省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望月　新介</dc:creator>
  <cp:lastModifiedBy>望月　新介</cp:lastModifiedBy>
  <cp:lastPrinted>2020-02-06T05:29:26Z</cp:lastPrinted>
  <dcterms:created xsi:type="dcterms:W3CDTF">2009-06-23T08:36:54Z</dcterms:created>
  <dcterms:modified xsi:type="dcterms:W3CDTF">2020-02-18T09:54:00Z</dcterms:modified>
</cp:coreProperties>
</file>