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drawings/drawing4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5.104\keieishien\（移行用）経営支援係\★R3年度\08_感染拡大防止協力金\08-3_感染拡大防止協力金（第３次）\★要項・様式等\"/>
    </mc:Choice>
  </mc:AlternateContent>
  <bookViews>
    <workbookView xWindow="0" yWindow="0" windowWidth="28800" windowHeight="12210"/>
  </bookViews>
  <sheets>
    <sheet name="売上高方式（月平均）" sheetId="4" r:id="rId1"/>
    <sheet name="売上高方式(年平均)" sheetId="3" r:id="rId2"/>
    <sheet name="売上高方式(年平均) (新規向け)" sheetId="5" r:id="rId3"/>
    <sheet name="売上高減少方式" sheetId="2" r:id="rId4"/>
    <sheet name="作業用" sheetId="6" state="hidden" r:id="rId5"/>
  </sheets>
  <definedNames>
    <definedName name="_xlnm.Print_Area" localSheetId="4">作業用!$A$1:$C$1</definedName>
    <definedName name="_xlnm.Print_Area" localSheetId="3">売上高減少方式!$A$1:$T$63</definedName>
    <definedName name="_xlnm.Print_Area" localSheetId="0">'売上高方式（月平均）'!$A$1:$T$64</definedName>
    <definedName name="_xlnm.Print_Area" localSheetId="1">'売上高方式(年平均)'!$A$1:$Q$68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5" i="4" l="1"/>
  <c r="P43" i="4" l="1"/>
  <c r="D47" i="4" l="1"/>
  <c r="P47" i="4" s="1"/>
  <c r="D51" i="4" s="1"/>
  <c r="P51" i="4" s="1"/>
  <c r="Q38" i="2"/>
  <c r="Q33" i="2"/>
  <c r="D60" i="4" l="1"/>
  <c r="P60" i="4" s="1"/>
  <c r="K43" i="2"/>
  <c r="M51" i="3"/>
  <c r="K34" i="5" l="1"/>
  <c r="G40" i="5" s="1"/>
  <c r="M40" i="5" s="1"/>
  <c r="D56" i="3" l="1"/>
  <c r="M56" i="3" s="1"/>
  <c r="M60" i="3" s="1"/>
  <c r="D65" i="3" l="1"/>
  <c r="M65" i="3" s="1"/>
  <c r="D45" i="5"/>
  <c r="M45" i="5" l="1"/>
  <c r="M49" i="5" s="1"/>
  <c r="E43" i="2"/>
  <c r="Q43" i="2" s="1"/>
  <c r="D55" i="5" l="1"/>
  <c r="M55" i="5" s="1"/>
  <c r="E48" i="2"/>
  <c r="Q48" i="2" s="1"/>
  <c r="Q53" i="2" s="1"/>
  <c r="E59" i="2" l="1"/>
  <c r="Q59" i="2" s="1"/>
</calcChain>
</file>

<file path=xl/sharedStrings.xml><?xml version="1.0" encoding="utf-8"?>
<sst xmlns="http://schemas.openxmlformats.org/spreadsheetml/2006/main" count="216" uniqueCount="90">
  <si>
    <t>日</t>
    <rPh sb="0" eb="1">
      <t>ニチ</t>
    </rPh>
    <phoneticPr fontId="1"/>
  </si>
  <si>
    <t>当該店舗の支給額</t>
  </si>
  <si>
    <t>円</t>
    <rPh sb="0" eb="1">
      <t>エン</t>
    </rPh>
    <phoneticPr fontId="1"/>
  </si>
  <si>
    <t>支給額の計算が必要です。以下を記入して支給額を確定してください。</t>
  </si>
  <si>
    <t>③</t>
    <phoneticPr fontId="1"/>
  </si>
  <si>
    <t>日　×</t>
    <rPh sb="0" eb="1">
      <t>ニチ</t>
    </rPh>
    <phoneticPr fontId="1"/>
  </si>
  <si>
    <t>④</t>
    <phoneticPr fontId="1"/>
  </si>
  <si>
    <t>⑤</t>
    <phoneticPr fontId="1"/>
  </si>
  <si>
    <t>時短協力日数</t>
  </si>
  <si>
    <t>⑥</t>
    <phoneticPr fontId="1"/>
  </si>
  <si>
    <t>①</t>
    <phoneticPr fontId="1"/>
  </si>
  <si>
    <t>÷</t>
    <phoneticPr fontId="1"/>
  </si>
  <si>
    <t>+</t>
    <phoneticPr fontId="1"/>
  </si>
  <si>
    <t>②</t>
    <phoneticPr fontId="1"/>
  </si>
  <si>
    <t>＝</t>
    <phoneticPr fontId="1"/>
  </si>
  <si>
    <t>×</t>
    <phoneticPr fontId="1"/>
  </si>
  <si>
    <t>⑦</t>
    <phoneticPr fontId="1"/>
  </si>
  <si>
    <t>申請できません</t>
    <rPh sb="0" eb="2">
      <t>シンセイ</t>
    </rPh>
    <phoneticPr fontId="1"/>
  </si>
  <si>
    <t>⑧</t>
    <phoneticPr fontId="1"/>
  </si>
  <si>
    <t>⑨</t>
    <phoneticPr fontId="1"/>
  </si>
  <si>
    <t>－</t>
    <phoneticPr fontId="1"/>
  </si>
  <si>
    <t>⑩</t>
    <phoneticPr fontId="1"/>
  </si>
  <si>
    <t>⑪</t>
    <phoneticPr fontId="1"/>
  </si>
  <si>
    <t>円　×</t>
    <rPh sb="0" eb="1">
      <t>エン</t>
    </rPh>
    <phoneticPr fontId="1"/>
  </si>
  <si>
    <t>【上限7.5万円として算出】</t>
    <rPh sb="1" eb="3">
      <t>ジョウゲン</t>
    </rPh>
    <rPh sb="11" eb="13">
      <t>サンシュツ</t>
    </rPh>
    <phoneticPr fontId="1"/>
  </si>
  <si>
    <t>＝</t>
    <phoneticPr fontId="1"/>
  </si>
  <si>
    <t>１日当たりの協力金支給単価　</t>
    <rPh sb="6" eb="9">
      <t>キョウリョクキン</t>
    </rPh>
    <rPh sb="9" eb="11">
      <t>シキュウ</t>
    </rPh>
    <phoneticPr fontId="1"/>
  </si>
  <si>
    <t>日</t>
    <rPh sb="0" eb="1">
      <t>ヒ</t>
    </rPh>
    <phoneticPr fontId="1"/>
  </si>
  <si>
    <t>×</t>
    <phoneticPr fontId="1"/>
  </si>
  <si>
    <t>　　　　　　 支給総額</t>
    <rPh sb="7" eb="9">
      <t>シキュウ</t>
    </rPh>
    <rPh sb="9" eb="11">
      <t>ソウガク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</si>
  <si>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</si>
  <si>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</si>
  <si>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</si>
  <si>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日付</t>
    <rPh sb="0" eb="2">
      <t>ヒヅケ</t>
    </rPh>
    <phoneticPr fontId="1"/>
  </si>
  <si>
    <t>支給額は１日当たり２．５万円です。</t>
    <phoneticPr fontId="1"/>
  </si>
  <si>
    <t>・・・（Ａ）</t>
    <phoneticPr fontId="1"/>
  </si>
  <si>
    <t>・・・（Ｂ）</t>
    <phoneticPr fontId="1"/>
  </si>
  <si>
    <t>（令和元年）</t>
    <rPh sb="1" eb="3">
      <t>レイワ</t>
    </rPh>
    <rPh sb="3" eb="4">
      <t>モト</t>
    </rPh>
    <rPh sb="4" eb="5">
      <t>ネン</t>
    </rPh>
    <phoneticPr fontId="1"/>
  </si>
  <si>
    <t>（令和２年）</t>
    <rPh sb="1" eb="3">
      <t>レイワ</t>
    </rPh>
    <rPh sb="4" eb="5">
      <t>ネン</t>
    </rPh>
    <phoneticPr fontId="1"/>
  </si>
  <si>
    <t>時短要請の開始前日</t>
    <rPh sb="0" eb="2">
      <t>ジタン</t>
    </rPh>
    <rPh sb="2" eb="4">
      <t>ヨウセイ</t>
    </rPh>
    <rPh sb="5" eb="7">
      <t>カイシ</t>
    </rPh>
    <rPh sb="7" eb="9">
      <t>ゼンジツ</t>
    </rPh>
    <phoneticPr fontId="1"/>
  </si>
  <si>
    <t>＞＞＞＞＞＞＞＞＞＞＞＞＞＞＞＞＞＞＞＞＞＞＞＞＞＞</t>
    <phoneticPr fontId="1"/>
  </si>
  <si>
    <t>1日当たりの
協力金支給単価</t>
    <rPh sb="1" eb="2">
      <t>ニチ</t>
    </rPh>
    <rPh sb="2" eb="3">
      <t>ア</t>
    </rPh>
    <rPh sb="7" eb="10">
      <t>キョウリョクキン</t>
    </rPh>
    <rPh sb="10" eb="12">
      <t>シキュウ</t>
    </rPh>
    <rPh sb="12" eb="14">
      <t>タンカ</t>
    </rPh>
    <phoneticPr fontId="1"/>
  </si>
  <si>
    <t>申請店舗名</t>
    <rPh sb="0" eb="2">
      <t>シンセイ</t>
    </rPh>
    <rPh sb="2" eb="4">
      <t>テンポ</t>
    </rPh>
    <rPh sb="4" eb="5">
      <t>メイ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</si>
  <si>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年又は
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>年の年間売上高</t>
    </r>
    <phoneticPr fontId="1"/>
  </si>
  <si>
    <r>
      <t>【上限</t>
    </r>
    <r>
      <rPr>
        <b/>
        <sz val="16"/>
        <color rgb="FFFF0000"/>
        <rFont val="ＭＳ Ｐゴシック"/>
        <family val="3"/>
        <charset val="128"/>
      </rPr>
      <t>7.5</t>
    </r>
    <r>
      <rPr>
        <sz val="12"/>
        <color theme="1"/>
        <rFont val="ＭＳ Ｐゴシック"/>
        <family val="3"/>
        <charset val="128"/>
      </rPr>
      <t>万円として算出】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</si>
  <si>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2"/>
        <color theme="1"/>
        <rFont val="ＭＳ Ｐゴシック"/>
        <family val="3"/>
        <charset val="128"/>
      </rPr>
      <t>年の売上高を使用</t>
    </r>
    <rPh sb="0" eb="2">
      <t>レイワ</t>
    </rPh>
    <rPh sb="2" eb="3">
      <t>モト</t>
    </rPh>
    <rPh sb="5" eb="7">
      <t>ウリアゲ</t>
    </rPh>
    <rPh sb="7" eb="8">
      <t>タカ</t>
    </rPh>
    <rPh sb="9" eb="11">
      <t>シヨウ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</si>
  <si>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2"/>
        <color theme="1"/>
        <rFont val="ＭＳ Ｐゴシック"/>
        <family val="3"/>
        <charset val="128"/>
      </rPr>
      <t>年の売上高を使用</t>
    </r>
    <rPh sb="0" eb="2">
      <t>レイワ</t>
    </rPh>
    <rPh sb="3" eb="4">
      <t>ネン</t>
    </rPh>
    <rPh sb="5" eb="7">
      <t>ウリアゲ</t>
    </rPh>
    <rPh sb="7" eb="8">
      <t>タカ</t>
    </rPh>
    <rPh sb="9" eb="11">
      <t>シヨウ</t>
    </rPh>
    <phoneticPr fontId="1"/>
  </si>
  <si>
    <t>350,000円</t>
    <rPh sb="7" eb="8">
      <t>エン</t>
    </rPh>
    <phoneticPr fontId="1"/>
  </si>
  <si>
    <r>
      <t>【上限</t>
    </r>
    <r>
      <rPr>
        <b/>
        <sz val="16"/>
        <color theme="1"/>
        <rFont val="ＭＳ Ｐゴシック"/>
        <family val="3"/>
        <charset val="128"/>
      </rPr>
      <t>7.5</t>
    </r>
    <r>
      <rPr>
        <sz val="12"/>
        <color theme="1"/>
        <rFont val="ＭＳ Ｐゴシック"/>
        <family val="3"/>
        <charset val="128"/>
      </rPr>
      <t>万円として算出】</t>
    </r>
    <phoneticPr fontId="1"/>
  </si>
  <si>
    <r>
      <t>【下限</t>
    </r>
    <r>
      <rPr>
        <b/>
        <sz val="16"/>
        <color theme="1"/>
        <rFont val="ＭＳ Ｐゴシック"/>
        <family val="3"/>
        <charset val="128"/>
      </rPr>
      <t>2.5</t>
    </r>
    <r>
      <rPr>
        <sz val="12"/>
        <color theme="1"/>
        <rFont val="ＭＳ Ｐゴシック"/>
        <family val="3"/>
        <charset val="128"/>
      </rPr>
      <t>万円として算出】</t>
    </r>
    <rPh sb="1" eb="3">
      <t>カゲン</t>
    </rPh>
    <phoneticPr fontId="1"/>
  </si>
  <si>
    <t>店舗ごとの協力金支給申請額計算シート</t>
    <rPh sb="0" eb="2">
      <t>テンポ</t>
    </rPh>
    <rPh sb="5" eb="8">
      <t>キョウリョクキン</t>
    </rPh>
    <rPh sb="8" eb="10">
      <t>シキュウ</t>
    </rPh>
    <rPh sb="10" eb="12">
      <t>シンセイ</t>
    </rPh>
    <rPh sb="12" eb="13">
      <t>ガク</t>
    </rPh>
    <rPh sb="13" eb="15">
      <t>ケイサン</t>
    </rPh>
    <phoneticPr fontId="1"/>
  </si>
  <si>
    <t>別紙２＜年間売上高方式＞
あるいは、
別紙３＜開業日以降総日数方式＞
を選択</t>
    <rPh sb="21" eb="23">
      <t>ベッシ</t>
    </rPh>
    <rPh sb="25" eb="28">
      <t>カイギョウビ</t>
    </rPh>
    <rPh sb="28" eb="30">
      <t>イコウ</t>
    </rPh>
    <rPh sb="30" eb="31">
      <t>ソウ</t>
    </rPh>
    <rPh sb="31" eb="33">
      <t>ニッスウ</t>
    </rPh>
    <rPh sb="39" eb="41">
      <t>センタク</t>
    </rPh>
    <phoneticPr fontId="1"/>
  </si>
  <si>
    <t>支給は1日当たり25,000円です。</t>
    <rPh sb="0" eb="2">
      <t>シキュウ</t>
    </rPh>
    <rPh sb="4" eb="5">
      <t>ニチ</t>
    </rPh>
    <rPh sb="5" eb="6">
      <t>ア</t>
    </rPh>
    <rPh sb="14" eb="15">
      <t>エン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</si>
  <si>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年又は
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>年</t>
    </r>
    <r>
      <rPr>
        <b/>
        <sz val="16"/>
        <color rgb="FFFF0000"/>
        <rFont val="ＭＳ Ｐゴシック"/>
        <family val="3"/>
        <charset val="128"/>
      </rPr>
      <t>４</t>
    </r>
    <r>
      <rPr>
        <sz val="16"/>
        <color theme="1"/>
        <rFont val="ＭＳ Ｐゴシック"/>
        <family val="3"/>
        <charset val="128"/>
      </rPr>
      <t>月の売上高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</si>
  <si>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年又は令和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４～５</t>
    </r>
    <r>
      <rPr>
        <sz val="16"/>
        <color theme="1"/>
        <rFont val="ＭＳ Ｐゴシック"/>
        <family val="3"/>
        <charset val="128"/>
      </rPr>
      <t xml:space="preserve">月の合計売上高 </t>
    </r>
    <rPh sb="16" eb="18">
      <t>ゴウケイ</t>
    </rPh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</si>
  <si>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</t>
    </r>
    <r>
      <rPr>
        <b/>
        <sz val="14"/>
        <color rgb="FFFF0000"/>
        <rFont val="ＭＳ Ｐゴシック"/>
        <family val="3"/>
        <charset val="128"/>
      </rPr>
      <t>４～５</t>
    </r>
    <r>
      <rPr>
        <sz val="14"/>
        <color theme="1"/>
        <rFont val="ＭＳ Ｐゴシック"/>
        <family val="3"/>
        <charset val="128"/>
      </rPr>
      <t xml:space="preserve">月の1日当たりの売上単価 </t>
    </r>
    <phoneticPr fontId="1"/>
  </si>
  <si>
    <t xml:space="preserve">1日当たりの協力金
支給単価 </t>
    <rPh sb="6" eb="9">
      <t>キョウリョクキン</t>
    </rPh>
    <rPh sb="10" eb="12">
      <t>シキュウ</t>
    </rPh>
    <phoneticPr fontId="1"/>
  </si>
  <si>
    <t xml:space="preserve">     　        　千円未満切上</t>
    <rPh sb="15" eb="17">
      <t>センエン</t>
    </rPh>
    <rPh sb="17" eb="19">
      <t>ミマン</t>
    </rPh>
    <rPh sb="19" eb="21">
      <t>キリアゲ</t>
    </rPh>
    <phoneticPr fontId="1"/>
  </si>
  <si>
    <t xml:space="preserve">1日当たりの協力金
支給単価 </t>
    <phoneticPr fontId="1"/>
  </si>
  <si>
    <t>当該店舗の協力金
支給額</t>
    <rPh sb="5" eb="8">
      <t>キョウリョクキン</t>
    </rPh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</si>
  <si>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年又は令和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>年の
１日当たり売上単価　</t>
    </r>
    <phoneticPr fontId="1"/>
  </si>
  <si>
    <t xml:space="preserve">      　　千円未満切上</t>
    <rPh sb="8" eb="10">
      <t>センエン</t>
    </rPh>
    <rPh sb="10" eb="12">
      <t>ミマン</t>
    </rPh>
    <rPh sb="12" eb="14">
      <t>キリアゲ</t>
    </rPh>
    <phoneticPr fontId="1"/>
  </si>
  <si>
    <t>１日当たりの協力金
支給単価　　</t>
    <phoneticPr fontId="1"/>
  </si>
  <si>
    <t>１日当たりの協力金
支給単価　</t>
    <rPh sb="6" eb="9">
      <t>キョウリョクキン</t>
    </rPh>
    <rPh sb="10" eb="12">
      <t>シキュウ</t>
    </rPh>
    <phoneticPr fontId="1"/>
  </si>
  <si>
    <r>
      <t>※　下記①に</t>
    </r>
    <r>
      <rPr>
        <b/>
        <sz val="14"/>
        <color theme="1"/>
        <rFont val="ＭＳ Ｐゴシック"/>
        <family val="3"/>
        <charset val="128"/>
      </rPr>
      <t>令和２年２月２９日</t>
    </r>
    <r>
      <rPr>
        <sz val="12"/>
        <color theme="1"/>
        <rFont val="ＭＳ Ｐゴシック"/>
        <family val="3"/>
        <charset val="128"/>
      </rPr>
      <t>の売上高が含まれる場合は366日（令和２年）、含まれない場合は365日（令和元年）を選択して計算してください</t>
    </r>
    <rPh sb="2" eb="4">
      <t>カキ</t>
    </rPh>
    <rPh sb="32" eb="34">
      <t>レイワ</t>
    </rPh>
    <rPh sb="35" eb="36">
      <t>ネン</t>
    </rPh>
    <phoneticPr fontId="1"/>
  </si>
  <si>
    <r>
      <t>開業日から令和</t>
    </r>
    <r>
      <rPr>
        <b/>
        <sz val="16"/>
        <color rgb="FFFF0000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4</t>
    </r>
    <r>
      <rPr>
        <sz val="16"/>
        <color theme="1"/>
        <rFont val="ＭＳ Ｐゴシック"/>
        <family val="3"/>
        <charset val="128"/>
      </rPr>
      <t>月</t>
    </r>
    <r>
      <rPr>
        <b/>
        <sz val="16"/>
        <color rgb="FFFF0000"/>
        <rFont val="ＭＳ Ｐゴシック"/>
        <family val="3"/>
        <charset val="128"/>
      </rPr>
      <t>27</t>
    </r>
    <r>
      <rPr>
        <sz val="16"/>
        <color theme="1"/>
        <rFont val="ＭＳ Ｐゴシック"/>
        <family val="3"/>
        <charset val="128"/>
      </rPr>
      <t>日までの売上高</t>
    </r>
    <rPh sb="0" eb="2">
      <t>カイギョウ</t>
    </rPh>
    <rPh sb="2" eb="3">
      <t>ヒ</t>
    </rPh>
    <rPh sb="5" eb="7">
      <t>レイワ</t>
    </rPh>
    <rPh sb="8" eb="9">
      <t>ネン</t>
    </rPh>
    <rPh sb="11" eb="12">
      <t>ツキ</t>
    </rPh>
    <rPh sb="14" eb="15">
      <t>ニチ</t>
    </rPh>
    <rPh sb="18" eb="20">
      <t>ウリアゲ</t>
    </rPh>
    <rPh sb="20" eb="21">
      <t>タカ</t>
    </rPh>
    <phoneticPr fontId="1"/>
  </si>
  <si>
    <r>
      <t>開店日から令和</t>
    </r>
    <r>
      <rPr>
        <b/>
        <sz val="16"/>
        <color rgb="FFFF0000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4</t>
    </r>
    <r>
      <rPr>
        <sz val="16"/>
        <color theme="1"/>
        <rFont val="ＭＳ Ｐゴシック"/>
        <family val="3"/>
        <charset val="128"/>
      </rPr>
      <t>月</t>
    </r>
    <r>
      <rPr>
        <b/>
        <sz val="16"/>
        <color rgb="FFFF0000"/>
        <rFont val="ＭＳ Ｐゴシック"/>
        <family val="3"/>
        <charset val="128"/>
      </rPr>
      <t>27</t>
    </r>
    <r>
      <rPr>
        <sz val="16"/>
        <color theme="1"/>
        <rFont val="ＭＳ Ｐゴシック"/>
        <family val="3"/>
        <charset val="128"/>
      </rPr>
      <t>日までの１日当たり
売上単価</t>
    </r>
    <rPh sb="0" eb="3">
      <t>カイテンビ</t>
    </rPh>
    <rPh sb="5" eb="7">
      <t>レイワ</t>
    </rPh>
    <rPh sb="8" eb="9">
      <t>ネン</t>
    </rPh>
    <rPh sb="11" eb="12">
      <t>ガツ</t>
    </rPh>
    <rPh sb="14" eb="15">
      <t>ニチ</t>
    </rPh>
    <rPh sb="19" eb="20">
      <t>ヒ</t>
    </rPh>
    <rPh sb="20" eb="21">
      <t>ア</t>
    </rPh>
    <rPh sb="24" eb="26">
      <t>ウリアゲ</t>
    </rPh>
    <rPh sb="26" eb="28">
      <t>タンカ</t>
    </rPh>
    <phoneticPr fontId="1"/>
  </si>
  <si>
    <r>
      <t>開店日から令和</t>
    </r>
    <r>
      <rPr>
        <b/>
        <sz val="16"/>
        <color rgb="FFFF0000"/>
        <rFont val="ＭＳ Ｐゴシック"/>
        <family val="3"/>
        <charset val="128"/>
      </rPr>
      <t>3</t>
    </r>
    <r>
      <rPr>
        <sz val="16"/>
        <color theme="1"/>
        <rFont val="ＭＳ Ｐゴシック"/>
        <family val="3"/>
        <charset val="128"/>
      </rPr>
      <t xml:space="preserve">年
</t>
    </r>
    <r>
      <rPr>
        <b/>
        <sz val="16"/>
        <color rgb="FFFF0000"/>
        <rFont val="ＭＳ Ｐゴシック"/>
        <family val="3"/>
        <charset val="128"/>
      </rPr>
      <t>4</t>
    </r>
    <r>
      <rPr>
        <sz val="16"/>
        <color theme="1"/>
        <rFont val="ＭＳ Ｐゴシック"/>
        <family val="3"/>
        <charset val="128"/>
      </rPr>
      <t>月</t>
    </r>
    <r>
      <rPr>
        <b/>
        <sz val="16"/>
        <color rgb="FFFF0000"/>
        <rFont val="ＭＳ Ｐゴシック"/>
        <family val="3"/>
        <charset val="128"/>
      </rPr>
      <t>27</t>
    </r>
    <r>
      <rPr>
        <sz val="16"/>
        <color theme="1"/>
        <rFont val="ＭＳ Ｐゴシック"/>
        <family val="3"/>
        <charset val="128"/>
      </rPr>
      <t>日までの１日当たり
売上単価　</t>
    </r>
    <phoneticPr fontId="1"/>
  </si>
  <si>
    <t xml:space="preserve">         　千円未満切上</t>
    <rPh sb="10" eb="12">
      <t>センエン</t>
    </rPh>
    <rPh sb="12" eb="14">
      <t>ミマン</t>
    </rPh>
    <rPh sb="14" eb="16">
      <t>キリアゲ</t>
    </rPh>
    <phoneticPr fontId="1"/>
  </si>
  <si>
    <t>１日当たりの協力金
支給単価</t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</si>
  <si>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
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年の</t>
    </r>
    <r>
      <rPr>
        <b/>
        <sz val="14"/>
        <color rgb="FFFF0000"/>
        <rFont val="ＭＳ Ｐゴシック"/>
        <family val="3"/>
        <charset val="128"/>
      </rPr>
      <t>４</t>
    </r>
    <r>
      <rPr>
        <sz val="14"/>
        <color theme="1"/>
        <rFont val="ＭＳ Ｐゴシック"/>
        <family val="3"/>
        <charset val="128"/>
      </rPr>
      <t>月の売上高</t>
    </r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</si>
  <si>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
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年の</t>
    </r>
    <r>
      <rPr>
        <b/>
        <sz val="14"/>
        <color rgb="FFFF0000"/>
        <rFont val="ＭＳ Ｐゴシック"/>
        <family val="3"/>
        <charset val="128"/>
      </rPr>
      <t>４～５</t>
    </r>
    <r>
      <rPr>
        <sz val="14"/>
        <color theme="1"/>
        <rFont val="ＭＳ Ｐゴシック"/>
        <family val="3"/>
        <charset val="128"/>
      </rPr>
      <t>月の売上高計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</si>
  <si>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４</t>
    </r>
    <r>
      <rPr>
        <sz val="16"/>
        <color theme="1"/>
        <rFont val="ＭＳ Ｐゴシック"/>
        <family val="3"/>
        <charset val="128"/>
      </rPr>
      <t>月の売上高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</si>
  <si>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５</t>
    </r>
    <r>
      <rPr>
        <sz val="16"/>
        <color theme="1"/>
        <rFont val="ＭＳ Ｐゴシック"/>
        <family val="3"/>
        <charset val="128"/>
      </rPr>
      <t>月の売上高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</si>
  <si>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４～５</t>
    </r>
    <r>
      <rPr>
        <sz val="16"/>
        <color theme="1"/>
        <rFont val="ＭＳ Ｐゴシック"/>
        <family val="3"/>
        <charset val="128"/>
      </rPr>
      <t>月の売上高計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</si>
  <si>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6"/>
        <color theme="1"/>
        <rFont val="ＭＳ Ｐゴシック"/>
        <family val="3"/>
        <charset val="128"/>
      </rPr>
      <t xml:space="preserve">年の
</t>
    </r>
    <r>
      <rPr>
        <b/>
        <sz val="16"/>
        <color rgb="FFFF0000"/>
        <rFont val="ＭＳ Ｐゴシック"/>
        <family val="3"/>
        <charset val="128"/>
      </rPr>
      <t>４～５</t>
    </r>
    <r>
      <rPr>
        <sz val="16"/>
        <color theme="1"/>
        <rFont val="ＭＳ Ｐゴシック"/>
        <family val="3"/>
        <charset val="128"/>
      </rPr>
      <t>月の売上高計</t>
    </r>
    <phoneticPr fontId="1"/>
  </si>
  <si>
    <r>
      <t>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年又は令和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 xml:space="preserve">年の
</t>
    </r>
    <r>
      <rPr>
        <b/>
        <sz val="16"/>
        <color rgb="FFFF0000"/>
        <rFont val="ＭＳ Ｐゴシック"/>
        <family val="3"/>
        <charset val="128"/>
      </rPr>
      <t>４～５</t>
    </r>
    <r>
      <rPr>
        <sz val="16"/>
        <color theme="1"/>
        <rFont val="ＭＳ Ｐゴシック"/>
        <family val="3"/>
        <charset val="128"/>
      </rPr>
      <t xml:space="preserve">月の売上高計 </t>
    </r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</si>
  <si>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３</t>
    </r>
    <r>
      <rPr>
        <sz val="14"/>
        <color theme="1"/>
        <rFont val="ＭＳ Ｐゴシック"/>
        <family val="3"/>
        <charset val="128"/>
      </rPr>
      <t>年から令和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
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年の</t>
    </r>
    <r>
      <rPr>
        <b/>
        <sz val="14"/>
        <color rgb="FFFF0000"/>
        <rFont val="ＭＳ Ｐゴシック"/>
        <family val="3"/>
        <charset val="128"/>
      </rPr>
      <t>４～５月</t>
    </r>
    <r>
      <rPr>
        <sz val="14"/>
        <color theme="1"/>
        <rFont val="ＭＳ Ｐゴシック"/>
        <family val="3"/>
        <charset val="128"/>
      </rPr>
      <t xml:space="preserve">の売上高減少 </t>
    </r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</si>
  <si>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年の</t>
    </r>
    <r>
      <rPr>
        <b/>
        <sz val="14"/>
        <color rgb="FFFF0000"/>
        <rFont val="ＭＳ Ｐゴシック"/>
        <family val="3"/>
        <charset val="128"/>
      </rPr>
      <t>４～５</t>
    </r>
    <r>
      <rPr>
        <sz val="14"/>
        <color theme="1"/>
        <rFont val="ＭＳ Ｐゴシック"/>
        <family val="3"/>
        <charset val="128"/>
      </rPr>
      <t xml:space="preserve">月の
1日当たりの売上高減少単価 </t>
    </r>
    <phoneticPr fontId="1"/>
  </si>
  <si>
    <r>
      <t>令和</t>
    </r>
    <r>
      <rPr>
        <b/>
        <sz val="14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年又は令和</t>
    </r>
    <r>
      <rPr>
        <b/>
        <sz val="14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年の</t>
    </r>
    <r>
      <rPr>
        <b/>
        <sz val="14"/>
        <color rgb="FFFF0000"/>
        <rFont val="ＭＳ Ｐゴシック"/>
        <family val="3"/>
        <charset val="128"/>
      </rPr>
      <t>４～５</t>
    </r>
    <r>
      <rPr>
        <sz val="14"/>
        <color theme="1"/>
        <rFont val="ＭＳ Ｐゴシック"/>
        <family val="3"/>
        <charset val="128"/>
      </rPr>
      <t>月の
1日当たりの売上高減少単価</t>
    </r>
    <phoneticPr fontId="1"/>
  </si>
  <si>
    <t xml:space="preserve">           千円未満切上</t>
    <rPh sb="11" eb="13">
      <t>センエン</t>
    </rPh>
    <rPh sb="13" eb="15">
      <t>ミマン</t>
    </rPh>
    <rPh sb="15" eb="17">
      <t>キリアゲ</t>
    </rPh>
    <phoneticPr fontId="1"/>
  </si>
  <si>
    <r>
      <t>申請する店舗の飲食店部門の令和</t>
    </r>
    <r>
      <rPr>
        <b/>
        <sz val="22"/>
        <color rgb="FFFF0000"/>
        <rFont val="ＭＳ Ｐゴシック"/>
        <family val="3"/>
        <charset val="128"/>
      </rPr>
      <t>元</t>
    </r>
    <r>
      <rPr>
        <sz val="22"/>
        <color theme="1"/>
        <rFont val="ＭＳ Ｐゴシック"/>
        <family val="3"/>
        <charset val="128"/>
      </rPr>
      <t>年の年間売上高が税抜</t>
    </r>
    <r>
      <rPr>
        <b/>
        <sz val="22"/>
        <color rgb="FFFF0000"/>
        <rFont val="ＭＳ Ｐゴシック"/>
        <family val="3"/>
        <charset val="128"/>
      </rPr>
      <t>3,029.5</t>
    </r>
    <r>
      <rPr>
        <sz val="22"/>
        <color theme="1"/>
        <rFont val="ＭＳ Ｐゴシック"/>
        <family val="3"/>
        <charset val="128"/>
      </rPr>
      <t>万円又は
令和</t>
    </r>
    <r>
      <rPr>
        <b/>
        <sz val="22"/>
        <color rgb="FFFF0000"/>
        <rFont val="ＭＳ Ｐゴシック"/>
        <family val="3"/>
        <charset val="128"/>
      </rPr>
      <t>２</t>
    </r>
    <r>
      <rPr>
        <sz val="22"/>
        <color theme="1"/>
        <rFont val="ＭＳ Ｐゴシック"/>
        <family val="3"/>
        <charset val="128"/>
      </rPr>
      <t>年の年間売上高が税抜</t>
    </r>
    <r>
      <rPr>
        <b/>
        <sz val="22"/>
        <color rgb="FFFF0000"/>
        <rFont val="ＭＳ Ｐゴシック"/>
        <family val="3"/>
        <charset val="128"/>
      </rPr>
      <t>3,037.8</t>
    </r>
    <r>
      <rPr>
        <sz val="22"/>
        <color theme="1"/>
        <rFont val="ＭＳ Ｐゴシック"/>
        <family val="3"/>
        <charset val="128"/>
      </rPr>
      <t>万円（１日当たり８．３万円）を超えますか？</t>
    </r>
    <rPh sb="0" eb="2">
      <t>シンセイ</t>
    </rPh>
    <rPh sb="4" eb="6">
      <t>テンポ</t>
    </rPh>
    <rPh sb="7" eb="9">
      <t>インショク</t>
    </rPh>
    <rPh sb="9" eb="10">
      <t>テン</t>
    </rPh>
    <rPh sb="10" eb="12">
      <t>ブモン</t>
    </rPh>
    <rPh sb="18" eb="20">
      <t>ネンカン</t>
    </rPh>
    <rPh sb="24" eb="26">
      <t>ゼイヌキ</t>
    </rPh>
    <rPh sb="49" eb="51">
      <t>ゼイヌキ</t>
    </rPh>
    <phoneticPr fontId="1"/>
  </si>
  <si>
    <r>
      <t>申請する店舗の飲食部門の</t>
    </r>
    <r>
      <rPr>
        <b/>
        <sz val="16"/>
        <color rgb="FFFF0000"/>
        <rFont val="ＭＳ Ｐゴシック"/>
        <family val="3"/>
        <charset val="128"/>
      </rPr>
      <t>令和</t>
    </r>
    <r>
      <rPr>
        <b/>
        <sz val="18"/>
        <color rgb="FFFF0000"/>
        <rFont val="ＭＳ Ｐゴシック"/>
        <family val="3"/>
        <charset val="128"/>
      </rPr>
      <t>元</t>
    </r>
    <r>
      <rPr>
        <sz val="16"/>
        <color theme="1"/>
        <rFont val="ＭＳ Ｐゴシック"/>
        <family val="3"/>
        <charset val="128"/>
      </rPr>
      <t>年</t>
    </r>
    <r>
      <rPr>
        <b/>
        <sz val="16"/>
        <color rgb="FFFF0000"/>
        <rFont val="ＭＳ Ｐゴシック"/>
        <family val="3"/>
        <charset val="128"/>
      </rPr>
      <t>又</t>
    </r>
    <r>
      <rPr>
        <sz val="16"/>
        <color theme="1"/>
        <rFont val="ＭＳ Ｐゴシック"/>
        <family val="3"/>
        <charset val="128"/>
      </rPr>
      <t>は</t>
    </r>
    <r>
      <rPr>
        <b/>
        <sz val="16"/>
        <color rgb="FFFF0000"/>
        <rFont val="ＭＳ Ｐゴシック"/>
        <family val="3"/>
        <charset val="128"/>
      </rPr>
      <t>令和</t>
    </r>
    <r>
      <rPr>
        <b/>
        <sz val="18"/>
        <color rgb="FFFF0000"/>
        <rFont val="ＭＳ Ｐゴシック"/>
        <family val="3"/>
        <charset val="128"/>
      </rPr>
      <t>２</t>
    </r>
    <r>
      <rPr>
        <sz val="16"/>
        <color theme="1"/>
        <rFont val="ＭＳ Ｐゴシック"/>
        <family val="3"/>
        <charset val="128"/>
      </rPr>
      <t>年いずれかの</t>
    </r>
    <r>
      <rPr>
        <b/>
        <sz val="18"/>
        <color rgb="FFFF0000"/>
        <rFont val="ＭＳ Ｐゴシック"/>
        <family val="3"/>
        <charset val="128"/>
      </rPr>
      <t>４～５</t>
    </r>
    <r>
      <rPr>
        <sz val="16"/>
        <color theme="1"/>
        <rFont val="ＭＳ Ｐゴシック"/>
        <family val="3"/>
        <charset val="128"/>
      </rPr>
      <t xml:space="preserve">月の売上高（税抜）の合計は
</t>
    </r>
    <r>
      <rPr>
        <b/>
        <sz val="18"/>
        <color rgb="FFFF0000"/>
        <rFont val="ＭＳ Ｐゴシック"/>
        <family val="3"/>
        <charset val="128"/>
      </rPr>
      <t>506.3</t>
    </r>
    <r>
      <rPr>
        <sz val="16"/>
        <color theme="1"/>
        <rFont val="ＭＳ Ｐゴシック"/>
        <family val="3"/>
        <charset val="128"/>
      </rPr>
      <t xml:space="preserve">万円（1 日当たり8.3万円）を超えますか？ </t>
    </r>
    <rPh sb="0" eb="2">
      <t>シンセイ</t>
    </rPh>
    <rPh sb="4" eb="6">
      <t>テンポ</t>
    </rPh>
    <rPh sb="12" eb="14">
      <t>レイワ</t>
    </rPh>
    <rPh sb="36" eb="38">
      <t>ゼイヌキ</t>
    </rPh>
    <phoneticPr fontId="1"/>
  </si>
  <si>
    <r>
      <t>申請する店舗の飲食部門の令和</t>
    </r>
    <r>
      <rPr>
        <b/>
        <sz val="16"/>
        <color rgb="FFFF0000"/>
        <rFont val="ＭＳ Ｐゴシック"/>
        <family val="3"/>
        <charset val="128"/>
      </rPr>
      <t>元</t>
    </r>
    <r>
      <rPr>
        <sz val="14"/>
        <color theme="1"/>
        <rFont val="ＭＳ Ｐゴシック"/>
        <family val="3"/>
        <charset val="128"/>
      </rPr>
      <t>年又は令和</t>
    </r>
    <r>
      <rPr>
        <b/>
        <sz val="16"/>
        <color rgb="FFFF0000"/>
        <rFont val="ＭＳ Ｐゴシック"/>
        <family val="3"/>
        <charset val="128"/>
      </rPr>
      <t>２</t>
    </r>
    <r>
      <rPr>
        <sz val="14"/>
        <color theme="1"/>
        <rFont val="ＭＳ Ｐゴシック"/>
        <family val="3"/>
        <charset val="128"/>
      </rPr>
      <t>年いずれかの</t>
    </r>
    <r>
      <rPr>
        <b/>
        <sz val="16"/>
        <color rgb="FFFF0000"/>
        <rFont val="ＭＳ Ｐゴシック"/>
        <family val="3"/>
        <charset val="128"/>
      </rPr>
      <t>４～５</t>
    </r>
    <r>
      <rPr>
        <sz val="14"/>
        <color theme="1"/>
        <rFont val="ＭＳ Ｐゴシック"/>
        <family val="3"/>
        <charset val="128"/>
      </rPr>
      <t>月と比べて令和</t>
    </r>
    <r>
      <rPr>
        <b/>
        <sz val="16"/>
        <color rgb="FFFF0000"/>
        <rFont val="ＭＳ Ｐゴシック"/>
        <family val="3"/>
        <charset val="128"/>
      </rPr>
      <t>３</t>
    </r>
    <r>
      <rPr>
        <sz val="14"/>
        <color theme="1"/>
        <rFont val="ＭＳ Ｐゴシック"/>
        <family val="3"/>
        <charset val="128"/>
      </rPr>
      <t>年の</t>
    </r>
    <r>
      <rPr>
        <b/>
        <sz val="16"/>
        <color rgb="FFFF0000"/>
        <rFont val="ＭＳ Ｐゴシック"/>
        <family val="3"/>
        <charset val="128"/>
      </rPr>
      <t>４～５</t>
    </r>
    <r>
      <rPr>
        <sz val="14"/>
        <color theme="1"/>
        <rFont val="ＭＳ Ｐゴシック"/>
        <family val="3"/>
        <charset val="128"/>
      </rPr>
      <t>月の売上高は減少していますか？</t>
    </r>
    <rPh sb="0" eb="2">
      <t>シンセイ</t>
    </rPh>
    <rPh sb="4" eb="6">
      <t>テンポ</t>
    </rPh>
    <rPh sb="7" eb="9">
      <t>インショク</t>
    </rPh>
    <rPh sb="9" eb="11">
      <t>ブモン</t>
    </rPh>
    <phoneticPr fontId="1"/>
  </si>
  <si>
    <r>
      <rPr>
        <sz val="16"/>
        <rFont val="ＭＳ Ｐゴシック"/>
        <family val="3"/>
        <charset val="128"/>
      </rPr>
      <t xml:space="preserve">①で選択した年の
</t>
    </r>
    <r>
      <rPr>
        <b/>
        <sz val="16"/>
        <color rgb="FFFF0000"/>
        <rFont val="ＭＳ Ｐゴシック"/>
        <family val="3"/>
        <charset val="128"/>
      </rPr>
      <t>５</t>
    </r>
    <r>
      <rPr>
        <sz val="16"/>
        <color theme="1"/>
        <rFont val="ＭＳ Ｐゴシック"/>
        <family val="3"/>
        <charset val="128"/>
      </rPr>
      <t>月の売上高</t>
    </r>
    <rPh sb="2" eb="4">
      <t>センタク</t>
    </rPh>
    <rPh sb="6" eb="7">
      <t>ネン</t>
    </rPh>
    <phoneticPr fontId="1"/>
  </si>
  <si>
    <r>
      <t>令和</t>
    </r>
    <r>
      <rPr>
        <b/>
        <sz val="12"/>
        <color rgb="FFFF0000"/>
        <rFont val="ＭＳ Ｐゴシック"/>
        <family val="3"/>
        <charset val="128"/>
      </rPr>
      <t>元</t>
    </r>
    <r>
      <rPr>
        <sz val="12"/>
        <color theme="1"/>
        <rFont val="ＭＳ Ｐゴシック"/>
        <family val="3"/>
        <charset val="128"/>
      </rPr>
      <t>年又は令和</t>
    </r>
    <r>
      <rPr>
        <b/>
        <sz val="12"/>
        <color rgb="FFFF0000"/>
        <rFont val="ＭＳ Ｐゴシック"/>
        <family val="3"/>
        <charset val="128"/>
      </rPr>
      <t>２</t>
    </r>
    <r>
      <rPr>
        <sz val="12"/>
        <color theme="1"/>
        <rFont val="ＭＳ Ｐゴシック"/>
        <family val="3"/>
        <charset val="128"/>
      </rPr>
      <t>年の</t>
    </r>
    <r>
      <rPr>
        <b/>
        <sz val="12"/>
        <color rgb="FFFF0000"/>
        <rFont val="ＭＳ Ｐゴシック"/>
        <family val="3"/>
        <charset val="128"/>
      </rPr>
      <t>４～５</t>
    </r>
    <r>
      <rPr>
        <sz val="12"/>
        <color theme="1"/>
        <rFont val="ＭＳ Ｐゴシック"/>
        <family val="3"/>
        <charset val="128"/>
      </rPr>
      <t>月の1日当たりの売上高減少単価</t>
    </r>
    <phoneticPr fontId="1"/>
  </si>
  <si>
    <r>
      <t>①で選択した年の
の</t>
    </r>
    <r>
      <rPr>
        <b/>
        <sz val="14"/>
        <color rgb="FFFF0000"/>
        <rFont val="ＭＳ Ｐゴシック"/>
        <family val="3"/>
        <charset val="128"/>
      </rPr>
      <t>５</t>
    </r>
    <r>
      <rPr>
        <sz val="14"/>
        <color theme="1"/>
        <rFont val="ＭＳ Ｐゴシック"/>
        <family val="3"/>
        <charset val="128"/>
      </rPr>
      <t>月の売上高</t>
    </r>
    <phoneticPr fontId="1"/>
  </si>
  <si>
    <r>
      <t>令和</t>
    </r>
    <r>
      <rPr>
        <b/>
        <sz val="12"/>
        <color rgb="FFFF0000"/>
        <rFont val="ＭＳ Ｐゴシック"/>
        <family val="3"/>
        <charset val="128"/>
      </rPr>
      <t>３</t>
    </r>
    <r>
      <rPr>
        <sz val="12"/>
        <color theme="1"/>
        <rFont val="ＭＳ Ｐゴシック"/>
        <family val="3"/>
        <charset val="128"/>
      </rPr>
      <t>年から令和</t>
    </r>
    <r>
      <rPr>
        <b/>
        <sz val="12"/>
        <color rgb="FFFF0000"/>
        <rFont val="ＭＳ Ｐゴシック"/>
        <family val="3"/>
        <charset val="128"/>
      </rPr>
      <t>元</t>
    </r>
    <r>
      <rPr>
        <sz val="12"/>
        <color theme="1"/>
        <rFont val="ＭＳ Ｐゴシック"/>
        <family val="3"/>
        <charset val="128"/>
      </rPr>
      <t>年又は
令和</t>
    </r>
    <r>
      <rPr>
        <b/>
        <sz val="12"/>
        <color rgb="FFFF0000"/>
        <rFont val="ＭＳ Ｐゴシック"/>
        <family val="3"/>
        <charset val="128"/>
      </rPr>
      <t>２</t>
    </r>
    <r>
      <rPr>
        <sz val="12"/>
        <color theme="1"/>
        <rFont val="ＭＳ Ｐゴシック"/>
        <family val="3"/>
        <charset val="128"/>
      </rPr>
      <t>年の</t>
    </r>
    <r>
      <rPr>
        <b/>
        <sz val="12"/>
        <color rgb="FFFF0000"/>
        <rFont val="ＭＳ Ｐゴシック"/>
        <family val="3"/>
        <charset val="128"/>
      </rPr>
      <t>４～５</t>
    </r>
    <r>
      <rPr>
        <sz val="12"/>
        <color theme="1"/>
        <rFont val="ＭＳ Ｐゴシック"/>
        <family val="3"/>
        <charset val="128"/>
      </rPr>
      <t xml:space="preserve">月の売上高減少 </t>
    </r>
    <phoneticPr fontId="1"/>
  </si>
  <si>
    <r>
      <t>　（Ｂ）-（Ａ）　</t>
    </r>
    <r>
      <rPr>
        <sz val="14"/>
        <color theme="1"/>
        <rFont val="ＭＳ Ｐゴシック"/>
        <family val="3"/>
        <charset val="128"/>
      </rPr>
      <t>※開業後の総日数
                            開業日含む</t>
    </r>
    <rPh sb="10" eb="13">
      <t>カイギョウゴ</t>
    </rPh>
    <rPh sb="14" eb="15">
      <t>ソウ</t>
    </rPh>
    <rPh sb="15" eb="17">
      <t>ニッスウ</t>
    </rPh>
    <rPh sb="46" eb="48">
      <t>カイギョウ</t>
    </rPh>
    <rPh sb="48" eb="49">
      <t>ヒ</t>
    </rPh>
    <rPh sb="49" eb="50">
      <t>フク</t>
    </rPh>
    <phoneticPr fontId="1"/>
  </si>
  <si>
    <r>
      <t>【上限は【</t>
    </r>
    <r>
      <rPr>
        <b/>
        <sz val="11"/>
        <color rgb="FFFF0000"/>
        <rFont val="ＭＳ Ｐゴシック"/>
        <family val="3"/>
        <charset val="128"/>
      </rPr>
      <t>20</t>
    </r>
    <r>
      <rPr>
        <sz val="11"/>
        <color theme="1"/>
        <rFont val="ＭＳ Ｐゴシック"/>
        <family val="3"/>
        <charset val="128"/>
      </rPr>
      <t>万円】または【</t>
    </r>
    <r>
      <rPr>
        <b/>
        <sz val="11"/>
        <color rgb="FFFF0000"/>
        <rFont val="ＭＳ Ｐゴシック"/>
        <family val="3"/>
        <charset val="128"/>
      </rPr>
      <t>③÷61×0.3をして算出された額の千円未満を切り上げた額</t>
    </r>
    <r>
      <rPr>
        <sz val="11"/>
        <color theme="1"/>
        <rFont val="ＭＳ Ｐゴシック"/>
        <family val="3"/>
        <charset val="128"/>
      </rPr>
      <t>】のいずれか低い額】</t>
    </r>
    <rPh sb="1" eb="3">
      <t>ジョウゲン</t>
    </rPh>
    <rPh sb="7" eb="9">
      <t>マンエン</t>
    </rPh>
    <rPh sb="25" eb="27">
      <t>サンシュツ</t>
    </rPh>
    <rPh sb="30" eb="31">
      <t>ガク</t>
    </rPh>
    <rPh sb="32" eb="34">
      <t>センエン</t>
    </rPh>
    <rPh sb="34" eb="36">
      <t>ミマン</t>
    </rPh>
    <rPh sb="37" eb="38">
      <t>キ</t>
    </rPh>
    <rPh sb="39" eb="40">
      <t>ア</t>
    </rPh>
    <rPh sb="42" eb="43">
      <t>ガク</t>
    </rPh>
    <rPh sb="49" eb="50">
      <t>ヒク</t>
    </rPh>
    <rPh sb="51" eb="5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</si>
</sst>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E+00"/>
  </numFmts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20"/>
      <color theme="1"/>
      <name val="游ゴシック"/>
      <family val="2"/>
      <charset val="128"/>
      <scheme val="minor"/>
    </font>
    <font>
      <sz val="24"/>
      <color theme="1"/>
      <name val="ＭＳ Ｐゴシック"/>
      <family val="3"/>
      <charset val="128"/>
    </font>
    <font>
      <sz val="22"/>
      <color theme="1"/>
      <name val="游ゴシック"/>
      <family val="2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0" xfId="0" applyFo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" vertical="center"/>
    </xf>
    <xf numFmtId="3" fontId="2" fillId="0" borderId="15" xfId="0" applyNumberFormat="1" applyFont="1" applyBorder="1">
      <alignment vertical="center"/>
    </xf>
    <xf numFmtId="0" fontId="7" fillId="0" borderId="0" xfId="0" applyFont="1" applyBorder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" fontId="2" fillId="0" borderId="0" xfId="0" applyNumberFormat="1" applyFont="1" applyFill="1" applyBorder="1">
      <alignment vertical="center"/>
    </xf>
    <xf numFmtId="3" fontId="2" fillId="0" borderId="0" xfId="0" applyNumberFormat="1" applyFont="1" applyBorder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2" fillId="0" borderId="15" xfId="0" applyFont="1" applyFill="1" applyBorder="1">
      <alignment vertical="center"/>
    </xf>
    <xf numFmtId="0" fontId="2" fillId="0" borderId="15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Fill="1" applyBorder="1">
      <alignment vertical="center"/>
    </xf>
    <xf numFmtId="0" fontId="16" fillId="0" borderId="0" xfId="0" applyFont="1" applyBorder="1" applyAlignment="1">
      <alignment horizontal="left" vertical="center" wrapText="1"/>
    </xf>
    <xf numFmtId="3" fontId="2" fillId="0" borderId="6" xfId="0" applyNumberFormat="1" applyFont="1" applyBorder="1">
      <alignment vertical="center"/>
    </xf>
    <xf numFmtId="3" fontId="2" fillId="0" borderId="7" xfId="0" applyNumberFormat="1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2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2" fillId="0" borderId="42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14" fontId="7" fillId="0" borderId="9" xfId="0" applyNumberFormat="1" applyFont="1" applyFill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Continuous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15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36" xfId="0" applyFont="1" applyBorder="1">
      <alignment vertical="center"/>
    </xf>
    <xf numFmtId="0" fontId="10" fillId="0" borderId="38" xfId="0" applyFont="1" applyBorder="1">
      <alignment vertical="center"/>
    </xf>
    <xf numFmtId="3" fontId="11" fillId="0" borderId="37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10" fillId="0" borderId="15" xfId="0" applyNumberFormat="1" applyFont="1" applyFill="1" applyBorder="1">
      <alignment vertical="center"/>
    </xf>
    <xf numFmtId="3" fontId="10" fillId="0" borderId="15" xfId="0" applyNumberFormat="1" applyFont="1" applyFill="1" applyBorder="1" applyAlignment="1">
      <alignment horizontal="right" vertical="center"/>
    </xf>
    <xf numFmtId="0" fontId="10" fillId="0" borderId="50" xfId="0" applyFont="1" applyBorder="1" applyAlignment="1">
      <alignment horizontal="center" vertical="center"/>
    </xf>
    <xf numFmtId="3" fontId="10" fillId="0" borderId="0" xfId="0" applyNumberFormat="1" applyFont="1" applyBorder="1">
      <alignment vertical="center"/>
    </xf>
    <xf numFmtId="0" fontId="10" fillId="0" borderId="51" xfId="0" applyFont="1" applyBorder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176" fontId="2" fillId="0" borderId="19" xfId="0" applyNumberFormat="1" applyFont="1" applyBorder="1" applyAlignment="1">
      <alignment horizontal="centerContinuous" vertical="center"/>
    </xf>
    <xf numFmtId="176" fontId="4" fillId="0" borderId="18" xfId="0" applyNumberFormat="1" applyFont="1" applyBorder="1" applyAlignment="1">
      <alignment horizontal="centerContinuous" vertical="center"/>
    </xf>
    <xf numFmtId="176" fontId="2" fillId="0" borderId="20" xfId="0" applyNumberFormat="1" applyFont="1" applyBorder="1" applyAlignment="1">
      <alignment horizontal="centerContinuous" vertical="center"/>
    </xf>
    <xf numFmtId="0" fontId="10" fillId="0" borderId="45" xfId="0" applyFont="1" applyBorder="1">
      <alignment vertical="center"/>
    </xf>
    <xf numFmtId="3" fontId="11" fillId="0" borderId="46" xfId="0" applyNumberFormat="1" applyFont="1" applyFill="1" applyBorder="1" applyAlignment="1">
      <alignment horizontal="right" vertical="center"/>
    </xf>
    <xf numFmtId="0" fontId="10" fillId="0" borderId="47" xfId="0" applyFont="1" applyBorder="1">
      <alignment vertical="center"/>
    </xf>
    <xf numFmtId="0" fontId="2" fillId="2" borderId="9" xfId="0" applyFont="1" applyFill="1" applyBorder="1" applyAlignment="1" applyProtection="1">
      <alignment horizontal="center" vertical="center"/>
      <protection locked="0"/>
    </xf>
    <xf numFmtId="3" fontId="10" fillId="2" borderId="15" xfId="0" applyNumberFormat="1" applyFont="1" applyFill="1" applyBorder="1" applyProtection="1">
      <alignment vertical="center"/>
      <protection locked="0"/>
    </xf>
    <xf numFmtId="3" fontId="10" fillId="2" borderId="37" xfId="0" applyNumberFormat="1" applyFont="1" applyFill="1" applyBorder="1" applyProtection="1">
      <alignment vertical="center"/>
      <protection locked="0"/>
    </xf>
    <xf numFmtId="0" fontId="3" fillId="2" borderId="15" xfId="0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4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Continuous" vertical="center"/>
    </xf>
    <xf numFmtId="0" fontId="10" fillId="0" borderId="0" xfId="0" applyFont="1" applyFill="1" applyBorder="1" applyProtection="1">
      <alignment vertical="center"/>
    </xf>
    <xf numFmtId="3" fontId="3" fillId="0" borderId="4" xfId="0" applyNumberFormat="1" applyFont="1" applyFill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Protection="1">
      <alignment vertical="center"/>
    </xf>
    <xf numFmtId="3" fontId="11" fillId="0" borderId="10" xfId="0" applyNumberFormat="1" applyFont="1" applyFill="1" applyBorder="1" applyProtection="1">
      <alignment vertical="center"/>
    </xf>
    <xf numFmtId="0" fontId="2" fillId="0" borderId="6" xfId="0" applyFont="1" applyFill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2" fillId="0" borderId="5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5" xfId="0" applyFont="1" applyBorder="1" applyProtection="1">
      <alignment vertical="center"/>
    </xf>
    <xf numFmtId="0" fontId="2" fillId="0" borderId="13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10" fillId="0" borderId="36" xfId="0" applyFont="1" applyBorder="1" applyProtection="1">
      <alignment vertical="center"/>
    </xf>
    <xf numFmtId="0" fontId="10" fillId="0" borderId="38" xfId="0" applyFont="1" applyBorder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3" fontId="11" fillId="0" borderId="37" xfId="0" applyNumberFormat="1" applyFont="1" applyBorder="1" applyAlignment="1" applyProtection="1">
      <alignment horizontal="right" vertical="center"/>
    </xf>
    <xf numFmtId="3" fontId="10" fillId="0" borderId="37" xfId="0" applyNumberFormat="1" applyFont="1" applyFill="1" applyBorder="1" applyAlignment="1" applyProtection="1">
      <alignment horizontal="right" vertical="center"/>
    </xf>
    <xf numFmtId="0" fontId="10" fillId="0" borderId="12" xfId="0" applyFont="1" applyBorder="1" applyProtection="1">
      <alignment vertical="center"/>
    </xf>
    <xf numFmtId="3" fontId="10" fillId="0" borderId="15" xfId="0" applyNumberFormat="1" applyFont="1" applyBorder="1" applyProtection="1">
      <alignment vertical="center"/>
    </xf>
    <xf numFmtId="0" fontId="10" fillId="0" borderId="13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3" fontId="2" fillId="0" borderId="0" xfId="0" applyNumberFormat="1" applyFont="1" applyFill="1" applyBorder="1" applyProtection="1">
      <alignment vertical="center"/>
    </xf>
    <xf numFmtId="3" fontId="10" fillId="0" borderId="15" xfId="0" applyNumberFormat="1" applyFont="1" applyBorder="1" applyAlignment="1" applyProtection="1">
      <alignment horizontal="right" vertical="center"/>
    </xf>
    <xf numFmtId="176" fontId="10" fillId="0" borderId="18" xfId="0" applyNumberFormat="1" applyFont="1" applyBorder="1" applyAlignment="1" applyProtection="1">
      <alignment horizontal="centerContinuous" vertical="center"/>
    </xf>
    <xf numFmtId="176" fontId="2" fillId="0" borderId="19" xfId="0" applyNumberFormat="1" applyFont="1" applyBorder="1" applyAlignment="1" applyProtection="1">
      <alignment horizontal="centerContinuous" vertical="center"/>
    </xf>
    <xf numFmtId="176" fontId="2" fillId="0" borderId="49" xfId="0" applyNumberFormat="1" applyFont="1" applyBorder="1" applyAlignment="1" applyProtection="1">
      <alignment horizontal="centerContinuous" vertical="center"/>
    </xf>
    <xf numFmtId="0" fontId="10" fillId="0" borderId="50" xfId="0" applyFont="1" applyBorder="1" applyProtection="1">
      <alignment vertical="center"/>
    </xf>
    <xf numFmtId="3" fontId="11" fillId="0" borderId="0" xfId="0" applyNumberFormat="1" applyFont="1" applyBorder="1" applyAlignment="1" applyProtection="1">
      <alignment horizontal="right" vertical="center"/>
    </xf>
    <xf numFmtId="0" fontId="10" fillId="0" borderId="51" xfId="0" applyFont="1" applyBorder="1" applyProtection="1">
      <alignment vertical="center"/>
    </xf>
    <xf numFmtId="0" fontId="2" fillId="0" borderId="42" xfId="0" applyFont="1" applyBorder="1" applyProtection="1">
      <alignment vertical="center"/>
    </xf>
    <xf numFmtId="0" fontId="2" fillId="0" borderId="43" xfId="0" applyFont="1" applyBorder="1" applyProtection="1">
      <alignment vertical="center"/>
    </xf>
    <xf numFmtId="0" fontId="2" fillId="0" borderId="44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2" fillId="0" borderId="45" xfId="0" applyFont="1" applyBorder="1" applyProtection="1">
      <alignment vertical="center"/>
    </xf>
    <xf numFmtId="0" fontId="2" fillId="0" borderId="46" xfId="0" applyFont="1" applyBorder="1" applyProtection="1">
      <alignment vertical="center"/>
    </xf>
    <xf numFmtId="0" fontId="2" fillId="0" borderId="47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Continuous" vertical="center"/>
    </xf>
    <xf numFmtId="0" fontId="2" fillId="0" borderId="26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10" fillId="0" borderId="3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" fontId="10" fillId="0" borderId="37" xfId="0" applyNumberFormat="1" applyFont="1" applyBorder="1" applyProtection="1">
      <alignment vertical="center"/>
    </xf>
    <xf numFmtId="0" fontId="10" fillId="0" borderId="39" xfId="0" applyFont="1" applyBorder="1" applyAlignment="1" applyProtection="1">
      <alignment horizontal="center" vertical="center"/>
    </xf>
    <xf numFmtId="0" fontId="10" fillId="0" borderId="41" xfId="0" applyFont="1" applyBorder="1" applyProtection="1">
      <alignment vertical="center"/>
    </xf>
    <xf numFmtId="0" fontId="10" fillId="0" borderId="30" xfId="0" applyFont="1" applyBorder="1" applyAlignment="1" applyProtection="1">
      <alignment horizontal="center" vertical="center"/>
    </xf>
    <xf numFmtId="3" fontId="10" fillId="0" borderId="31" xfId="0" applyNumberFormat="1" applyFont="1" applyBorder="1" applyProtection="1">
      <alignment vertical="center"/>
    </xf>
    <xf numFmtId="0" fontId="10" fillId="0" borderId="32" xfId="0" applyFont="1" applyBorder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2" fillId="0" borderId="4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wrapText="1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20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18" fillId="0" borderId="3" xfId="0" applyFont="1" applyBorder="1" applyAlignment="1" applyProtection="1">
      <alignment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5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vertical="center"/>
    </xf>
    <xf numFmtId="0" fontId="17" fillId="0" borderId="11" xfId="0" applyFont="1" applyBorder="1" applyAlignment="1" applyProtection="1">
      <alignment vertical="center"/>
    </xf>
    <xf numFmtId="3" fontId="11" fillId="0" borderId="12" xfId="0" applyNumberFormat="1" applyFont="1" applyFill="1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10" fillId="0" borderId="18" xfId="0" applyFont="1" applyBorder="1" applyAlignment="1" applyProtection="1">
      <alignment horizontal="center" vertical="center" wrapText="1" shrinkToFit="1"/>
    </xf>
    <xf numFmtId="0" fontId="10" fillId="0" borderId="19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0" fontId="10" fillId="0" borderId="33" xfId="0" applyFont="1" applyBorder="1" applyAlignment="1" applyProtection="1">
      <alignment horizontal="center" vertical="center" wrapText="1" shrinkToFit="1"/>
    </xf>
    <xf numFmtId="0" fontId="10" fillId="0" borderId="34" xfId="0" applyFont="1" applyBorder="1" applyAlignment="1" applyProtection="1">
      <alignment horizontal="center" vertical="center" shrinkToFit="1"/>
    </xf>
    <xf numFmtId="0" fontId="10" fillId="0" borderId="35" xfId="0" applyFont="1" applyBorder="1" applyAlignment="1" applyProtection="1">
      <alignment horizontal="center" vertical="center" shrinkToFit="1"/>
    </xf>
    <xf numFmtId="0" fontId="10" fillId="0" borderId="52" xfId="0" applyFont="1" applyBorder="1" applyAlignment="1" applyProtection="1">
      <alignment horizontal="center" vertical="center"/>
    </xf>
    <xf numFmtId="0" fontId="10" fillId="0" borderId="53" xfId="0" applyFont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 shrinkToFit="1"/>
    </xf>
    <xf numFmtId="0" fontId="10" fillId="0" borderId="34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3" fillId="0" borderId="33" xfId="0" applyFont="1" applyBorder="1" applyAlignment="1" applyProtection="1">
      <alignment horizontal="center" vertical="center" wrapText="1" shrinkToFit="1"/>
    </xf>
    <xf numFmtId="0" fontId="3" fillId="0" borderId="34" xfId="0" applyFont="1" applyBorder="1" applyAlignment="1" applyProtection="1">
      <alignment horizontal="center" vertical="center" shrinkToFit="1"/>
    </xf>
    <xf numFmtId="0" fontId="3" fillId="0" borderId="35" xfId="0" applyFont="1" applyBorder="1" applyAlignment="1" applyProtection="1">
      <alignment horizontal="center" vertical="center" shrinkToFit="1"/>
    </xf>
    <xf numFmtId="0" fontId="19" fillId="0" borderId="14" xfId="0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</xf>
    <xf numFmtId="0" fontId="19" fillId="0" borderId="12" xfId="0" applyFont="1" applyBorder="1" applyAlignment="1" applyProtection="1">
      <alignment vertical="center"/>
    </xf>
    <xf numFmtId="0" fontId="19" fillId="0" borderId="15" xfId="0" applyFont="1" applyBorder="1" applyAlignment="1" applyProtection="1">
      <alignment vertical="center"/>
    </xf>
    <xf numFmtId="0" fontId="19" fillId="0" borderId="1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0" fillId="0" borderId="33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29" xfId="0" applyFont="1" applyBorder="1" applyAlignment="1" applyProtection="1">
      <alignment horizontal="center" vertical="center" shrinkToFit="1"/>
    </xf>
    <xf numFmtId="0" fontId="2" fillId="0" borderId="33" xfId="0" applyFont="1" applyBorder="1" applyAlignment="1" applyProtection="1">
      <alignment horizontal="center" vertical="center" wrapText="1" shrinkToFit="1"/>
    </xf>
    <xf numFmtId="0" fontId="2" fillId="0" borderId="34" xfId="0" applyFont="1" applyBorder="1" applyAlignment="1" applyProtection="1">
      <alignment horizontal="center" vertical="center" shrinkToFit="1"/>
    </xf>
    <xf numFmtId="0" fontId="2" fillId="0" borderId="35" xfId="0" applyFont="1" applyBorder="1" applyAlignment="1" applyProtection="1">
      <alignment horizontal="center" vertical="center" shrinkToFit="1"/>
    </xf>
    <xf numFmtId="0" fontId="16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3" fontId="10" fillId="0" borderId="40" xfId="0" applyNumberFormat="1" applyFont="1" applyBorder="1" applyAlignment="1" applyProtection="1">
      <alignment horizontal="right" vertical="center"/>
    </xf>
    <xf numFmtId="3" fontId="10" fillId="0" borderId="37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403411</xdr:colOff>
      <xdr:row>18</xdr:row>
      <xdr:rowOff>44823</xdr:rowOff>
    </xdr:from>
    <xdr:to>
      <xdr:col>9</xdr:col>
      <xdr:colOff>403411</xdr:colOff>
      <xdr:row>24</xdr:row>
      <xdr:rowOff>100853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36676" y="4437529"/>
          <a:ext cx="0" cy="1176618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885265</xdr:colOff>
      <xdr:row>51</xdr:row>
      <xdr:rowOff>56030</xdr:rowOff>
    </xdr:from>
    <xdr:to>
      <xdr:col>15</xdr:col>
      <xdr:colOff>885265</xdr:colOff>
      <xdr:row>52</xdr:row>
      <xdr:rowOff>302560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8606118" y="11754971"/>
          <a:ext cx="0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190501</xdr:colOff>
      <xdr:row>35</xdr:row>
      <xdr:rowOff>1</xdr:rowOff>
    </xdr:from>
    <xdr:to>
      <xdr:col>8</xdr:col>
      <xdr:colOff>112059</xdr:colOff>
      <xdr:row>36</xdr:row>
      <xdr:rowOff>112061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501589" y="9749119"/>
          <a:ext cx="2958352" cy="347383"/>
          <a:chOff x="952500" y="14309912"/>
          <a:chExt cx="2633382" cy="347383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479178" y="14309912"/>
            <a:ext cx="2106704" cy="34738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の項目を入力してください</a:t>
            </a:r>
            <a:endPara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952500" y="14309912"/>
            <a:ext cx="459441" cy="347382"/>
          </a:xfrm>
          <a:prstGeom prst="rect">
            <a:avLst/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33617</xdr:colOff>
      <xdr:row>27</xdr:row>
      <xdr:rowOff>0</xdr:rowOff>
    </xdr:from>
    <xdr:to>
      <xdr:col>12</xdr:col>
      <xdr:colOff>773207</xdr:colOff>
      <xdr:row>28</xdr:row>
      <xdr:rowOff>22413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966882" y="6488206"/>
          <a:ext cx="2969560" cy="3697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25,000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　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14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　＝　</a:t>
          </a:r>
          <a:r>
            <a:rPr kumimoji="1" lang="en-US" altLang="ja-JP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¥350,000 -</a:t>
          </a:r>
          <a:r>
            <a:rPr kumimoji="1" lang="ja-JP" altLang="en-US" sz="1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</a:p>
      </xdr:txBody>
    </xdr:sp>
    <xdr:clientData/>
  </xdr:twoCellAnchor>
  <xdr:twoCellAnchor>
    <xdr:from>
      <xdr:col>9</xdr:col>
      <xdr:colOff>1075764</xdr:colOff>
      <xdr:row>15</xdr:row>
      <xdr:rowOff>123264</xdr:rowOff>
    </xdr:from>
    <xdr:to>
      <xdr:col>15</xdr:col>
      <xdr:colOff>1131793</xdr:colOff>
      <xdr:row>30</xdr:row>
      <xdr:rowOff>22411</xdr:rowOff>
    </xdr:to>
    <xdr:grpSp>
      <xdr:nvGrpSpPr>
        <xdr:cNvPr id="5129" name="グループ化 5128">
          <a:extLst>
            <a:ext uri="{FF2B5EF4-FFF2-40B4-BE49-F238E27FC236}">
              <a16:creationId xmlns:a16="http://schemas.microsoft.com/office/drawing/2014/main" id="{00000000-0008-0000-0000-000009140000}"/>
            </a:ext>
          </a:extLst>
        </xdr:cNvPr>
        <xdr:cNvGrpSpPr/>
      </xdr:nvGrpSpPr>
      <xdr:grpSpPr>
        <a:xfrm>
          <a:off x="5771029" y="5199529"/>
          <a:ext cx="4224617" cy="3541058"/>
          <a:chOff x="4684059" y="4740088"/>
          <a:chExt cx="4224617" cy="2442882"/>
        </a:xfrm>
      </xdr:grpSpPr>
      <xdr:cxnSp macro="">
        <xdr:nvCxnSpPr>
          <xdr:cNvPr id="16" name="カギ線コネクタ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 rot="16200000" flipH="1">
            <a:off x="6398559" y="3815604"/>
            <a:ext cx="795616" cy="3428999"/>
          </a:xfrm>
          <a:prstGeom prst="bentConnector3">
            <a:avLst>
              <a:gd name="adj1" fmla="val 59859"/>
            </a:avLst>
          </a:prstGeom>
          <a:ln w="38100">
            <a:prstDash val="lgDash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113058" y="5782234"/>
            <a:ext cx="795618" cy="140073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145672</xdr:colOff>
      <xdr:row>46</xdr:row>
      <xdr:rowOff>224116</xdr:rowOff>
    </xdr:from>
    <xdr:to>
      <xdr:col>17</xdr:col>
      <xdr:colOff>89647</xdr:colOff>
      <xdr:row>49</xdr:row>
      <xdr:rowOff>145674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 flipH="1">
          <a:off x="1109378" y="13402234"/>
          <a:ext cx="9446563" cy="851646"/>
          <a:chOff x="4684059" y="4740088"/>
          <a:chExt cx="4224617" cy="1404660"/>
        </a:xfrm>
      </xdr:grpSpPr>
      <xdr:cxnSp macro="">
        <xdr:nvCxnSpPr>
          <xdr:cNvPr id="43" name="カギ線コネクタ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CxnSpPr>
            <a:stCxn id="44" idx="2"/>
            <a:endCxn id="45" idx="0"/>
          </xdr:cNvCxnSpPr>
        </xdr:nvCxnSpPr>
        <xdr:spPr>
          <a:xfrm rot="16200000" flipH="1">
            <a:off x="6398559" y="3669929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145670</xdr:colOff>
      <xdr:row>42</xdr:row>
      <xdr:rowOff>201707</xdr:rowOff>
    </xdr:from>
    <xdr:to>
      <xdr:col>17</xdr:col>
      <xdr:colOff>56028</xdr:colOff>
      <xdr:row>45</xdr:row>
      <xdr:rowOff>212911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 flipH="1">
          <a:off x="1109376" y="11956678"/>
          <a:ext cx="9412946" cy="941292"/>
          <a:chOff x="4684059" y="4740088"/>
          <a:chExt cx="4224617" cy="1404660"/>
        </a:xfrm>
      </xdr:grpSpPr>
      <xdr:cxnSp macro="">
        <xdr:nvCxnSpPr>
          <xdr:cNvPr id="52" name="カギ線コネクタ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CxnSpPr>
            <a:stCxn id="53" idx="2"/>
            <a:endCxn id="54" idx="0"/>
          </xdr:cNvCxnSpPr>
        </xdr:nvCxnSpPr>
        <xdr:spPr>
          <a:xfrm rot="16200000" flipH="1">
            <a:off x="6398559" y="3669929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145672</xdr:colOff>
      <xdr:row>55</xdr:row>
      <xdr:rowOff>224116</xdr:rowOff>
    </xdr:from>
    <xdr:to>
      <xdr:col>17</xdr:col>
      <xdr:colOff>145677</xdr:colOff>
      <xdr:row>58</xdr:row>
      <xdr:rowOff>145675</xdr:rowOff>
    </xdr:to>
    <xdr:grpSp>
      <xdr:nvGrpSpPr>
        <xdr:cNvPr id="55" name="グループ化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GrpSpPr/>
      </xdr:nvGrpSpPr>
      <xdr:grpSpPr>
        <a:xfrm flipH="1">
          <a:off x="1109378" y="16562292"/>
          <a:ext cx="9502593" cy="851648"/>
          <a:chOff x="4684059" y="4740088"/>
          <a:chExt cx="4224617" cy="1404660"/>
        </a:xfrm>
      </xdr:grpSpPr>
      <xdr:cxnSp macro="">
        <xdr:nvCxnSpPr>
          <xdr:cNvPr id="56" name="カギ線コネクタ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CxnSpPr>
            <a:stCxn id="57" idx="2"/>
            <a:endCxn id="58" idx="0"/>
          </xdr:cNvCxnSpPr>
        </xdr:nvCxnSpPr>
        <xdr:spPr>
          <a:xfrm rot="16200000" flipH="1">
            <a:off x="6398559" y="3669929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7" name="正方形/長方形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正方形/長方形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17</xdr:col>
      <xdr:colOff>56029</xdr:colOff>
      <xdr:row>0</xdr:row>
      <xdr:rowOff>78442</xdr:rowOff>
    </xdr:from>
    <xdr:to>
      <xdr:col>19</xdr:col>
      <xdr:colOff>493058</xdr:colOff>
      <xdr:row>1</xdr:row>
      <xdr:rowOff>67235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760323" y="78442"/>
          <a:ext cx="1008529" cy="35858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別紙１</a:t>
          </a:r>
        </a:p>
      </xdr:txBody>
    </xdr:sp>
    <xdr:clientData/>
  </xdr:twoCellAnchor>
  <xdr:twoCellAnchor>
    <xdr:from>
      <xdr:col>1</xdr:col>
      <xdr:colOff>123265</xdr:colOff>
      <xdr:row>20</xdr:row>
      <xdr:rowOff>156880</xdr:rowOff>
    </xdr:from>
    <xdr:to>
      <xdr:col>7</xdr:col>
      <xdr:colOff>324971</xdr:colOff>
      <xdr:row>30</xdr:row>
      <xdr:rowOff>123263</xdr:rowOff>
    </xdr:to>
    <xdr:sp macro="" textlink="">
      <xdr:nvSpPr>
        <xdr:cNvPr id="15" name="小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123265" y="4919380"/>
          <a:ext cx="3440206" cy="2655795"/>
        </a:xfrm>
        <a:prstGeom prst="doubleWave">
          <a:avLst>
            <a:gd name="adj1" fmla="val 6250"/>
            <a:gd name="adj2" fmla="val -36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申請する店舗の令和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年又は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年いずれかの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４～５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月売上高と、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３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</a:t>
          </a:r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４～５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月の売上高を比較して、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その減少額の合計が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税抜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1,143.75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万円（１日当たり</a:t>
          </a:r>
          <a:r>
            <a:rPr kumimoji="1" lang="en-US" altLang="ja-JP" sz="14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18.75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万円）を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超える場合は、</a:t>
          </a:r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別紙４</a:t>
          </a:r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＜売上高減少方式＞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を選択すると、協力金上限額が増える</a:t>
          </a:r>
          <a:endParaRPr kumimoji="1" lang="en-US" altLang="ja-JP" sz="12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可能性があります。</a:t>
          </a:r>
        </a:p>
      </xdr:txBody>
    </xdr:sp>
    <xdr:clientData/>
  </xdr:twoCellAnchor>
  <xdr:twoCellAnchor>
    <xdr:from>
      <xdr:col>8</xdr:col>
      <xdr:colOff>246529</xdr:colOff>
      <xdr:row>18</xdr:row>
      <xdr:rowOff>134472</xdr:rowOff>
    </xdr:from>
    <xdr:to>
      <xdr:col>9</xdr:col>
      <xdr:colOff>806823</xdr:colOff>
      <xdr:row>20</xdr:row>
      <xdr:rowOff>168090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832411" y="4527178"/>
          <a:ext cx="907677" cy="392206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いいえ</a:t>
          </a:r>
        </a:p>
      </xdr:txBody>
    </xdr:sp>
    <xdr:clientData/>
  </xdr:twoCellAnchor>
  <xdr:twoCellAnchor>
    <xdr:from>
      <xdr:col>10</xdr:col>
      <xdr:colOff>425824</xdr:colOff>
      <xdr:row>20</xdr:row>
      <xdr:rowOff>89644</xdr:rowOff>
    </xdr:from>
    <xdr:to>
      <xdr:col>19</xdr:col>
      <xdr:colOff>89647</xdr:colOff>
      <xdr:row>23</xdr:row>
      <xdr:rowOff>89646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308912" y="6118409"/>
          <a:ext cx="4818529" cy="571502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不明　</a:t>
          </a:r>
          <a:r>
            <a:rPr kumimoji="1" lang="en-US" altLang="ja-JP" sz="12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令和２年６月以降あるいは令和元年６月以降に開業した方</a:t>
          </a:r>
          <a:endParaRPr kumimoji="1" lang="en-US" altLang="ja-JP" sz="1200" b="1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なども選択可</a:t>
          </a:r>
        </a:p>
      </xdr:txBody>
    </xdr:sp>
    <xdr:clientData/>
  </xdr:twoCellAnchor>
  <xdr:twoCellAnchor>
    <xdr:from>
      <xdr:col>1</xdr:col>
      <xdr:colOff>235325</xdr:colOff>
      <xdr:row>4</xdr:row>
      <xdr:rowOff>158750</xdr:rowOff>
    </xdr:from>
    <xdr:to>
      <xdr:col>19</xdr:col>
      <xdr:colOff>515471</xdr:colOff>
      <xdr:row>10</xdr:row>
      <xdr:rowOff>127000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35325" y="1397000"/>
          <a:ext cx="10577729" cy="2571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店舗ごとに、協力金の支給額について計算が必要です。複数事業（店舗）を営む方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申請店舗に係る売上高（税抜）が分かる書類の提出が必要です。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令和元年</a:t>
          </a: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または令和２年の４～５月の合計売上高を基準に計算することが不可能な事業者は、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             </a:t>
          </a: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別紙２～４の計算シートを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使って計算してください。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en-US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              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なお、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大企業の方は、別紙４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の計算シート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（売上高減少方式）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を使って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計算してください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該当年の４～５月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の売上高が分かる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確定申告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書類（写し可）や、売上台帳などの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です。</a:t>
          </a:r>
          <a:r>
            <a:rPr kumimoji="1" lang="ja-JP" altLang="en-US" sz="1800" u="sng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ただし、申請額３５万円で申請される方は不要です。</a:t>
          </a:r>
          <a:endParaRPr kumimoji="1" lang="ja-JP" altLang="ja-JP" sz="1800" u="sng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記入いただいたこの用紙も提</a:t>
          </a:r>
          <a:r>
            <a:rPr kumimoji="1" lang="ja-JP" altLang="en-US" sz="1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出が必要です。</a:t>
          </a:r>
          <a:endParaRPr kumimoji="1" lang="en-US" altLang="ja-JP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10</xdr:col>
      <xdr:colOff>1</xdr:colOff>
      <xdr:row>29</xdr:row>
      <xdr:rowOff>33620</xdr:rowOff>
    </xdr:from>
    <xdr:to>
      <xdr:col>13</xdr:col>
      <xdr:colOff>33617</xdr:colOff>
      <xdr:row>31</xdr:row>
      <xdr:rowOff>78442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121089" y="7216591"/>
          <a:ext cx="1882587" cy="425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以下、記入不要です。</a:t>
          </a:r>
        </a:p>
      </xdr:txBody>
    </xdr:sp>
    <xdr:clientData/>
  </xdr:twoCellAnchor>
  <xdr:twoCellAnchor>
    <xdr:from>
      <xdr:col>9</xdr:col>
      <xdr:colOff>526676</xdr:colOff>
      <xdr:row>28</xdr:row>
      <xdr:rowOff>33618</xdr:rowOff>
    </xdr:from>
    <xdr:to>
      <xdr:col>13</xdr:col>
      <xdr:colOff>33617</xdr:colOff>
      <xdr:row>29</xdr:row>
      <xdr:rowOff>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459941" y="6869206"/>
          <a:ext cx="2543735" cy="3137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14</xdr:col>
      <xdr:colOff>235323</xdr:colOff>
      <xdr:row>60</xdr:row>
      <xdr:rowOff>224118</xdr:rowOff>
    </xdr:from>
    <xdr:to>
      <xdr:col>20</xdr:col>
      <xdr:colOff>224117</xdr:colOff>
      <xdr:row>63</xdr:row>
      <xdr:rowOff>145676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989794" y="15486530"/>
          <a:ext cx="3193676" cy="60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</xdr:col>
      <xdr:colOff>11207</xdr:colOff>
      <xdr:row>2</xdr:row>
      <xdr:rowOff>11204</xdr:rowOff>
    </xdr:from>
    <xdr:to>
      <xdr:col>19</xdr:col>
      <xdr:colOff>11207</xdr:colOff>
      <xdr:row>4</xdr:row>
      <xdr:rowOff>44822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94766" y="739586"/>
          <a:ext cx="10275794" cy="537883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en-US" sz="2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基本パターン</a:t>
          </a:r>
          <a:r>
            <a:rPr kumimoji="1" lang="en-US" altLang="ja-JP" sz="2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令和元年または令和２年の　４～５月の合計売上高を基準に計算</a:t>
          </a:r>
        </a:p>
      </xdr:txBody>
    </xdr:sp>
    <xdr:clientData/>
  </xdr:twoCellAnchor>
  <xdr:twoCellAnchor>
    <xdr:from>
      <xdr:col>3</xdr:col>
      <xdr:colOff>291355</xdr:colOff>
      <xdr:row>18</xdr:row>
      <xdr:rowOff>123266</xdr:rowOff>
    </xdr:from>
    <xdr:to>
      <xdr:col>3</xdr:col>
      <xdr:colOff>1075767</xdr:colOff>
      <xdr:row>20</xdr:row>
      <xdr:rowOff>156884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18884" y="4515972"/>
          <a:ext cx="784412" cy="392206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はい</a:t>
          </a:r>
        </a:p>
      </xdr:txBody>
    </xdr:sp>
    <xdr:clientData/>
  </xdr:twoCellAnchor>
  <xdr:twoCellAnchor>
    <xdr:from>
      <xdr:col>3</xdr:col>
      <xdr:colOff>235324</xdr:colOff>
      <xdr:row>28</xdr:row>
      <xdr:rowOff>224117</xdr:rowOff>
    </xdr:from>
    <xdr:to>
      <xdr:col>3</xdr:col>
      <xdr:colOff>235325</xdr:colOff>
      <xdr:row>32</xdr:row>
      <xdr:rowOff>89647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62853" y="7126941"/>
          <a:ext cx="1" cy="784412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235324</xdr:colOff>
      <xdr:row>18</xdr:row>
      <xdr:rowOff>44823</xdr:rowOff>
    </xdr:from>
    <xdr:to>
      <xdr:col>3</xdr:col>
      <xdr:colOff>235325</xdr:colOff>
      <xdr:row>22</xdr:row>
      <xdr:rowOff>112059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862853" y="4437529"/>
          <a:ext cx="1" cy="80682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28</xdr:row>
          <xdr:rowOff>47625</xdr:rowOff>
        </xdr:from>
        <xdr:to>
          <xdr:col>9</xdr:col>
          <xdr:colOff>400050</xdr:colOff>
          <xdr:row>28</xdr:row>
          <xdr:rowOff>304800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60</xdr:row>
          <xdr:rowOff>161925</xdr:rowOff>
        </xdr:from>
        <xdr:to>
          <xdr:col>14</xdr:col>
          <xdr:colOff>257175</xdr:colOff>
          <xdr:row>61</xdr:row>
          <xdr:rowOff>180975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257735</xdr:colOff>
      <xdr:row>34</xdr:row>
      <xdr:rowOff>134471</xdr:rowOff>
    </xdr:from>
    <xdr:to>
      <xdr:col>18</xdr:col>
      <xdr:colOff>145676</xdr:colOff>
      <xdr:row>37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4527176" y="9648265"/>
          <a:ext cx="629770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：算出に用いる売上高はすべて税抜で記載してください。</a:t>
          </a:r>
        </a:p>
      </xdr:txBody>
    </xdr:sp>
    <xdr:clientData/>
  </xdr:twoCellAnchor>
  <xdr:twoCellAnchor>
    <xdr:from>
      <xdr:col>3</xdr:col>
      <xdr:colOff>840316</xdr:colOff>
      <xdr:row>36</xdr:row>
      <xdr:rowOff>205317</xdr:rowOff>
    </xdr:from>
    <xdr:to>
      <xdr:col>11</xdr:col>
      <xdr:colOff>392206</xdr:colOff>
      <xdr:row>38</xdr:row>
      <xdr:rowOff>38100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51404" y="10189758"/>
          <a:ext cx="4740214" cy="4042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年又は令和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年のどちらかに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25</xdr:row>
      <xdr:rowOff>0</xdr:rowOff>
    </xdr:from>
    <xdr:to>
      <xdr:col>3</xdr:col>
      <xdr:colOff>981075</xdr:colOff>
      <xdr:row>38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95425" y="1171575"/>
          <a:ext cx="0" cy="202882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447675</xdr:colOff>
      <xdr:row>25</xdr:row>
      <xdr:rowOff>19050</xdr:rowOff>
    </xdr:from>
    <xdr:to>
      <xdr:col>10</xdr:col>
      <xdr:colOff>447675</xdr:colOff>
      <xdr:row>28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772275" y="1190625"/>
          <a:ext cx="0" cy="5238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352425</xdr:colOff>
      <xdr:row>41</xdr:row>
      <xdr:rowOff>28575</xdr:rowOff>
    </xdr:from>
    <xdr:to>
      <xdr:col>6</xdr:col>
      <xdr:colOff>433107</xdr:colOff>
      <xdr:row>42</xdr:row>
      <xdr:rowOff>137833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1551454" y="9004487"/>
          <a:ext cx="2971800" cy="344581"/>
          <a:chOff x="952500" y="14309912"/>
          <a:chExt cx="2633382" cy="347383"/>
        </a:xfrm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1479178" y="14309912"/>
            <a:ext cx="2106704" cy="34738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の項目を入力してください</a:t>
            </a:r>
            <a:endPara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952500" y="14309912"/>
            <a:ext cx="459441" cy="347382"/>
          </a:xfrm>
          <a:prstGeom prst="rect">
            <a:avLst/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590550</xdr:colOff>
      <xdr:row>56</xdr:row>
      <xdr:rowOff>19050</xdr:rowOff>
    </xdr:from>
    <xdr:to>
      <xdr:col>12</xdr:col>
      <xdr:colOff>590550</xdr:colOff>
      <xdr:row>57</xdr:row>
      <xdr:rowOff>263339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7991475" y="7086600"/>
          <a:ext cx="0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228600</xdr:colOff>
      <xdr:row>51</xdr:row>
      <xdr:rowOff>19050</xdr:rowOff>
    </xdr:from>
    <xdr:to>
      <xdr:col>13</xdr:col>
      <xdr:colOff>247650</xdr:colOff>
      <xdr:row>55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 flipH="1">
          <a:off x="912159" y="11807638"/>
          <a:ext cx="8927726" cy="1370480"/>
          <a:chOff x="4684059" y="4926733"/>
          <a:chExt cx="4224617" cy="1218015"/>
        </a:xfrm>
      </xdr:grpSpPr>
      <xdr:cxnSp macro="">
        <xdr:nvCxnSpPr>
          <xdr:cNvPr id="12" name="カギ線コネクタ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 rot="16200000" flipH="1">
            <a:off x="6389384" y="3611127"/>
            <a:ext cx="795620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247649</xdr:colOff>
      <xdr:row>60</xdr:row>
      <xdr:rowOff>57151</xdr:rowOff>
    </xdr:from>
    <xdr:to>
      <xdr:col>13</xdr:col>
      <xdr:colOff>85724</xdr:colOff>
      <xdr:row>63</xdr:row>
      <xdr:rowOff>42022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 flipH="1">
          <a:off x="931208" y="14938563"/>
          <a:ext cx="8746751" cy="825312"/>
          <a:chOff x="4684059" y="4740088"/>
          <a:chExt cx="4224617" cy="1404660"/>
        </a:xfrm>
      </xdr:grpSpPr>
      <xdr:cxnSp macro="">
        <xdr:nvCxnSpPr>
          <xdr:cNvPr id="16" name="カギ線コネクタ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>
            <a:stCxn id="17" idx="2"/>
            <a:endCxn id="18" idx="0"/>
          </xdr:cNvCxnSpPr>
        </xdr:nvCxnSpPr>
        <xdr:spPr>
          <a:xfrm rot="16200000" flipH="1">
            <a:off x="6398559" y="3669929"/>
            <a:ext cx="795617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4684059" y="4740088"/>
            <a:ext cx="795618" cy="24653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840316</xdr:colOff>
      <xdr:row>42</xdr:row>
      <xdr:rowOff>205317</xdr:rowOff>
    </xdr:from>
    <xdr:to>
      <xdr:col>10</xdr:col>
      <xdr:colOff>183091</xdr:colOff>
      <xdr:row>44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48316" y="9296400"/>
          <a:ext cx="4877858" cy="414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年又は令和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年のどちらかに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</a:t>
          </a:r>
        </a:p>
      </xdr:txBody>
    </xdr:sp>
    <xdr:clientData/>
  </xdr:twoCellAnchor>
  <xdr:twoCellAnchor>
    <xdr:from>
      <xdr:col>15</xdr:col>
      <xdr:colOff>285750</xdr:colOff>
      <xdr:row>0</xdr:row>
      <xdr:rowOff>66675</xdr:rowOff>
    </xdr:from>
    <xdr:to>
      <xdr:col>16</xdr:col>
      <xdr:colOff>598954</xdr:colOff>
      <xdr:row>1</xdr:row>
      <xdr:rowOff>244287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9870281" y="66675"/>
          <a:ext cx="1003767" cy="35620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別紙２</a:t>
          </a:r>
        </a:p>
      </xdr:txBody>
    </xdr:sp>
    <xdr:clientData/>
  </xdr:twoCellAnchor>
  <xdr:twoCellAnchor>
    <xdr:from>
      <xdr:col>1</xdr:col>
      <xdr:colOff>84666</xdr:colOff>
      <xdr:row>6</xdr:row>
      <xdr:rowOff>128323</xdr:rowOff>
    </xdr:from>
    <xdr:to>
      <xdr:col>16</xdr:col>
      <xdr:colOff>232833</xdr:colOff>
      <xdr:row>19</xdr:row>
      <xdr:rowOff>105834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72583" y="1535906"/>
          <a:ext cx="10392833" cy="2316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店舗ごとに、協力金の支給額について計算が必要です。複数事業（店舗）を営む方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申請店舗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の飲食部門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に係る売上高（税抜）が分かる書類の提出が必要です。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開業後１年経過しておらず、年間売上高を基準にすることが不可能な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事業者は、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別紙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３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の計算シートを使って計算してください。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なお、大企業の方は、別紙４の計算シート（売上高減少方式）を使って計算してください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該当年の確定申告第一表（写し可）の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記入いただいたこの用紙も提出が必要です。</a:t>
          </a:r>
          <a:endParaRPr kumimoji="1"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564865</xdr:colOff>
      <xdr:row>32</xdr:row>
      <xdr:rowOff>85725</xdr:rowOff>
    </xdr:from>
    <xdr:to>
      <xdr:col>16</xdr:col>
      <xdr:colOff>317215</xdr:colOff>
      <xdr:row>35</xdr:row>
      <xdr:rowOff>81242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8946865" y="7082270"/>
          <a:ext cx="2557895" cy="595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11</xdr:col>
      <xdr:colOff>364751</xdr:colOff>
      <xdr:row>65</xdr:row>
      <xdr:rowOff>53788</xdr:rowOff>
    </xdr:from>
    <xdr:to>
      <xdr:col>15</xdr:col>
      <xdr:colOff>117101</xdr:colOff>
      <xdr:row>67</xdr:row>
      <xdr:rowOff>168088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8085604" y="16582464"/>
          <a:ext cx="2565026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3</xdr:col>
      <xdr:colOff>1028700</xdr:colOff>
      <xdr:row>26</xdr:row>
      <xdr:rowOff>38100</xdr:rowOff>
    </xdr:from>
    <xdr:to>
      <xdr:col>4</xdr:col>
      <xdr:colOff>593912</xdr:colOff>
      <xdr:row>28</xdr:row>
      <xdr:rowOff>68357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1562100" y="4248150"/>
          <a:ext cx="784412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はい</a:t>
          </a:r>
        </a:p>
      </xdr:txBody>
    </xdr:sp>
    <xdr:clientData/>
  </xdr:twoCellAnchor>
  <xdr:twoCellAnchor>
    <xdr:from>
      <xdr:col>10</xdr:col>
      <xdr:colOff>457200</xdr:colOff>
      <xdr:row>25</xdr:row>
      <xdr:rowOff>76200</xdr:rowOff>
    </xdr:from>
    <xdr:to>
      <xdr:col>11</xdr:col>
      <xdr:colOff>669552</xdr:colOff>
      <xdr:row>27</xdr:row>
      <xdr:rowOff>106457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6600825" y="4105275"/>
          <a:ext cx="907677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いいえ</a:t>
          </a:r>
        </a:p>
      </xdr:txBody>
    </xdr:sp>
    <xdr:clientData/>
  </xdr:twoCellAnchor>
  <xdr:twoCellAnchor>
    <xdr:from>
      <xdr:col>1</xdr:col>
      <xdr:colOff>10584</xdr:colOff>
      <xdr:row>2</xdr:row>
      <xdr:rowOff>1</xdr:rowOff>
    </xdr:from>
    <xdr:to>
      <xdr:col>15</xdr:col>
      <xdr:colOff>677334</xdr:colOff>
      <xdr:row>6</xdr:row>
      <xdr:rowOff>23814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698501" y="687918"/>
          <a:ext cx="10223500" cy="743479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令和元年または令和２年の４～５月の合計売上高</a:t>
          </a:r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が不明な事業者向け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endParaRPr kumimoji="1" lang="en-US" altLang="ja-JP" sz="18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ctr"/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令和元年または令和２年の</a:t>
          </a:r>
          <a:r>
            <a:rPr kumimoji="1" lang="ja-JP" altLang="en-US" sz="180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年間売上高を基準に</a:t>
          </a:r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計算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32</xdr:row>
          <xdr:rowOff>57150</xdr:rowOff>
        </xdr:from>
        <xdr:to>
          <xdr:col>12</xdr:col>
          <xdr:colOff>619125</xdr:colOff>
          <xdr:row>33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65</xdr:row>
          <xdr:rowOff>66675</xdr:rowOff>
        </xdr:from>
        <xdr:to>
          <xdr:col>11</xdr:col>
          <xdr:colOff>438150</xdr:colOff>
          <xdr:row>66</xdr:row>
          <xdr:rowOff>133350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369455</xdr:colOff>
      <xdr:row>34</xdr:row>
      <xdr:rowOff>11546</xdr:rowOff>
    </xdr:from>
    <xdr:to>
      <xdr:col>15</xdr:col>
      <xdr:colOff>676565</xdr:colOff>
      <xdr:row>36</xdr:row>
      <xdr:rowOff>103910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8416637" y="7435273"/>
          <a:ext cx="2431473" cy="438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以下、記入不要です。</a:t>
          </a:r>
        </a:p>
      </xdr:txBody>
    </xdr:sp>
    <xdr:clientData/>
  </xdr:twoCellAnchor>
  <xdr:twoCellAnchor>
    <xdr:from>
      <xdr:col>6</xdr:col>
      <xdr:colOff>448235</xdr:colOff>
      <xdr:row>40</xdr:row>
      <xdr:rowOff>179294</xdr:rowOff>
    </xdr:from>
    <xdr:to>
      <xdr:col>15</xdr:col>
      <xdr:colOff>302559</xdr:colOff>
      <xdr:row>43</xdr:row>
      <xdr:rowOff>44823</xdr:rowOff>
    </xdr:to>
    <xdr:sp macro="" textlink="">
      <xdr:nvSpPr>
        <xdr:cNvPr id="28" name="テキスト ボックス 27"/>
        <xdr:cNvSpPr txBox="1"/>
      </xdr:nvSpPr>
      <xdr:spPr>
        <a:xfrm>
          <a:off x="4538382" y="8919882"/>
          <a:ext cx="629770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：算出に用いる売上高はすべて税抜で記載してください。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28</xdr:row>
      <xdr:rowOff>104775</xdr:rowOff>
    </xdr:from>
    <xdr:to>
      <xdr:col>5</xdr:col>
      <xdr:colOff>509307</xdr:colOff>
      <xdr:row>30</xdr:row>
      <xdr:rowOff>90208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1255619" y="5976657"/>
          <a:ext cx="2637864" cy="344022"/>
          <a:chOff x="952500" y="14309912"/>
          <a:chExt cx="2633382" cy="347383"/>
        </a:xfrm>
      </xdr:grpSpPr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1479178" y="14309912"/>
            <a:ext cx="2106704" cy="34738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の項目を入力してください</a:t>
            </a:r>
            <a:endPara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952500" y="14309912"/>
            <a:ext cx="459441" cy="347382"/>
          </a:xfrm>
          <a:prstGeom prst="rect">
            <a:avLst/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590550</xdr:colOff>
      <xdr:row>45</xdr:row>
      <xdr:rowOff>19050</xdr:rowOff>
    </xdr:from>
    <xdr:to>
      <xdr:col>12</xdr:col>
      <xdr:colOff>590550</xdr:colOff>
      <xdr:row>46</xdr:row>
      <xdr:rowOff>263339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7991475" y="7267575"/>
          <a:ext cx="0" cy="5490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381000</xdr:colOff>
      <xdr:row>40</xdr:row>
      <xdr:rowOff>19050</xdr:rowOff>
    </xdr:from>
    <xdr:to>
      <xdr:col>13</xdr:col>
      <xdr:colOff>247650</xdr:colOff>
      <xdr:row>43</xdr:row>
      <xdr:rowOff>161636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322294" y="9252697"/>
          <a:ext cx="9346827" cy="1050263"/>
          <a:chOff x="4684059" y="4926733"/>
          <a:chExt cx="4224617" cy="1218015"/>
        </a:xfrm>
      </xdr:grpSpPr>
      <xdr:cxnSp macro="">
        <xdr:nvCxnSpPr>
          <xdr:cNvPr id="11" name="カギ線コネクタ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12" idx="2"/>
            <a:endCxn id="13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104774</xdr:colOff>
      <xdr:row>49</xdr:row>
      <xdr:rowOff>57151</xdr:rowOff>
    </xdr:from>
    <xdr:to>
      <xdr:col>13</xdr:col>
      <xdr:colOff>247649</xdr:colOff>
      <xdr:row>53</xdr:row>
      <xdr:rowOff>70597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 flipH="1">
          <a:off x="1046068" y="12764622"/>
          <a:ext cx="9623052" cy="1089210"/>
          <a:chOff x="4684059" y="4256982"/>
          <a:chExt cx="4224617" cy="1887766"/>
        </a:xfrm>
      </xdr:grpSpPr>
      <xdr:cxnSp macro="">
        <xdr:nvCxnSpPr>
          <xdr:cNvPr id="15" name="カギ線コネクタ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>
            <a:stCxn id="16" idx="2"/>
            <a:endCxn id="17" idx="0"/>
          </xdr:cNvCxnSpPr>
        </xdr:nvCxnSpPr>
        <xdr:spPr>
          <a:xfrm rot="16200000" flipH="1">
            <a:off x="6398559" y="3669929"/>
            <a:ext cx="795616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4684059" y="4256982"/>
            <a:ext cx="795618" cy="72963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542926</xdr:colOff>
      <xdr:row>31</xdr:row>
      <xdr:rowOff>9525</xdr:rowOff>
    </xdr:from>
    <xdr:to>
      <xdr:col>6</xdr:col>
      <xdr:colOff>123826</xdr:colOff>
      <xdr:row>32</xdr:row>
      <xdr:rowOff>85725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1390651" y="4933950"/>
          <a:ext cx="21907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開業日を記載してください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13</xdr:col>
      <xdr:colOff>504825</xdr:colOff>
      <xdr:row>0</xdr:row>
      <xdr:rowOff>57150</xdr:rowOff>
    </xdr:from>
    <xdr:to>
      <xdr:col>15</xdr:col>
      <xdr:colOff>551329</xdr:colOff>
      <xdr:row>1</xdr:row>
      <xdr:rowOff>250031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0196513" y="57150"/>
          <a:ext cx="999004" cy="371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別紙３</a:t>
          </a:r>
        </a:p>
      </xdr:txBody>
    </xdr:sp>
    <xdr:clientData/>
  </xdr:twoCellAnchor>
  <xdr:twoCellAnchor>
    <xdr:from>
      <xdr:col>11</xdr:col>
      <xdr:colOff>400050</xdr:colOff>
      <xdr:row>55</xdr:row>
      <xdr:rowOff>47625</xdr:rowOff>
    </xdr:from>
    <xdr:to>
      <xdr:col>15</xdr:col>
      <xdr:colOff>152400</xdr:colOff>
      <xdr:row>58</xdr:row>
      <xdr:rowOff>109817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8334375" y="13268325"/>
          <a:ext cx="2628900" cy="605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1</xdr:col>
      <xdr:colOff>152400</xdr:colOff>
      <xdr:row>3</xdr:row>
      <xdr:rowOff>142876</xdr:rowOff>
    </xdr:from>
    <xdr:to>
      <xdr:col>14</xdr:col>
      <xdr:colOff>31750</xdr:colOff>
      <xdr:row>8</xdr:row>
      <xdr:rowOff>10585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38200" y="971551"/>
          <a:ext cx="10233025" cy="77258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店舗開業後、１年未満の事業者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向け■</a:t>
          </a:r>
        </a:p>
        <a:p>
          <a:pPr marL="0" indent="0" algn="ctr"/>
          <a:r>
            <a:rPr kumimoji="1" lang="ja-JP" altLang="en-US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開業日以降、令和３年４月２７日（本時短要請前日）まで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</a:t>
          </a:r>
          <a:r>
            <a:rPr kumimoji="1" lang="en-US" altLang="ja-JP" sz="180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</a:t>
          </a:r>
          <a:r>
            <a:rPr kumimoji="1" lang="ja-JP" altLang="en-US" sz="1800" baseline="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合計</a:t>
          </a:r>
          <a:r>
            <a:rPr kumimoji="1" lang="ja-JP" altLang="ja-JP" sz="18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売上高を基準に計算</a:t>
          </a:r>
        </a:p>
      </xdr:txBody>
    </xdr:sp>
    <xdr:clientData/>
  </xdr:twoCellAnchor>
  <xdr:twoCellAnchor>
    <xdr:from>
      <xdr:col>2</xdr:col>
      <xdr:colOff>95251</xdr:colOff>
      <xdr:row>9</xdr:row>
      <xdr:rowOff>142875</xdr:rowOff>
    </xdr:from>
    <xdr:to>
      <xdr:col>15</xdr:col>
      <xdr:colOff>211668</xdr:colOff>
      <xdr:row>20</xdr:row>
      <xdr:rowOff>105833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1038226" y="2057400"/>
          <a:ext cx="10470092" cy="1953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店舗ごとに、協力金の支給額について計算が必要です。複数事業（店舗）を営む方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</a:t>
          </a:r>
          <a:endParaRPr kumimoji="1" lang="ja-JP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申請店舗に係る売上高（税抜）が分かる書類の提出が必要です。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協力金支給額が３５万円を超える方は、開業日から、令和３年４月２７日までの売上高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（税抜）が分かる書類（売上台帳など）の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記入いただいたこの用紙も提出が必要です。</a:t>
          </a:r>
          <a:endParaRPr kumimoji="1"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55</xdr:row>
          <xdr:rowOff>47625</xdr:rowOff>
        </xdr:from>
        <xdr:to>
          <xdr:col>11</xdr:col>
          <xdr:colOff>390525</xdr:colOff>
          <xdr:row>56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851647</xdr:colOff>
      <xdr:row>28</xdr:row>
      <xdr:rowOff>134471</xdr:rowOff>
    </xdr:from>
    <xdr:to>
      <xdr:col>14</xdr:col>
      <xdr:colOff>112059</xdr:colOff>
      <xdr:row>31</xdr:row>
      <xdr:rowOff>168088</xdr:rowOff>
    </xdr:to>
    <xdr:sp macro="" textlink="">
      <xdr:nvSpPr>
        <xdr:cNvPr id="21" name="テキスト ボックス 20"/>
        <xdr:cNvSpPr txBox="1"/>
      </xdr:nvSpPr>
      <xdr:spPr>
        <a:xfrm>
          <a:off x="4919382" y="6006353"/>
          <a:ext cx="629770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：算出に用いる売上高はすべて税抜で記載してください。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3</xdr:col>
      <xdr:colOff>0</xdr:colOff>
      <xdr:row>21</xdr:row>
      <xdr:rowOff>19050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2057400" y="1228725"/>
          <a:ext cx="0" cy="9334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676275</xdr:colOff>
      <xdr:row>15</xdr:row>
      <xdr:rowOff>19050</xdr:rowOff>
    </xdr:from>
    <xdr:to>
      <xdr:col>9</xdr:col>
      <xdr:colOff>676275</xdr:colOff>
      <xdr:row>17</xdr:row>
      <xdr:rowOff>180975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5476875" y="1209675"/>
          <a:ext cx="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600075</xdr:colOff>
      <xdr:row>48</xdr:row>
      <xdr:rowOff>0</xdr:rowOff>
    </xdr:from>
    <xdr:to>
      <xdr:col>16</xdr:col>
      <xdr:colOff>600075</xdr:colOff>
      <xdr:row>50</xdr:row>
      <xdr:rowOff>188819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6924675" y="5391150"/>
          <a:ext cx="0" cy="56029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238123</xdr:colOff>
      <xdr:row>23</xdr:row>
      <xdr:rowOff>171469</xdr:rowOff>
    </xdr:from>
    <xdr:to>
      <xdr:col>10</xdr:col>
      <xdr:colOff>352421</xdr:colOff>
      <xdr:row>26</xdr:row>
      <xdr:rowOff>47645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1269064" y="7208763"/>
          <a:ext cx="3778622" cy="414058"/>
          <a:chOff x="952500" y="14309912"/>
          <a:chExt cx="2633381" cy="205247"/>
        </a:xfrm>
      </xdr:grpSpPr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1474701" y="14309912"/>
            <a:ext cx="2111180" cy="2052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の項目を入力してください</a:t>
            </a:r>
            <a:endPara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SpPr/>
        </xdr:nvSpPr>
        <xdr:spPr>
          <a:xfrm>
            <a:off x="952500" y="14309912"/>
            <a:ext cx="459441" cy="172594"/>
          </a:xfrm>
          <a:prstGeom prst="rect">
            <a:avLst/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47625</xdr:colOff>
      <xdr:row>15</xdr:row>
      <xdr:rowOff>171450</xdr:rowOff>
    </xdr:from>
    <xdr:to>
      <xdr:col>4</xdr:col>
      <xdr:colOff>403412</xdr:colOff>
      <xdr:row>18</xdr:row>
      <xdr:rowOff>20732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304800" y="1133475"/>
          <a:ext cx="784412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はい</a:t>
          </a:r>
        </a:p>
      </xdr:txBody>
    </xdr:sp>
    <xdr:clientData/>
  </xdr:twoCellAnchor>
  <xdr:twoCellAnchor>
    <xdr:from>
      <xdr:col>10</xdr:col>
      <xdr:colOff>171450</xdr:colOff>
      <xdr:row>15</xdr:row>
      <xdr:rowOff>104775</xdr:rowOff>
    </xdr:from>
    <xdr:to>
      <xdr:col>10</xdr:col>
      <xdr:colOff>1079127</xdr:colOff>
      <xdr:row>17</xdr:row>
      <xdr:rowOff>135032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676650" y="1066800"/>
          <a:ext cx="907677" cy="3922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いいえ</a:t>
          </a:r>
        </a:p>
      </xdr:txBody>
    </xdr:sp>
    <xdr:clientData/>
  </xdr:twoCellAnchor>
  <xdr:twoCellAnchor>
    <xdr:from>
      <xdr:col>17</xdr:col>
      <xdr:colOff>509168</xdr:colOff>
      <xdr:row>0</xdr:row>
      <xdr:rowOff>97912</xdr:rowOff>
    </xdr:from>
    <xdr:to>
      <xdr:col>19</xdr:col>
      <xdr:colOff>396969</xdr:colOff>
      <xdr:row>1</xdr:row>
      <xdr:rowOff>295555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9451462" y="97912"/>
          <a:ext cx="1187683" cy="37693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別紙４</a:t>
          </a:r>
          <a:endParaRPr kumimoji="1" lang="en-US" altLang="ja-JP" sz="14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16</xdr:col>
      <xdr:colOff>47625</xdr:colOff>
      <xdr:row>59</xdr:row>
      <xdr:rowOff>66675</xdr:rowOff>
    </xdr:from>
    <xdr:to>
      <xdr:col>19</xdr:col>
      <xdr:colOff>133350</xdr:colOff>
      <xdr:row>62</xdr:row>
      <xdr:rowOff>157442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6915150" y="13820775"/>
          <a:ext cx="2628900" cy="662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申請金額について確認しました。</a:t>
          </a:r>
        </a:p>
      </xdr:txBody>
    </xdr:sp>
    <xdr:clientData/>
  </xdr:twoCellAnchor>
  <xdr:twoCellAnchor>
    <xdr:from>
      <xdr:col>3</xdr:col>
      <xdr:colOff>116417</xdr:colOff>
      <xdr:row>2</xdr:row>
      <xdr:rowOff>26194</xdr:rowOff>
    </xdr:from>
    <xdr:to>
      <xdr:col>19</xdr:col>
      <xdr:colOff>31750</xdr:colOff>
      <xdr:row>4</xdr:row>
      <xdr:rowOff>397668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783167" y="650611"/>
          <a:ext cx="8847666" cy="1218140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</a:t>
          </a:r>
          <a:r>
            <a:rPr kumimoji="1" lang="ja-JP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大企業</a:t>
          </a:r>
          <a:r>
            <a:rPr kumimoji="1" lang="ja-JP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向け■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</a:t>
          </a:r>
          <a:r>
            <a:rPr kumimoji="1" lang="ja-JP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■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中小</a:t>
          </a:r>
          <a:r>
            <a:rPr kumimoji="1" lang="ja-JP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企業向け■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kumimoji="1" lang="ja-JP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/>
          <a:r>
            <a:rPr kumimoji="1" lang="en-US" altLang="ja-JP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令和元年または令和２年いずれかの４～５月合計売上高と、令和３年の４～５月の合計売上高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indent="0" algn="ctr"/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を比較して、その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減少額が税抜</a:t>
          </a:r>
          <a:r>
            <a:rPr kumimoji="1" lang="en-US" altLang="ja-JP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1,143.75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万円（１日当たり</a:t>
          </a:r>
          <a:r>
            <a:rPr kumimoji="1" lang="en-US" altLang="ja-JP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18.75</a:t>
          </a:r>
          <a:r>
            <a:rPr kumimoji="1" lang="ja-JP" altLang="en-US" sz="1600" b="1" u="sng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万円）を超える</a:t>
          </a:r>
          <a:r>
            <a:rPr kumimoji="1" lang="ja-JP" altLang="en-US" sz="1600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中小企業</a:t>
          </a:r>
          <a:endParaRPr kumimoji="1" lang="en-US" altLang="ja-JP" sz="1600">
            <a:solidFill>
              <a:schemeClr val="bg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95250</xdr:colOff>
      <xdr:row>5</xdr:row>
      <xdr:rowOff>221318</xdr:rowOff>
    </xdr:from>
    <xdr:to>
      <xdr:col>20</xdr:col>
      <xdr:colOff>76199</xdr:colOff>
      <xdr:row>9</xdr:row>
      <xdr:rowOff>247775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868456" y="2092700"/>
          <a:ext cx="9931772" cy="1684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店舗ごとに、協力金の支給額について計算が必要です。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複数事業（店舗）を営む方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は、申請店舗に係る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売上高（税抜）が分かる書類の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提出が必要です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該当年の４～５月の売上高（税抜）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を見比べられる書類＜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確定申告書類（写し可）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や、</a:t>
          </a:r>
          <a:endParaRPr kumimoji="1" lang="en-US" altLang="ja-JP" sz="1800">
            <a:solidFill>
              <a:schemeClr val="dk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売上台帳など＞</a:t>
          </a:r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の提出が必要です。</a:t>
          </a:r>
        </a:p>
        <a:p>
          <a:r>
            <a:rPr kumimoji="1" lang="ja-JP" altLang="ja-JP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！注意！　　</a:t>
          </a:r>
          <a:r>
            <a:rPr kumimoji="1" lang="ja-JP" altLang="en-US" sz="1800">
              <a:solidFill>
                <a:schemeClr val="dk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記入いただいたこの用紙も提出が必要です。</a:t>
          </a:r>
          <a:endParaRPr kumimoji="1" lang="ja-JP" altLang="en-US" sz="1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419097</xdr:colOff>
      <xdr:row>43</xdr:row>
      <xdr:rowOff>2</xdr:rowOff>
    </xdr:from>
    <xdr:to>
      <xdr:col>17</xdr:col>
      <xdr:colOff>427179</xdr:colOff>
      <xdr:row>45</xdr:row>
      <xdr:rowOff>150091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 flipH="1">
          <a:off x="1450038" y="12023914"/>
          <a:ext cx="7919435" cy="508677"/>
          <a:chOff x="4684059" y="4926733"/>
          <a:chExt cx="4224617" cy="933194"/>
        </a:xfrm>
      </xdr:grpSpPr>
      <xdr:cxnSp macro="">
        <xdr:nvCxnSpPr>
          <xdr:cNvPr id="21" name="カギ線コネクタ 20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CxnSpPr>
            <a:stCxn id="22" idx="2"/>
            <a:endCxn id="23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419098</xdr:colOff>
      <xdr:row>54</xdr:row>
      <xdr:rowOff>19053</xdr:rowOff>
    </xdr:from>
    <xdr:to>
      <xdr:col>17</xdr:col>
      <xdr:colOff>561972</xdr:colOff>
      <xdr:row>56</xdr:row>
      <xdr:rowOff>115455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 flipH="1">
          <a:off x="1450039" y="15527994"/>
          <a:ext cx="8054227" cy="454990"/>
          <a:chOff x="4684059" y="4926733"/>
          <a:chExt cx="4224617" cy="933194"/>
        </a:xfrm>
      </xdr:grpSpPr>
      <xdr:cxnSp macro="">
        <xdr:nvCxnSpPr>
          <xdr:cNvPr id="25" name="カギ線コネクタ 24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CxnSpPr>
            <a:stCxn id="26" idx="2"/>
            <a:endCxn id="27" idx="0"/>
          </xdr:cNvCxnSpPr>
        </xdr:nvCxnSpPr>
        <xdr:spPr>
          <a:xfrm rot="16200000" flipH="1">
            <a:off x="6398560" y="3669925"/>
            <a:ext cx="795614" cy="3428999"/>
          </a:xfrm>
          <a:prstGeom prst="bentConnector3">
            <a:avLst>
              <a:gd name="adj1" fmla="val 50000"/>
            </a:avLst>
          </a:prstGeom>
          <a:ln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/>
        </xdr:nvSpPr>
        <xdr:spPr>
          <a:xfrm>
            <a:off x="8113058" y="5782235"/>
            <a:ext cx="795618" cy="7769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59</xdr:row>
          <xdr:rowOff>57150</xdr:rowOff>
        </xdr:from>
        <xdr:to>
          <xdr:col>15</xdr:col>
          <xdr:colOff>333375</xdr:colOff>
          <xdr:row>60</xdr:row>
          <xdr:rowOff>123825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68037</xdr:colOff>
      <xdr:row>23</xdr:row>
      <xdr:rowOff>68036</xdr:rowOff>
    </xdr:from>
    <xdr:to>
      <xdr:col>19</xdr:col>
      <xdr:colOff>92850</xdr:colOff>
      <xdr:row>26</xdr:row>
      <xdr:rowOff>108857</xdr:rowOff>
    </xdr:to>
    <xdr:sp macro="" textlink="">
      <xdr:nvSpPr>
        <xdr:cNvPr id="28" name="テキスト ボックス 27"/>
        <xdr:cNvSpPr txBox="1"/>
      </xdr:nvSpPr>
      <xdr:spPr>
        <a:xfrm>
          <a:off x="4299858" y="7157357"/>
          <a:ext cx="6297706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2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：算出に用いる数字はすべて税抜で記載してください。</a:t>
          </a:r>
        </a:p>
      </xdr:txBody>
    </xdr:sp>
    <xdr:clientData/>
  </xdr:twoCellAnchor>
  <xdr:twoCellAnchor>
    <xdr:from>
      <xdr:col>4</xdr:col>
      <xdr:colOff>4917</xdr:colOff>
      <xdr:row>26</xdr:row>
      <xdr:rowOff>176742</xdr:rowOff>
    </xdr:from>
    <xdr:to>
      <xdr:col>12</xdr:col>
      <xdr:colOff>11206</xdr:colOff>
      <xdr:row>28</xdr:row>
      <xdr:rowOff>38100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461682" y="7751918"/>
          <a:ext cx="4858436" cy="3768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元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年又は令和</a:t>
          </a:r>
          <a:r>
            <a:rPr kumimoji="1" lang="ja-JP" altLang="en-US" sz="1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年のどちらかに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</a:t>
          </a:r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V63"/>
  <sheetViews>
    <sheetView tabSelected="1" view="pageBreakPreview" topLeftCell="A5" zoomScale="85" zoomScaleNormal="85" zoomScaleSheetLayoutView="85" workbookViewId="0">
      <selection activeCell="G12" sqref="G12:S13"/>
    </sheetView>
  </sheetViews>
  <sheetFormatPr defaultColWidth="9" defaultRowHeight="14.25" x14ac:dyDescent="0.4"/>
  <cols>
    <col min="1" max="1" width="9" style="1"/>
    <col min="2" max="2" width="3.625" style="1" customWidth="1"/>
    <col min="3" max="3" width="4.625" style="1" customWidth="1"/>
    <col min="4" max="4" width="15.625" style="1" customWidth="1"/>
    <col min="5" max="5" width="9.5" style="1" customWidth="1"/>
    <col min="6" max="6" width="5.625" style="1" customWidth="1"/>
    <col min="7" max="9" width="4.625" style="1" customWidth="1"/>
    <col min="10" max="10" width="15.625" style="1" customWidth="1"/>
    <col min="11" max="11" width="8.125" style="1" customWidth="1"/>
    <col min="12" max="12" width="5.625" style="1" customWidth="1"/>
    <col min="13" max="13" width="10.625" style="1" customWidth="1"/>
    <col min="14" max="14" width="10.25" style="1" customWidth="1"/>
    <col min="15" max="15" width="4.625" style="1" customWidth="1"/>
    <col min="16" max="16" width="17.25" style="1" bestFit="1" customWidth="1"/>
    <col min="17" max="18" width="3.75" style="1" bestFit="1" customWidth="1"/>
    <col min="19" max="19" width="3.625" style="1" customWidth="1"/>
    <col min="20" max="16384" width="9" style="1"/>
  </cols>
  <sheetData>
    <row r="1" spans="2:19" ht="29.25" customHeight="1" x14ac:dyDescent="0.4"/>
    <row r="2" spans="2:19" ht="28.5" x14ac:dyDescent="0.4">
      <c r="B2" s="87" t="s">
        <v>50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2:19" ht="25.5" x14ac:dyDescent="0.4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5" spans="2:19" ht="34.5" customHeight="1" x14ac:dyDescent="0.4">
      <c r="C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2:19" ht="34.5" customHeight="1" x14ac:dyDescent="0.4">
      <c r="C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</row>
    <row r="7" spans="2:19" ht="34.5" customHeight="1" x14ac:dyDescent="0.4"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8" spans="2:19" ht="34.5" customHeight="1" x14ac:dyDescent="0.4"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2:19" ht="34.5" customHeight="1" x14ac:dyDescent="0.4"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</row>
    <row r="10" spans="2:19" ht="34.5" customHeight="1" x14ac:dyDescent="0.4"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2:19" ht="15" thickBot="1" x14ac:dyDescent="0.45"/>
    <row r="12" spans="2:19" ht="21" customHeight="1" x14ac:dyDescent="0.4">
      <c r="B12" s="218" t="s">
        <v>42</v>
      </c>
      <c r="C12" s="219"/>
      <c r="D12" s="219"/>
      <c r="E12" s="219"/>
      <c r="F12" s="220"/>
      <c r="G12" s="224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6"/>
    </row>
    <row r="13" spans="2:19" ht="30" customHeight="1" thickBot="1" x14ac:dyDescent="0.45">
      <c r="B13" s="221"/>
      <c r="C13" s="222"/>
      <c r="D13" s="222"/>
      <c r="E13" s="222"/>
      <c r="F13" s="223"/>
      <c r="G13" s="227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9"/>
    </row>
    <row r="14" spans="2:19" ht="15.6" customHeight="1" x14ac:dyDescent="0.4">
      <c r="B14" s="2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  <row r="15" spans="2:19" ht="15.6" customHeight="1" x14ac:dyDescent="0.4"/>
    <row r="16" spans="2:19" ht="18.75" customHeight="1" x14ac:dyDescent="0.4">
      <c r="C16" s="203" t="s">
        <v>82</v>
      </c>
      <c r="D16" s="204"/>
      <c r="E16" s="204"/>
      <c r="F16" s="204"/>
      <c r="G16" s="204"/>
      <c r="H16" s="204"/>
      <c r="I16" s="204"/>
      <c r="J16" s="204"/>
      <c r="K16" s="204"/>
      <c r="L16" s="209"/>
      <c r="M16" s="209"/>
      <c r="N16" s="209"/>
      <c r="O16" s="209"/>
      <c r="P16" s="209"/>
      <c r="Q16" s="209"/>
      <c r="R16" s="209"/>
      <c r="S16" s="210"/>
    </row>
    <row r="17" spans="2:22" ht="14.25" customHeight="1" x14ac:dyDescent="0.4">
      <c r="C17" s="206"/>
      <c r="D17" s="207"/>
      <c r="E17" s="207"/>
      <c r="F17" s="207"/>
      <c r="G17" s="207"/>
      <c r="H17" s="207"/>
      <c r="I17" s="207"/>
      <c r="J17" s="207"/>
      <c r="K17" s="207"/>
      <c r="L17" s="211"/>
      <c r="M17" s="211"/>
      <c r="N17" s="211"/>
      <c r="O17" s="211"/>
      <c r="P17" s="211"/>
      <c r="Q17" s="211"/>
      <c r="R17" s="211"/>
      <c r="S17" s="212"/>
    </row>
    <row r="18" spans="2:22" ht="14.25" customHeight="1" x14ac:dyDescent="0.4">
      <c r="C18" s="213"/>
      <c r="D18" s="214"/>
      <c r="E18" s="214"/>
      <c r="F18" s="214"/>
      <c r="G18" s="214"/>
      <c r="H18" s="214"/>
      <c r="I18" s="214"/>
      <c r="J18" s="214"/>
      <c r="K18" s="214"/>
      <c r="L18" s="215"/>
      <c r="M18" s="215"/>
      <c r="N18" s="215"/>
      <c r="O18" s="215"/>
      <c r="P18" s="215"/>
      <c r="Q18" s="215"/>
      <c r="R18" s="215"/>
      <c r="S18" s="216"/>
    </row>
    <row r="19" spans="2:22" ht="14.25" customHeight="1" x14ac:dyDescent="0.4">
      <c r="C19" s="83"/>
      <c r="D19" s="83"/>
      <c r="E19" s="83"/>
      <c r="F19" s="83"/>
      <c r="G19" s="83"/>
      <c r="H19" s="83"/>
      <c r="I19" s="83"/>
      <c r="J19" s="83"/>
      <c r="K19" s="83"/>
      <c r="L19" s="84"/>
      <c r="M19" s="84"/>
      <c r="N19" s="84"/>
      <c r="O19" s="84"/>
      <c r="P19" s="84"/>
      <c r="Q19" s="84"/>
      <c r="R19" s="84"/>
      <c r="S19" s="84"/>
    </row>
    <row r="20" spans="2:22" x14ac:dyDescent="0.4">
      <c r="C20" s="30"/>
      <c r="D20" s="30"/>
      <c r="E20" s="30"/>
      <c r="F20" s="30"/>
      <c r="G20" s="30"/>
      <c r="H20" s="30"/>
      <c r="I20" s="30"/>
      <c r="J20" s="30"/>
      <c r="K20" s="30"/>
      <c r="L20" s="3"/>
      <c r="N20" s="21"/>
      <c r="O20" s="21"/>
      <c r="V20" s="35"/>
    </row>
    <row r="21" spans="2:22" ht="15.6" customHeight="1" x14ac:dyDescent="0.4">
      <c r="C21" s="30"/>
      <c r="D21" s="47"/>
      <c r="E21" s="30"/>
      <c r="F21" s="30"/>
      <c r="G21" s="30"/>
      <c r="H21" s="30"/>
      <c r="I21" s="30"/>
      <c r="J21" s="30"/>
      <c r="K21" s="44"/>
      <c r="L21" s="44"/>
      <c r="M21" s="48"/>
    </row>
    <row r="22" spans="2:22" ht="15.6" customHeight="1" x14ac:dyDescent="0.4">
      <c r="C22" s="30"/>
      <c r="D22" s="30"/>
      <c r="E22" s="30"/>
      <c r="F22" s="30"/>
      <c r="G22" s="30"/>
      <c r="H22" s="30"/>
      <c r="I22" s="30"/>
      <c r="J22" s="47"/>
      <c r="K22" s="44"/>
      <c r="L22" s="44"/>
      <c r="M22" s="44"/>
    </row>
    <row r="23" spans="2:22" ht="15.6" customHeight="1" x14ac:dyDescent="0.4">
      <c r="C23" s="57"/>
      <c r="D23" s="59"/>
      <c r="E23" s="59"/>
      <c r="F23" s="59"/>
      <c r="G23" s="59"/>
      <c r="H23" s="30"/>
      <c r="I23" s="30"/>
      <c r="J23" s="30"/>
      <c r="K23" s="35"/>
      <c r="L23" s="3"/>
    </row>
    <row r="24" spans="2:22" ht="15.6" customHeight="1" x14ac:dyDescent="0.4">
      <c r="C24" s="59"/>
      <c r="D24" s="59"/>
      <c r="E24" s="59"/>
      <c r="F24" s="59"/>
      <c r="G24" s="59"/>
    </row>
    <row r="25" spans="2:22" ht="27.75" customHeight="1" x14ac:dyDescent="0.4">
      <c r="B25" s="3"/>
      <c r="C25" s="59"/>
      <c r="D25" s="59"/>
      <c r="E25" s="59"/>
      <c r="F25" s="59"/>
      <c r="G25" s="59"/>
      <c r="H25" s="4"/>
      <c r="I25" s="3"/>
      <c r="J25" s="203" t="s">
        <v>52</v>
      </c>
      <c r="K25" s="204"/>
      <c r="L25" s="204"/>
      <c r="M25" s="205"/>
      <c r="N25" s="45"/>
      <c r="O25" s="217" t="s">
        <v>51</v>
      </c>
      <c r="P25" s="217"/>
      <c r="Q25" s="217"/>
      <c r="R25" s="217"/>
      <c r="S25" s="217"/>
    </row>
    <row r="26" spans="2:22" ht="27.75" customHeight="1" x14ac:dyDescent="0.4">
      <c r="B26" s="3"/>
      <c r="C26" s="59"/>
      <c r="D26" s="59"/>
      <c r="E26" s="59"/>
      <c r="F26" s="59"/>
      <c r="G26" s="59"/>
      <c r="H26" s="4"/>
      <c r="I26" s="3"/>
      <c r="J26" s="206"/>
      <c r="K26" s="207"/>
      <c r="L26" s="207"/>
      <c r="M26" s="208"/>
      <c r="N26" s="45"/>
      <c r="O26" s="217"/>
      <c r="P26" s="217"/>
      <c r="Q26" s="217"/>
      <c r="R26" s="217"/>
      <c r="S26" s="217"/>
    </row>
    <row r="27" spans="2:22" ht="27.75" customHeight="1" x14ac:dyDescent="0.4">
      <c r="B27" s="3"/>
      <c r="C27" s="59"/>
      <c r="D27" s="59"/>
      <c r="E27" s="59"/>
      <c r="F27" s="59"/>
      <c r="G27" s="59"/>
      <c r="H27" s="4"/>
      <c r="I27" s="56"/>
      <c r="J27" s="6"/>
      <c r="K27" s="6"/>
      <c r="L27" s="46" t="s">
        <v>29</v>
      </c>
      <c r="M27" s="7"/>
      <c r="N27" s="44"/>
      <c r="O27" s="217"/>
      <c r="P27" s="217"/>
      <c r="Q27" s="217"/>
      <c r="R27" s="217"/>
      <c r="S27" s="217"/>
    </row>
    <row r="28" spans="2:22" ht="27.75" customHeight="1" x14ac:dyDescent="0.4">
      <c r="B28" s="8"/>
      <c r="C28" s="59"/>
      <c r="D28" s="59"/>
      <c r="E28" s="59"/>
      <c r="F28" s="59"/>
      <c r="G28" s="59"/>
      <c r="H28" s="4"/>
      <c r="J28" s="60"/>
      <c r="K28" s="11"/>
      <c r="L28" s="61"/>
      <c r="M28" s="12"/>
      <c r="N28" s="43"/>
      <c r="O28" s="217"/>
      <c r="P28" s="217"/>
      <c r="Q28" s="217"/>
      <c r="R28" s="217"/>
      <c r="S28" s="217"/>
    </row>
    <row r="29" spans="2:22" ht="27.75" customHeight="1" x14ac:dyDescent="0.4">
      <c r="C29" s="59"/>
      <c r="D29" s="59"/>
      <c r="E29" s="59"/>
      <c r="F29" s="59"/>
      <c r="G29" s="59"/>
      <c r="H29" s="4"/>
      <c r="J29" s="68"/>
      <c r="K29" s="69"/>
      <c r="L29" s="62"/>
      <c r="M29" s="63"/>
      <c r="N29" s="6"/>
      <c r="O29" s="217"/>
      <c r="P29" s="217"/>
      <c r="Q29" s="217"/>
      <c r="R29" s="217"/>
      <c r="S29" s="217"/>
    </row>
    <row r="30" spans="2:22" ht="15.6" customHeight="1" x14ac:dyDescent="0.4">
      <c r="C30" s="4"/>
      <c r="D30" s="4"/>
      <c r="E30" s="4"/>
      <c r="F30" s="4"/>
      <c r="G30" s="4"/>
      <c r="H30" s="4"/>
      <c r="J30" s="6"/>
      <c r="K30" s="6"/>
      <c r="L30" s="6"/>
      <c r="M30" s="6"/>
      <c r="N30" s="6"/>
      <c r="O30" s="217"/>
      <c r="P30" s="217"/>
      <c r="Q30" s="217"/>
      <c r="R30" s="217"/>
      <c r="S30" s="217"/>
    </row>
    <row r="31" spans="2:22" ht="15.6" customHeight="1" x14ac:dyDescent="0.4">
      <c r="C31" s="4"/>
      <c r="D31" s="4"/>
      <c r="E31" s="4"/>
      <c r="F31" s="4"/>
      <c r="G31" s="4"/>
      <c r="H31" s="4"/>
      <c r="J31" s="6"/>
      <c r="K31" s="6"/>
      <c r="L31" s="6"/>
      <c r="M31" s="6"/>
      <c r="N31" s="6"/>
      <c r="O31" s="6"/>
      <c r="P31" s="6"/>
      <c r="Q31" s="6"/>
      <c r="R31" s="6"/>
    </row>
    <row r="32" spans="2:22" ht="15.6" customHeight="1" x14ac:dyDescent="0.4"/>
    <row r="33" spans="2:19" x14ac:dyDescent="0.4"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</row>
    <row r="34" spans="2:19" ht="18.75" x14ac:dyDescent="0.4">
      <c r="B34" s="5"/>
      <c r="C34" s="66" t="s">
        <v>3</v>
      </c>
      <c r="D34" s="67"/>
      <c r="E34" s="67"/>
      <c r="F34" s="67"/>
      <c r="G34" s="67"/>
      <c r="H34" s="67"/>
      <c r="I34" s="67"/>
      <c r="J34" s="67"/>
      <c r="K34" s="6"/>
      <c r="L34" s="6"/>
      <c r="M34" s="6"/>
      <c r="N34" s="6"/>
      <c r="O34" s="6"/>
      <c r="P34" s="6"/>
      <c r="Q34" s="6"/>
      <c r="R34" s="6"/>
      <c r="S34" s="7"/>
    </row>
    <row r="35" spans="2:19" ht="18.75" x14ac:dyDescent="0.4">
      <c r="B35" s="5"/>
      <c r="C35" s="66"/>
      <c r="D35" s="67"/>
      <c r="E35" s="67"/>
      <c r="F35" s="67"/>
      <c r="G35" s="67"/>
      <c r="H35" s="67"/>
      <c r="I35" s="67"/>
      <c r="J35" s="67"/>
      <c r="K35" s="6"/>
      <c r="L35" s="6"/>
      <c r="M35" s="6"/>
      <c r="N35" s="6"/>
      <c r="O35" s="6"/>
      <c r="P35" s="6"/>
      <c r="Q35" s="6"/>
      <c r="R35" s="6"/>
      <c r="S35" s="7"/>
    </row>
    <row r="36" spans="2:19" ht="18.75" x14ac:dyDescent="0.4">
      <c r="B36" s="5"/>
      <c r="C36" s="66"/>
      <c r="D36" s="67"/>
      <c r="E36" s="67"/>
      <c r="F36" s="67"/>
      <c r="G36" s="67"/>
      <c r="H36" s="67"/>
      <c r="I36" s="67"/>
      <c r="J36" s="67"/>
      <c r="K36" s="6"/>
      <c r="L36" s="6"/>
      <c r="M36" s="6"/>
      <c r="N36" s="6"/>
      <c r="O36" s="6"/>
      <c r="P36" s="6"/>
      <c r="Q36" s="6"/>
      <c r="R36" s="6"/>
      <c r="S36" s="7"/>
    </row>
    <row r="37" spans="2:19" ht="18.75" x14ac:dyDescent="0.4">
      <c r="B37" s="5"/>
      <c r="C37" s="66"/>
      <c r="D37" s="67"/>
      <c r="E37" s="67"/>
      <c r="F37" s="67"/>
      <c r="G37" s="67"/>
      <c r="H37" s="67"/>
      <c r="I37" s="67"/>
      <c r="J37" s="67"/>
      <c r="K37" s="6"/>
      <c r="L37" s="6"/>
      <c r="M37" s="6"/>
      <c r="N37" s="6"/>
      <c r="O37" s="6"/>
      <c r="P37" s="6"/>
      <c r="Q37" s="6"/>
      <c r="R37" s="6"/>
      <c r="S37" s="7"/>
    </row>
    <row r="38" spans="2:19" ht="26.25" customHeight="1" x14ac:dyDescent="0.4">
      <c r="B38" s="5"/>
      <c r="C38" s="3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S38" s="7"/>
    </row>
    <row r="39" spans="2:19" ht="15" thickBot="1" x14ac:dyDescent="0.45">
      <c r="B39" s="5"/>
      <c r="C39" s="3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S39" s="7"/>
    </row>
    <row r="40" spans="2:19" ht="25.5" customHeight="1" thickBot="1" x14ac:dyDescent="0.45">
      <c r="B40" s="5"/>
      <c r="C40" s="24" t="s">
        <v>45</v>
      </c>
      <c r="D40" s="13"/>
      <c r="E40" s="9"/>
      <c r="F40" s="118"/>
      <c r="G40" s="6"/>
      <c r="I40" s="24" t="s">
        <v>46</v>
      </c>
      <c r="J40" s="9"/>
      <c r="K40" s="9"/>
      <c r="L40" s="118"/>
      <c r="M40" s="6"/>
      <c r="N40" s="6"/>
      <c r="O40" s="6"/>
      <c r="P40" s="6"/>
      <c r="Q40" s="6"/>
      <c r="S40" s="7"/>
    </row>
    <row r="41" spans="2:19" ht="15" thickBot="1" x14ac:dyDescent="0.45"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7"/>
    </row>
    <row r="42" spans="2:19" ht="39" customHeight="1" x14ac:dyDescent="0.4">
      <c r="B42" s="5"/>
      <c r="C42" s="231" t="s">
        <v>53</v>
      </c>
      <c r="D42" s="232"/>
      <c r="E42" s="233"/>
      <c r="F42" s="64"/>
      <c r="G42" s="64"/>
      <c r="H42" s="64"/>
      <c r="I42" s="231" t="s">
        <v>84</v>
      </c>
      <c r="J42" s="232"/>
      <c r="K42" s="233"/>
      <c r="L42" s="64"/>
      <c r="M42" s="64"/>
      <c r="N42" s="64"/>
      <c r="O42" s="231" t="s">
        <v>54</v>
      </c>
      <c r="P42" s="232"/>
      <c r="Q42" s="232"/>
      <c r="R42" s="233"/>
      <c r="S42" s="7"/>
    </row>
    <row r="43" spans="2:19" ht="24.75" thickBot="1" x14ac:dyDescent="0.45">
      <c r="B43" s="5"/>
      <c r="C43" s="90" t="s">
        <v>10</v>
      </c>
      <c r="D43" s="119"/>
      <c r="E43" s="91" t="s">
        <v>2</v>
      </c>
      <c r="F43" s="6"/>
      <c r="G43" s="33" t="s">
        <v>12</v>
      </c>
      <c r="H43" s="6"/>
      <c r="I43" s="90" t="s">
        <v>13</v>
      </c>
      <c r="J43" s="119"/>
      <c r="K43" s="91" t="s">
        <v>2</v>
      </c>
      <c r="L43" s="6"/>
      <c r="M43" s="33" t="s">
        <v>14</v>
      </c>
      <c r="N43" s="6"/>
      <c r="O43" s="90" t="s">
        <v>4</v>
      </c>
      <c r="P43" s="92">
        <f>$D$43+$J$43</f>
        <v>0</v>
      </c>
      <c r="Q43" s="93" t="s">
        <v>2</v>
      </c>
      <c r="R43" s="91"/>
      <c r="S43" s="7"/>
    </row>
    <row r="44" spans="2:19" ht="24" x14ac:dyDescent="0.4">
      <c r="B44" s="5"/>
      <c r="C44" s="6"/>
      <c r="D44" s="6"/>
      <c r="E44" s="6"/>
      <c r="F44" s="6"/>
      <c r="G44" s="21"/>
      <c r="H44" s="6"/>
      <c r="I44" s="6"/>
      <c r="J44" s="6"/>
      <c r="K44" s="6"/>
      <c r="L44" s="6"/>
      <c r="M44" s="33"/>
      <c r="N44" s="6"/>
      <c r="O44" s="6"/>
      <c r="P44" s="6"/>
      <c r="Q44" s="6"/>
      <c r="R44" s="6"/>
      <c r="S44" s="7"/>
    </row>
    <row r="45" spans="2:19" ht="24.75" thickBot="1" x14ac:dyDescent="0.45">
      <c r="B45" s="5"/>
      <c r="C45" s="6"/>
      <c r="D45" s="6"/>
      <c r="E45" s="6"/>
      <c r="F45" s="6"/>
      <c r="G45" s="21"/>
      <c r="H45" s="6"/>
      <c r="I45" s="6"/>
      <c r="J45" s="6"/>
      <c r="K45" s="6"/>
      <c r="L45" s="6"/>
      <c r="M45" s="33"/>
      <c r="N45" s="6"/>
      <c r="O45" s="6"/>
      <c r="P45" s="6"/>
      <c r="Q45" s="6"/>
      <c r="R45" s="6"/>
      <c r="S45" s="7"/>
    </row>
    <row r="46" spans="2:19" ht="39" customHeight="1" x14ac:dyDescent="0.4">
      <c r="B46" s="5"/>
      <c r="C46" s="231" t="s">
        <v>54</v>
      </c>
      <c r="D46" s="232"/>
      <c r="E46" s="233"/>
      <c r="F46" s="64"/>
      <c r="G46" s="65"/>
      <c r="H46" s="64"/>
      <c r="I46" s="64"/>
      <c r="J46" s="64"/>
      <c r="K46" s="64"/>
      <c r="L46" s="64"/>
      <c r="M46" s="65"/>
      <c r="N46" s="64"/>
      <c r="O46" s="240" t="s">
        <v>55</v>
      </c>
      <c r="P46" s="241"/>
      <c r="Q46" s="241"/>
      <c r="R46" s="242"/>
      <c r="S46" s="7"/>
    </row>
    <row r="47" spans="2:19" ht="24.75" thickBot="1" x14ac:dyDescent="0.45">
      <c r="B47" s="5"/>
      <c r="C47" s="90" t="s">
        <v>4</v>
      </c>
      <c r="D47" s="92">
        <f>$P$43</f>
        <v>0</v>
      </c>
      <c r="E47" s="91" t="s">
        <v>2</v>
      </c>
      <c r="F47" s="6"/>
      <c r="G47" s="33" t="s">
        <v>11</v>
      </c>
      <c r="H47" s="19">
        <v>61</v>
      </c>
      <c r="I47" s="19" t="s">
        <v>0</v>
      </c>
      <c r="J47" s="19"/>
      <c r="K47" s="33"/>
      <c r="L47" s="19"/>
      <c r="M47" s="33" t="s">
        <v>14</v>
      </c>
      <c r="N47" s="6"/>
      <c r="O47" s="15" t="s">
        <v>6</v>
      </c>
      <c r="P47" s="22">
        <f>ROUNDUP($D$47/$H$47,0)</f>
        <v>0</v>
      </c>
      <c r="Q47" s="13" t="s">
        <v>2</v>
      </c>
      <c r="R47" s="9"/>
      <c r="S47" s="7"/>
    </row>
    <row r="48" spans="2:19" ht="24" x14ac:dyDescent="0.4">
      <c r="B48" s="5"/>
      <c r="C48" s="6"/>
      <c r="D48" s="6"/>
      <c r="E48" s="6"/>
      <c r="F48" s="6"/>
      <c r="G48" s="21"/>
      <c r="H48" s="6"/>
      <c r="I48" s="6"/>
      <c r="J48" s="6"/>
      <c r="K48" s="6"/>
      <c r="L48" s="6"/>
      <c r="M48" s="33"/>
      <c r="N48" s="6"/>
      <c r="O48" s="6"/>
      <c r="P48" s="6"/>
      <c r="Q48" s="6"/>
      <c r="R48" s="6"/>
      <c r="S48" s="7"/>
    </row>
    <row r="49" spans="2:19" ht="24.75" thickBot="1" x14ac:dyDescent="0.45">
      <c r="B49" s="5"/>
      <c r="C49" s="6"/>
      <c r="D49" s="6"/>
      <c r="E49" s="6"/>
      <c r="F49" s="6"/>
      <c r="G49" s="21"/>
      <c r="H49" s="6"/>
      <c r="I49" s="6"/>
      <c r="J49" s="6"/>
      <c r="K49" s="6"/>
      <c r="L49" s="6"/>
      <c r="M49" s="34"/>
      <c r="N49" s="6"/>
      <c r="O49" s="6"/>
      <c r="P49" s="6"/>
      <c r="Q49" s="6"/>
      <c r="R49" s="6"/>
      <c r="S49" s="7"/>
    </row>
    <row r="50" spans="2:19" ht="39" customHeight="1" x14ac:dyDescent="0.4">
      <c r="B50" s="5"/>
      <c r="C50" s="243" t="s">
        <v>55</v>
      </c>
      <c r="D50" s="244"/>
      <c r="E50" s="245"/>
      <c r="F50" s="27"/>
      <c r="G50" s="38"/>
      <c r="H50" s="27"/>
      <c r="I50" s="27"/>
      <c r="J50" s="27"/>
      <c r="K50" s="27"/>
      <c r="L50" s="27"/>
      <c r="M50" s="39"/>
      <c r="N50" s="6"/>
      <c r="O50" s="231" t="s">
        <v>41</v>
      </c>
      <c r="P50" s="232"/>
      <c r="Q50" s="232"/>
      <c r="R50" s="233"/>
      <c r="S50" s="7"/>
    </row>
    <row r="51" spans="2:19" ht="24.75" thickBot="1" x14ac:dyDescent="0.45">
      <c r="B51" s="5"/>
      <c r="C51" s="110" t="s">
        <v>6</v>
      </c>
      <c r="D51" s="105">
        <f>$P$47</f>
        <v>0</v>
      </c>
      <c r="E51" s="111"/>
      <c r="F51" s="27"/>
      <c r="G51" s="39" t="s">
        <v>28</v>
      </c>
      <c r="H51" s="230">
        <v>0.3</v>
      </c>
      <c r="I51" s="230"/>
      <c r="J51" s="41"/>
      <c r="K51" s="39"/>
      <c r="L51" s="41"/>
      <c r="M51" s="34" t="s">
        <v>14</v>
      </c>
      <c r="N51" s="6"/>
      <c r="O51" s="15" t="s">
        <v>7</v>
      </c>
      <c r="P51" s="22">
        <f>ROUNDUP($D$51*$H$51,0)</f>
        <v>0</v>
      </c>
      <c r="Q51" s="13" t="s">
        <v>2</v>
      </c>
      <c r="R51" s="9"/>
      <c r="S51" s="7"/>
    </row>
    <row r="52" spans="2:19" ht="24" x14ac:dyDescent="0.4">
      <c r="B52" s="5"/>
      <c r="C52" s="38"/>
      <c r="D52" s="42"/>
      <c r="E52" s="27"/>
      <c r="F52" s="27"/>
      <c r="G52" s="40"/>
      <c r="H52" s="40"/>
      <c r="I52" s="40"/>
      <c r="J52" s="41"/>
      <c r="K52" s="40"/>
      <c r="L52" s="41"/>
      <c r="M52" s="36"/>
      <c r="N52" s="6"/>
      <c r="O52" s="21"/>
      <c r="P52" s="43"/>
      <c r="Q52" s="6"/>
      <c r="R52" s="6"/>
      <c r="S52" s="7"/>
    </row>
    <row r="53" spans="2:19" ht="24.75" thickBot="1" x14ac:dyDescent="0.45">
      <c r="B53" s="5"/>
      <c r="C53" s="6"/>
      <c r="D53" s="6"/>
      <c r="E53" s="6"/>
      <c r="F53" s="6"/>
      <c r="G53" s="21"/>
      <c r="H53" s="6"/>
      <c r="I53" s="6"/>
      <c r="J53" s="6"/>
      <c r="K53" s="6"/>
      <c r="L53" s="6"/>
      <c r="M53" s="33"/>
      <c r="N53" s="6"/>
      <c r="O53" s="6"/>
      <c r="P53" s="64" t="s">
        <v>57</v>
      </c>
      <c r="Q53" s="6"/>
      <c r="R53" s="6"/>
      <c r="S53" s="7"/>
    </row>
    <row r="54" spans="2:19" ht="39.6" customHeight="1" x14ac:dyDescent="0.4">
      <c r="B54" s="5"/>
      <c r="N54" s="6"/>
      <c r="O54" s="231" t="s">
        <v>56</v>
      </c>
      <c r="P54" s="232"/>
      <c r="Q54" s="232"/>
      <c r="R54" s="233"/>
      <c r="S54" s="7"/>
    </row>
    <row r="55" spans="2:19" ht="24.75" customHeight="1" x14ac:dyDescent="0.4">
      <c r="B55" s="5"/>
      <c r="N55" s="6"/>
      <c r="O55" s="95" t="s">
        <v>9</v>
      </c>
      <c r="P55" s="96">
        <f>IF($P$51&gt;=74001,"75,000",ROUNDUP($P$51,-3))</f>
        <v>0</v>
      </c>
      <c r="Q55" s="97" t="s">
        <v>2</v>
      </c>
      <c r="R55" s="98"/>
      <c r="S55" s="7"/>
    </row>
    <row r="56" spans="2:19" ht="24.75" thickBot="1" x14ac:dyDescent="0.45">
      <c r="B56" s="5"/>
      <c r="C56" s="6"/>
      <c r="D56" s="6"/>
      <c r="E56" s="6"/>
      <c r="F56" s="6"/>
      <c r="G56" s="21"/>
      <c r="H56" s="6"/>
      <c r="I56" s="6"/>
      <c r="J56" s="6"/>
      <c r="K56" s="6"/>
      <c r="L56" s="6"/>
      <c r="M56" s="33"/>
      <c r="N56" s="6"/>
      <c r="O56" s="99"/>
      <c r="P56" s="94" t="s">
        <v>24</v>
      </c>
      <c r="Q56" s="93"/>
      <c r="R56" s="91"/>
      <c r="S56" s="7"/>
    </row>
    <row r="57" spans="2:19" ht="24" x14ac:dyDescent="0.4">
      <c r="B57" s="5"/>
      <c r="C57" s="6"/>
      <c r="D57" s="6"/>
      <c r="E57" s="6"/>
      <c r="F57" s="6"/>
      <c r="G57" s="21"/>
      <c r="H57" s="6"/>
      <c r="I57" s="6"/>
      <c r="J57" s="6"/>
      <c r="K57" s="6"/>
      <c r="L57" s="6"/>
      <c r="M57" s="33"/>
      <c r="N57" s="6"/>
      <c r="O57" s="6"/>
      <c r="P57" s="6"/>
      <c r="Q57" s="6"/>
      <c r="R57" s="6"/>
      <c r="S57" s="7"/>
    </row>
    <row r="58" spans="2:19" ht="24.75" thickBot="1" x14ac:dyDescent="0.45">
      <c r="B58" s="5"/>
      <c r="C58" s="6"/>
      <c r="D58" s="6"/>
      <c r="E58" s="6"/>
      <c r="F58" s="6"/>
      <c r="G58" s="21"/>
      <c r="H58" s="6"/>
      <c r="I58" s="6"/>
      <c r="J58" s="6"/>
      <c r="K58" s="6"/>
      <c r="L58" s="6"/>
      <c r="M58" s="33"/>
      <c r="N58" s="6"/>
      <c r="O58" s="6"/>
      <c r="P58" s="6"/>
      <c r="Q58" s="6"/>
      <c r="R58" s="6"/>
      <c r="S58" s="7"/>
    </row>
    <row r="59" spans="2:19" ht="48" customHeight="1" thickTop="1" x14ac:dyDescent="0.4">
      <c r="B59" s="5"/>
      <c r="C59" s="231" t="s">
        <v>58</v>
      </c>
      <c r="D59" s="232"/>
      <c r="E59" s="233"/>
      <c r="F59" s="6"/>
      <c r="G59" s="21"/>
      <c r="H59" s="6"/>
      <c r="I59" s="234" t="s">
        <v>8</v>
      </c>
      <c r="J59" s="235"/>
      <c r="K59" s="236"/>
      <c r="L59" s="6"/>
      <c r="M59" s="33"/>
      <c r="N59" s="6"/>
      <c r="O59" s="237" t="s">
        <v>59</v>
      </c>
      <c r="P59" s="238"/>
      <c r="Q59" s="238"/>
      <c r="R59" s="239"/>
      <c r="S59" s="7"/>
    </row>
    <row r="60" spans="2:19" ht="24.75" thickBot="1" x14ac:dyDescent="0.45">
      <c r="B60" s="5"/>
      <c r="C60" s="90" t="s">
        <v>9</v>
      </c>
      <c r="D60" s="92">
        <f>$P$55</f>
        <v>0</v>
      </c>
      <c r="E60" s="91" t="s">
        <v>2</v>
      </c>
      <c r="F60" s="6"/>
      <c r="G60" s="33" t="s">
        <v>15</v>
      </c>
      <c r="H60" s="6"/>
      <c r="I60" s="90" t="s">
        <v>16</v>
      </c>
      <c r="J60" s="92">
        <v>14</v>
      </c>
      <c r="K60" s="91" t="s">
        <v>0</v>
      </c>
      <c r="L60" s="6"/>
      <c r="M60" s="33" t="s">
        <v>14</v>
      </c>
      <c r="N60" s="6"/>
      <c r="O60" s="107" t="s">
        <v>18</v>
      </c>
      <c r="P60" s="108">
        <f>$D$60*$J$60</f>
        <v>0</v>
      </c>
      <c r="Q60" s="97" t="s">
        <v>2</v>
      </c>
      <c r="R60" s="109"/>
      <c r="S60" s="7"/>
    </row>
    <row r="61" spans="2:19" ht="19.5" thickTop="1" x14ac:dyDescent="0.4"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70"/>
      <c r="P61" s="71"/>
      <c r="Q61" s="71"/>
      <c r="R61" s="72"/>
      <c r="S61" s="7"/>
    </row>
    <row r="62" spans="2:19" ht="19.5" thickBot="1" x14ac:dyDescent="0.45">
      <c r="B62" s="5"/>
      <c r="C62" s="23"/>
      <c r="D62" s="23"/>
      <c r="E62" s="23"/>
      <c r="F62" s="23"/>
      <c r="G62" s="6"/>
      <c r="H62" s="6"/>
      <c r="I62" s="6"/>
      <c r="J62" s="6"/>
      <c r="K62" s="6"/>
      <c r="L62" s="6"/>
      <c r="M62" s="6"/>
      <c r="N62" s="6"/>
      <c r="O62" s="73"/>
      <c r="P62" s="74"/>
      <c r="Q62" s="74"/>
      <c r="R62" s="75"/>
      <c r="S62" s="7"/>
    </row>
    <row r="63" spans="2:19" ht="15" thickTop="1" x14ac:dyDescent="0.4">
      <c r="B63" s="10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2"/>
    </row>
  </sheetData>
  <sheetProtection algorithmName="SHA-512" hashValue="GAmG4r94OSQ7600dbqSzEf2wRRIiJZGAQRVJJk8oCAA2lQzxDVYWUQ2tYuL5hFuMTI2NW8gyiYwVIzUwGyX3cA==" saltValue="WM+WFchj54lJxCTdQkuunA==" spinCount="100000" sheet="1" objects="1" scenarios="1"/>
  <mergeCells count="17">
    <mergeCell ref="H51:I51"/>
    <mergeCell ref="C59:E59"/>
    <mergeCell ref="I59:K59"/>
    <mergeCell ref="O59:R59"/>
    <mergeCell ref="C42:E42"/>
    <mergeCell ref="I42:K42"/>
    <mergeCell ref="O42:R42"/>
    <mergeCell ref="C46:E46"/>
    <mergeCell ref="O46:R46"/>
    <mergeCell ref="C50:E50"/>
    <mergeCell ref="O54:R54"/>
    <mergeCell ref="O50:R50"/>
    <mergeCell ref="J25:M26"/>
    <mergeCell ref="C16:S18"/>
    <mergeCell ref="O25:S30"/>
    <mergeCell ref="B12:F13"/>
    <mergeCell ref="G12:S13"/>
  </mergeCells>
  <phoneticPr fontId="1"/>
  <dataValidations count="1">
    <dataValidation type="list" allowBlank="1" showInputMessage="1" showErrorMessage="1" sqref="F40 L40">
      <formula1>"〇,　"</formula1>
    </dataValidation>
  </dataValidations>
  <printOptions horizontalCentered="1" verticalCentered="1"/>
  <pageMargins left="0" right="0" top="0" bottom="0" header="0.31496062992125984" footer="0.31496062992125984"/>
  <pageSetup paperSize="9" scale="5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9</xdr:col>
                    <xdr:colOff>152400</xdr:colOff>
                    <xdr:row>28</xdr:row>
                    <xdr:rowOff>47625</xdr:rowOff>
                  </from>
                  <to>
                    <xdr:col>9</xdr:col>
                    <xdr:colOff>400050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14</xdr:col>
                    <xdr:colOff>57150</xdr:colOff>
                    <xdr:row>60</xdr:row>
                    <xdr:rowOff>161925</xdr:rowOff>
                  </from>
                  <to>
                    <xdr:col>14</xdr:col>
                    <xdr:colOff>257175</xdr:colOff>
                    <xdr:row>61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2:Q68"/>
  <sheetViews>
    <sheetView view="pageBreakPreview" zoomScale="85" zoomScaleNormal="100" zoomScaleSheetLayoutView="85" zoomScalePageLayoutView="80" workbookViewId="0"/>
  </sheetViews>
  <sheetFormatPr defaultColWidth="9" defaultRowHeight="14.25" x14ac:dyDescent="0.4"/>
  <cols>
    <col min="1" max="1" width="9" style="122"/>
    <col min="2" max="3" width="3.375" style="122" customWidth="1"/>
    <col min="4" max="4" width="20" style="122" customWidth="1"/>
    <col min="5" max="9" width="9" style="122"/>
    <col min="10" max="10" width="11.75" style="122" customWidth="1"/>
    <col min="11" max="12" width="9" style="122"/>
    <col min="13" max="13" width="15.625" style="122" customWidth="1"/>
    <col min="14" max="14" width="9" style="122"/>
    <col min="15" max="15" width="3.375" style="122" customWidth="1"/>
    <col min="16" max="16384" width="9" style="122"/>
  </cols>
  <sheetData>
    <row r="2" spans="2:16" ht="39.75" x14ac:dyDescent="0.4">
      <c r="B2" s="246" t="s">
        <v>50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</row>
    <row r="3" spans="2:16" ht="14.25" customHeight="1" x14ac:dyDescent="0.4">
      <c r="C3" s="123"/>
    </row>
    <row r="4" spans="2:16" ht="14.25" customHeight="1" x14ac:dyDescent="0.4">
      <c r="C4" s="123"/>
    </row>
    <row r="5" spans="2:16" ht="14.25" customHeight="1" x14ac:dyDescent="0.4">
      <c r="C5" s="123"/>
    </row>
    <row r="6" spans="2:16" ht="14.25" customHeight="1" x14ac:dyDescent="0.4">
      <c r="C6" s="123"/>
    </row>
    <row r="7" spans="2:16" x14ac:dyDescent="0.4">
      <c r="B7" s="124"/>
    </row>
    <row r="8" spans="2:16" x14ac:dyDescent="0.4">
      <c r="B8" s="124"/>
    </row>
    <row r="9" spans="2:16" x14ac:dyDescent="0.4">
      <c r="B9" s="124"/>
    </row>
    <row r="10" spans="2:16" x14ac:dyDescent="0.4">
      <c r="B10" s="124"/>
    </row>
    <row r="11" spans="2:16" x14ac:dyDescent="0.4">
      <c r="B11" s="124"/>
    </row>
    <row r="12" spans="2:16" x14ac:dyDescent="0.4">
      <c r="B12" s="124"/>
    </row>
    <row r="13" spans="2:16" x14ac:dyDescent="0.4">
      <c r="B13" s="124"/>
    </row>
    <row r="14" spans="2:16" x14ac:dyDescent="0.4">
      <c r="B14" s="124"/>
    </row>
    <row r="15" spans="2:16" x14ac:dyDescent="0.4">
      <c r="B15" s="124"/>
    </row>
    <row r="16" spans="2:16" x14ac:dyDescent="0.4">
      <c r="B16" s="124"/>
    </row>
    <row r="17" spans="2:16" x14ac:dyDescent="0.4">
      <c r="B17" s="124"/>
    </row>
    <row r="18" spans="2:16" x14ac:dyDescent="0.4">
      <c r="B18" s="124"/>
    </row>
    <row r="19" spans="2:16" x14ac:dyDescent="0.4">
      <c r="B19" s="124"/>
    </row>
    <row r="20" spans="2:16" ht="15" thickBot="1" x14ac:dyDescent="0.45">
      <c r="B20" s="124"/>
    </row>
    <row r="21" spans="2:16" ht="24.75" customHeight="1" x14ac:dyDescent="0.4">
      <c r="B21" s="262" t="s">
        <v>42</v>
      </c>
      <c r="C21" s="263"/>
      <c r="D21" s="263"/>
      <c r="E21" s="263"/>
      <c r="F21" s="264"/>
      <c r="G21" s="225"/>
      <c r="H21" s="248"/>
      <c r="I21" s="248"/>
      <c r="J21" s="248"/>
      <c r="K21" s="248"/>
      <c r="L21" s="248"/>
      <c r="M21" s="248"/>
      <c r="N21" s="248"/>
      <c r="O21" s="248"/>
      <c r="P21" s="249"/>
    </row>
    <row r="22" spans="2:16" ht="22.5" customHeight="1" thickBot="1" x14ac:dyDescent="0.45">
      <c r="B22" s="265"/>
      <c r="C22" s="266"/>
      <c r="D22" s="266"/>
      <c r="E22" s="266"/>
      <c r="F22" s="267"/>
      <c r="G22" s="250"/>
      <c r="H22" s="250"/>
      <c r="I22" s="250"/>
      <c r="J22" s="250"/>
      <c r="K22" s="250"/>
      <c r="L22" s="250"/>
      <c r="M22" s="250"/>
      <c r="N22" s="250"/>
      <c r="O22" s="250"/>
      <c r="P22" s="251"/>
    </row>
    <row r="23" spans="2:16" x14ac:dyDescent="0.4">
      <c r="B23" s="124"/>
    </row>
    <row r="24" spans="2:16" ht="14.25" customHeight="1" x14ac:dyDescent="0.4"/>
    <row r="25" spans="2:16" ht="53.25" customHeight="1" x14ac:dyDescent="0.4">
      <c r="B25" s="259" t="s">
        <v>81</v>
      </c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260"/>
      <c r="P25" s="261"/>
    </row>
    <row r="29" spans="2:16" x14ac:dyDescent="0.4">
      <c r="H29" s="252" t="s">
        <v>34</v>
      </c>
      <c r="I29" s="253"/>
      <c r="J29" s="253"/>
      <c r="K29" s="253"/>
      <c r="L29" s="253"/>
      <c r="M29" s="253"/>
      <c r="N29" s="253"/>
      <c r="O29" s="253"/>
      <c r="P29" s="254"/>
    </row>
    <row r="30" spans="2:16" ht="15" thickBot="1" x14ac:dyDescent="0.45">
      <c r="H30" s="255"/>
      <c r="I30" s="256"/>
      <c r="J30" s="256"/>
      <c r="K30" s="256"/>
      <c r="L30" s="256"/>
      <c r="M30" s="257"/>
      <c r="N30" s="257"/>
      <c r="O30" s="257"/>
      <c r="P30" s="258"/>
    </row>
    <row r="31" spans="2:16" ht="32.25" customHeight="1" x14ac:dyDescent="0.4">
      <c r="H31" s="125"/>
      <c r="I31" s="126"/>
      <c r="J31" s="127" t="s">
        <v>8</v>
      </c>
      <c r="K31" s="127"/>
      <c r="L31" s="128"/>
      <c r="M31" s="268" t="s">
        <v>1</v>
      </c>
      <c r="N31" s="269"/>
      <c r="O31" s="269"/>
      <c r="P31" s="270"/>
    </row>
    <row r="32" spans="2:16" ht="24" customHeight="1" thickBot="1" x14ac:dyDescent="0.45">
      <c r="H32" s="129">
        <v>25000</v>
      </c>
      <c r="I32" s="126" t="s">
        <v>23</v>
      </c>
      <c r="J32" s="130">
        <v>14</v>
      </c>
      <c r="K32" s="126" t="s">
        <v>0</v>
      </c>
      <c r="L32" s="131" t="s">
        <v>14</v>
      </c>
      <c r="M32" s="271" t="s">
        <v>47</v>
      </c>
      <c r="N32" s="272"/>
      <c r="O32" s="272"/>
      <c r="P32" s="273"/>
    </row>
    <row r="33" spans="2:17" ht="18.75" x14ac:dyDescent="0.4">
      <c r="H33" s="132"/>
      <c r="I33" s="126"/>
      <c r="J33" s="126"/>
      <c r="K33" s="126"/>
      <c r="L33" s="131"/>
      <c r="M33" s="133"/>
      <c r="N33" s="274"/>
      <c r="O33" s="275"/>
      <c r="P33" s="276"/>
    </row>
    <row r="34" spans="2:17" ht="15" thickBot="1" x14ac:dyDescent="0.45">
      <c r="H34" s="134"/>
      <c r="I34" s="135"/>
      <c r="J34" s="135"/>
      <c r="K34" s="135"/>
      <c r="L34" s="135"/>
      <c r="M34" s="136"/>
      <c r="N34" s="277"/>
      <c r="O34" s="277"/>
      <c r="P34" s="278"/>
    </row>
    <row r="35" spans="2:17" x14ac:dyDescent="0.4">
      <c r="G35" s="137"/>
      <c r="H35" s="126"/>
      <c r="I35" s="126"/>
      <c r="J35" s="126"/>
      <c r="K35" s="126"/>
      <c r="L35" s="126"/>
      <c r="M35" s="126"/>
      <c r="N35" s="126"/>
      <c r="O35" s="126"/>
      <c r="P35" s="137"/>
    </row>
    <row r="36" spans="2:17" x14ac:dyDescent="0.4">
      <c r="G36" s="137"/>
      <c r="H36" s="126"/>
      <c r="I36" s="126"/>
      <c r="J36" s="126"/>
      <c r="K36" s="126"/>
      <c r="L36" s="126"/>
      <c r="M36" s="126"/>
      <c r="N36" s="126"/>
      <c r="O36" s="126"/>
      <c r="Q36" s="137"/>
    </row>
    <row r="37" spans="2:17" x14ac:dyDescent="0.4">
      <c r="H37" s="137"/>
      <c r="I37" s="137"/>
      <c r="J37" s="137"/>
      <c r="K37" s="137"/>
      <c r="L37" s="137"/>
      <c r="M37" s="137"/>
      <c r="N37" s="137"/>
      <c r="O37" s="137"/>
    </row>
    <row r="39" spans="2:17" x14ac:dyDescent="0.4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40"/>
    </row>
    <row r="40" spans="2:17" ht="18.75" x14ac:dyDescent="0.4">
      <c r="B40" s="141"/>
      <c r="C40" s="142" t="s">
        <v>3</v>
      </c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43"/>
    </row>
    <row r="41" spans="2:17" ht="18.75" x14ac:dyDescent="0.4">
      <c r="B41" s="141"/>
      <c r="C41" s="142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43"/>
    </row>
    <row r="42" spans="2:17" ht="18.75" x14ac:dyDescent="0.4">
      <c r="B42" s="141"/>
      <c r="C42" s="142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43"/>
    </row>
    <row r="43" spans="2:17" ht="18.75" x14ac:dyDescent="0.4">
      <c r="B43" s="141"/>
      <c r="C43" s="142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43"/>
    </row>
    <row r="44" spans="2:17" ht="26.25" customHeight="1" x14ac:dyDescent="0.4">
      <c r="B44" s="141"/>
      <c r="C44" s="144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43"/>
    </row>
    <row r="45" spans="2:17" ht="15" thickBot="1" x14ac:dyDescent="0.45">
      <c r="B45" s="141"/>
      <c r="C45" s="144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43"/>
    </row>
    <row r="46" spans="2:17" ht="25.5" customHeight="1" thickBot="1" x14ac:dyDescent="0.45">
      <c r="B46" s="141"/>
      <c r="C46" s="145" t="s">
        <v>45</v>
      </c>
      <c r="D46" s="146"/>
      <c r="E46" s="147"/>
      <c r="F46" s="118"/>
      <c r="G46" s="137"/>
      <c r="H46" s="145" t="s">
        <v>46</v>
      </c>
      <c r="I46" s="146"/>
      <c r="J46" s="147"/>
      <c r="K46" s="118"/>
      <c r="L46" s="137"/>
      <c r="M46" s="137"/>
      <c r="N46" s="137"/>
      <c r="O46" s="137"/>
      <c r="P46" s="143"/>
    </row>
    <row r="47" spans="2:17" s="151" customFormat="1" ht="18.75" x14ac:dyDescent="0.4">
      <c r="B47" s="125"/>
      <c r="C47" s="148"/>
      <c r="D47" s="126"/>
      <c r="E47" s="126"/>
      <c r="F47" s="149"/>
      <c r="G47" s="126"/>
      <c r="H47" s="148"/>
      <c r="I47" s="126"/>
      <c r="J47" s="126"/>
      <c r="K47" s="149"/>
      <c r="L47" s="126"/>
      <c r="M47" s="126"/>
      <c r="N47" s="126"/>
      <c r="O47" s="126"/>
      <c r="P47" s="150"/>
    </row>
    <row r="48" spans="2:17" ht="21" x14ac:dyDescent="0.4">
      <c r="B48" s="141"/>
      <c r="C48" s="144" t="s">
        <v>64</v>
      </c>
      <c r="D48" s="137"/>
      <c r="E48" s="137"/>
      <c r="F48" s="149"/>
      <c r="G48" s="152"/>
      <c r="H48" s="152"/>
      <c r="I48" s="137"/>
      <c r="J48" s="137"/>
      <c r="K48" s="149"/>
      <c r="L48" s="137"/>
      <c r="M48" s="137"/>
      <c r="N48" s="137"/>
      <c r="O48" s="137"/>
      <c r="P48" s="143"/>
    </row>
    <row r="49" spans="2:16" ht="15" thickBot="1" x14ac:dyDescent="0.45">
      <c r="B49" s="141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43"/>
    </row>
    <row r="50" spans="2:16" ht="38.25" customHeight="1" x14ac:dyDescent="0.4">
      <c r="B50" s="141"/>
      <c r="C50" s="282" t="s">
        <v>43</v>
      </c>
      <c r="D50" s="283"/>
      <c r="E50" s="284"/>
      <c r="F50" s="153"/>
      <c r="G50" s="154">
        <v>365</v>
      </c>
      <c r="H50" s="154" t="s">
        <v>0</v>
      </c>
      <c r="I50" s="155" t="s">
        <v>37</v>
      </c>
      <c r="J50" s="153"/>
      <c r="K50" s="153"/>
      <c r="L50" s="282" t="s">
        <v>60</v>
      </c>
      <c r="M50" s="283"/>
      <c r="N50" s="284"/>
      <c r="O50" s="137"/>
      <c r="P50" s="143"/>
    </row>
    <row r="51" spans="2:16" ht="24.75" thickBot="1" x14ac:dyDescent="0.45">
      <c r="B51" s="141"/>
      <c r="C51" s="156" t="s">
        <v>10</v>
      </c>
      <c r="D51" s="120"/>
      <c r="E51" s="157" t="s">
        <v>2</v>
      </c>
      <c r="F51" s="154" t="s">
        <v>11</v>
      </c>
      <c r="G51" s="154"/>
      <c r="H51" s="154"/>
      <c r="I51" s="154"/>
      <c r="J51" s="154"/>
      <c r="K51" s="158" t="s">
        <v>14</v>
      </c>
      <c r="L51" s="156" t="s">
        <v>13</v>
      </c>
      <c r="M51" s="159" t="str">
        <f>IF($F$46="〇",ROUNDUP(D$51/$G$50,0),IF($K$46="〇",ROUNDUP($D$51/$G$52,0),"0"))</f>
        <v>0</v>
      </c>
      <c r="N51" s="157" t="s">
        <v>2</v>
      </c>
      <c r="O51" s="137"/>
      <c r="P51" s="143"/>
    </row>
    <row r="52" spans="2:16" ht="24" x14ac:dyDescent="0.4">
      <c r="B52" s="141"/>
      <c r="C52" s="137"/>
      <c r="D52" s="137"/>
      <c r="E52" s="137"/>
      <c r="F52" s="154"/>
      <c r="G52" s="154">
        <v>366</v>
      </c>
      <c r="H52" s="154" t="s">
        <v>0</v>
      </c>
      <c r="I52" s="155" t="s">
        <v>38</v>
      </c>
      <c r="J52" s="153"/>
      <c r="K52" s="153"/>
      <c r="L52" s="137"/>
      <c r="M52" s="137"/>
      <c r="N52" s="137"/>
      <c r="O52" s="137"/>
      <c r="P52" s="143"/>
    </row>
    <row r="53" spans="2:16" ht="24" customHeight="1" x14ac:dyDescent="0.4">
      <c r="B53" s="141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43"/>
    </row>
    <row r="54" spans="2:16" ht="24" customHeight="1" thickBot="1" x14ac:dyDescent="0.45">
      <c r="B54" s="141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43"/>
    </row>
    <row r="55" spans="2:16" ht="38.25" customHeight="1" x14ac:dyDescent="0.4">
      <c r="B55" s="141"/>
      <c r="C55" s="282" t="s">
        <v>60</v>
      </c>
      <c r="D55" s="283"/>
      <c r="E55" s="284"/>
      <c r="F55" s="288" t="s">
        <v>15</v>
      </c>
      <c r="G55" s="289">
        <v>0.3</v>
      </c>
      <c r="H55" s="137"/>
      <c r="I55" s="137"/>
      <c r="J55" s="137"/>
      <c r="K55" s="137"/>
      <c r="L55" s="290" t="s">
        <v>26</v>
      </c>
      <c r="M55" s="280"/>
      <c r="N55" s="281"/>
      <c r="O55" s="137"/>
      <c r="P55" s="143"/>
    </row>
    <row r="56" spans="2:16" ht="21.75" thickBot="1" x14ac:dyDescent="0.45">
      <c r="B56" s="141"/>
      <c r="C56" s="156" t="s">
        <v>13</v>
      </c>
      <c r="D56" s="160" t="str">
        <f>$M$51</f>
        <v>0</v>
      </c>
      <c r="E56" s="157" t="s">
        <v>2</v>
      </c>
      <c r="F56" s="288"/>
      <c r="G56" s="289"/>
      <c r="H56" s="137"/>
      <c r="I56" s="137"/>
      <c r="J56" s="137"/>
      <c r="K56" s="158" t="s">
        <v>14</v>
      </c>
      <c r="L56" s="161" t="s">
        <v>4</v>
      </c>
      <c r="M56" s="162">
        <f>ROUNDUP($D$56*$G$55,0)</f>
        <v>0</v>
      </c>
      <c r="N56" s="163" t="s">
        <v>2</v>
      </c>
      <c r="O56" s="137"/>
      <c r="P56" s="143"/>
    </row>
    <row r="57" spans="2:16" ht="24" customHeight="1" x14ac:dyDescent="0.4">
      <c r="B57" s="141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53"/>
      <c r="N57" s="137"/>
      <c r="O57" s="137"/>
      <c r="P57" s="143"/>
    </row>
    <row r="58" spans="2:16" ht="24" customHeight="1" thickBot="1" x14ac:dyDescent="0.45">
      <c r="B58" s="141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64" t="s">
        <v>61</v>
      </c>
      <c r="N58" s="137"/>
      <c r="O58" s="137"/>
      <c r="P58" s="143"/>
    </row>
    <row r="59" spans="2:16" ht="42.6" customHeight="1" x14ac:dyDescent="0.4">
      <c r="B59" s="141"/>
      <c r="C59" s="165"/>
      <c r="D59" s="165"/>
      <c r="E59" s="165"/>
      <c r="F59" s="166"/>
      <c r="G59" s="166"/>
      <c r="H59" s="126"/>
      <c r="I59" s="137"/>
      <c r="J59" s="137"/>
      <c r="K59" s="137"/>
      <c r="L59" s="279" t="s">
        <v>63</v>
      </c>
      <c r="M59" s="280"/>
      <c r="N59" s="281"/>
      <c r="O59" s="137"/>
      <c r="P59" s="143"/>
    </row>
    <row r="60" spans="2:16" ht="21.75" customHeight="1" thickBot="1" x14ac:dyDescent="0.45">
      <c r="B60" s="141"/>
      <c r="C60" s="126"/>
      <c r="D60" s="167"/>
      <c r="E60" s="126"/>
      <c r="F60" s="166"/>
      <c r="G60" s="166"/>
      <c r="H60" s="126"/>
      <c r="I60" s="137"/>
      <c r="J60" s="137"/>
      <c r="K60" s="158" t="s">
        <v>25</v>
      </c>
      <c r="L60" s="161" t="s">
        <v>6</v>
      </c>
      <c r="M60" s="168">
        <f>IF($M$56&gt;=74001,"75,000",ROUNDUP($M$56,-3))</f>
        <v>0</v>
      </c>
      <c r="N60" s="163" t="s">
        <v>2</v>
      </c>
      <c r="O60" s="137"/>
      <c r="P60" s="143"/>
    </row>
    <row r="61" spans="2:16" ht="18.75" x14ac:dyDescent="0.4">
      <c r="B61" s="141"/>
      <c r="C61" s="126"/>
      <c r="D61" s="126"/>
      <c r="E61" s="126"/>
      <c r="F61" s="126"/>
      <c r="G61" s="126"/>
      <c r="H61" s="126"/>
      <c r="I61" s="137"/>
      <c r="J61" s="137"/>
      <c r="K61" s="137"/>
      <c r="L61" s="137"/>
      <c r="M61" s="153" t="s">
        <v>44</v>
      </c>
      <c r="N61" s="137"/>
      <c r="O61" s="137"/>
      <c r="P61" s="143"/>
    </row>
    <row r="62" spans="2:16" ht="24" customHeight="1" x14ac:dyDescent="0.4">
      <c r="B62" s="141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  <c r="N62" s="137"/>
      <c r="O62" s="137"/>
      <c r="P62" s="143"/>
    </row>
    <row r="63" spans="2:16" ht="24" customHeight="1" thickBot="1" x14ac:dyDescent="0.45">
      <c r="B63" s="141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  <c r="O63" s="137"/>
      <c r="P63" s="143"/>
    </row>
    <row r="64" spans="2:16" ht="44.1" customHeight="1" thickTop="1" x14ac:dyDescent="0.4">
      <c r="B64" s="141"/>
      <c r="C64" s="279" t="s">
        <v>62</v>
      </c>
      <c r="D64" s="280"/>
      <c r="E64" s="281"/>
      <c r="F64" s="137"/>
      <c r="G64" s="169" t="s">
        <v>8</v>
      </c>
      <c r="H64" s="170"/>
      <c r="I64" s="171"/>
      <c r="J64" s="137"/>
      <c r="K64" s="137"/>
      <c r="L64" s="285" t="s">
        <v>1</v>
      </c>
      <c r="M64" s="286"/>
      <c r="N64" s="287"/>
      <c r="O64" s="137"/>
      <c r="P64" s="143"/>
    </row>
    <row r="65" spans="2:16" ht="24.75" thickBot="1" x14ac:dyDescent="0.45">
      <c r="B65" s="141"/>
      <c r="C65" s="161" t="s">
        <v>6</v>
      </c>
      <c r="D65" s="168">
        <f>$M$60</f>
        <v>0</v>
      </c>
      <c r="E65" s="163" t="s">
        <v>2</v>
      </c>
      <c r="F65" s="154" t="s">
        <v>15</v>
      </c>
      <c r="G65" s="161" t="s">
        <v>7</v>
      </c>
      <c r="H65" s="162">
        <v>14</v>
      </c>
      <c r="I65" s="163" t="s">
        <v>27</v>
      </c>
      <c r="J65" s="137"/>
      <c r="K65" s="154" t="s">
        <v>14</v>
      </c>
      <c r="L65" s="172" t="s">
        <v>9</v>
      </c>
      <c r="M65" s="173">
        <f>$D$65*$H$65</f>
        <v>0</v>
      </c>
      <c r="N65" s="174" t="s">
        <v>2</v>
      </c>
      <c r="O65" s="137"/>
      <c r="P65" s="143"/>
    </row>
    <row r="66" spans="2:16" ht="15" thickTop="1" x14ac:dyDescent="0.4">
      <c r="B66" s="141"/>
      <c r="C66" s="137"/>
      <c r="D66" s="137"/>
      <c r="E66" s="137"/>
      <c r="F66" s="137"/>
      <c r="G66" s="137"/>
      <c r="H66" s="137"/>
      <c r="I66" s="137"/>
      <c r="J66" s="137"/>
      <c r="K66" s="137"/>
      <c r="L66" s="175"/>
      <c r="M66" s="176"/>
      <c r="N66" s="177"/>
      <c r="O66" s="137"/>
      <c r="P66" s="143"/>
    </row>
    <row r="67" spans="2:16" ht="15" thickBot="1" x14ac:dyDescent="0.45">
      <c r="B67" s="141"/>
      <c r="C67" s="137"/>
      <c r="D67" s="178"/>
      <c r="E67" s="137"/>
      <c r="F67" s="137"/>
      <c r="G67" s="137"/>
      <c r="H67" s="137"/>
      <c r="I67" s="137"/>
      <c r="J67" s="137"/>
      <c r="K67" s="137"/>
      <c r="L67" s="179"/>
      <c r="M67" s="180"/>
      <c r="N67" s="181"/>
      <c r="O67" s="137"/>
      <c r="P67" s="143"/>
    </row>
    <row r="68" spans="2:16" ht="15" thickTop="1" x14ac:dyDescent="0.4">
      <c r="B68" s="182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4"/>
    </row>
  </sheetData>
  <sheetProtection algorithmName="SHA-512" hashValue="y+SGXROt+cqFLVaBaEjB4lrx+0WnCOt2OxqvC6aOGiC9BpxAtIAWinwDTVfsczDVUTwpTgTp0LEbGtCRq2DOQw==" saltValue="cVWonLeDq3A59Sg2NDsPOw==" spinCount="100000" sheet="1" objects="1" scenarios="1"/>
  <mergeCells count="17">
    <mergeCell ref="M31:P31"/>
    <mergeCell ref="M32:P32"/>
    <mergeCell ref="N33:P34"/>
    <mergeCell ref="C64:E64"/>
    <mergeCell ref="L50:N50"/>
    <mergeCell ref="L59:N59"/>
    <mergeCell ref="L64:N64"/>
    <mergeCell ref="C55:E55"/>
    <mergeCell ref="F55:F56"/>
    <mergeCell ref="G55:G56"/>
    <mergeCell ref="L55:N55"/>
    <mergeCell ref="C50:E50"/>
    <mergeCell ref="B2:P2"/>
    <mergeCell ref="G21:P22"/>
    <mergeCell ref="H29:P30"/>
    <mergeCell ref="B25:P25"/>
    <mergeCell ref="B21:F22"/>
  </mergeCells>
  <phoneticPr fontId="1"/>
  <dataValidations count="1">
    <dataValidation type="list" allowBlank="1" showInputMessage="1" showErrorMessage="1" sqref="K46 F46">
      <formula1>"〇,　"</formula1>
    </dataValidation>
  </dataValidations>
  <printOptions horizontalCentered="1" verticalCentered="1"/>
  <pageMargins left="0" right="0" top="0.74803149606299213" bottom="0" header="0.31496062992125984" footer="0.31496062992125984"/>
  <pageSetup paperSize="9" scale="5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12</xdr:col>
                    <xdr:colOff>361950</xdr:colOff>
                    <xdr:row>32</xdr:row>
                    <xdr:rowOff>57150</xdr:rowOff>
                  </from>
                  <to>
                    <xdr:col>12</xdr:col>
                    <xdr:colOff>619125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11</xdr:col>
                    <xdr:colOff>180975</xdr:colOff>
                    <xdr:row>65</xdr:row>
                    <xdr:rowOff>66675</xdr:rowOff>
                  </from>
                  <to>
                    <xdr:col>11</xdr:col>
                    <xdr:colOff>438150</xdr:colOff>
                    <xdr:row>66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2:P58"/>
  <sheetViews>
    <sheetView view="pageBreakPreview" zoomScale="85" zoomScaleNormal="100" zoomScaleSheetLayoutView="85" zoomScalePageLayoutView="80" workbookViewId="0"/>
  </sheetViews>
  <sheetFormatPr defaultColWidth="9" defaultRowHeight="14.25" x14ac:dyDescent="0.4"/>
  <cols>
    <col min="1" max="1" width="9" style="1"/>
    <col min="2" max="2" width="3.375" style="1" customWidth="1"/>
    <col min="3" max="3" width="7.5" style="1" customWidth="1"/>
    <col min="4" max="4" width="15.625" style="1" customWidth="1"/>
    <col min="5" max="6" width="9" style="1"/>
    <col min="7" max="7" width="16.125" style="1" bestFit="1" customWidth="1"/>
    <col min="8" max="9" width="9" style="1"/>
    <col min="10" max="10" width="11.75" style="1" customWidth="1"/>
    <col min="11" max="11" width="12.875" style="1" customWidth="1"/>
    <col min="12" max="12" width="9" style="1"/>
    <col min="13" max="13" width="15.625" style="1" customWidth="1"/>
    <col min="14" max="14" width="9" style="1"/>
    <col min="15" max="15" width="3.375" style="1" customWidth="1"/>
    <col min="16" max="16384" width="9" style="1"/>
  </cols>
  <sheetData>
    <row r="2" spans="2:16" ht="36.75" customHeight="1" x14ac:dyDescent="0.4">
      <c r="B2" s="291" t="s">
        <v>50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</row>
    <row r="3" spans="2:16" ht="14.25" customHeight="1" x14ac:dyDescent="0.4">
      <c r="C3" s="14"/>
    </row>
    <row r="4" spans="2:16" ht="14.25" customHeight="1" x14ac:dyDescent="0.4">
      <c r="C4" s="14"/>
    </row>
    <row r="5" spans="2:16" ht="14.25" customHeight="1" x14ac:dyDescent="0.4">
      <c r="C5" s="14"/>
    </row>
    <row r="6" spans="2:16" ht="14.25" customHeight="1" x14ac:dyDescent="0.4">
      <c r="C6" s="14"/>
    </row>
    <row r="7" spans="2:16" ht="14.25" customHeight="1" x14ac:dyDescent="0.4">
      <c r="C7" s="14"/>
    </row>
    <row r="8" spans="2:16" ht="14.25" customHeight="1" x14ac:dyDescent="0.4">
      <c r="C8" s="14"/>
    </row>
    <row r="9" spans="2:16" ht="14.25" customHeight="1" x14ac:dyDescent="0.4">
      <c r="C9" s="14"/>
    </row>
    <row r="10" spans="2:16" ht="14.25" customHeight="1" x14ac:dyDescent="0.4">
      <c r="C10" s="14"/>
    </row>
    <row r="11" spans="2:16" ht="14.25" customHeight="1" x14ac:dyDescent="0.4">
      <c r="C11" s="14"/>
    </row>
    <row r="12" spans="2:16" ht="14.25" customHeight="1" x14ac:dyDescent="0.4">
      <c r="C12" s="14"/>
    </row>
    <row r="13" spans="2:16" ht="14.25" customHeight="1" x14ac:dyDescent="0.4">
      <c r="C13" s="14"/>
    </row>
    <row r="14" spans="2:16" ht="14.25" customHeight="1" x14ac:dyDescent="0.4">
      <c r="C14" s="14"/>
    </row>
    <row r="15" spans="2:16" ht="14.25" customHeight="1" x14ac:dyDescent="0.4">
      <c r="C15" s="14"/>
    </row>
    <row r="16" spans="2:16" ht="14.25" customHeight="1" x14ac:dyDescent="0.4">
      <c r="C16" s="14"/>
    </row>
    <row r="17" spans="2:15" ht="14.25" customHeight="1" x14ac:dyDescent="0.4">
      <c r="C17" s="14"/>
    </row>
    <row r="18" spans="2:15" ht="14.25" customHeight="1" x14ac:dyDescent="0.4">
      <c r="C18" s="14"/>
    </row>
    <row r="19" spans="2:15" ht="14.25" customHeight="1" x14ac:dyDescent="0.4">
      <c r="C19" s="14"/>
    </row>
    <row r="20" spans="2:15" ht="14.25" customHeight="1" x14ac:dyDescent="0.4">
      <c r="C20" s="14"/>
    </row>
    <row r="21" spans="2:15" ht="14.25" customHeight="1" thickBot="1" x14ac:dyDescent="0.45">
      <c r="C21" s="14"/>
    </row>
    <row r="22" spans="2:15" ht="24.75" customHeight="1" x14ac:dyDescent="0.4">
      <c r="B22" s="218" t="s">
        <v>42</v>
      </c>
      <c r="C22" s="219"/>
      <c r="D22" s="219"/>
      <c r="E22" s="220"/>
      <c r="F22" s="225"/>
      <c r="G22" s="248"/>
      <c r="H22" s="248"/>
      <c r="I22" s="248"/>
      <c r="J22" s="248"/>
      <c r="K22" s="248"/>
      <c r="L22" s="248"/>
      <c r="M22" s="248"/>
      <c r="N22" s="248"/>
      <c r="O22" s="249"/>
    </row>
    <row r="23" spans="2:15" ht="30.75" customHeight="1" thickBot="1" x14ac:dyDescent="0.45">
      <c r="B23" s="221"/>
      <c r="C23" s="222"/>
      <c r="D23" s="222"/>
      <c r="E23" s="223"/>
      <c r="F23" s="250"/>
      <c r="G23" s="250"/>
      <c r="H23" s="250"/>
      <c r="I23" s="250"/>
      <c r="J23" s="250"/>
      <c r="K23" s="250"/>
      <c r="L23" s="250"/>
      <c r="M23" s="250"/>
      <c r="N23" s="250"/>
      <c r="O23" s="251"/>
    </row>
    <row r="24" spans="2:15" ht="30.75" customHeight="1" x14ac:dyDescent="0.4">
      <c r="B24" s="88"/>
      <c r="C24" s="88"/>
      <c r="D24" s="88"/>
      <c r="E24" s="88"/>
      <c r="F24" s="89"/>
      <c r="G24" s="89"/>
      <c r="H24" s="89"/>
      <c r="I24" s="89"/>
      <c r="J24" s="89"/>
      <c r="K24" s="89"/>
      <c r="L24" s="89"/>
      <c r="M24" s="89"/>
      <c r="N24" s="89"/>
      <c r="O24" s="89"/>
    </row>
    <row r="25" spans="2:15" ht="14.25" customHeight="1" x14ac:dyDescent="0.4"/>
    <row r="27" spans="2:15" x14ac:dyDescent="0.4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8"/>
    </row>
    <row r="28" spans="2:15" x14ac:dyDescent="0.4">
      <c r="B28" s="5"/>
      <c r="C28" s="37" t="s">
        <v>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7"/>
    </row>
    <row r="29" spans="2:15" x14ac:dyDescent="0.4">
      <c r="B29" s="5"/>
      <c r="C29" s="3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</row>
    <row r="30" spans="2:15" x14ac:dyDescent="0.4">
      <c r="B30" s="5"/>
      <c r="C30" s="3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7"/>
    </row>
    <row r="31" spans="2:15" x14ac:dyDescent="0.4">
      <c r="B31" s="5"/>
      <c r="C31" s="3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7"/>
    </row>
    <row r="32" spans="2:15" x14ac:dyDescent="0.4">
      <c r="B32" s="5"/>
      <c r="C32" s="3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7"/>
    </row>
    <row r="33" spans="2:15" ht="15" thickBot="1" x14ac:dyDescent="0.45">
      <c r="B33" s="5"/>
      <c r="C33" s="3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</row>
    <row r="34" spans="2:15" ht="27.75" customHeight="1" thickBot="1" x14ac:dyDescent="0.45">
      <c r="B34" s="5"/>
      <c r="C34" s="53" t="s">
        <v>30</v>
      </c>
      <c r="D34" s="121"/>
      <c r="E34" s="54" t="s">
        <v>31</v>
      </c>
      <c r="F34" s="121"/>
      <c r="G34" s="54" t="s">
        <v>32</v>
      </c>
      <c r="H34" s="185"/>
      <c r="I34" s="54" t="s">
        <v>0</v>
      </c>
      <c r="J34" s="9"/>
      <c r="K34" s="85" t="str">
        <f>D34&amp;"/"&amp;F34&amp;"/"&amp;H34</f>
        <v>//</v>
      </c>
      <c r="L34" s="23" t="s">
        <v>35</v>
      </c>
      <c r="M34" s="6"/>
      <c r="N34" s="6"/>
      <c r="O34" s="7"/>
    </row>
    <row r="35" spans="2:15" s="29" customFormat="1" x14ac:dyDescent="0.4">
      <c r="B35" s="25"/>
      <c r="C35" s="26"/>
      <c r="D35" s="27"/>
      <c r="E35" s="27"/>
      <c r="F35" s="27"/>
      <c r="G35" s="27"/>
      <c r="H35" s="26"/>
      <c r="I35" s="27"/>
      <c r="J35" s="27"/>
      <c r="K35" s="27"/>
      <c r="L35" s="27"/>
      <c r="M35" s="27"/>
      <c r="N35" s="27"/>
      <c r="O35" s="28"/>
    </row>
    <row r="36" spans="2:15" s="29" customFormat="1" ht="15" thickBot="1" x14ac:dyDescent="0.45">
      <c r="B36" s="25"/>
      <c r="C36" s="26"/>
      <c r="D36" s="27"/>
      <c r="E36" s="27"/>
      <c r="F36" s="27"/>
      <c r="G36" s="27"/>
      <c r="H36" s="26"/>
      <c r="I36" s="27"/>
      <c r="J36" s="27"/>
      <c r="K36" s="27"/>
      <c r="L36" s="27"/>
      <c r="M36" s="27"/>
      <c r="N36" s="27"/>
      <c r="O36" s="28"/>
    </row>
    <row r="37" spans="2:15" s="29" customFormat="1" ht="24.75" customHeight="1" thickBot="1" x14ac:dyDescent="0.45">
      <c r="B37" s="25"/>
      <c r="C37" s="52" t="s">
        <v>39</v>
      </c>
      <c r="D37" s="51"/>
      <c r="E37" s="51" t="s">
        <v>40</v>
      </c>
      <c r="F37" s="51"/>
      <c r="G37" s="51"/>
      <c r="H37" s="52"/>
      <c r="I37" s="51"/>
      <c r="J37" s="51"/>
      <c r="K37" s="82">
        <v>44313</v>
      </c>
      <c r="L37" s="58" t="s">
        <v>36</v>
      </c>
      <c r="M37" s="27"/>
      <c r="N37" s="27"/>
      <c r="O37" s="28"/>
    </row>
    <row r="38" spans="2:15" ht="15" thickBot="1" x14ac:dyDescent="0.45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7"/>
    </row>
    <row r="39" spans="2:15" ht="70.5" customHeight="1" x14ac:dyDescent="0.4">
      <c r="B39" s="5"/>
      <c r="C39" s="299" t="s">
        <v>65</v>
      </c>
      <c r="D39" s="300"/>
      <c r="E39" s="301"/>
      <c r="F39" s="21"/>
      <c r="G39" s="304" t="s">
        <v>88</v>
      </c>
      <c r="H39" s="305"/>
      <c r="I39" s="305"/>
      <c r="J39" s="305"/>
      <c r="K39" s="21"/>
      <c r="L39" s="299" t="s">
        <v>66</v>
      </c>
      <c r="M39" s="300"/>
      <c r="N39" s="301"/>
      <c r="O39" s="7"/>
    </row>
    <row r="40" spans="2:15" ht="26.25" thickBot="1" x14ac:dyDescent="0.45">
      <c r="B40" s="5"/>
      <c r="C40" s="100" t="s">
        <v>10</v>
      </c>
      <c r="D40" s="120"/>
      <c r="E40" s="101" t="s">
        <v>2</v>
      </c>
      <c r="F40" s="36" t="s">
        <v>11</v>
      </c>
      <c r="G40" s="103" t="e">
        <f>DATEDIF($K$34,$K$37,"d")+1</f>
        <v>#VALUE!</v>
      </c>
      <c r="H40" s="104" t="s">
        <v>0</v>
      </c>
      <c r="I40" s="36"/>
      <c r="J40" s="36"/>
      <c r="K40" s="32" t="s">
        <v>14</v>
      </c>
      <c r="L40" s="100" t="s">
        <v>13</v>
      </c>
      <c r="M40" s="102" t="e">
        <f>ROUNDUP($D$40/$G$40,0)</f>
        <v>#VALUE!</v>
      </c>
      <c r="N40" s="101" t="s">
        <v>2</v>
      </c>
      <c r="O40" s="7"/>
    </row>
    <row r="41" spans="2:15" ht="24" x14ac:dyDescent="0.4">
      <c r="B41" s="5"/>
      <c r="C41" s="6"/>
      <c r="D41" s="6"/>
      <c r="E41" s="6"/>
      <c r="F41" s="36"/>
      <c r="G41" s="36"/>
      <c r="H41" s="36"/>
      <c r="I41" s="36"/>
      <c r="J41" s="21"/>
      <c r="K41" s="21"/>
      <c r="L41" s="6"/>
      <c r="M41" s="6"/>
      <c r="N41" s="6"/>
      <c r="O41" s="7"/>
    </row>
    <row r="42" spans="2:15" ht="24" customHeight="1" x14ac:dyDescent="0.4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7"/>
    </row>
    <row r="43" spans="2:15" ht="24" customHeight="1" thickBot="1" x14ac:dyDescent="0.45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7"/>
    </row>
    <row r="44" spans="2:15" ht="66" customHeight="1" x14ac:dyDescent="0.4">
      <c r="B44" s="5"/>
      <c r="C44" s="231" t="s">
        <v>67</v>
      </c>
      <c r="D44" s="232"/>
      <c r="E44" s="233"/>
      <c r="F44" s="302" t="s">
        <v>15</v>
      </c>
      <c r="G44" s="303">
        <v>0.3</v>
      </c>
      <c r="H44" s="6"/>
      <c r="I44" s="6"/>
      <c r="J44" s="6"/>
      <c r="K44" s="6"/>
      <c r="L44" s="293" t="s">
        <v>63</v>
      </c>
      <c r="M44" s="294"/>
      <c r="N44" s="295"/>
      <c r="O44" s="7"/>
    </row>
    <row r="45" spans="2:15" ht="21.75" thickBot="1" x14ac:dyDescent="0.45">
      <c r="B45" s="5"/>
      <c r="C45" s="99" t="s">
        <v>13</v>
      </c>
      <c r="D45" s="105" t="e">
        <f>$M$40</f>
        <v>#VALUE!</v>
      </c>
      <c r="E45" s="91" t="s">
        <v>2</v>
      </c>
      <c r="F45" s="302"/>
      <c r="G45" s="303"/>
      <c r="H45" s="6"/>
      <c r="I45" s="6"/>
      <c r="J45" s="6"/>
      <c r="K45" s="32" t="s">
        <v>14</v>
      </c>
      <c r="L45" s="99" t="s">
        <v>4</v>
      </c>
      <c r="M45" s="105" t="e">
        <f>ROUNDUP($D$45*$G$44,0)</f>
        <v>#VALUE!</v>
      </c>
      <c r="N45" s="91" t="s">
        <v>2</v>
      </c>
      <c r="O45" s="7"/>
    </row>
    <row r="46" spans="2:15" ht="24" customHeight="1" x14ac:dyDescent="0.4"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21"/>
      <c r="N46" s="6"/>
      <c r="O46" s="7"/>
    </row>
    <row r="47" spans="2:15" ht="24" customHeight="1" thickBot="1" x14ac:dyDescent="0.45"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97" t="s">
        <v>68</v>
      </c>
      <c r="N47" s="6"/>
      <c r="O47" s="7"/>
    </row>
    <row r="48" spans="2:15" ht="44.25" customHeight="1" x14ac:dyDescent="0.4">
      <c r="B48" s="5"/>
      <c r="C48" s="49"/>
      <c r="D48" s="49"/>
      <c r="E48" s="49"/>
      <c r="F48" s="50"/>
      <c r="G48" s="50"/>
      <c r="H48" s="27"/>
      <c r="I48" s="6"/>
      <c r="J48" s="6"/>
      <c r="K48" s="6"/>
      <c r="L48" s="293" t="s">
        <v>63</v>
      </c>
      <c r="M48" s="294"/>
      <c r="N48" s="295"/>
      <c r="O48" s="7"/>
    </row>
    <row r="49" spans="2:15" ht="21.75" customHeight="1" thickBot="1" x14ac:dyDescent="0.45">
      <c r="B49" s="5"/>
      <c r="C49" s="27"/>
      <c r="D49" s="42"/>
      <c r="E49" s="27"/>
      <c r="F49" s="50"/>
      <c r="G49" s="50"/>
      <c r="H49" s="27"/>
      <c r="I49" s="6"/>
      <c r="J49" s="6"/>
      <c r="K49" s="32" t="s">
        <v>14</v>
      </c>
      <c r="L49" s="99" t="s">
        <v>6</v>
      </c>
      <c r="M49" s="106" t="e">
        <f>IF($M$45&gt;=74001,"75,000",IF($M$45&lt;=25000,"25,000",ROUNDUP($M$45,-3)))</f>
        <v>#VALUE!</v>
      </c>
      <c r="N49" s="91" t="s">
        <v>2</v>
      </c>
      <c r="O49" s="7"/>
    </row>
    <row r="50" spans="2:15" ht="18.75" x14ac:dyDescent="0.4">
      <c r="B50" s="5"/>
      <c r="C50" s="27"/>
      <c r="D50" s="27"/>
      <c r="E50" s="27"/>
      <c r="F50" s="27"/>
      <c r="G50" s="27"/>
      <c r="H50" s="27"/>
      <c r="I50" s="6"/>
      <c r="J50" s="6"/>
      <c r="K50" s="6"/>
      <c r="L50" s="6"/>
      <c r="M50" s="21" t="s">
        <v>48</v>
      </c>
      <c r="N50" s="6"/>
      <c r="O50" s="7"/>
    </row>
    <row r="51" spans="2:15" ht="18.75" x14ac:dyDescent="0.4">
      <c r="B51" s="5"/>
      <c r="C51" s="27"/>
      <c r="D51" s="27"/>
      <c r="E51" s="27"/>
      <c r="F51" s="27"/>
      <c r="G51" s="27"/>
      <c r="H51" s="27"/>
      <c r="I51" s="6"/>
      <c r="J51" s="6"/>
      <c r="K51" s="6"/>
      <c r="L51" s="6"/>
      <c r="M51" s="21" t="s">
        <v>49</v>
      </c>
      <c r="N51" s="6"/>
      <c r="O51" s="7"/>
    </row>
    <row r="52" spans="2:15" ht="24" customHeight="1" x14ac:dyDescent="0.4"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</row>
    <row r="53" spans="2:15" ht="24" customHeight="1" thickBot="1" x14ac:dyDescent="0.45"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7"/>
    </row>
    <row r="54" spans="2:15" ht="44.25" customHeight="1" thickTop="1" x14ac:dyDescent="0.4">
      <c r="B54" s="5"/>
      <c r="C54" s="293" t="s">
        <v>69</v>
      </c>
      <c r="D54" s="294"/>
      <c r="E54" s="295"/>
      <c r="F54" s="6"/>
      <c r="G54" s="113" t="s">
        <v>8</v>
      </c>
      <c r="H54" s="112"/>
      <c r="I54" s="114"/>
      <c r="J54" s="6"/>
      <c r="K54" s="6"/>
      <c r="L54" s="296" t="s">
        <v>1</v>
      </c>
      <c r="M54" s="297"/>
      <c r="N54" s="298"/>
      <c r="O54" s="7"/>
    </row>
    <row r="55" spans="2:15" ht="24.75" thickBot="1" x14ac:dyDescent="0.45">
      <c r="B55" s="5"/>
      <c r="C55" s="99" t="s">
        <v>7</v>
      </c>
      <c r="D55" s="106" t="e">
        <f>$M$49</f>
        <v>#VALUE!</v>
      </c>
      <c r="E55" s="91" t="s">
        <v>2</v>
      </c>
      <c r="F55" s="36" t="s">
        <v>15</v>
      </c>
      <c r="G55" s="99" t="s">
        <v>9</v>
      </c>
      <c r="H55" s="92">
        <v>14</v>
      </c>
      <c r="I55" s="91" t="s">
        <v>27</v>
      </c>
      <c r="J55" s="6"/>
      <c r="K55" s="36" t="s">
        <v>14</v>
      </c>
      <c r="L55" s="115" t="s">
        <v>16</v>
      </c>
      <c r="M55" s="116" t="e">
        <f>IF($M$40="0","ERROR！",$D$55*$H$55)</f>
        <v>#VALUE!</v>
      </c>
      <c r="N55" s="117" t="s">
        <v>2</v>
      </c>
      <c r="O55" s="7"/>
    </row>
    <row r="56" spans="2:15" ht="15" thickTop="1" x14ac:dyDescent="0.4">
      <c r="B56" s="5"/>
      <c r="C56" s="6"/>
      <c r="D56" s="6"/>
      <c r="E56" s="6"/>
      <c r="F56" s="6"/>
      <c r="G56" s="6"/>
      <c r="H56" s="6"/>
      <c r="I56" s="6"/>
      <c r="J56" s="6"/>
      <c r="K56" s="6"/>
      <c r="L56" s="76"/>
      <c r="M56" s="77"/>
      <c r="N56" s="78"/>
      <c r="O56" s="7"/>
    </row>
    <row r="57" spans="2:15" ht="15" thickBot="1" x14ac:dyDescent="0.45">
      <c r="B57" s="5"/>
      <c r="C57" s="6"/>
      <c r="D57" s="23"/>
      <c r="E57" s="6"/>
      <c r="F57" s="6"/>
      <c r="G57" s="6"/>
      <c r="H57" s="6"/>
      <c r="I57" s="6"/>
      <c r="J57" s="6"/>
      <c r="K57" s="6"/>
      <c r="L57" s="79"/>
      <c r="M57" s="80"/>
      <c r="N57" s="81"/>
      <c r="O57" s="7"/>
    </row>
    <row r="58" spans="2:15" ht="15" thickTop="1" x14ac:dyDescent="0.4">
      <c r="B58" s="10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2"/>
    </row>
  </sheetData>
  <sheetProtection algorithmName="SHA-512" hashValue="H1lU3QeEsdsjtuE/XL9tYZuQJAi1XdRkGs+e7TjOhYdOIdLMU9LetPcRzRRZZg29rgv/c1VSS83nxe6D5dCztw==" saltValue="JZurdN8CVkjktTwMXIIsjw==" spinCount="100000" sheet="1" objects="1" scenarios="1"/>
  <mergeCells count="13">
    <mergeCell ref="B2:P2"/>
    <mergeCell ref="F22:O23"/>
    <mergeCell ref="L48:N48"/>
    <mergeCell ref="C54:E54"/>
    <mergeCell ref="L54:N54"/>
    <mergeCell ref="C39:E39"/>
    <mergeCell ref="L39:N39"/>
    <mergeCell ref="C44:E44"/>
    <mergeCell ref="F44:F45"/>
    <mergeCell ref="G44:G45"/>
    <mergeCell ref="L44:N44"/>
    <mergeCell ref="G39:J39"/>
    <mergeCell ref="B22:E23"/>
  </mergeCells>
  <phoneticPr fontId="1"/>
  <dataValidations count="3">
    <dataValidation type="list" allowBlank="1" showInputMessage="1" showErrorMessage="1" sqref="F35:F37">
      <formula1>"〇,　"</formula1>
    </dataValidation>
    <dataValidation type="list" allowBlank="1" showInputMessage="1" showErrorMessage="1" sqref="D34">
      <formula1>"2020,2021"</formula1>
    </dataValidation>
    <dataValidation type="list" allowBlank="1" showInputMessage="1" showErrorMessage="1" sqref="F34">
      <formula1>"1,2,3,4,5,,6,7,8,9,10,11,12"</formula1>
    </dataValidation>
  </dataValidations>
  <printOptions horizontalCentered="1" verticalCentered="1"/>
  <pageMargins left="0" right="0" top="0" bottom="0" header="0.31496062992125984" footer="0.31496062992125984"/>
  <pageSetup paperSize="9" scale="5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11</xdr:col>
                    <xdr:colOff>133350</xdr:colOff>
                    <xdr:row>55</xdr:row>
                    <xdr:rowOff>47625</xdr:rowOff>
                  </from>
                  <to>
                    <xdr:col>11</xdr:col>
                    <xdr:colOff>390525</xdr:colOff>
                    <xdr:row>56</xdr:row>
                    <xdr:rowOff>114300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作業用!$B$4:$B$34</xm:f>
          </x14:formula1>
          <xm:sqref>H34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B2:T62"/>
  <sheetViews>
    <sheetView view="pageBreakPreview" zoomScale="85" zoomScaleNormal="100" zoomScaleSheetLayoutView="85" workbookViewId="0">
      <selection activeCell="F12" sqref="F12:S13"/>
    </sheetView>
  </sheetViews>
  <sheetFormatPr defaultColWidth="9" defaultRowHeight="14.25" x14ac:dyDescent="0.4"/>
  <cols>
    <col min="1" max="1" width="4.75" style="122" customWidth="1"/>
    <col min="2" max="2" width="5.375" style="122" customWidth="1"/>
    <col min="3" max="3" width="3.375" style="122" customWidth="1"/>
    <col min="4" max="4" width="5.625" style="122" customWidth="1"/>
    <col min="5" max="5" width="21.125" style="122" customWidth="1"/>
    <col min="6" max="6" width="5.625" style="122" customWidth="1"/>
    <col min="7" max="7" width="3.375" style="122" customWidth="1"/>
    <col min="8" max="9" width="3.375" style="188" customWidth="1"/>
    <col min="10" max="10" width="5.625" style="122" customWidth="1"/>
    <col min="11" max="11" width="15.625" style="122" customWidth="1"/>
    <col min="12" max="12" width="5.625" style="122" customWidth="1"/>
    <col min="13" max="13" width="3.375" style="122" customWidth="1"/>
    <col min="14" max="15" width="3.375" style="188" customWidth="1"/>
    <col min="16" max="16" width="5.625" style="122" customWidth="1"/>
    <col min="17" max="17" width="18.875" style="122" customWidth="1"/>
    <col min="18" max="18" width="13.625" style="122" customWidth="1"/>
    <col min="19" max="19" width="3.375" style="122" customWidth="1"/>
    <col min="20" max="20" width="6.25" style="122" customWidth="1"/>
    <col min="21" max="21" width="4.375" style="122" customWidth="1"/>
    <col min="22" max="16384" width="9" style="122"/>
  </cols>
  <sheetData>
    <row r="2" spans="2:20" ht="35.25" x14ac:dyDescent="0.4">
      <c r="C2" s="306" t="s">
        <v>50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8"/>
      <c r="S2" s="308"/>
      <c r="T2" s="308"/>
    </row>
    <row r="3" spans="2:20" ht="33" x14ac:dyDescent="0.4">
      <c r="C3" s="186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2:20" ht="33" x14ac:dyDescent="0.4">
      <c r="C4" s="186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</row>
    <row r="5" spans="2:20" ht="33" x14ac:dyDescent="0.4">
      <c r="C5" s="186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</row>
    <row r="6" spans="2:20" ht="33" x14ac:dyDescent="0.4">
      <c r="C6" s="186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</row>
    <row r="7" spans="2:20" ht="33" x14ac:dyDescent="0.4">
      <c r="C7" s="186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</row>
    <row r="8" spans="2:20" ht="33" x14ac:dyDescent="0.4">
      <c r="C8" s="186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</row>
    <row r="9" spans="2:20" ht="33" x14ac:dyDescent="0.4">
      <c r="C9" s="186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</row>
    <row r="10" spans="2:20" ht="33" x14ac:dyDescent="0.4">
      <c r="C10" s="186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</row>
    <row r="11" spans="2:20" ht="10.5" customHeight="1" thickBot="1" x14ac:dyDescent="0.45">
      <c r="C11" s="186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</row>
    <row r="12" spans="2:20" ht="24.75" customHeight="1" x14ac:dyDescent="0.4">
      <c r="C12" s="262" t="s">
        <v>42</v>
      </c>
      <c r="D12" s="312"/>
      <c r="E12" s="313"/>
      <c r="F12" s="224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6"/>
    </row>
    <row r="13" spans="2:20" ht="30.75" customHeight="1" thickBot="1" x14ac:dyDescent="0.45">
      <c r="B13" s="124"/>
      <c r="C13" s="314"/>
      <c r="D13" s="315"/>
      <c r="E13" s="316"/>
      <c r="F13" s="227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9"/>
    </row>
    <row r="14" spans="2:20" ht="24" customHeight="1" x14ac:dyDescent="0.4"/>
    <row r="15" spans="2:20" ht="26.25" customHeight="1" x14ac:dyDescent="0.4">
      <c r="B15" s="317" t="s">
        <v>83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</row>
    <row r="19" spans="2:19" ht="28.5" customHeight="1" x14ac:dyDescent="0.4">
      <c r="J19" s="189" t="s">
        <v>17</v>
      </c>
      <c r="K19" s="190"/>
    </row>
    <row r="20" spans="2:19" x14ac:dyDescent="0.4">
      <c r="J20" s="191"/>
      <c r="K20" s="191"/>
    </row>
    <row r="22" spans="2:19" x14ac:dyDescent="0.4">
      <c r="C22" s="138"/>
      <c r="D22" s="139"/>
      <c r="E22" s="139"/>
      <c r="F22" s="139"/>
      <c r="G22" s="139"/>
      <c r="H22" s="192"/>
      <c r="I22" s="192"/>
      <c r="J22" s="139"/>
      <c r="K22" s="139"/>
      <c r="L22" s="139"/>
      <c r="M22" s="139"/>
      <c r="N22" s="192"/>
      <c r="O22" s="192"/>
      <c r="P22" s="139"/>
      <c r="Q22" s="139"/>
      <c r="R22" s="139"/>
      <c r="S22" s="140"/>
    </row>
    <row r="23" spans="2:19" x14ac:dyDescent="0.4">
      <c r="C23" s="141"/>
      <c r="D23" s="144" t="s">
        <v>3</v>
      </c>
      <c r="E23" s="137"/>
      <c r="F23" s="137"/>
      <c r="G23" s="137"/>
      <c r="H23" s="153"/>
      <c r="I23" s="153"/>
      <c r="J23" s="137"/>
      <c r="K23" s="137"/>
      <c r="L23" s="137"/>
      <c r="M23" s="137"/>
      <c r="N23" s="153"/>
      <c r="O23" s="153"/>
      <c r="P23" s="137"/>
      <c r="Q23" s="137"/>
      <c r="R23" s="137"/>
      <c r="S23" s="143"/>
    </row>
    <row r="24" spans="2:19" x14ac:dyDescent="0.4">
      <c r="C24" s="141"/>
      <c r="D24" s="144"/>
      <c r="E24" s="137"/>
      <c r="F24" s="137"/>
      <c r="G24" s="137"/>
      <c r="H24" s="153"/>
      <c r="I24" s="153"/>
      <c r="J24" s="137"/>
      <c r="K24" s="137"/>
      <c r="L24" s="137"/>
      <c r="M24" s="137"/>
      <c r="N24" s="153"/>
      <c r="O24" s="153"/>
      <c r="P24" s="137"/>
      <c r="Q24" s="137"/>
      <c r="R24" s="137"/>
      <c r="S24" s="143"/>
    </row>
    <row r="25" spans="2:19" x14ac:dyDescent="0.4">
      <c r="C25" s="141"/>
      <c r="D25" s="144"/>
      <c r="E25" s="137"/>
      <c r="F25" s="137"/>
      <c r="G25" s="137"/>
      <c r="H25" s="153"/>
      <c r="I25" s="153"/>
      <c r="J25" s="137"/>
      <c r="K25" s="137"/>
      <c r="L25" s="137"/>
      <c r="M25" s="137"/>
      <c r="N25" s="153"/>
      <c r="O25" s="153"/>
      <c r="P25" s="137"/>
      <c r="Q25" s="137"/>
      <c r="R25" s="137"/>
      <c r="S25" s="143"/>
    </row>
    <row r="26" spans="2:19" x14ac:dyDescent="0.4">
      <c r="C26" s="141"/>
      <c r="D26" s="137"/>
      <c r="E26" s="137"/>
      <c r="F26" s="137"/>
      <c r="G26" s="137"/>
      <c r="H26" s="153"/>
      <c r="I26" s="153"/>
      <c r="J26" s="137"/>
      <c r="K26" s="137"/>
      <c r="L26" s="137"/>
      <c r="M26" s="137"/>
      <c r="N26" s="153"/>
      <c r="O26" s="153"/>
      <c r="P26" s="137"/>
      <c r="Q26" s="137"/>
      <c r="R26" s="137"/>
      <c r="S26" s="143"/>
    </row>
    <row r="27" spans="2:19" x14ac:dyDescent="0.4">
      <c r="C27" s="141"/>
      <c r="E27" s="137"/>
      <c r="F27" s="137"/>
      <c r="G27" s="137"/>
      <c r="H27" s="153"/>
      <c r="I27" s="153"/>
      <c r="J27" s="137"/>
      <c r="K27" s="137"/>
      <c r="L27" s="137"/>
      <c r="M27" s="137"/>
      <c r="N27" s="153"/>
      <c r="O27" s="153"/>
      <c r="P27" s="137"/>
      <c r="Q27" s="137"/>
      <c r="R27" s="137"/>
      <c r="S27" s="143"/>
    </row>
    <row r="28" spans="2:19" ht="26.25" customHeight="1" x14ac:dyDescent="0.4">
      <c r="B28" s="143"/>
      <c r="C28" s="144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S28" s="143"/>
    </row>
    <row r="29" spans="2:19" ht="15" thickBot="1" x14ac:dyDescent="0.45">
      <c r="B29" s="143"/>
      <c r="C29" s="144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S29" s="143"/>
    </row>
    <row r="30" spans="2:19" ht="25.5" customHeight="1" thickBot="1" x14ac:dyDescent="0.45">
      <c r="B30" s="143"/>
      <c r="D30" s="145" t="s">
        <v>45</v>
      </c>
      <c r="E30" s="147"/>
      <c r="F30" s="118"/>
      <c r="G30" s="137"/>
      <c r="H30" s="122"/>
      <c r="I30" s="145" t="s">
        <v>46</v>
      </c>
      <c r="J30" s="147"/>
      <c r="K30" s="147"/>
      <c r="L30" s="118"/>
      <c r="M30" s="137"/>
      <c r="N30" s="137"/>
      <c r="O30" s="137"/>
      <c r="P30" s="137"/>
      <c r="Q30" s="137"/>
      <c r="S30" s="143"/>
    </row>
    <row r="31" spans="2:19" ht="15" thickBot="1" x14ac:dyDescent="0.45">
      <c r="C31" s="141"/>
      <c r="D31" s="137"/>
      <c r="E31" s="137"/>
      <c r="F31" s="137"/>
      <c r="G31" s="137"/>
      <c r="H31" s="153"/>
      <c r="I31" s="153"/>
      <c r="J31" s="137"/>
      <c r="K31" s="137"/>
      <c r="L31" s="137"/>
      <c r="M31" s="137"/>
      <c r="N31" s="153"/>
      <c r="O31" s="153"/>
      <c r="P31" s="137"/>
      <c r="Q31" s="137"/>
      <c r="R31" s="137"/>
      <c r="S31" s="143"/>
    </row>
    <row r="32" spans="2:19" ht="34.5" customHeight="1" x14ac:dyDescent="0.4">
      <c r="C32" s="141"/>
      <c r="D32" s="309" t="s">
        <v>70</v>
      </c>
      <c r="E32" s="310"/>
      <c r="F32" s="311"/>
      <c r="G32" s="193"/>
      <c r="H32" s="153"/>
      <c r="I32" s="153"/>
      <c r="J32" s="309" t="s">
        <v>86</v>
      </c>
      <c r="K32" s="310"/>
      <c r="L32" s="311"/>
      <c r="M32" s="193"/>
      <c r="N32" s="153"/>
      <c r="O32" s="153"/>
      <c r="P32" s="309" t="s">
        <v>71</v>
      </c>
      <c r="Q32" s="310"/>
      <c r="R32" s="311"/>
      <c r="S32" s="143"/>
    </row>
    <row r="33" spans="3:19" ht="21.75" thickBot="1" x14ac:dyDescent="0.45">
      <c r="C33" s="141"/>
      <c r="D33" s="194" t="s">
        <v>10</v>
      </c>
      <c r="E33" s="120"/>
      <c r="F33" s="157" t="s">
        <v>2</v>
      </c>
      <c r="G33" s="137"/>
      <c r="H33" s="195" t="s">
        <v>12</v>
      </c>
      <c r="I33" s="153"/>
      <c r="J33" s="194" t="s">
        <v>13</v>
      </c>
      <c r="K33" s="120"/>
      <c r="L33" s="157" t="s">
        <v>2</v>
      </c>
      <c r="M33" s="137"/>
      <c r="N33" s="195" t="s">
        <v>14</v>
      </c>
      <c r="O33" s="153"/>
      <c r="P33" s="194" t="s">
        <v>4</v>
      </c>
      <c r="Q33" s="196">
        <f>$E$33+$K$33</f>
        <v>0</v>
      </c>
      <c r="R33" s="157" t="s">
        <v>2</v>
      </c>
      <c r="S33" s="143"/>
    </row>
    <row r="34" spans="3:19" x14ac:dyDescent="0.4">
      <c r="C34" s="141"/>
      <c r="D34" s="137"/>
      <c r="E34" s="137"/>
      <c r="F34" s="137"/>
      <c r="G34" s="137"/>
      <c r="H34" s="153"/>
      <c r="I34" s="153"/>
      <c r="J34" s="137"/>
      <c r="K34" s="137"/>
      <c r="L34" s="137"/>
      <c r="M34" s="137"/>
      <c r="N34" s="153"/>
      <c r="O34" s="153"/>
      <c r="P34" s="137"/>
      <c r="Q34" s="137"/>
      <c r="R34" s="137"/>
      <c r="S34" s="143"/>
    </row>
    <row r="35" spans="3:19" x14ac:dyDescent="0.4">
      <c r="C35" s="141"/>
      <c r="D35" s="137"/>
      <c r="E35" s="137"/>
      <c r="F35" s="137"/>
      <c r="G35" s="137"/>
      <c r="H35" s="153"/>
      <c r="I35" s="153"/>
      <c r="J35" s="137"/>
      <c r="K35" s="137"/>
      <c r="L35" s="137"/>
      <c r="M35" s="137"/>
      <c r="N35" s="153"/>
      <c r="O35" s="153"/>
      <c r="P35" s="137"/>
      <c r="Q35" s="137"/>
      <c r="R35" s="137"/>
      <c r="S35" s="143"/>
    </row>
    <row r="36" spans="3:19" ht="15" thickBot="1" x14ac:dyDescent="0.45">
      <c r="C36" s="141"/>
      <c r="D36" s="137"/>
      <c r="E36" s="137"/>
      <c r="F36" s="137"/>
      <c r="G36" s="137"/>
      <c r="H36" s="153"/>
      <c r="I36" s="153"/>
      <c r="J36" s="137"/>
      <c r="K36" s="137"/>
      <c r="L36" s="137"/>
      <c r="M36" s="137"/>
      <c r="N36" s="153"/>
      <c r="O36" s="153"/>
      <c r="P36" s="137"/>
      <c r="Q36" s="137"/>
      <c r="R36" s="137"/>
      <c r="S36" s="143"/>
    </row>
    <row r="37" spans="3:19" ht="29.25" customHeight="1" x14ac:dyDescent="0.4">
      <c r="C37" s="141"/>
      <c r="D37" s="319" t="s">
        <v>72</v>
      </c>
      <c r="E37" s="283"/>
      <c r="F37" s="284"/>
      <c r="G37" s="193"/>
      <c r="H37" s="153"/>
      <c r="I37" s="153"/>
      <c r="J37" s="319" t="s">
        <v>73</v>
      </c>
      <c r="K37" s="283"/>
      <c r="L37" s="284"/>
      <c r="M37" s="193"/>
      <c r="N37" s="153"/>
      <c r="O37" s="153"/>
      <c r="P37" s="319" t="s">
        <v>74</v>
      </c>
      <c r="Q37" s="283"/>
      <c r="R37" s="284"/>
      <c r="S37" s="143"/>
    </row>
    <row r="38" spans="3:19" ht="21.75" thickBot="1" x14ac:dyDescent="0.45">
      <c r="C38" s="141"/>
      <c r="D38" s="194" t="s">
        <v>6</v>
      </c>
      <c r="E38" s="120"/>
      <c r="F38" s="157" t="s">
        <v>2</v>
      </c>
      <c r="G38" s="137"/>
      <c r="H38" s="195" t="s">
        <v>12</v>
      </c>
      <c r="I38" s="153"/>
      <c r="J38" s="156" t="s">
        <v>7</v>
      </c>
      <c r="K38" s="120"/>
      <c r="L38" s="157" t="s">
        <v>2</v>
      </c>
      <c r="M38" s="137"/>
      <c r="N38" s="195" t="s">
        <v>14</v>
      </c>
      <c r="O38" s="153"/>
      <c r="P38" s="194" t="s">
        <v>9</v>
      </c>
      <c r="Q38" s="196">
        <f>$E$38+$K$38</f>
        <v>0</v>
      </c>
      <c r="R38" s="157" t="s">
        <v>2</v>
      </c>
      <c r="S38" s="143"/>
    </row>
    <row r="39" spans="3:19" x14ac:dyDescent="0.4">
      <c r="C39" s="141"/>
      <c r="D39" s="137"/>
      <c r="E39" s="137"/>
      <c r="F39" s="137"/>
      <c r="G39" s="137"/>
      <c r="H39" s="153"/>
      <c r="I39" s="153"/>
      <c r="J39" s="137"/>
      <c r="K39" s="137"/>
      <c r="L39" s="137"/>
      <c r="M39" s="137"/>
      <c r="N39" s="153"/>
      <c r="O39" s="153"/>
      <c r="P39" s="137"/>
      <c r="Q39" s="137"/>
      <c r="R39" s="137"/>
      <c r="S39" s="143"/>
    </row>
    <row r="40" spans="3:19" x14ac:dyDescent="0.4">
      <c r="C40" s="141"/>
      <c r="D40" s="137"/>
      <c r="E40" s="137"/>
      <c r="F40" s="137"/>
      <c r="G40" s="137"/>
      <c r="H40" s="153"/>
      <c r="I40" s="153"/>
      <c r="J40" s="137"/>
      <c r="K40" s="137"/>
      <c r="L40" s="137"/>
      <c r="M40" s="137"/>
      <c r="N40" s="153"/>
      <c r="O40" s="153"/>
      <c r="P40" s="137"/>
      <c r="Q40" s="137"/>
      <c r="R40" s="137"/>
      <c r="S40" s="143"/>
    </row>
    <row r="41" spans="3:19" ht="15" thickBot="1" x14ac:dyDescent="0.45">
      <c r="C41" s="141"/>
      <c r="D41" s="137"/>
      <c r="E41" s="137"/>
      <c r="F41" s="137"/>
      <c r="G41" s="137"/>
      <c r="H41" s="153"/>
      <c r="I41" s="153"/>
      <c r="J41" s="137"/>
      <c r="K41" s="137"/>
      <c r="L41" s="137"/>
      <c r="M41" s="137"/>
      <c r="N41" s="153"/>
      <c r="O41" s="153"/>
      <c r="P41" s="137"/>
      <c r="Q41" s="137"/>
      <c r="R41" s="137"/>
      <c r="S41" s="143"/>
    </row>
    <row r="42" spans="3:19" ht="38.25" customHeight="1" x14ac:dyDescent="0.4">
      <c r="C42" s="141"/>
      <c r="D42" s="282" t="s">
        <v>76</v>
      </c>
      <c r="E42" s="283"/>
      <c r="F42" s="284"/>
      <c r="G42" s="193"/>
      <c r="H42" s="153"/>
      <c r="I42" s="153"/>
      <c r="J42" s="282" t="s">
        <v>75</v>
      </c>
      <c r="K42" s="283"/>
      <c r="L42" s="284"/>
      <c r="M42" s="193"/>
      <c r="N42" s="153"/>
      <c r="O42" s="153"/>
      <c r="P42" s="309" t="s">
        <v>77</v>
      </c>
      <c r="Q42" s="310"/>
      <c r="R42" s="311"/>
      <c r="S42" s="143"/>
    </row>
    <row r="43" spans="3:19" ht="21.75" thickBot="1" x14ac:dyDescent="0.45">
      <c r="C43" s="141"/>
      <c r="D43" s="194" t="s">
        <v>4</v>
      </c>
      <c r="E43" s="196">
        <f>$Q$33</f>
        <v>0</v>
      </c>
      <c r="F43" s="157" t="s">
        <v>2</v>
      </c>
      <c r="G43" s="137"/>
      <c r="H43" s="195" t="s">
        <v>20</v>
      </c>
      <c r="I43" s="153"/>
      <c r="J43" s="156" t="s">
        <v>9</v>
      </c>
      <c r="K43" s="196">
        <f>$Q$38</f>
        <v>0</v>
      </c>
      <c r="L43" s="157" t="s">
        <v>2</v>
      </c>
      <c r="M43" s="137"/>
      <c r="N43" s="195" t="s">
        <v>14</v>
      </c>
      <c r="O43" s="153"/>
      <c r="P43" s="194" t="s">
        <v>16</v>
      </c>
      <c r="Q43" s="196">
        <f>$E$43-$K$43</f>
        <v>0</v>
      </c>
      <c r="R43" s="157" t="s">
        <v>2</v>
      </c>
      <c r="S43" s="143"/>
    </row>
    <row r="44" spans="3:19" x14ac:dyDescent="0.4">
      <c r="C44" s="141"/>
      <c r="D44" s="137"/>
      <c r="E44" s="137"/>
      <c r="F44" s="137"/>
      <c r="G44" s="137"/>
      <c r="H44" s="153"/>
      <c r="I44" s="153"/>
      <c r="J44" s="137"/>
      <c r="K44" s="137"/>
      <c r="L44" s="137"/>
      <c r="M44" s="137"/>
      <c r="N44" s="153"/>
      <c r="O44" s="153"/>
      <c r="P44" s="137"/>
      <c r="Q44" s="137"/>
      <c r="R44" s="137"/>
      <c r="S44" s="143"/>
    </row>
    <row r="45" spans="3:19" x14ac:dyDescent="0.4">
      <c r="C45" s="141"/>
      <c r="D45" s="137"/>
      <c r="E45" s="137"/>
      <c r="F45" s="137"/>
      <c r="G45" s="137"/>
      <c r="H45" s="153"/>
      <c r="I45" s="153"/>
      <c r="J45" s="137"/>
      <c r="K45" s="137"/>
      <c r="L45" s="137"/>
      <c r="M45" s="137"/>
      <c r="N45" s="153"/>
      <c r="O45" s="153"/>
      <c r="P45" s="137"/>
      <c r="Q45" s="137"/>
      <c r="R45" s="137"/>
      <c r="S45" s="143"/>
    </row>
    <row r="46" spans="3:19" ht="15" thickBot="1" x14ac:dyDescent="0.45">
      <c r="C46" s="141"/>
      <c r="D46" s="137"/>
      <c r="E46" s="137"/>
      <c r="F46" s="137"/>
      <c r="G46" s="137"/>
      <c r="H46" s="153"/>
      <c r="I46" s="153"/>
      <c r="J46" s="137"/>
      <c r="K46" s="137"/>
      <c r="L46" s="137"/>
      <c r="M46" s="137"/>
      <c r="N46" s="153"/>
      <c r="O46" s="153"/>
      <c r="P46" s="137"/>
      <c r="Q46" s="137"/>
      <c r="R46" s="137"/>
      <c r="S46" s="143"/>
    </row>
    <row r="47" spans="3:19" ht="43.5" customHeight="1" x14ac:dyDescent="0.4">
      <c r="C47" s="141"/>
      <c r="D47" s="323" t="s">
        <v>87</v>
      </c>
      <c r="E47" s="324"/>
      <c r="F47" s="325"/>
      <c r="G47" s="193"/>
      <c r="H47" s="153"/>
      <c r="I47" s="153"/>
      <c r="J47" s="137"/>
      <c r="K47" s="137"/>
      <c r="L47" s="137"/>
      <c r="M47" s="137"/>
      <c r="N47" s="153"/>
      <c r="O47" s="153"/>
      <c r="P47" s="309" t="s">
        <v>79</v>
      </c>
      <c r="Q47" s="310"/>
      <c r="R47" s="311"/>
      <c r="S47" s="143"/>
    </row>
    <row r="48" spans="3:19" ht="21.75" thickBot="1" x14ac:dyDescent="0.45">
      <c r="C48" s="141"/>
      <c r="D48" s="194" t="s">
        <v>16</v>
      </c>
      <c r="E48" s="196">
        <f>$Q$43</f>
        <v>0</v>
      </c>
      <c r="F48" s="157" t="s">
        <v>2</v>
      </c>
      <c r="G48" s="137"/>
      <c r="H48" s="195" t="s">
        <v>11</v>
      </c>
      <c r="I48" s="153"/>
      <c r="J48" s="152">
        <v>61</v>
      </c>
      <c r="K48" s="152" t="s">
        <v>5</v>
      </c>
      <c r="L48" s="152">
        <v>0.4</v>
      </c>
      <c r="M48" s="137"/>
      <c r="N48" s="195" t="s">
        <v>14</v>
      </c>
      <c r="O48" s="153"/>
      <c r="P48" s="194" t="s">
        <v>18</v>
      </c>
      <c r="Q48" s="196">
        <f>ROUNDUP($E$48/$J$48*$L$48,0)</f>
        <v>0</v>
      </c>
      <c r="R48" s="157" t="s">
        <v>2</v>
      </c>
      <c r="S48" s="143"/>
    </row>
    <row r="49" spans="3:19" x14ac:dyDescent="0.4">
      <c r="C49" s="141"/>
      <c r="D49" s="137"/>
      <c r="E49" s="137"/>
      <c r="F49" s="137"/>
      <c r="G49" s="137"/>
      <c r="H49" s="153"/>
      <c r="I49" s="153"/>
      <c r="J49" s="137"/>
      <c r="K49" s="137"/>
      <c r="L49" s="137"/>
      <c r="M49" s="137"/>
      <c r="N49" s="153"/>
      <c r="O49" s="153"/>
      <c r="P49" s="137"/>
      <c r="Q49" s="137"/>
      <c r="R49" s="137"/>
      <c r="S49" s="143"/>
    </row>
    <row r="50" spans="3:19" ht="18.75" x14ac:dyDescent="0.4">
      <c r="C50" s="141"/>
      <c r="D50" s="137"/>
      <c r="E50" s="137"/>
      <c r="F50" s="137"/>
      <c r="G50" s="137"/>
      <c r="H50" s="153"/>
      <c r="I50" s="153"/>
      <c r="J50" s="137"/>
      <c r="K50" s="137"/>
      <c r="L50" s="137"/>
      <c r="M50" s="137"/>
      <c r="N50" s="153"/>
      <c r="O50" s="153"/>
      <c r="P50" s="137"/>
      <c r="Q50" s="164" t="s">
        <v>80</v>
      </c>
      <c r="R50" s="137"/>
      <c r="S50" s="143"/>
    </row>
    <row r="51" spans="3:19" ht="15" thickBot="1" x14ac:dyDescent="0.45">
      <c r="C51" s="141"/>
      <c r="D51" s="137"/>
      <c r="E51" s="137"/>
      <c r="F51" s="137"/>
      <c r="G51" s="137"/>
      <c r="H51" s="153"/>
      <c r="I51" s="153"/>
      <c r="J51" s="137"/>
      <c r="K51" s="137"/>
      <c r="L51" s="137"/>
      <c r="M51" s="137"/>
      <c r="N51" s="153"/>
      <c r="O51" s="153"/>
      <c r="P51" s="137"/>
      <c r="Q51" s="137"/>
      <c r="R51" s="137"/>
      <c r="S51" s="143"/>
    </row>
    <row r="52" spans="3:19" ht="54" customHeight="1" x14ac:dyDescent="0.4">
      <c r="C52" s="141"/>
      <c r="D52" s="137"/>
      <c r="E52" s="137"/>
      <c r="F52" s="137"/>
      <c r="G52" s="137"/>
      <c r="H52" s="153"/>
      <c r="I52" s="153"/>
      <c r="J52" s="137"/>
      <c r="K52" s="137"/>
      <c r="L52" s="137"/>
      <c r="M52" s="137"/>
      <c r="N52" s="153"/>
      <c r="O52" s="153"/>
      <c r="P52" s="309" t="s">
        <v>78</v>
      </c>
      <c r="Q52" s="310"/>
      <c r="R52" s="311"/>
      <c r="S52" s="143"/>
    </row>
    <row r="53" spans="3:19" ht="18.75" x14ac:dyDescent="0.4">
      <c r="C53" s="141"/>
      <c r="D53" s="137"/>
      <c r="E53" s="137"/>
      <c r="F53" s="137"/>
      <c r="G53" s="137"/>
      <c r="H53" s="153"/>
      <c r="I53" s="153"/>
      <c r="J53" s="137"/>
      <c r="K53" s="137"/>
      <c r="L53" s="137"/>
      <c r="M53" s="137"/>
      <c r="N53" s="153"/>
      <c r="O53" s="153"/>
      <c r="P53" s="197" t="s">
        <v>19</v>
      </c>
      <c r="Q53" s="329">
        <f>IF($Q$33/61*0.3&gt;200000,IF($Q$48&gt;200000,"200000",ROUNDUP($Q$48,-3)),IF($Q$48&gt;$Q$33/61*0.3,ROUNDUP($Q$33/61*0.3,-3),ROUNDUP($Q$48,-3)))</f>
        <v>0</v>
      </c>
      <c r="R53" s="198" t="s">
        <v>2</v>
      </c>
      <c r="S53" s="143"/>
    </row>
    <row r="54" spans="3:19" ht="45.75" customHeight="1" thickBot="1" x14ac:dyDescent="0.45">
      <c r="C54" s="141"/>
      <c r="D54" s="137"/>
      <c r="E54" s="137"/>
      <c r="F54" s="137"/>
      <c r="G54" s="137"/>
      <c r="H54" s="153"/>
      <c r="I54" s="153"/>
      <c r="J54" s="137"/>
      <c r="K54" s="137"/>
      <c r="L54" s="137"/>
      <c r="M54" s="137"/>
      <c r="N54" s="153"/>
      <c r="O54" s="153"/>
      <c r="P54" s="326" t="s">
        <v>89</v>
      </c>
      <c r="Q54" s="327"/>
      <c r="R54" s="328"/>
      <c r="S54" s="143"/>
    </row>
    <row r="55" spans="3:19" x14ac:dyDescent="0.4">
      <c r="C55" s="141"/>
      <c r="D55" s="137"/>
      <c r="E55" s="137"/>
      <c r="F55" s="137"/>
      <c r="G55" s="137"/>
      <c r="H55" s="153"/>
      <c r="I55" s="153"/>
      <c r="J55" s="137"/>
      <c r="K55" s="137"/>
      <c r="L55" s="137"/>
      <c r="M55" s="137"/>
      <c r="N55" s="153"/>
      <c r="O55" s="153"/>
      <c r="P55" s="137"/>
      <c r="Q55" s="137"/>
      <c r="R55" s="137"/>
      <c r="S55" s="143"/>
    </row>
    <row r="56" spans="3:19" x14ac:dyDescent="0.4">
      <c r="C56" s="141"/>
      <c r="D56" s="137"/>
      <c r="E56" s="137"/>
      <c r="F56" s="137"/>
      <c r="G56" s="137"/>
      <c r="H56" s="153"/>
      <c r="I56" s="153"/>
      <c r="J56" s="137"/>
      <c r="K56" s="137"/>
      <c r="L56" s="137"/>
      <c r="M56" s="137"/>
      <c r="N56" s="153"/>
      <c r="O56" s="153"/>
      <c r="P56" s="137"/>
      <c r="Q56" s="137"/>
      <c r="R56" s="137"/>
      <c r="S56" s="143"/>
    </row>
    <row r="57" spans="3:19" ht="15" thickBot="1" x14ac:dyDescent="0.45">
      <c r="C57" s="141"/>
      <c r="D57" s="137"/>
      <c r="E57" s="137"/>
      <c r="F57" s="137"/>
      <c r="G57" s="137"/>
      <c r="H57" s="153"/>
      <c r="I57" s="153"/>
      <c r="J57" s="137"/>
      <c r="K57" s="137"/>
      <c r="L57" s="137"/>
      <c r="M57" s="137"/>
      <c r="N57" s="153"/>
      <c r="O57" s="153"/>
      <c r="P57" s="137"/>
      <c r="Q57" s="137"/>
      <c r="R57" s="137"/>
      <c r="S57" s="143"/>
    </row>
    <row r="58" spans="3:19" ht="38.25" customHeight="1" thickTop="1" x14ac:dyDescent="0.4">
      <c r="C58" s="141"/>
      <c r="D58" s="323" t="s">
        <v>85</v>
      </c>
      <c r="E58" s="324"/>
      <c r="F58" s="325"/>
      <c r="G58" s="193"/>
      <c r="H58" s="153"/>
      <c r="I58" s="153"/>
      <c r="J58" s="319" t="s">
        <v>8</v>
      </c>
      <c r="K58" s="283"/>
      <c r="L58" s="284"/>
      <c r="M58" s="193"/>
      <c r="N58" s="153"/>
      <c r="O58" s="153"/>
      <c r="P58" s="320" t="s">
        <v>1</v>
      </c>
      <c r="Q58" s="321"/>
      <c r="R58" s="322"/>
      <c r="S58" s="143"/>
    </row>
    <row r="59" spans="3:19" ht="21.75" thickBot="1" x14ac:dyDescent="0.45">
      <c r="C59" s="141"/>
      <c r="D59" s="194" t="s">
        <v>19</v>
      </c>
      <c r="E59" s="330">
        <f>$Q$53</f>
        <v>0</v>
      </c>
      <c r="F59" s="157" t="s">
        <v>2</v>
      </c>
      <c r="G59" s="137"/>
      <c r="H59" s="195" t="s">
        <v>15</v>
      </c>
      <c r="I59" s="153"/>
      <c r="J59" s="194" t="s">
        <v>21</v>
      </c>
      <c r="K59" s="196">
        <v>14</v>
      </c>
      <c r="L59" s="157" t="s">
        <v>0</v>
      </c>
      <c r="M59" s="137"/>
      <c r="N59" s="195" t="s">
        <v>14</v>
      </c>
      <c r="O59" s="153"/>
      <c r="P59" s="199" t="s">
        <v>22</v>
      </c>
      <c r="Q59" s="200">
        <f>$E$59*$K$59</f>
        <v>0</v>
      </c>
      <c r="R59" s="201" t="s">
        <v>2</v>
      </c>
      <c r="S59" s="143"/>
    </row>
    <row r="60" spans="3:19" ht="15" thickTop="1" x14ac:dyDescent="0.4">
      <c r="C60" s="141"/>
      <c r="D60" s="137"/>
      <c r="E60" s="137"/>
      <c r="F60" s="137"/>
      <c r="G60" s="137"/>
      <c r="H60" s="153"/>
      <c r="I60" s="153"/>
      <c r="J60" s="137"/>
      <c r="K60" s="137"/>
      <c r="L60" s="137"/>
      <c r="M60" s="137"/>
      <c r="N60" s="153"/>
      <c r="O60" s="153"/>
      <c r="P60" s="175"/>
      <c r="Q60" s="176"/>
      <c r="R60" s="177"/>
      <c r="S60" s="143"/>
    </row>
    <row r="61" spans="3:19" ht="15" thickBot="1" x14ac:dyDescent="0.45">
      <c r="C61" s="141"/>
      <c r="D61" s="137"/>
      <c r="E61" s="178"/>
      <c r="F61" s="137"/>
      <c r="G61" s="137"/>
      <c r="H61" s="153"/>
      <c r="I61" s="153"/>
      <c r="J61" s="137"/>
      <c r="K61" s="137"/>
      <c r="L61" s="137"/>
      <c r="M61" s="137"/>
      <c r="N61" s="153"/>
      <c r="O61" s="153"/>
      <c r="P61" s="179"/>
      <c r="Q61" s="180"/>
      <c r="R61" s="181"/>
      <c r="S61" s="143"/>
    </row>
    <row r="62" spans="3:19" ht="15" thickTop="1" x14ac:dyDescent="0.4">
      <c r="C62" s="182"/>
      <c r="D62" s="183"/>
      <c r="E62" s="183"/>
      <c r="F62" s="183"/>
      <c r="G62" s="183"/>
      <c r="H62" s="202"/>
      <c r="I62" s="202"/>
      <c r="J62" s="183"/>
      <c r="K62" s="183"/>
      <c r="L62" s="183"/>
      <c r="M62" s="183"/>
      <c r="N62" s="202"/>
      <c r="O62" s="202"/>
      <c r="P62" s="183"/>
      <c r="Q62" s="183"/>
      <c r="R62" s="183"/>
      <c r="S62" s="184"/>
    </row>
  </sheetData>
  <sheetProtection algorithmName="SHA-512" hashValue="lOjtP91cY/jnK7G1rM7QUGdXu0EGN88xLI+1dXceA5tciOpFmEjdLhr1gkZ6IvQaSR4JB+Y3HtZyqdGLRiYJag==" saltValue="zwhLa8cUlFhxVUwd52HHqg==" spinCount="100000" sheet="1" objects="1" scenarios="1"/>
  <mergeCells count="20">
    <mergeCell ref="P37:R37"/>
    <mergeCell ref="J37:L37"/>
    <mergeCell ref="D37:F37"/>
    <mergeCell ref="P58:R58"/>
    <mergeCell ref="J58:L58"/>
    <mergeCell ref="D58:F58"/>
    <mergeCell ref="D42:F42"/>
    <mergeCell ref="J42:L42"/>
    <mergeCell ref="P42:R42"/>
    <mergeCell ref="D47:F47"/>
    <mergeCell ref="P47:R47"/>
    <mergeCell ref="P52:R52"/>
    <mergeCell ref="P54:R54"/>
    <mergeCell ref="C2:T2"/>
    <mergeCell ref="D32:F32"/>
    <mergeCell ref="J32:L32"/>
    <mergeCell ref="P32:R32"/>
    <mergeCell ref="C12:E13"/>
    <mergeCell ref="F12:S13"/>
    <mergeCell ref="B15:T15"/>
  </mergeCells>
  <phoneticPr fontId="1"/>
  <dataValidations count="1">
    <dataValidation type="list" allowBlank="1" showInputMessage="1" showErrorMessage="1" sqref="F30 L30">
      <formula1>"〇,　"</formula1>
    </dataValidation>
  </dataValidations>
  <printOptions horizontalCentered="1" verticalCentered="1"/>
  <pageMargins left="0" right="0" top="0" bottom="0" header="0.31496062992125984" footer="0.31496062992125984"/>
  <pageSetup paperSize="9" scale="5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15</xdr:col>
                    <xdr:colOff>76200</xdr:colOff>
                    <xdr:row>59</xdr:row>
                    <xdr:rowOff>57150</xdr:rowOff>
                  </from>
                  <to>
                    <xdr:col>15</xdr:col>
                    <xdr:colOff>333375</xdr:colOff>
                    <xdr:row>60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34"/>
  <sheetViews>
    <sheetView view="pageBreakPreview" topLeftCell="A5" zoomScale="130" zoomScaleNormal="100" zoomScaleSheetLayoutView="130" workbookViewId="0">
      <selection activeCell="D23" sqref="D23"/>
    </sheetView>
  </sheetViews>
  <sheetFormatPr defaultRowHeight="18.75" x14ac:dyDescent="0.4"/>
  <sheetData>
    <row r="3" spans="2:2" x14ac:dyDescent="0.4">
      <c r="B3" t="s">
        <v>33</v>
      </c>
    </row>
    <row r="4" spans="2:2" x14ac:dyDescent="0.4">
      <c r="B4">
        <v>1</v>
      </c>
    </row>
    <row r="5" spans="2:2" x14ac:dyDescent="0.4">
      <c r="B5">
        <v>2</v>
      </c>
    </row>
    <row r="6" spans="2:2" x14ac:dyDescent="0.4">
      <c r="B6">
        <v>3</v>
      </c>
    </row>
    <row r="7" spans="2:2" x14ac:dyDescent="0.4">
      <c r="B7">
        <v>4</v>
      </c>
    </row>
    <row r="8" spans="2:2" x14ac:dyDescent="0.4">
      <c r="B8">
        <v>5</v>
      </c>
    </row>
    <row r="9" spans="2:2" x14ac:dyDescent="0.4">
      <c r="B9">
        <v>6</v>
      </c>
    </row>
    <row r="10" spans="2:2" x14ac:dyDescent="0.4">
      <c r="B10">
        <v>7</v>
      </c>
    </row>
    <row r="11" spans="2:2" x14ac:dyDescent="0.4">
      <c r="B11">
        <v>8</v>
      </c>
    </row>
    <row r="12" spans="2:2" x14ac:dyDescent="0.4">
      <c r="B12">
        <v>9</v>
      </c>
    </row>
    <row r="13" spans="2:2" x14ac:dyDescent="0.4">
      <c r="B13">
        <v>10</v>
      </c>
    </row>
    <row r="14" spans="2:2" x14ac:dyDescent="0.4">
      <c r="B14">
        <v>11</v>
      </c>
    </row>
    <row r="15" spans="2:2" x14ac:dyDescent="0.4">
      <c r="B15">
        <v>12</v>
      </c>
    </row>
    <row r="16" spans="2:2" x14ac:dyDescent="0.4">
      <c r="B16">
        <v>13</v>
      </c>
    </row>
    <row r="17" spans="2:2" x14ac:dyDescent="0.4">
      <c r="B17">
        <v>14</v>
      </c>
    </row>
    <row r="18" spans="2:2" x14ac:dyDescent="0.4">
      <c r="B18">
        <v>15</v>
      </c>
    </row>
    <row r="19" spans="2:2" x14ac:dyDescent="0.4">
      <c r="B19">
        <v>16</v>
      </c>
    </row>
    <row r="20" spans="2:2" x14ac:dyDescent="0.4">
      <c r="B20">
        <v>17</v>
      </c>
    </row>
    <row r="21" spans="2:2" x14ac:dyDescent="0.4">
      <c r="B21">
        <v>18</v>
      </c>
    </row>
    <row r="22" spans="2:2" x14ac:dyDescent="0.4">
      <c r="B22">
        <v>19</v>
      </c>
    </row>
    <row r="23" spans="2:2" x14ac:dyDescent="0.4">
      <c r="B23">
        <v>20</v>
      </c>
    </row>
    <row r="24" spans="2:2" x14ac:dyDescent="0.4">
      <c r="B24">
        <v>21</v>
      </c>
    </row>
    <row r="25" spans="2:2" x14ac:dyDescent="0.4">
      <c r="B25">
        <v>22</v>
      </c>
    </row>
    <row r="26" spans="2:2" x14ac:dyDescent="0.4">
      <c r="B26">
        <v>23</v>
      </c>
    </row>
    <row r="27" spans="2:2" x14ac:dyDescent="0.4">
      <c r="B27">
        <v>24</v>
      </c>
    </row>
    <row r="28" spans="2:2" x14ac:dyDescent="0.4">
      <c r="B28">
        <v>25</v>
      </c>
    </row>
    <row r="29" spans="2:2" x14ac:dyDescent="0.4">
      <c r="B29">
        <v>26</v>
      </c>
    </row>
    <row r="30" spans="2:2" x14ac:dyDescent="0.4">
      <c r="B30">
        <v>27</v>
      </c>
    </row>
    <row r="31" spans="2:2" x14ac:dyDescent="0.4">
      <c r="B31">
        <v>28</v>
      </c>
    </row>
    <row r="32" spans="2:2" x14ac:dyDescent="0.4">
      <c r="B32">
        <v>29</v>
      </c>
    </row>
    <row r="33" spans="2:2" x14ac:dyDescent="0.4">
      <c r="B33">
        <v>30</v>
      </c>
    </row>
    <row r="34" spans="2:2" x14ac:dyDescent="0.4">
      <c r="B34">
        <v>31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売上高方式（月平均）</vt:lpstr>
      <vt:lpstr>売上高方式(年平均)</vt:lpstr>
      <vt:lpstr>売上高方式(年平均) (新規向け)</vt:lpstr>
      <vt:lpstr>売上高減少方式</vt:lpstr>
      <vt:lpstr>作業用</vt:lpstr>
      <vt:lpstr>作業用!Print_Area</vt:lpstr>
      <vt:lpstr>売上高減少方式!Print_Area</vt:lpstr>
      <vt:lpstr>'売上高方式（月平均）'!Print_Area</vt:lpstr>
      <vt:lpstr>'売上高方式(年平均)'!Print_Area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聡</dc:creator>
  <cp:lastModifiedBy>Administrator</cp:lastModifiedBy>
  <cp:lastPrinted>2021-05-12T08:42:04Z</cp:lastPrinted>
  <dcterms:created xsi:type="dcterms:W3CDTF">2021-05-05T00:02:03Z</dcterms:created>
  <dcterms:modified xsi:type="dcterms:W3CDTF">2021-06-21T05:40:04Z</dcterms:modified>
</cp:coreProperties>
</file>