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172.25.15.104\keieishien\（移行用）経営支援係\★R3年度\08_感染拡大防止協力金\08-4_感染拡大防止協力金（第４次）\HP掲載\0616更新\"/>
    </mc:Choice>
  </mc:AlternateContent>
  <bookViews>
    <workbookView xWindow="0" yWindow="0" windowWidth="15960" windowHeight="6330"/>
  </bookViews>
  <sheets>
    <sheet name="売上高方式（月平均）" sheetId="4" r:id="rId1"/>
    <sheet name="売上高方式(年平均)" sheetId="3" r:id="rId2"/>
    <sheet name="売上高方式(開業日以降総日数方式)" sheetId="5" r:id="rId3"/>
    <sheet name="売上高減少方式" sheetId="2" r:id="rId4"/>
    <sheet name="回答" sheetId="7" state="hidden" r:id="rId5"/>
  </sheets>
  <definedNames>
    <definedName name="_xlnm.Print_Area" localSheetId="3">売上高減少方式!$A$1:$U$69</definedName>
    <definedName name="_xlnm.Print_Area" localSheetId="0">'売上高方式（月平均）'!$A$1:$T$71</definedName>
    <definedName name="_xlnm.Print_Area" localSheetId="1">'売上高方式(年平均)'!$A$1:$Q$74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3" l="1"/>
  <c r="P49" i="4" l="1"/>
  <c r="Q44" i="2"/>
  <c r="K49" i="2" s="1"/>
  <c r="Q39" i="2"/>
  <c r="E49" i="2" s="1"/>
  <c r="K36" i="5"/>
  <c r="G42" i="5" l="1"/>
  <c r="M42" i="5" s="1"/>
  <c r="D47" i="5" s="1"/>
  <c r="M47" i="5" s="1"/>
  <c r="M51" i="5" s="1"/>
  <c r="Q49" i="2"/>
  <c r="E54" i="2" s="1"/>
  <c r="D61" i="3"/>
  <c r="M61" i="3" s="1"/>
  <c r="M65" i="3" s="1"/>
  <c r="D71" i="3" s="1"/>
  <c r="M71" i="3" s="1"/>
  <c r="D60" i="5" l="1"/>
  <c r="M60" i="5" s="1"/>
  <c r="Q54" i="2"/>
  <c r="D53" i="4"/>
  <c r="P53" i="4" s="1"/>
  <c r="Q59" i="2" l="1"/>
  <c r="E65" i="2" s="1"/>
  <c r="Q65" i="2" s="1"/>
  <c r="D57" i="4"/>
  <c r="P57" i="4" s="1"/>
  <c r="P61" i="4" s="1"/>
  <c r="D67" i="4" s="1"/>
  <c r="P67" i="4" s="1"/>
</calcChain>
</file>

<file path=xl/sharedStrings.xml><?xml version="1.0" encoding="utf-8"?>
<sst xmlns="http://schemas.openxmlformats.org/spreadsheetml/2006/main" count="252" uniqueCount="126">
  <si>
    <t>日</t>
    <rPh sb="0" eb="1">
      <t>ニチ</t>
    </rPh>
    <phoneticPr fontId="1"/>
  </si>
  <si>
    <t>当該店舗の支給額</t>
  </si>
  <si>
    <t>円</t>
    <rPh sb="0" eb="1">
      <t>エン</t>
    </rPh>
    <phoneticPr fontId="1"/>
  </si>
  <si>
    <t>支給額の計算が必要です。以下を記入して支給額を確定してください。</t>
  </si>
  <si>
    <t>③</t>
    <phoneticPr fontId="1"/>
  </si>
  <si>
    <t>日　×</t>
    <rPh sb="0" eb="1">
      <t>ニチ</t>
    </rPh>
    <phoneticPr fontId="1"/>
  </si>
  <si>
    <t>④</t>
    <phoneticPr fontId="1"/>
  </si>
  <si>
    <t>⑤</t>
    <phoneticPr fontId="1"/>
  </si>
  <si>
    <t>時短協力日数</t>
  </si>
  <si>
    <t>⑥</t>
    <phoneticPr fontId="1"/>
  </si>
  <si>
    <t>①</t>
    <phoneticPr fontId="1"/>
  </si>
  <si>
    <t>÷</t>
    <phoneticPr fontId="1"/>
  </si>
  <si>
    <t>+</t>
    <phoneticPr fontId="1"/>
  </si>
  <si>
    <t>②</t>
    <phoneticPr fontId="1"/>
  </si>
  <si>
    <t>＝</t>
    <phoneticPr fontId="1"/>
  </si>
  <si>
    <t>×</t>
    <phoneticPr fontId="1"/>
  </si>
  <si>
    <t>⑦</t>
    <phoneticPr fontId="1"/>
  </si>
  <si>
    <t>申請できません</t>
    <rPh sb="0" eb="2">
      <t>シンセイ</t>
    </rPh>
    <phoneticPr fontId="1"/>
  </si>
  <si>
    <t>⑧</t>
    <phoneticPr fontId="1"/>
  </si>
  <si>
    <t>⑨</t>
    <phoneticPr fontId="1"/>
  </si>
  <si>
    <t>－</t>
    <phoneticPr fontId="1"/>
  </si>
  <si>
    <t>⑩</t>
    <phoneticPr fontId="1"/>
  </si>
  <si>
    <t>⑪</t>
    <phoneticPr fontId="1"/>
  </si>
  <si>
    <t>＝</t>
    <phoneticPr fontId="1"/>
  </si>
  <si>
    <t>１日当たりの協力金支給単価　</t>
    <rPh sb="6" eb="9">
      <t>キョウリョクキン</t>
    </rPh>
    <rPh sb="9" eb="11">
      <t>シキュウ</t>
    </rPh>
    <phoneticPr fontId="1"/>
  </si>
  <si>
    <t>日</t>
    <rPh sb="0" eb="1">
      <t>ヒ</t>
    </rPh>
    <phoneticPr fontId="1"/>
  </si>
  <si>
    <t>×</t>
    <phoneticPr fontId="1"/>
  </si>
  <si>
    <t>④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</si>
  <si>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</si>
  <si>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</si>
  <si>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</si>
  <si>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・・・（Ａ）</t>
    <phoneticPr fontId="1"/>
  </si>
  <si>
    <t>・・・（Ｂ）</t>
    <phoneticPr fontId="1"/>
  </si>
  <si>
    <t>（令和元年）</t>
    <rPh sb="1" eb="3">
      <t>レイワ</t>
    </rPh>
    <rPh sb="3" eb="4">
      <t>モト</t>
    </rPh>
    <rPh sb="4" eb="5">
      <t>ネン</t>
    </rPh>
    <phoneticPr fontId="1"/>
  </si>
  <si>
    <t>（令和２年）</t>
    <rPh sb="1" eb="3">
      <t>レイワ</t>
    </rPh>
    <rPh sb="4" eb="5">
      <t>ネン</t>
    </rPh>
    <phoneticPr fontId="1"/>
  </si>
  <si>
    <t>時短要請の開始前日</t>
    <rPh sb="0" eb="2">
      <t>ジタン</t>
    </rPh>
    <rPh sb="2" eb="4">
      <t>ヨウセイ</t>
    </rPh>
    <rPh sb="5" eb="7">
      <t>カイシ</t>
    </rPh>
    <rPh sb="7" eb="9">
      <t>ゼンジツ</t>
    </rPh>
    <phoneticPr fontId="1"/>
  </si>
  <si>
    <t>＞＞＞＞＞＞＞＞＞＞＞＞＞＞＞＞＞＞＞＞＞＞＞＞＞＞</t>
    <phoneticPr fontId="1"/>
  </si>
  <si>
    <t>1日当たりの
協力金支給単価</t>
    <rPh sb="1" eb="2">
      <t>ニチ</t>
    </rPh>
    <rPh sb="2" eb="3">
      <t>ア</t>
    </rPh>
    <rPh sb="7" eb="10">
      <t>キョウリョクキン</t>
    </rPh>
    <rPh sb="10" eb="12">
      <t>シキュウ</t>
    </rPh>
    <rPh sb="12" eb="14">
      <t>タンカ</t>
    </rPh>
    <phoneticPr fontId="1"/>
  </si>
  <si>
    <t>申請店舗名</t>
    <rPh sb="0" eb="2">
      <t>シンセイ</t>
    </rPh>
    <rPh sb="2" eb="4">
      <t>テンポ</t>
    </rPh>
    <rPh sb="4" eb="5">
      <t>メイ</t>
    </rPh>
    <phoneticPr fontId="1"/>
  </si>
  <si>
    <t>店舗ごとの協力金支給申請額計算シート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5">
      <t>ケイサン</t>
    </rPh>
    <phoneticPr fontId="1"/>
  </si>
  <si>
    <t>別紙２＜年間売上高方式＞
あるいは、
別紙３＜開業日以降総日数方式＞
を選択</t>
    <rPh sb="21" eb="23">
      <t>ベッシ</t>
    </rPh>
    <rPh sb="25" eb="28">
      <t>カイギョウビ</t>
    </rPh>
    <rPh sb="28" eb="30">
      <t>イコウ</t>
    </rPh>
    <rPh sb="30" eb="31">
      <t>ソウ</t>
    </rPh>
    <rPh sb="31" eb="33">
      <t>ニッスウ</t>
    </rPh>
    <rPh sb="39" eb="41">
      <t>センタク</t>
    </rPh>
    <phoneticPr fontId="1"/>
  </si>
  <si>
    <t xml:space="preserve">1日当たりの協力金
支給単価 </t>
    <rPh sb="6" eb="9">
      <t>キョウリョクキン</t>
    </rPh>
    <rPh sb="10" eb="12">
      <t>シキュウ</t>
    </rPh>
    <phoneticPr fontId="1"/>
  </si>
  <si>
    <t xml:space="preserve">     　        　千円未満切上</t>
    <rPh sb="15" eb="17">
      <t>センエン</t>
    </rPh>
    <rPh sb="17" eb="19">
      <t>ミマン</t>
    </rPh>
    <rPh sb="19" eb="21">
      <t>キリアゲ</t>
    </rPh>
    <phoneticPr fontId="1"/>
  </si>
  <si>
    <t xml:space="preserve">1日当たりの協力金
支給単価 </t>
    <phoneticPr fontId="1"/>
  </si>
  <si>
    <t>当該店舗の協力金
支給額</t>
    <rPh sb="5" eb="8">
      <t>キョウリョクキン</t>
    </rPh>
    <phoneticPr fontId="1"/>
  </si>
  <si>
    <t xml:space="preserve">      　　千円未満切上</t>
    <rPh sb="8" eb="10">
      <t>センエン</t>
    </rPh>
    <rPh sb="10" eb="12">
      <t>ミマン</t>
    </rPh>
    <rPh sb="12" eb="14">
      <t>キリアゲ</t>
    </rPh>
    <phoneticPr fontId="1"/>
  </si>
  <si>
    <t>１日当たりの協力金
支給単価　　</t>
    <phoneticPr fontId="1"/>
  </si>
  <si>
    <t>１日当たりの協力金
支給単価　</t>
    <rPh sb="6" eb="9">
      <t>キョウリョクキン</t>
    </rPh>
    <rPh sb="10" eb="12">
      <t>シキュウ</t>
    </rPh>
    <phoneticPr fontId="1"/>
  </si>
  <si>
    <t xml:space="preserve">         　千円未満切上</t>
    <rPh sb="10" eb="12">
      <t>センエン</t>
    </rPh>
    <rPh sb="12" eb="14">
      <t>ミマン</t>
    </rPh>
    <rPh sb="14" eb="16">
      <t>キリアゲ</t>
    </rPh>
    <phoneticPr fontId="1"/>
  </si>
  <si>
    <t>１日当たりの協力金
支給単価</t>
    <phoneticPr fontId="1"/>
  </si>
  <si>
    <t xml:space="preserve">           千円未満切上</t>
    <rPh sb="11" eb="13">
      <t>センエン</t>
    </rPh>
    <rPh sb="13" eb="15">
      <t>ミマン</t>
    </rPh>
    <rPh sb="15" eb="17">
      <t>キリアゲ</t>
    </rPh>
    <phoneticPr fontId="1"/>
  </si>
  <si>
    <t>金沢市</t>
    <rPh sb="0" eb="2">
      <t>カナザワ</t>
    </rPh>
    <rPh sb="2" eb="3">
      <t>シ</t>
    </rPh>
    <phoneticPr fontId="1"/>
  </si>
  <si>
    <t>金沢市以外</t>
    <rPh sb="0" eb="3">
      <t>カナザワシ</t>
    </rPh>
    <rPh sb="3" eb="5">
      <t>イガイ</t>
    </rPh>
    <phoneticPr fontId="1"/>
  </si>
  <si>
    <t>店舗の所在地 ( 金沢市または金沢市以外のどちらかに 〇 をつけてください )</t>
    <phoneticPr fontId="1"/>
  </si>
  <si>
    <t>金沢市</t>
    <rPh sb="0" eb="3">
      <t>カナザワシ</t>
    </rPh>
    <phoneticPr fontId="1"/>
  </si>
  <si>
    <t>金沢市以外</t>
    <rPh sb="0" eb="2">
      <t>カナザワ</t>
    </rPh>
    <rPh sb="2" eb="3">
      <t>シ</t>
    </rPh>
    <rPh sb="3" eb="5">
      <t>イガイ</t>
    </rPh>
    <phoneticPr fontId="1"/>
  </si>
  <si>
    <t>金沢市外</t>
    <rPh sb="0" eb="3">
      <t>カナザワシ</t>
    </rPh>
    <rPh sb="3" eb="4">
      <t>ソト</t>
    </rPh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</si>
  <si>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元</t>
    </r>
    <r>
      <rPr>
        <sz val="12"/>
        <color theme="1"/>
        <rFont val="BIZ UDPゴシック"/>
        <family val="3"/>
        <charset val="128"/>
      </rPr>
      <t>年の売上高を使用</t>
    </r>
    <rPh sb="0" eb="2">
      <t>レイワ</t>
    </rPh>
    <rPh sb="2" eb="3">
      <t>モト</t>
    </rPh>
    <rPh sb="5" eb="7">
      <t>ウリアゲ</t>
    </rPh>
    <rPh sb="7" eb="8">
      <t>タカ</t>
    </rPh>
    <rPh sb="9" eb="11">
      <t>シヨウ</t>
    </rPh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</si>
  <si>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２</t>
    </r>
    <r>
      <rPr>
        <sz val="12"/>
        <color theme="1"/>
        <rFont val="BIZ UDPゴシック"/>
        <family val="3"/>
        <charset val="128"/>
      </rPr>
      <t>年の売上高を使用</t>
    </r>
    <rPh sb="0" eb="2">
      <t>レイワ</t>
    </rPh>
    <rPh sb="3" eb="4">
      <t>ネン</t>
    </rPh>
    <rPh sb="5" eb="7">
      <t>ウリアゲ</t>
    </rPh>
    <rPh sb="7" eb="8">
      <t>タカ</t>
    </rPh>
    <rPh sb="9" eb="11">
      <t>シヨウ</t>
    </rPh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</si>
  <si>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元</t>
    </r>
    <r>
      <rPr>
        <sz val="16"/>
        <color theme="1"/>
        <rFont val="BIZ UDPゴシック"/>
        <family val="3"/>
        <charset val="128"/>
      </rPr>
      <t>年又は
令和</t>
    </r>
    <r>
      <rPr>
        <b/>
        <sz val="16"/>
        <color rgb="FFFF0000"/>
        <rFont val="BIZ UDPゴシック"/>
        <family val="3"/>
        <charset val="128"/>
      </rPr>
      <t>２</t>
    </r>
    <r>
      <rPr>
        <sz val="16"/>
        <color theme="1"/>
        <rFont val="BIZ UDPゴシック"/>
        <family val="3"/>
        <charset val="128"/>
      </rPr>
      <t>年の年間売上高</t>
    </r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</si>
  <si>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元</t>
    </r>
    <r>
      <rPr>
        <sz val="16"/>
        <color theme="1"/>
        <rFont val="BIZ UDPゴシック"/>
        <family val="3"/>
        <charset val="128"/>
      </rPr>
      <t>年又は令和</t>
    </r>
    <r>
      <rPr>
        <b/>
        <sz val="16"/>
        <color rgb="FFFF0000"/>
        <rFont val="BIZ UDPゴシック"/>
        <family val="3"/>
        <charset val="128"/>
      </rPr>
      <t>２</t>
    </r>
    <r>
      <rPr>
        <sz val="16"/>
        <color theme="1"/>
        <rFont val="BIZ UDPゴシック"/>
        <family val="3"/>
        <charset val="128"/>
      </rPr>
      <t>年の
１日当たり売上単価　</t>
    </r>
    <phoneticPr fontId="1"/>
  </si>
  <si>
    <r>
      <t>　（Ｂ）-（Ａ）　</t>
    </r>
    <r>
      <rPr>
        <sz val="14"/>
        <color theme="1"/>
        <rFont val="BIZ UDPゴシック"/>
        <family val="3"/>
        <charset val="128"/>
      </rPr>
      <t>※開業後の総日数
　　　　　　　　　　　    開業日含む</t>
    </r>
    <rPh sb="10" eb="13">
      <t>カイギョウゴ</t>
    </rPh>
    <rPh sb="14" eb="15">
      <t>ソウ</t>
    </rPh>
    <rPh sb="15" eb="17">
      <t>ニッスウ</t>
    </rPh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</si>
  <si>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３</t>
    </r>
    <r>
      <rPr>
        <sz val="16"/>
        <color theme="1"/>
        <rFont val="BIZ UDPゴシック"/>
        <family val="3"/>
        <charset val="128"/>
      </rPr>
      <t>年の</t>
    </r>
    <r>
      <rPr>
        <b/>
        <sz val="16"/>
        <color rgb="FFFF0000"/>
        <rFont val="BIZ UDPゴシック"/>
        <family val="3"/>
        <charset val="128"/>
      </rPr>
      <t>５</t>
    </r>
    <r>
      <rPr>
        <sz val="16"/>
        <color theme="1"/>
        <rFont val="BIZ UDPゴシック"/>
        <family val="3"/>
        <charset val="128"/>
      </rPr>
      <t>月の売上高</t>
    </r>
    <phoneticPr fontId="1"/>
  </si>
  <si>
    <t>支給金額は1日当たり、</t>
    <rPh sb="0" eb="2">
      <t>シキュウ</t>
    </rPh>
    <rPh sb="2" eb="4">
      <t>キンガク</t>
    </rPh>
    <rPh sb="6" eb="7">
      <t>ニチ</t>
    </rPh>
    <rPh sb="7" eb="8">
      <t>ア</t>
    </rPh>
    <phoneticPr fontId="1"/>
  </si>
  <si>
    <t>金沢市の飲食店は、</t>
    <rPh sb="0" eb="3">
      <t>カナザワシ</t>
    </rPh>
    <rPh sb="4" eb="6">
      <t>インショク</t>
    </rPh>
    <rPh sb="6" eb="7">
      <t>テン</t>
    </rPh>
    <phoneticPr fontId="1"/>
  </si>
  <si>
    <t>〇支給総額</t>
    <rPh sb="1" eb="3">
      <t>シキュウ</t>
    </rPh>
    <rPh sb="3" eb="5">
      <t>ソウガク</t>
    </rPh>
    <phoneticPr fontId="1"/>
  </si>
  <si>
    <t>金沢市</t>
    <rPh sb="0" eb="3">
      <t>カナザワシ</t>
    </rPh>
    <phoneticPr fontId="1"/>
  </si>
  <si>
    <t>日</t>
    <rPh sb="0" eb="1">
      <t>ニチ</t>
    </rPh>
    <phoneticPr fontId="1"/>
  </si>
  <si>
    <t>支給額は１日当たり、</t>
    <phoneticPr fontId="1"/>
  </si>
  <si>
    <t>万円</t>
    <rPh sb="0" eb="2">
      <t>マンエン</t>
    </rPh>
    <phoneticPr fontId="1"/>
  </si>
  <si>
    <t>金沢市</t>
    <rPh sb="0" eb="3">
      <t>カナザワシ</t>
    </rPh>
    <phoneticPr fontId="1"/>
  </si>
  <si>
    <t xml:space="preserve"> </t>
    <phoneticPr fontId="1"/>
  </si>
  <si>
    <t>（金沢市外）</t>
    <phoneticPr fontId="1"/>
  </si>
  <si>
    <t>（金沢市）</t>
    <phoneticPr fontId="1"/>
  </si>
  <si>
    <t>金沢市</t>
    <rPh sb="0" eb="3">
      <t>カナザワシ</t>
    </rPh>
    <phoneticPr fontId="1"/>
  </si>
  <si>
    <r>
      <t>※　下記①に</t>
    </r>
    <r>
      <rPr>
        <b/>
        <sz val="16"/>
        <color theme="1"/>
        <rFont val="BIZ UDPゴシック"/>
        <family val="3"/>
        <charset val="128"/>
      </rPr>
      <t>令和２年２月２９日</t>
    </r>
    <r>
      <rPr>
        <sz val="11"/>
        <color theme="1"/>
        <rFont val="BIZ UDPゴシック"/>
        <family val="3"/>
        <charset val="128"/>
      </rPr>
      <t>の売上高が含まれる場合は</t>
    </r>
    <r>
      <rPr>
        <sz val="16"/>
        <color theme="1"/>
        <rFont val="BIZ UDPゴシック"/>
        <family val="3"/>
        <charset val="128"/>
      </rPr>
      <t>366</t>
    </r>
    <r>
      <rPr>
        <sz val="11"/>
        <color theme="1"/>
        <rFont val="BIZ UDPゴシック"/>
        <family val="3"/>
        <charset val="128"/>
      </rPr>
      <t>日（令和</t>
    </r>
    <r>
      <rPr>
        <sz val="16"/>
        <color theme="1"/>
        <rFont val="BIZ UDPゴシック"/>
        <family val="3"/>
        <charset val="128"/>
      </rPr>
      <t>２</t>
    </r>
    <r>
      <rPr>
        <sz val="11"/>
        <color theme="1"/>
        <rFont val="BIZ UDPゴシック"/>
        <family val="3"/>
        <charset val="128"/>
      </rPr>
      <t>年）、含まれない場合は</t>
    </r>
    <r>
      <rPr>
        <sz val="16"/>
        <color theme="1"/>
        <rFont val="BIZ UDPゴシック"/>
        <family val="3"/>
        <charset val="128"/>
      </rPr>
      <t>365</t>
    </r>
    <r>
      <rPr>
        <sz val="11"/>
        <color theme="1"/>
        <rFont val="BIZ UDPゴシック"/>
        <family val="3"/>
        <charset val="128"/>
      </rPr>
      <t>日（令和</t>
    </r>
    <r>
      <rPr>
        <sz val="16"/>
        <color theme="1"/>
        <rFont val="BIZ UDPゴシック"/>
        <family val="3"/>
        <charset val="128"/>
      </rPr>
      <t>元</t>
    </r>
    <r>
      <rPr>
        <sz val="11"/>
        <color theme="1"/>
        <rFont val="BIZ UDPゴシック"/>
        <family val="3"/>
        <charset val="128"/>
      </rPr>
      <t>年）を選択して計算してください</t>
    </r>
    <rPh sb="2" eb="4">
      <t>カキ</t>
    </rPh>
    <rPh sb="32" eb="34">
      <t>レイワ</t>
    </rPh>
    <rPh sb="35" eb="36">
      <t>ネン</t>
    </rPh>
    <phoneticPr fontId="1"/>
  </si>
  <si>
    <r>
      <t>上限</t>
    </r>
    <r>
      <rPr>
        <sz val="20"/>
        <color theme="1"/>
        <rFont val="BIZ UDPゴシック"/>
        <family val="3"/>
        <charset val="128"/>
      </rPr>
      <t>7.5</t>
    </r>
    <r>
      <rPr>
        <sz val="16"/>
        <color theme="1"/>
        <rFont val="BIZ UDPゴシック"/>
        <family val="3"/>
        <charset val="128"/>
      </rPr>
      <t>万円</t>
    </r>
    <rPh sb="0" eb="2">
      <t>ジョウゲン</t>
    </rPh>
    <rPh sb="5" eb="7">
      <t>マンエン</t>
    </rPh>
    <phoneticPr fontId="1"/>
  </si>
  <si>
    <r>
      <t xml:space="preserve">上限 </t>
    </r>
    <r>
      <rPr>
        <sz val="20"/>
        <color theme="1"/>
        <rFont val="BIZ UDPゴシック"/>
        <family val="3"/>
        <charset val="128"/>
      </rPr>
      <t xml:space="preserve">１０ </t>
    </r>
    <r>
      <rPr>
        <sz val="16"/>
        <color theme="1"/>
        <rFont val="BIZ UDPゴシック"/>
        <family val="3"/>
        <charset val="128"/>
      </rPr>
      <t>万円</t>
    </r>
    <rPh sb="0" eb="2">
      <t>ジョウゲン</t>
    </rPh>
    <rPh sb="6" eb="8">
      <t>マンエン</t>
    </rPh>
    <phoneticPr fontId="1"/>
  </si>
  <si>
    <r>
      <t xml:space="preserve">上限 </t>
    </r>
    <r>
      <rPr>
        <sz val="20"/>
        <color theme="1"/>
        <rFont val="BIZ UDPゴシック"/>
        <family val="3"/>
        <charset val="128"/>
      </rPr>
      <t>１０</t>
    </r>
    <r>
      <rPr>
        <sz val="16"/>
        <color theme="1"/>
        <rFont val="BIZ UDPゴシック"/>
        <family val="3"/>
        <charset val="128"/>
      </rPr>
      <t xml:space="preserve"> 万円</t>
    </r>
    <rPh sb="0" eb="2">
      <t>ジョウゲン</t>
    </rPh>
    <rPh sb="6" eb="8">
      <t>マンエン</t>
    </rPh>
    <phoneticPr fontId="1"/>
  </si>
  <si>
    <r>
      <t>上限</t>
    </r>
    <r>
      <rPr>
        <sz val="20"/>
        <color theme="1"/>
        <rFont val="BIZ UDPゴシック"/>
        <family val="3"/>
        <charset val="128"/>
      </rPr>
      <t>７．５</t>
    </r>
    <r>
      <rPr>
        <sz val="16"/>
        <color theme="1"/>
        <rFont val="BIZ UDPゴシック"/>
        <family val="3"/>
        <charset val="128"/>
      </rPr>
      <t>万円</t>
    </r>
    <rPh sb="0" eb="2">
      <t>ジョウゲン</t>
    </rPh>
    <rPh sb="5" eb="7">
      <t>マンエン</t>
    </rPh>
    <phoneticPr fontId="1"/>
  </si>
  <si>
    <r>
      <t xml:space="preserve">下限 </t>
    </r>
    <r>
      <rPr>
        <sz val="20"/>
        <color theme="1"/>
        <rFont val="BIZ UDPゴシック"/>
        <family val="3"/>
        <charset val="128"/>
      </rPr>
      <t>3</t>
    </r>
    <r>
      <rPr>
        <sz val="16"/>
        <color theme="1"/>
        <rFont val="BIZ UDPゴシック"/>
        <family val="3"/>
        <charset val="128"/>
      </rPr>
      <t xml:space="preserve">  万円</t>
    </r>
    <rPh sb="0" eb="2">
      <t>カゲン</t>
    </rPh>
    <rPh sb="6" eb="8">
      <t>マンエン</t>
    </rPh>
    <phoneticPr fontId="1"/>
  </si>
  <si>
    <r>
      <t>上限</t>
    </r>
    <r>
      <rPr>
        <sz val="20"/>
        <color theme="1"/>
        <rFont val="BIZ UDPゴシック"/>
        <family val="3"/>
        <charset val="128"/>
      </rPr>
      <t>7.5</t>
    </r>
    <r>
      <rPr>
        <sz val="16"/>
        <color theme="1"/>
        <rFont val="BIZ UDPゴシック"/>
        <family val="3"/>
        <charset val="128"/>
      </rPr>
      <t>万円</t>
    </r>
    <rPh sb="0" eb="2">
      <t>ジョウゲン</t>
    </rPh>
    <rPh sb="5" eb="7">
      <t>マンエン</t>
    </rPh>
    <phoneticPr fontId="1"/>
  </si>
  <si>
    <r>
      <t>下限</t>
    </r>
    <r>
      <rPr>
        <sz val="20"/>
        <color theme="1"/>
        <rFont val="BIZ UDPゴシック"/>
        <family val="3"/>
        <charset val="128"/>
      </rPr>
      <t>2.5</t>
    </r>
    <r>
      <rPr>
        <sz val="16"/>
        <color theme="1"/>
        <rFont val="BIZ UDPゴシック"/>
        <family val="3"/>
        <charset val="128"/>
      </rPr>
      <t>万円</t>
    </r>
    <rPh sb="0" eb="2">
      <t>カゲン</t>
    </rPh>
    <rPh sb="5" eb="7">
      <t>マンエン</t>
    </rPh>
    <phoneticPr fontId="1"/>
  </si>
  <si>
    <r>
      <t>上限</t>
    </r>
    <r>
      <rPr>
        <sz val="20"/>
        <color theme="1"/>
        <rFont val="BIZ UDPゴシック"/>
        <family val="3"/>
        <charset val="128"/>
      </rPr>
      <t>１０</t>
    </r>
    <r>
      <rPr>
        <sz val="16"/>
        <color theme="1"/>
        <rFont val="BIZ UDPゴシック"/>
        <family val="3"/>
        <charset val="128"/>
      </rPr>
      <t xml:space="preserve"> 万円</t>
    </r>
    <rPh sb="0" eb="2">
      <t>ジョウゲン</t>
    </rPh>
    <rPh sb="5" eb="7">
      <t>マンエン</t>
    </rPh>
    <phoneticPr fontId="1"/>
  </si>
  <si>
    <t>金沢市内の飲食店は、</t>
    <phoneticPr fontId="1"/>
  </si>
  <si>
    <t>金沢市外の飲食店は、</t>
    <phoneticPr fontId="1"/>
  </si>
  <si>
    <r>
      <t>【上限は</t>
    </r>
    <r>
      <rPr>
        <b/>
        <sz val="11"/>
        <color rgb="FFFF0000"/>
        <rFont val="BIZ UDPゴシック"/>
        <family val="3"/>
        <charset val="128"/>
      </rPr>
      <t>20</t>
    </r>
    <r>
      <rPr>
        <sz val="11"/>
        <color theme="1"/>
        <rFont val="BIZ UDPゴシック"/>
        <family val="3"/>
        <charset val="128"/>
      </rPr>
      <t>万円】
※</t>
    </r>
    <r>
      <rPr>
        <b/>
        <sz val="11"/>
        <color theme="1"/>
        <rFont val="BIZ UDPゴシック"/>
        <family val="3"/>
        <charset val="128"/>
      </rPr>
      <t>金沢市内</t>
    </r>
    <r>
      <rPr>
        <sz val="11"/>
        <color theme="1"/>
        <rFont val="BIZ UDPゴシック"/>
        <family val="3"/>
        <charset val="128"/>
      </rPr>
      <t>の事業者</t>
    </r>
    <rPh sb="1" eb="3">
      <t>ジョウゲン</t>
    </rPh>
    <rPh sb="6" eb="8">
      <t>マンエン</t>
    </rPh>
    <rPh sb="11" eb="15">
      <t>カナザワシナイ</t>
    </rPh>
    <rPh sb="16" eb="18">
      <t>ジギョウ</t>
    </rPh>
    <rPh sb="18" eb="19">
      <t>モノ</t>
    </rPh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</si>
  <si>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元</t>
    </r>
    <r>
      <rPr>
        <sz val="16"/>
        <color theme="1"/>
        <rFont val="BIZ UDPゴシック"/>
        <family val="3"/>
        <charset val="128"/>
      </rPr>
      <t>年又は
令和</t>
    </r>
    <r>
      <rPr>
        <b/>
        <sz val="16"/>
        <color rgb="FFFF0000"/>
        <rFont val="BIZ UDPゴシック"/>
        <family val="3"/>
        <charset val="128"/>
      </rPr>
      <t>２</t>
    </r>
    <r>
      <rPr>
        <sz val="16"/>
        <color theme="1"/>
        <rFont val="BIZ UDPゴシック"/>
        <family val="3"/>
        <charset val="128"/>
      </rPr>
      <t>年</t>
    </r>
    <r>
      <rPr>
        <b/>
        <sz val="16"/>
        <color rgb="FFFF0000"/>
        <rFont val="BIZ UDPゴシック"/>
        <family val="3"/>
        <charset val="128"/>
      </rPr>
      <t>5</t>
    </r>
    <r>
      <rPr>
        <sz val="16"/>
        <color theme="1"/>
        <rFont val="BIZ UDPゴシック"/>
        <family val="3"/>
        <charset val="128"/>
      </rPr>
      <t>月の売上高</t>
    </r>
    <phoneticPr fontId="1"/>
  </si>
  <si>
    <r>
      <t>①で選択した年の</t>
    </r>
    <r>
      <rPr>
        <b/>
        <sz val="16"/>
        <color rgb="FFFF0000"/>
        <rFont val="BIZ UDPゴシック"/>
        <family val="3"/>
        <charset val="128"/>
      </rPr>
      <t xml:space="preserve">
6</t>
    </r>
    <r>
      <rPr>
        <sz val="16"/>
        <color theme="1"/>
        <rFont val="BIZ UDPゴシック"/>
        <family val="3"/>
        <charset val="128"/>
      </rPr>
      <t>月の売上高</t>
    </r>
    <rPh sb="2" eb="4">
      <t>センタク</t>
    </rPh>
    <rPh sb="6" eb="7">
      <t>ネン</t>
    </rPh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</si>
  <si>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元</t>
    </r>
    <r>
      <rPr>
        <sz val="16"/>
        <color theme="1"/>
        <rFont val="BIZ UDPゴシック"/>
        <family val="3"/>
        <charset val="128"/>
      </rPr>
      <t>年又は令和</t>
    </r>
    <r>
      <rPr>
        <b/>
        <sz val="16"/>
        <color rgb="FFFF0000"/>
        <rFont val="BIZ UDPゴシック"/>
        <family val="3"/>
        <charset val="128"/>
      </rPr>
      <t>２</t>
    </r>
    <r>
      <rPr>
        <sz val="16"/>
        <color theme="1"/>
        <rFont val="BIZ UDPゴシック"/>
        <family val="3"/>
        <charset val="128"/>
      </rPr>
      <t xml:space="preserve">年
</t>
    </r>
    <r>
      <rPr>
        <b/>
        <sz val="16"/>
        <color rgb="FFFF0000"/>
        <rFont val="BIZ UDPゴシック"/>
        <family val="3"/>
        <charset val="128"/>
      </rPr>
      <t>5～6</t>
    </r>
    <r>
      <rPr>
        <sz val="16"/>
        <color theme="1"/>
        <rFont val="BIZ UDPゴシック"/>
        <family val="3"/>
        <charset val="128"/>
      </rPr>
      <t xml:space="preserve">月の合計売上高 </t>
    </r>
    <rPh sb="16" eb="18">
      <t>ゴウケイ</t>
    </rPh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</si>
  <si>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元</t>
    </r>
    <r>
      <rPr>
        <sz val="16"/>
        <color theme="1"/>
        <rFont val="BIZ UDPゴシック"/>
        <family val="3"/>
        <charset val="128"/>
      </rPr>
      <t>年又は令和</t>
    </r>
    <r>
      <rPr>
        <b/>
        <sz val="16"/>
        <color rgb="FFFF0000"/>
        <rFont val="BIZ UDPゴシック"/>
        <family val="3"/>
        <charset val="128"/>
      </rPr>
      <t>２</t>
    </r>
    <r>
      <rPr>
        <sz val="16"/>
        <color theme="1"/>
        <rFont val="BIZ UDPゴシック"/>
        <family val="3"/>
        <charset val="128"/>
      </rPr>
      <t xml:space="preserve">年
</t>
    </r>
    <r>
      <rPr>
        <b/>
        <sz val="16"/>
        <color rgb="FFFF0000"/>
        <rFont val="BIZ UDPゴシック"/>
        <family val="3"/>
        <charset val="128"/>
      </rPr>
      <t>５～6</t>
    </r>
    <r>
      <rPr>
        <sz val="16"/>
        <color theme="1"/>
        <rFont val="BIZ UDPゴシック"/>
        <family val="3"/>
        <charset val="128"/>
      </rPr>
      <t xml:space="preserve">月の合計売上高 </t>
    </r>
    <rPh sb="16" eb="18">
      <t>ゴウケイ</t>
    </rPh>
    <phoneticPr fontId="1"/>
  </si>
  <si>
    <r>
      <t>令和</t>
    </r>
    <r>
      <rPr>
        <b/>
        <sz val="12"/>
        <color rgb="FFFF0000"/>
        <rFont val="BIZ UDPゴシック"/>
        <family val="3"/>
        <charset val="128"/>
      </rPr>
      <t>元</t>
    </r>
    <r>
      <rPr>
        <sz val="12"/>
        <color theme="1"/>
        <rFont val="BIZ UDPゴシック"/>
        <family val="3"/>
        <charset val="128"/>
      </rPr>
      <t>年又は令和</t>
    </r>
    <r>
      <rPr>
        <b/>
        <sz val="12"/>
        <color rgb="FFFF0000"/>
        <rFont val="BIZ UDPゴシック"/>
        <family val="3"/>
        <charset val="128"/>
      </rPr>
      <t>２</t>
    </r>
    <r>
      <rPr>
        <sz val="12"/>
        <color theme="1"/>
        <rFont val="BIZ UDPゴシック"/>
        <family val="3"/>
        <charset val="128"/>
      </rPr>
      <t>年</t>
    </r>
    <r>
      <rPr>
        <b/>
        <sz val="12"/>
        <color rgb="FFFF0000"/>
        <rFont val="BIZ UDPゴシック"/>
        <family val="3"/>
        <charset val="128"/>
      </rPr>
      <t>５～6</t>
    </r>
    <r>
      <rPr>
        <sz val="12"/>
        <color theme="1"/>
        <rFont val="BIZ UDPゴシック"/>
        <family val="3"/>
        <charset val="128"/>
      </rPr>
      <t xml:space="preserve">月の1日当たりの売上単価 </t>
    </r>
    <phoneticPr fontId="1"/>
  </si>
  <si>
    <r>
      <t>申請する店舗の飲食部門の令和</t>
    </r>
    <r>
      <rPr>
        <b/>
        <sz val="16"/>
        <color rgb="FFFF0000"/>
        <rFont val="BIZ UDPゴシック"/>
        <family val="3"/>
        <charset val="128"/>
      </rPr>
      <t>元</t>
    </r>
    <r>
      <rPr>
        <sz val="14"/>
        <color theme="1"/>
        <rFont val="BIZ UDPゴシック"/>
        <family val="3"/>
        <charset val="128"/>
      </rPr>
      <t>年又は令和</t>
    </r>
    <r>
      <rPr>
        <b/>
        <sz val="16"/>
        <color rgb="FFFF0000"/>
        <rFont val="BIZ UDPゴシック"/>
        <family val="3"/>
        <charset val="128"/>
      </rPr>
      <t>２</t>
    </r>
    <r>
      <rPr>
        <sz val="14"/>
        <color theme="1"/>
        <rFont val="BIZ UDPゴシック"/>
        <family val="3"/>
        <charset val="128"/>
      </rPr>
      <t>年いずれかの</t>
    </r>
    <r>
      <rPr>
        <b/>
        <sz val="16"/>
        <color rgb="FFFF0000"/>
        <rFont val="BIZ UDPゴシック"/>
        <family val="3"/>
        <charset val="128"/>
      </rPr>
      <t>５～6</t>
    </r>
    <r>
      <rPr>
        <sz val="14"/>
        <color theme="1"/>
        <rFont val="BIZ UDPゴシック"/>
        <family val="3"/>
        <charset val="128"/>
      </rPr>
      <t>月と比べて令和</t>
    </r>
    <r>
      <rPr>
        <b/>
        <sz val="16"/>
        <color rgb="FFFF0000"/>
        <rFont val="BIZ UDPゴシック"/>
        <family val="3"/>
        <charset val="128"/>
      </rPr>
      <t>３</t>
    </r>
    <r>
      <rPr>
        <sz val="14"/>
        <color theme="1"/>
        <rFont val="BIZ UDPゴシック"/>
        <family val="3"/>
        <charset val="128"/>
      </rPr>
      <t>年の</t>
    </r>
    <r>
      <rPr>
        <b/>
        <sz val="16"/>
        <color rgb="FFFF0000"/>
        <rFont val="BIZ UDPゴシック"/>
        <family val="3"/>
        <charset val="128"/>
      </rPr>
      <t>５～6</t>
    </r>
    <r>
      <rPr>
        <sz val="14"/>
        <color theme="1"/>
        <rFont val="BIZ UDPゴシック"/>
        <family val="3"/>
        <charset val="128"/>
      </rPr>
      <t>月の売上高は減少していますか？</t>
    </r>
    <rPh sb="0" eb="2">
      <t>シンセイ</t>
    </rPh>
    <rPh sb="4" eb="6">
      <t>テンポ</t>
    </rPh>
    <rPh sb="7" eb="9">
      <t>インショク</t>
    </rPh>
    <rPh sb="9" eb="11">
      <t>ブモン</t>
    </rPh>
    <phoneticPr fontId="1"/>
  </si>
  <si>
    <r>
      <t>令和</t>
    </r>
    <r>
      <rPr>
        <b/>
        <sz val="14"/>
        <color rgb="FFFF0000"/>
        <rFont val="BIZ UDPゴシック"/>
        <family val="3"/>
        <charset val="128"/>
      </rPr>
      <t>元</t>
    </r>
    <r>
      <rPr>
        <sz val="14"/>
        <color theme="1"/>
        <rFont val="BIZ UDPゴシック"/>
        <family val="3"/>
        <charset val="128"/>
      </rPr>
      <t>年又は
令和</t>
    </r>
    <r>
      <rPr>
        <b/>
        <sz val="14"/>
        <color rgb="FFFF0000"/>
        <rFont val="BIZ UDPゴシック"/>
        <family val="3"/>
        <charset val="128"/>
      </rPr>
      <t>２</t>
    </r>
    <r>
      <rPr>
        <sz val="14"/>
        <color theme="1"/>
        <rFont val="BIZ UDPゴシック"/>
        <family val="3"/>
        <charset val="128"/>
      </rPr>
      <t>年の</t>
    </r>
    <r>
      <rPr>
        <b/>
        <sz val="14"/>
        <color rgb="FFFF0000"/>
        <rFont val="BIZ UDPゴシック"/>
        <family val="3"/>
        <charset val="128"/>
      </rPr>
      <t>５</t>
    </r>
    <r>
      <rPr>
        <sz val="14"/>
        <color theme="1"/>
        <rFont val="BIZ UDPゴシック"/>
        <family val="3"/>
        <charset val="128"/>
      </rPr>
      <t>月の売上高</t>
    </r>
    <phoneticPr fontId="1"/>
  </si>
  <si>
    <r>
      <t xml:space="preserve">①で選択した年の
</t>
    </r>
    <r>
      <rPr>
        <b/>
        <sz val="14"/>
        <color rgb="FFFF0000"/>
        <rFont val="BIZ UDPゴシック"/>
        <family val="3"/>
        <charset val="128"/>
      </rPr>
      <t>６</t>
    </r>
    <r>
      <rPr>
        <sz val="14"/>
        <color theme="1"/>
        <rFont val="BIZ UDPゴシック"/>
        <family val="3"/>
        <charset val="128"/>
      </rPr>
      <t>月の売上高</t>
    </r>
    <phoneticPr fontId="1"/>
  </si>
  <si>
    <r>
      <t>令和</t>
    </r>
    <r>
      <rPr>
        <b/>
        <sz val="14"/>
        <color rgb="FFFF0000"/>
        <rFont val="BIZ UDPゴシック"/>
        <family val="3"/>
        <charset val="128"/>
      </rPr>
      <t>元</t>
    </r>
    <r>
      <rPr>
        <sz val="14"/>
        <color theme="1"/>
        <rFont val="BIZ UDPゴシック"/>
        <family val="3"/>
        <charset val="128"/>
      </rPr>
      <t>年又は
令和</t>
    </r>
    <r>
      <rPr>
        <b/>
        <sz val="14"/>
        <color rgb="FFFF0000"/>
        <rFont val="BIZ UDPゴシック"/>
        <family val="3"/>
        <charset val="128"/>
      </rPr>
      <t>２</t>
    </r>
    <r>
      <rPr>
        <sz val="14"/>
        <color theme="1"/>
        <rFont val="BIZ UDPゴシック"/>
        <family val="3"/>
        <charset val="128"/>
      </rPr>
      <t>年の</t>
    </r>
    <r>
      <rPr>
        <b/>
        <sz val="14"/>
        <color rgb="FFFF0000"/>
        <rFont val="BIZ UDPゴシック"/>
        <family val="3"/>
        <charset val="128"/>
      </rPr>
      <t>５～6</t>
    </r>
    <r>
      <rPr>
        <sz val="14"/>
        <color theme="1"/>
        <rFont val="BIZ UDPゴシック"/>
        <family val="3"/>
        <charset val="128"/>
      </rPr>
      <t>月の売上高計</t>
    </r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</si>
  <si>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３</t>
    </r>
    <r>
      <rPr>
        <sz val="16"/>
        <color theme="1"/>
        <rFont val="BIZ UDPゴシック"/>
        <family val="3"/>
        <charset val="128"/>
      </rPr>
      <t>年</t>
    </r>
    <r>
      <rPr>
        <b/>
        <sz val="16"/>
        <color rgb="FFFF0000"/>
        <rFont val="BIZ UDPゴシック"/>
        <family val="3"/>
        <charset val="128"/>
      </rPr>
      <t>６</t>
    </r>
    <r>
      <rPr>
        <sz val="16"/>
        <color theme="1"/>
        <rFont val="BIZ UDPゴシック"/>
        <family val="3"/>
        <charset val="128"/>
      </rPr>
      <t>月の売上高</t>
    </r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</si>
  <si>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３</t>
    </r>
    <r>
      <rPr>
        <sz val="16"/>
        <color theme="1"/>
        <rFont val="BIZ UDPゴシック"/>
        <family val="3"/>
        <charset val="128"/>
      </rPr>
      <t>年の</t>
    </r>
    <r>
      <rPr>
        <b/>
        <sz val="16"/>
        <color rgb="FFFF0000"/>
        <rFont val="BIZ UDPゴシック"/>
        <family val="3"/>
        <charset val="128"/>
      </rPr>
      <t>５～6</t>
    </r>
    <r>
      <rPr>
        <sz val="16"/>
        <color theme="1"/>
        <rFont val="BIZ UDPゴシック"/>
        <family val="3"/>
        <charset val="128"/>
      </rPr>
      <t>月の売上高計</t>
    </r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</si>
  <si>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元</t>
    </r>
    <r>
      <rPr>
        <sz val="16"/>
        <color theme="1"/>
        <rFont val="BIZ UDPゴシック"/>
        <family val="3"/>
        <charset val="128"/>
      </rPr>
      <t>年又は令和</t>
    </r>
    <r>
      <rPr>
        <b/>
        <sz val="16"/>
        <color rgb="FFFF0000"/>
        <rFont val="BIZ UDPゴシック"/>
        <family val="3"/>
        <charset val="128"/>
      </rPr>
      <t>２</t>
    </r>
    <r>
      <rPr>
        <sz val="16"/>
        <color theme="1"/>
        <rFont val="BIZ UDPゴシック"/>
        <family val="3"/>
        <charset val="128"/>
      </rPr>
      <t xml:space="preserve">年の
</t>
    </r>
    <r>
      <rPr>
        <b/>
        <sz val="16"/>
        <color rgb="FFFF0000"/>
        <rFont val="BIZ UDPゴシック"/>
        <family val="3"/>
        <charset val="128"/>
      </rPr>
      <t>５～6</t>
    </r>
    <r>
      <rPr>
        <sz val="16"/>
        <color theme="1"/>
        <rFont val="BIZ UDPゴシック"/>
        <family val="3"/>
        <charset val="128"/>
      </rPr>
      <t xml:space="preserve">月の売上高計 </t>
    </r>
    <phoneticPr fontId="1"/>
  </si>
  <si>
    <r>
      <t>令和</t>
    </r>
    <r>
      <rPr>
        <b/>
        <sz val="16"/>
        <color rgb="FFFF0000"/>
        <rFont val="BIZ UDPゴシック"/>
        <family val="3"/>
        <charset val="128"/>
      </rPr>
      <t>３</t>
    </r>
    <r>
      <rPr>
        <sz val="16"/>
        <color theme="1"/>
        <rFont val="BIZ UDPゴシック"/>
        <family val="3"/>
        <charset val="128"/>
      </rPr>
      <t xml:space="preserve">年の
</t>
    </r>
    <r>
      <rPr>
        <b/>
        <sz val="16"/>
        <color rgb="FFFF0000"/>
        <rFont val="BIZ UDPゴシック"/>
        <family val="3"/>
        <charset val="128"/>
      </rPr>
      <t>5～６</t>
    </r>
    <r>
      <rPr>
        <sz val="16"/>
        <color theme="1"/>
        <rFont val="BIZ UDPゴシック"/>
        <family val="3"/>
        <charset val="128"/>
      </rPr>
      <t>月の売上高計</t>
    </r>
    <phoneticPr fontId="1"/>
  </si>
  <si>
    <r>
      <t>令和</t>
    </r>
    <r>
      <rPr>
        <b/>
        <sz val="12"/>
        <color rgb="FFFF0000"/>
        <rFont val="BIZ UDPゴシック"/>
        <family val="3"/>
        <charset val="128"/>
      </rPr>
      <t>３</t>
    </r>
    <r>
      <rPr>
        <sz val="12"/>
        <color theme="1"/>
        <rFont val="BIZ UDPゴシック"/>
        <family val="3"/>
        <charset val="128"/>
      </rPr>
      <t>年から令和</t>
    </r>
    <r>
      <rPr>
        <b/>
        <sz val="12"/>
        <color rgb="FFFF0000"/>
        <rFont val="BIZ UDPゴシック"/>
        <family val="3"/>
        <charset val="128"/>
      </rPr>
      <t>元</t>
    </r>
    <r>
      <rPr>
        <sz val="12"/>
        <color theme="1"/>
        <rFont val="BIZ UDPゴシック"/>
        <family val="3"/>
        <charset val="128"/>
      </rPr>
      <t>年又は
令和</t>
    </r>
    <r>
      <rPr>
        <b/>
        <sz val="12"/>
        <color rgb="FFFF0000"/>
        <rFont val="BIZ UDPゴシック"/>
        <family val="3"/>
        <charset val="128"/>
      </rPr>
      <t>２</t>
    </r>
    <r>
      <rPr>
        <sz val="12"/>
        <color theme="1"/>
        <rFont val="BIZ UDPゴシック"/>
        <family val="3"/>
        <charset val="128"/>
      </rPr>
      <t>年の</t>
    </r>
    <r>
      <rPr>
        <b/>
        <sz val="12"/>
        <color rgb="FFFF0000"/>
        <rFont val="BIZ UDPゴシック"/>
        <family val="3"/>
        <charset val="128"/>
      </rPr>
      <t>５～6</t>
    </r>
    <r>
      <rPr>
        <sz val="12"/>
        <color theme="1"/>
        <rFont val="BIZ UDPゴシック"/>
        <family val="3"/>
        <charset val="128"/>
      </rPr>
      <t xml:space="preserve">月の売上高減少 </t>
    </r>
    <phoneticPr fontId="1"/>
  </si>
  <si>
    <r>
      <t>令和</t>
    </r>
    <r>
      <rPr>
        <b/>
        <sz val="12"/>
        <color rgb="FFFF0000"/>
        <rFont val="BIZ UDPゴシック"/>
        <family val="3"/>
        <charset val="128"/>
      </rPr>
      <t>元</t>
    </r>
    <r>
      <rPr>
        <sz val="12"/>
        <color theme="1"/>
        <rFont val="BIZ UDPゴシック"/>
        <family val="3"/>
        <charset val="128"/>
      </rPr>
      <t>年又は令和</t>
    </r>
    <r>
      <rPr>
        <b/>
        <sz val="12"/>
        <color rgb="FFFF0000"/>
        <rFont val="BIZ UDPゴシック"/>
        <family val="3"/>
        <charset val="128"/>
      </rPr>
      <t>２</t>
    </r>
    <r>
      <rPr>
        <sz val="12"/>
        <color theme="1"/>
        <rFont val="BIZ UDPゴシック"/>
        <family val="3"/>
        <charset val="128"/>
      </rPr>
      <t>年の</t>
    </r>
    <r>
      <rPr>
        <b/>
        <sz val="12"/>
        <color rgb="FFFF0000"/>
        <rFont val="BIZ UDPゴシック"/>
        <family val="3"/>
        <charset val="128"/>
      </rPr>
      <t>５～6</t>
    </r>
    <r>
      <rPr>
        <sz val="12"/>
        <color theme="1"/>
        <rFont val="BIZ UDPゴシック"/>
        <family val="3"/>
        <charset val="128"/>
      </rPr>
      <t>月の1日当たりの売上高減少単価</t>
    </r>
    <phoneticPr fontId="1"/>
  </si>
  <si>
    <t>〇</t>
    <phoneticPr fontId="1"/>
  </si>
  <si>
    <t>入力</t>
    <rPh sb="0" eb="2">
      <t>ニュウリョク</t>
    </rPh>
    <phoneticPr fontId="1"/>
  </si>
  <si>
    <t>（金沢市）</t>
    <rPh sb="1" eb="4">
      <t>カナザワシ</t>
    </rPh>
    <phoneticPr fontId="1"/>
  </si>
  <si>
    <t>（金沢市）</t>
  </si>
  <si>
    <t>　（金沢市外）</t>
  </si>
  <si>
    <t xml:space="preserve"> </t>
    <phoneticPr fontId="1"/>
  </si>
  <si>
    <r>
      <t>申請する店舗の飲食部門の</t>
    </r>
    <r>
      <rPr>
        <b/>
        <sz val="16"/>
        <color rgb="FFFF0000"/>
        <rFont val="BIZ UDPゴシック"/>
        <family val="3"/>
        <charset val="128"/>
      </rPr>
      <t>令和</t>
    </r>
    <r>
      <rPr>
        <b/>
        <sz val="18"/>
        <color rgb="FFFF0000"/>
        <rFont val="BIZ UDPゴシック"/>
        <family val="3"/>
        <charset val="128"/>
      </rPr>
      <t>元</t>
    </r>
    <r>
      <rPr>
        <sz val="16"/>
        <color theme="1"/>
        <rFont val="BIZ UDPゴシック"/>
        <family val="3"/>
        <charset val="128"/>
      </rPr>
      <t>年</t>
    </r>
    <r>
      <rPr>
        <b/>
        <sz val="16"/>
        <color rgb="FFFF0000"/>
        <rFont val="BIZ UDPゴシック"/>
        <family val="3"/>
        <charset val="128"/>
      </rPr>
      <t>又</t>
    </r>
    <r>
      <rPr>
        <sz val="16"/>
        <color theme="1"/>
        <rFont val="BIZ UDPゴシック"/>
        <family val="3"/>
        <charset val="128"/>
      </rPr>
      <t>は</t>
    </r>
    <r>
      <rPr>
        <b/>
        <sz val="16"/>
        <color rgb="FFFF0000"/>
        <rFont val="BIZ UDPゴシック"/>
        <family val="3"/>
        <charset val="128"/>
      </rPr>
      <t>令和</t>
    </r>
    <r>
      <rPr>
        <b/>
        <sz val="18"/>
        <color rgb="FFFF0000"/>
        <rFont val="BIZ UDPゴシック"/>
        <family val="3"/>
        <charset val="128"/>
      </rPr>
      <t>２</t>
    </r>
    <r>
      <rPr>
        <sz val="16"/>
        <color theme="1"/>
        <rFont val="BIZ UDPゴシック"/>
        <family val="3"/>
        <charset val="128"/>
      </rPr>
      <t>年いずれかの</t>
    </r>
    <r>
      <rPr>
        <b/>
        <sz val="18"/>
        <color rgb="FFFF0000"/>
        <rFont val="BIZ UDPゴシック"/>
        <family val="3"/>
        <charset val="128"/>
      </rPr>
      <t>５～６</t>
    </r>
    <r>
      <rPr>
        <sz val="16"/>
        <color theme="1"/>
        <rFont val="BIZ UDPゴシック"/>
        <family val="3"/>
        <charset val="128"/>
      </rPr>
      <t xml:space="preserve">月の売上高（税抜）の合計は
　　　　　　　　　　　　　　　　　　　　　　　　　　　　　　　　　　　　　　　　　　　　　　　　　　　　　　　　　　　　 を超えますか？ </t>
    </r>
    <rPh sb="0" eb="2">
      <t>シンセイ</t>
    </rPh>
    <rPh sb="4" eb="6">
      <t>テンポ</t>
    </rPh>
    <rPh sb="12" eb="14">
      <t>レイワ</t>
    </rPh>
    <rPh sb="36" eb="38">
      <t>ゼイヌキ</t>
    </rPh>
    <phoneticPr fontId="1"/>
  </si>
  <si>
    <t>金沢市を除く18市町</t>
    <rPh sb="0" eb="3">
      <t>カナザワシ</t>
    </rPh>
    <rPh sb="4" eb="5">
      <t>ノゾ</t>
    </rPh>
    <rPh sb="8" eb="9">
      <t>シ</t>
    </rPh>
    <rPh sb="9" eb="10">
      <t>マチ</t>
    </rPh>
    <phoneticPr fontId="1"/>
  </si>
  <si>
    <t>日付</t>
    <rPh sb="0" eb="2">
      <t>ヒヅケ</t>
    </rPh>
    <phoneticPr fontId="1"/>
  </si>
  <si>
    <r>
      <t>令和</t>
    </r>
    <r>
      <rPr>
        <b/>
        <sz val="11"/>
        <color rgb="FFFF0000"/>
        <rFont val="BIZ UDPゴシック"/>
        <family val="3"/>
        <charset val="128"/>
      </rPr>
      <t>元</t>
    </r>
    <r>
      <rPr>
        <sz val="11"/>
        <color theme="1"/>
        <rFont val="BIZ UDPゴシック"/>
        <family val="3"/>
        <charset val="128"/>
      </rPr>
      <t>年又は令和</t>
    </r>
    <r>
      <rPr>
        <b/>
        <sz val="11"/>
        <color rgb="FFFF0000"/>
        <rFont val="BIZ UDPゴシック"/>
        <family val="3"/>
        <charset val="128"/>
      </rPr>
      <t>２</t>
    </r>
    <r>
      <rPr>
        <sz val="11"/>
        <color theme="1"/>
        <rFont val="BIZ UDPゴシック"/>
        <family val="3"/>
        <charset val="128"/>
      </rPr>
      <t>年の</t>
    </r>
    <r>
      <rPr>
        <b/>
        <sz val="11"/>
        <color rgb="FFFF0000"/>
        <rFont val="BIZ UDPゴシック"/>
        <family val="3"/>
        <charset val="128"/>
      </rPr>
      <t>５～6</t>
    </r>
    <r>
      <rPr>
        <sz val="11"/>
        <color theme="1"/>
        <rFont val="BIZ UDPゴシック"/>
        <family val="3"/>
        <charset val="128"/>
      </rPr>
      <t>月の
1日当たりの売上高減少単価</t>
    </r>
    <phoneticPr fontId="1"/>
  </si>
  <si>
    <r>
      <t>令和</t>
    </r>
    <r>
      <rPr>
        <b/>
        <sz val="12"/>
        <color rgb="FFFF0000"/>
        <rFont val="BIZ UDPゴシック"/>
        <family val="3"/>
        <charset val="128"/>
      </rPr>
      <t>３</t>
    </r>
    <r>
      <rPr>
        <sz val="12"/>
        <color theme="1"/>
        <rFont val="BIZ UDPゴシック"/>
        <family val="3"/>
        <charset val="128"/>
      </rPr>
      <t>年から令和</t>
    </r>
    <r>
      <rPr>
        <b/>
        <sz val="12"/>
        <color rgb="FFFF0000"/>
        <rFont val="BIZ UDPゴシック"/>
        <family val="3"/>
        <charset val="128"/>
      </rPr>
      <t>元</t>
    </r>
    <r>
      <rPr>
        <sz val="12"/>
        <color theme="1"/>
        <rFont val="BIZ UDPゴシック"/>
        <family val="3"/>
        <charset val="128"/>
      </rPr>
      <t>年又は
令和</t>
    </r>
    <r>
      <rPr>
        <b/>
        <sz val="12"/>
        <color rgb="FFFF0000"/>
        <rFont val="BIZ UDPゴシック"/>
        <family val="3"/>
        <charset val="128"/>
      </rPr>
      <t>２</t>
    </r>
    <r>
      <rPr>
        <sz val="12"/>
        <color theme="1"/>
        <rFont val="BIZ UDPゴシック"/>
        <family val="3"/>
        <charset val="128"/>
      </rPr>
      <t>年の</t>
    </r>
    <r>
      <rPr>
        <b/>
        <sz val="12"/>
        <color rgb="FFFF0000"/>
        <rFont val="BIZ UDPゴシック"/>
        <family val="3"/>
        <charset val="128"/>
      </rPr>
      <t>5～6月</t>
    </r>
    <r>
      <rPr>
        <sz val="12"/>
        <color theme="1"/>
        <rFont val="BIZ UDPゴシック"/>
        <family val="3"/>
        <charset val="128"/>
      </rPr>
      <t xml:space="preserve">の売上高減少 </t>
    </r>
    <phoneticPr fontId="1"/>
  </si>
  <si>
    <r>
      <t>令和</t>
    </r>
    <r>
      <rPr>
        <b/>
        <sz val="11"/>
        <color rgb="FFFF0000"/>
        <rFont val="BIZ UDPゴシック"/>
        <family val="3"/>
        <charset val="128"/>
      </rPr>
      <t>元</t>
    </r>
    <r>
      <rPr>
        <sz val="11"/>
        <color theme="1"/>
        <rFont val="BIZ UDPゴシック"/>
        <family val="3"/>
        <charset val="128"/>
      </rPr>
      <t>年又は令和</t>
    </r>
    <r>
      <rPr>
        <b/>
        <sz val="11"/>
        <color rgb="FFFF0000"/>
        <rFont val="BIZ UDPゴシック"/>
        <family val="3"/>
        <charset val="128"/>
      </rPr>
      <t>２</t>
    </r>
    <r>
      <rPr>
        <sz val="11"/>
        <color theme="1"/>
        <rFont val="BIZ UDPゴシック"/>
        <family val="3"/>
        <charset val="128"/>
      </rPr>
      <t>年の</t>
    </r>
    <r>
      <rPr>
        <b/>
        <sz val="11"/>
        <color rgb="FFFF0000"/>
        <rFont val="BIZ UDPゴシック"/>
        <family val="3"/>
        <charset val="128"/>
      </rPr>
      <t>５～6</t>
    </r>
    <r>
      <rPr>
        <sz val="11"/>
        <color theme="1"/>
        <rFont val="BIZ UDPゴシック"/>
        <family val="3"/>
        <charset val="128"/>
      </rPr>
      <t xml:space="preserve">月の
1日当たりの売上高減少単価 </t>
    </r>
    <phoneticPr fontId="1"/>
  </si>
  <si>
    <t>金沢市除く18市町の飲食店は、</t>
    <rPh sb="0" eb="3">
      <t>カナザワシ</t>
    </rPh>
    <rPh sb="3" eb="4">
      <t>ノゾ</t>
    </rPh>
    <rPh sb="7" eb="8">
      <t>シ</t>
    </rPh>
    <rPh sb="8" eb="9">
      <t>マチ</t>
    </rPh>
    <rPh sb="10" eb="12">
      <t>インショク</t>
    </rPh>
    <rPh sb="12" eb="13">
      <t>テン</t>
    </rPh>
    <phoneticPr fontId="1"/>
  </si>
  <si>
    <t>（金沢市除く18市町）</t>
    <rPh sb="1" eb="3">
      <t>カナザワ</t>
    </rPh>
    <rPh sb="3" eb="4">
      <t>シ</t>
    </rPh>
    <rPh sb="4" eb="5">
      <t>ノゾ</t>
    </rPh>
    <rPh sb="8" eb="9">
      <t>シ</t>
    </rPh>
    <rPh sb="9" eb="10">
      <t>マチ</t>
    </rPh>
    <phoneticPr fontId="1"/>
  </si>
  <si>
    <t>店舗の所在地 ( 「金沢市」または「金沢市除く18市町」のどちらかに 〇 をつけてください )</t>
    <rPh sb="0" eb="2">
      <t>テンポ</t>
    </rPh>
    <rPh sb="3" eb="6">
      <t>ショザイチ</t>
    </rPh>
    <rPh sb="10" eb="13">
      <t>カナザワシ</t>
    </rPh>
    <rPh sb="18" eb="21">
      <t>カナザワシ</t>
    </rPh>
    <rPh sb="21" eb="22">
      <t>ノゾ</t>
    </rPh>
    <rPh sb="25" eb="26">
      <t>シ</t>
    </rPh>
    <rPh sb="26" eb="27">
      <t>マチ</t>
    </rPh>
    <phoneticPr fontId="1"/>
  </si>
  <si>
    <t>金沢市除く18市町</t>
    <rPh sb="0" eb="3">
      <t>カナザワシ</t>
    </rPh>
    <rPh sb="3" eb="4">
      <t>ノゾ</t>
    </rPh>
    <rPh sb="7" eb="8">
      <t>シ</t>
    </rPh>
    <rPh sb="8" eb="9">
      <t>マチ</t>
    </rPh>
    <phoneticPr fontId="1"/>
  </si>
  <si>
    <r>
      <t>申請する店舗の飲食店部門の
令和</t>
    </r>
    <r>
      <rPr>
        <b/>
        <sz val="18"/>
        <color rgb="FFFF0000"/>
        <rFont val="BIZ UDPゴシック"/>
        <family val="3"/>
        <charset val="128"/>
      </rPr>
      <t>元</t>
    </r>
    <r>
      <rPr>
        <sz val="18"/>
        <color theme="1"/>
        <rFont val="BIZ UDPゴシック"/>
        <family val="3"/>
        <charset val="128"/>
      </rPr>
      <t>年の年間売上高が
　　　　　　　　　　　　・金沢市　　　　　　　　：税抜</t>
    </r>
    <r>
      <rPr>
        <b/>
        <sz val="18"/>
        <color rgb="FFFF0000"/>
        <rFont val="BIZ UDPゴシック"/>
        <family val="3"/>
        <charset val="128"/>
      </rPr>
      <t>２７３７．５</t>
    </r>
    <r>
      <rPr>
        <sz val="18"/>
        <color theme="1"/>
        <rFont val="BIZ UDPゴシック"/>
        <family val="3"/>
        <charset val="128"/>
      </rPr>
      <t>万円（1日あたり7.5万円）　　　
　　　　　　　　　　　　・金沢市除く18市町：税抜</t>
    </r>
    <r>
      <rPr>
        <b/>
        <sz val="18"/>
        <color rgb="FFFF0000"/>
        <rFont val="BIZ UDPゴシック"/>
        <family val="3"/>
        <charset val="128"/>
      </rPr>
      <t>3,029.5</t>
    </r>
    <r>
      <rPr>
        <sz val="18"/>
        <color theme="1"/>
        <rFont val="BIZ UDPゴシック"/>
        <family val="3"/>
        <charset val="128"/>
      </rPr>
      <t>万円（1日あたり8.3万円）　　又は
令和</t>
    </r>
    <r>
      <rPr>
        <b/>
        <sz val="18"/>
        <color rgb="FFFF0000"/>
        <rFont val="BIZ UDPゴシック"/>
        <family val="3"/>
        <charset val="128"/>
      </rPr>
      <t>２</t>
    </r>
    <r>
      <rPr>
        <sz val="18"/>
        <color theme="1"/>
        <rFont val="BIZ UDPゴシック"/>
        <family val="3"/>
        <charset val="128"/>
      </rPr>
      <t>年の年間売上高が
　　　　　　　　　　　　・金沢市　　　　　　　　：税抜　</t>
    </r>
    <r>
      <rPr>
        <b/>
        <sz val="18"/>
        <color rgb="FFFF0000"/>
        <rFont val="BIZ UDPゴシック"/>
        <family val="3"/>
        <charset val="128"/>
      </rPr>
      <t>２，７４５</t>
    </r>
    <r>
      <rPr>
        <sz val="18"/>
        <color theme="1"/>
        <rFont val="BIZ UDPゴシック"/>
        <family val="3"/>
        <charset val="128"/>
      </rPr>
      <t>万円（1日あたり7.5万円）
　　　　　　　　　　　　・金沢市除く18市町：税抜</t>
    </r>
    <r>
      <rPr>
        <b/>
        <sz val="18"/>
        <color rgb="FFFF0000"/>
        <rFont val="BIZ UDPゴシック"/>
        <family val="3"/>
        <charset val="128"/>
      </rPr>
      <t>3,0３７.８</t>
    </r>
    <r>
      <rPr>
        <sz val="18"/>
        <color theme="1"/>
        <rFont val="BIZ UDPゴシック"/>
        <family val="3"/>
        <charset val="128"/>
      </rPr>
      <t>万円（1日あたり8.3万円）を超えますか？</t>
    </r>
    <rPh sb="0" eb="2">
      <t>シンセイ</t>
    </rPh>
    <rPh sb="4" eb="6">
      <t>テンポ</t>
    </rPh>
    <rPh sb="7" eb="9">
      <t>インショク</t>
    </rPh>
    <rPh sb="9" eb="10">
      <t>テン</t>
    </rPh>
    <rPh sb="10" eb="12">
      <t>ブモン</t>
    </rPh>
    <rPh sb="19" eb="21">
      <t>ネンカン</t>
    </rPh>
    <rPh sb="39" eb="41">
      <t>カナザワ</t>
    </rPh>
    <rPh sb="41" eb="42">
      <t>シ</t>
    </rPh>
    <rPh sb="51" eb="53">
      <t>ゼイヌキ</t>
    </rPh>
    <rPh sb="59" eb="61">
      <t>マンエン</t>
    </rPh>
    <rPh sb="63" eb="64">
      <t>ニチ</t>
    </rPh>
    <rPh sb="70" eb="72">
      <t>マンエン</t>
    </rPh>
    <rPh sb="90" eb="93">
      <t>カナザワシ</t>
    </rPh>
    <rPh sb="93" eb="94">
      <t>ノゾ</t>
    </rPh>
    <rPh sb="97" eb="98">
      <t>シ</t>
    </rPh>
    <rPh sb="98" eb="99">
      <t>マチ</t>
    </rPh>
    <rPh sb="100" eb="102">
      <t>ゼイヌキ</t>
    </rPh>
    <rPh sb="113" eb="114">
      <t>ニチ</t>
    </rPh>
    <rPh sb="120" eb="122">
      <t>マンエン</t>
    </rPh>
    <rPh sb="177" eb="178">
      <t>ニチ</t>
    </rPh>
    <rPh sb="184" eb="186">
      <t>マンエン</t>
    </rPh>
    <rPh sb="224" eb="225">
      <t>ニチ</t>
    </rPh>
    <rPh sb="231" eb="233">
      <t>マンエン</t>
    </rPh>
    <phoneticPr fontId="1"/>
  </si>
  <si>
    <t>3万円</t>
    <rPh sb="1" eb="3">
      <t>マンエン</t>
    </rPh>
    <phoneticPr fontId="1"/>
  </si>
  <si>
    <t>2.5万円</t>
    <rPh sb="3" eb="5">
      <t>マンエン</t>
    </rPh>
    <phoneticPr fontId="1"/>
  </si>
  <si>
    <t>金沢市除く
18市町</t>
    <rPh sb="0" eb="3">
      <t>カナザワシ</t>
    </rPh>
    <rPh sb="3" eb="4">
      <t>ノゾ</t>
    </rPh>
    <rPh sb="8" eb="9">
      <t>シ</t>
    </rPh>
    <rPh sb="9" eb="10">
      <t>マチ</t>
    </rPh>
    <phoneticPr fontId="1"/>
  </si>
  <si>
    <t>大企業に該当する場合は、
右の枠内に〇をつけてください</t>
    <rPh sb="0" eb="3">
      <t>ダイキギョウ</t>
    </rPh>
    <rPh sb="4" eb="6">
      <t>ガイトウ</t>
    </rPh>
    <rPh sb="8" eb="10">
      <t>バアイ</t>
    </rPh>
    <rPh sb="13" eb="14">
      <t>ミギ</t>
    </rPh>
    <rPh sb="15" eb="16">
      <t>ワク</t>
    </rPh>
    <rPh sb="16" eb="17">
      <t>ウチ</t>
    </rPh>
    <phoneticPr fontId="1"/>
  </si>
  <si>
    <r>
      <t>開業日から令和</t>
    </r>
    <r>
      <rPr>
        <b/>
        <sz val="16"/>
        <color rgb="FFFF0000"/>
        <rFont val="BIZ UDPゴシック"/>
        <family val="3"/>
        <charset val="128"/>
      </rPr>
      <t>3</t>
    </r>
    <r>
      <rPr>
        <sz val="16"/>
        <color theme="1"/>
        <rFont val="BIZ UDPゴシック"/>
        <family val="3"/>
        <charset val="128"/>
      </rPr>
      <t xml:space="preserve">年
</t>
    </r>
    <r>
      <rPr>
        <b/>
        <sz val="16"/>
        <color rgb="FFFF0000"/>
        <rFont val="BIZ UDPゴシック"/>
        <family val="3"/>
        <charset val="128"/>
      </rPr>
      <t>５</t>
    </r>
    <r>
      <rPr>
        <sz val="16"/>
        <color theme="1"/>
        <rFont val="BIZ UDPゴシック"/>
        <family val="3"/>
        <charset val="128"/>
      </rPr>
      <t>月</t>
    </r>
    <r>
      <rPr>
        <b/>
        <sz val="16"/>
        <color rgb="FFFF0000"/>
        <rFont val="BIZ UDPゴシック"/>
        <family val="3"/>
        <charset val="128"/>
      </rPr>
      <t>１１</t>
    </r>
    <r>
      <rPr>
        <sz val="16"/>
        <color theme="1"/>
        <rFont val="BIZ UDPゴシック"/>
        <family val="3"/>
        <charset val="128"/>
      </rPr>
      <t>日（</t>
    </r>
    <r>
      <rPr>
        <b/>
        <sz val="16"/>
        <color rgb="FFFF0000"/>
        <rFont val="BIZ UDPゴシック"/>
        <family val="3"/>
        <charset val="128"/>
      </rPr>
      <t>4</t>
    </r>
    <r>
      <rPr>
        <sz val="16"/>
        <color theme="1"/>
        <rFont val="BIZ UDPゴシック"/>
        <family val="3"/>
        <charset val="128"/>
      </rPr>
      <t>月</t>
    </r>
    <r>
      <rPr>
        <b/>
        <sz val="16"/>
        <color rgb="FFFF0000"/>
        <rFont val="BIZ UDPゴシック"/>
        <family val="3"/>
        <charset val="128"/>
      </rPr>
      <t>２７</t>
    </r>
    <r>
      <rPr>
        <sz val="16"/>
        <color theme="1"/>
        <rFont val="BIZ UDPゴシック"/>
        <family val="3"/>
        <charset val="128"/>
      </rPr>
      <t>日）までの売上高</t>
    </r>
    <rPh sb="0" eb="2">
      <t>カイギョウ</t>
    </rPh>
    <rPh sb="2" eb="3">
      <t>ヒ</t>
    </rPh>
    <rPh sb="5" eb="7">
      <t>レイワ</t>
    </rPh>
    <rPh sb="8" eb="9">
      <t>ネン</t>
    </rPh>
    <rPh sb="11" eb="12">
      <t>ツキ</t>
    </rPh>
    <rPh sb="14" eb="15">
      <t>ニチ</t>
    </rPh>
    <rPh sb="17" eb="18">
      <t>ガツ</t>
    </rPh>
    <rPh sb="20" eb="21">
      <t>ニチ</t>
    </rPh>
    <rPh sb="25" eb="27">
      <t>ウリアゲ</t>
    </rPh>
    <rPh sb="27" eb="28">
      <t>タカ</t>
    </rPh>
    <phoneticPr fontId="1"/>
  </si>
  <si>
    <r>
      <t>開業日から令和</t>
    </r>
    <r>
      <rPr>
        <b/>
        <sz val="16"/>
        <color rgb="FFFF0000"/>
        <rFont val="BIZ UDPゴシック"/>
        <family val="3"/>
        <charset val="128"/>
      </rPr>
      <t>3</t>
    </r>
    <r>
      <rPr>
        <sz val="16"/>
        <color theme="1"/>
        <rFont val="BIZ UDPゴシック"/>
        <family val="3"/>
        <charset val="128"/>
      </rPr>
      <t xml:space="preserve">年
</t>
    </r>
    <r>
      <rPr>
        <b/>
        <sz val="16"/>
        <color rgb="FFFF0000"/>
        <rFont val="BIZ UDPゴシック"/>
        <family val="3"/>
        <charset val="128"/>
      </rPr>
      <t>５</t>
    </r>
    <r>
      <rPr>
        <sz val="16"/>
        <color theme="1"/>
        <rFont val="BIZ UDPゴシック"/>
        <family val="3"/>
        <charset val="128"/>
      </rPr>
      <t>月</t>
    </r>
    <r>
      <rPr>
        <b/>
        <sz val="16"/>
        <color rgb="FFFF0000"/>
        <rFont val="BIZ UDPゴシック"/>
        <family val="3"/>
        <charset val="128"/>
      </rPr>
      <t>１１</t>
    </r>
    <r>
      <rPr>
        <sz val="16"/>
        <color theme="1"/>
        <rFont val="BIZ UDPゴシック"/>
        <family val="3"/>
        <charset val="128"/>
      </rPr>
      <t>日（</t>
    </r>
    <r>
      <rPr>
        <b/>
        <sz val="16"/>
        <color rgb="FFFF0000"/>
        <rFont val="BIZ UDPゴシック"/>
        <family val="3"/>
        <charset val="128"/>
      </rPr>
      <t>4</t>
    </r>
    <r>
      <rPr>
        <sz val="16"/>
        <color theme="1"/>
        <rFont val="BIZ UDPゴシック"/>
        <family val="3"/>
        <charset val="128"/>
      </rPr>
      <t>月</t>
    </r>
    <r>
      <rPr>
        <b/>
        <sz val="16"/>
        <color rgb="FFFF0000"/>
        <rFont val="BIZ UDPゴシック"/>
        <family val="3"/>
        <charset val="128"/>
      </rPr>
      <t>27</t>
    </r>
    <r>
      <rPr>
        <sz val="16"/>
        <color theme="1"/>
        <rFont val="BIZ UDPゴシック"/>
        <family val="3"/>
        <charset val="128"/>
      </rPr>
      <t>日）までの１日当たり売上単価</t>
    </r>
    <rPh sb="0" eb="3">
      <t>カイギョウビ</t>
    </rPh>
    <rPh sb="5" eb="7">
      <t>レイワ</t>
    </rPh>
    <rPh sb="8" eb="9">
      <t>ネン</t>
    </rPh>
    <rPh sb="11" eb="12">
      <t>ガツ</t>
    </rPh>
    <rPh sb="14" eb="15">
      <t>ニチ</t>
    </rPh>
    <rPh sb="17" eb="18">
      <t>ガツ</t>
    </rPh>
    <rPh sb="20" eb="21">
      <t>ニチ</t>
    </rPh>
    <rPh sb="26" eb="27">
      <t>ヒ</t>
    </rPh>
    <rPh sb="27" eb="28">
      <t>ア</t>
    </rPh>
    <rPh sb="30" eb="32">
      <t>ウリアゲ</t>
    </rPh>
    <rPh sb="32" eb="34">
      <t>タンカ</t>
    </rPh>
    <phoneticPr fontId="1"/>
  </si>
  <si>
    <r>
      <t>開業日から令和</t>
    </r>
    <r>
      <rPr>
        <b/>
        <sz val="14"/>
        <color rgb="FFFF0000"/>
        <rFont val="BIZ UDPゴシック"/>
        <family val="3"/>
        <charset val="128"/>
      </rPr>
      <t>3</t>
    </r>
    <r>
      <rPr>
        <sz val="14"/>
        <color theme="1"/>
        <rFont val="BIZ UDPゴシック"/>
        <family val="3"/>
        <charset val="128"/>
      </rPr>
      <t xml:space="preserve">年
</t>
    </r>
    <r>
      <rPr>
        <b/>
        <sz val="14"/>
        <color rgb="FFFF0000"/>
        <rFont val="BIZ UDPゴシック"/>
        <family val="3"/>
        <charset val="128"/>
      </rPr>
      <t>５</t>
    </r>
    <r>
      <rPr>
        <sz val="14"/>
        <color theme="1"/>
        <rFont val="BIZ UDPゴシック"/>
        <family val="3"/>
        <charset val="128"/>
      </rPr>
      <t>月</t>
    </r>
    <r>
      <rPr>
        <b/>
        <sz val="14"/>
        <color rgb="FFFF0000"/>
        <rFont val="BIZ UDPゴシック"/>
        <family val="3"/>
        <charset val="128"/>
      </rPr>
      <t>１１</t>
    </r>
    <r>
      <rPr>
        <sz val="14"/>
        <color theme="1"/>
        <rFont val="BIZ UDPゴシック"/>
        <family val="3"/>
        <charset val="128"/>
      </rPr>
      <t>日</t>
    </r>
    <r>
      <rPr>
        <b/>
        <sz val="14"/>
        <color theme="1"/>
        <rFont val="BIZ UDPゴシック"/>
        <family val="3"/>
        <charset val="128"/>
      </rPr>
      <t>（</t>
    </r>
    <r>
      <rPr>
        <b/>
        <sz val="14"/>
        <color rgb="FFFF0000"/>
        <rFont val="BIZ UDPゴシック"/>
        <family val="3"/>
        <charset val="128"/>
      </rPr>
      <t>4</t>
    </r>
    <r>
      <rPr>
        <sz val="14"/>
        <color theme="1"/>
        <rFont val="BIZ UDPゴシック"/>
        <family val="3"/>
        <charset val="128"/>
      </rPr>
      <t>月</t>
    </r>
    <r>
      <rPr>
        <b/>
        <sz val="14"/>
        <color rgb="FFFF0000"/>
        <rFont val="BIZ UDPゴシック"/>
        <family val="3"/>
        <charset val="128"/>
      </rPr>
      <t>27</t>
    </r>
    <r>
      <rPr>
        <sz val="14"/>
        <color theme="1"/>
        <rFont val="BIZ UDPゴシック"/>
        <family val="3"/>
        <charset val="128"/>
      </rPr>
      <t>日））までの
１日当たり売上単価　</t>
    </r>
    <rPh sb="17" eb="18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</si>
</sst>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E+00"/>
    <numFmt numFmtId="177" formatCode="[&lt;=999]000;[&lt;=9999]000\-00;000\-0000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Continuous" vertical="center"/>
    </xf>
    <xf numFmtId="0" fontId="2" fillId="0" borderId="55" xfId="0" applyFont="1" applyBorder="1" applyAlignment="1">
      <alignment horizontal="centerContinuous" vertical="center" wrapText="1"/>
    </xf>
    <xf numFmtId="0" fontId="2" fillId="0" borderId="55" xfId="0" applyFont="1" applyBorder="1" applyAlignment="1">
      <alignment horizontal="centerContinuous" vertical="center"/>
    </xf>
    <xf numFmtId="0" fontId="2" fillId="0" borderId="56" xfId="0" applyFont="1" applyBorder="1" applyAlignment="1">
      <alignment horizontal="centerContinuous" vertical="center"/>
    </xf>
    <xf numFmtId="0" fontId="7" fillId="0" borderId="57" xfId="0" applyFont="1" applyBorder="1" applyAlignment="1">
      <alignment horizontal="centerContinuous" vertical="center"/>
    </xf>
    <xf numFmtId="0" fontId="2" fillId="0" borderId="58" xfId="0" applyFont="1" applyBorder="1" applyAlignment="1">
      <alignment horizontal="centerContinuous" vertical="center" wrapText="1"/>
    </xf>
    <xf numFmtId="0" fontId="2" fillId="0" borderId="59" xfId="0" applyFont="1" applyBorder="1" applyAlignment="1">
      <alignment horizontal="centerContinuous" vertical="center" wrapText="1"/>
    </xf>
    <xf numFmtId="0" fontId="7" fillId="0" borderId="58" xfId="0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3" fontId="2" fillId="0" borderId="0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0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8" fillId="0" borderId="15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3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3" fontId="2" fillId="0" borderId="0" xfId="0" applyNumberFormat="1" applyFont="1" applyFill="1" applyBorder="1">
      <alignment vertical="center"/>
    </xf>
    <xf numFmtId="177" fontId="8" fillId="0" borderId="0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>
      <alignment vertical="center"/>
    </xf>
    <xf numFmtId="0" fontId="14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13" fillId="0" borderId="0" xfId="0" applyFont="1">
      <alignment vertical="center"/>
    </xf>
    <xf numFmtId="0" fontId="7" fillId="0" borderId="55" xfId="0" applyFont="1" applyBorder="1" applyAlignment="1">
      <alignment horizontal="centerContinuous" vertical="center"/>
    </xf>
    <xf numFmtId="0" fontId="7" fillId="0" borderId="56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7" fillId="0" borderId="60" xfId="0" applyFont="1" applyBorder="1" applyAlignment="1">
      <alignment horizontal="centerContinuous" vertical="center" wrapText="1"/>
    </xf>
    <xf numFmtId="0" fontId="7" fillId="0" borderId="59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2" fillId="0" borderId="4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3" fontId="2" fillId="0" borderId="4" xfId="0" applyNumberFormat="1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>
      <alignment vertical="center"/>
    </xf>
    <xf numFmtId="0" fontId="13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176" fontId="8" fillId="0" borderId="18" xfId="0" applyNumberFormat="1" applyFont="1" applyBorder="1" applyAlignment="1">
      <alignment horizontal="centerContinuous" vertical="center"/>
    </xf>
    <xf numFmtId="176" fontId="2" fillId="0" borderId="19" xfId="0" applyNumberFormat="1" applyFont="1" applyBorder="1" applyAlignment="1">
      <alignment horizontal="centerContinuous" vertical="center"/>
    </xf>
    <xf numFmtId="176" fontId="2" fillId="0" borderId="20" xfId="0" applyNumberFormat="1" applyFont="1" applyBorder="1" applyAlignment="1">
      <alignment horizontal="centerContinuous" vertical="center"/>
    </xf>
    <xf numFmtId="0" fontId="8" fillId="0" borderId="48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7" fillId="0" borderId="58" xfId="0" applyFont="1" applyBorder="1" applyAlignment="1">
      <alignment horizontal="centerContinuous" vertical="center"/>
    </xf>
    <xf numFmtId="0" fontId="7" fillId="0" borderId="59" xfId="0" applyFont="1" applyBorder="1" applyAlignment="1">
      <alignment horizontal="centerContinuous" vertical="center"/>
    </xf>
    <xf numFmtId="0" fontId="7" fillId="0" borderId="60" xfId="0" applyFont="1" applyBorder="1" applyAlignment="1">
      <alignment horizontal="centerContinuous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Fill="1" applyBorder="1">
      <alignment vertical="center"/>
    </xf>
    <xf numFmtId="0" fontId="2" fillId="0" borderId="9" xfId="0" applyFont="1" applyFill="1" applyBorder="1" applyAlignment="1">
      <alignment horizontal="right" vertical="center"/>
    </xf>
    <xf numFmtId="0" fontId="14" fillId="0" borderId="0" xfId="0" applyFont="1" applyFill="1" applyBorder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35" xfId="0" applyFont="1" applyBorder="1">
      <alignment vertical="center"/>
    </xf>
    <xf numFmtId="0" fontId="8" fillId="0" borderId="3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176" fontId="13" fillId="0" borderId="53" xfId="0" applyNumberFormat="1" applyFont="1" applyBorder="1" applyAlignment="1">
      <alignment horizontal="centerContinuous" vertical="center"/>
    </xf>
    <xf numFmtId="176" fontId="2" fillId="0" borderId="33" xfId="0" applyNumberFormat="1" applyFont="1" applyBorder="1" applyAlignment="1">
      <alignment horizontal="centerContinuous" vertical="center"/>
    </xf>
    <xf numFmtId="176" fontId="2" fillId="0" borderId="34" xfId="0" applyNumberFormat="1" applyFont="1" applyBorder="1" applyAlignment="1">
      <alignment horizontal="centerContinuous" vertical="center"/>
    </xf>
    <xf numFmtId="3" fontId="8" fillId="0" borderId="36" xfId="0" applyNumberFormat="1" applyFont="1" applyBorder="1">
      <alignment vertical="center"/>
    </xf>
    <xf numFmtId="0" fontId="8" fillId="0" borderId="43" xfId="0" applyFont="1" applyBorder="1">
      <alignment vertical="center"/>
    </xf>
    <xf numFmtId="0" fontId="8" fillId="0" borderId="4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/>
    </xf>
    <xf numFmtId="0" fontId="8" fillId="0" borderId="37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8" fillId="0" borderId="35" xfId="0" applyFont="1" applyFill="1" applyBorder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Continuous" vertical="center"/>
    </xf>
    <xf numFmtId="0" fontId="6" fillId="0" borderId="55" xfId="0" applyFont="1" applyBorder="1" applyAlignment="1">
      <alignment horizontal="centerContinuous" vertical="center"/>
    </xf>
    <xf numFmtId="0" fontId="6" fillId="0" borderId="57" xfId="0" applyFont="1" applyBorder="1" applyAlignment="1">
      <alignment horizontal="centerContinuous" vertical="center"/>
    </xf>
    <xf numFmtId="0" fontId="6" fillId="0" borderId="58" xfId="0" applyFont="1" applyBorder="1" applyAlignment="1">
      <alignment horizontal="centerContinuous" vertical="center"/>
    </xf>
    <xf numFmtId="0" fontId="6" fillId="0" borderId="59" xfId="0" applyFont="1" applyBorder="1" applyAlignment="1">
      <alignment horizontal="centerContinuous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3" fontId="5" fillId="0" borderId="0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3" fontId="15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left" vertical="center" indent="1"/>
    </xf>
    <xf numFmtId="0" fontId="12" fillId="0" borderId="0" xfId="0" applyFont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3" fontId="5" fillId="0" borderId="6" xfId="0" applyNumberFormat="1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8" fillId="0" borderId="62" xfId="0" applyFont="1" applyBorder="1" applyAlignment="1">
      <alignment horizontal="center" vertical="center"/>
    </xf>
    <xf numFmtId="0" fontId="8" fillId="0" borderId="47" xfId="0" applyFont="1" applyBorder="1">
      <alignment vertical="center"/>
    </xf>
    <xf numFmtId="0" fontId="8" fillId="0" borderId="63" xfId="0" applyFont="1" applyBorder="1">
      <alignment vertical="center"/>
    </xf>
    <xf numFmtId="177" fontId="8" fillId="0" borderId="14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177" fontId="8" fillId="0" borderId="65" xfId="0" applyNumberFormat="1" applyFont="1" applyBorder="1" applyAlignment="1">
      <alignment horizontal="right" vertical="center"/>
    </xf>
    <xf numFmtId="0" fontId="8" fillId="0" borderId="66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indent="3"/>
    </xf>
    <xf numFmtId="3" fontId="7" fillId="0" borderId="4" xfId="0" applyNumberFormat="1" applyFont="1" applyFill="1" applyBorder="1" applyAlignment="1">
      <alignment horizontal="left" vertical="center" indent="3"/>
    </xf>
    <xf numFmtId="3" fontId="2" fillId="0" borderId="15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2" borderId="24" xfId="0" applyFont="1" applyFill="1" applyBorder="1">
      <alignment vertical="center"/>
    </xf>
    <xf numFmtId="0" fontId="14" fillId="2" borderId="25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40" xfId="0" applyFont="1" applyFill="1" applyBorder="1" applyAlignment="1">
      <alignment vertical="center"/>
    </xf>
    <xf numFmtId="0" fontId="12" fillId="2" borderId="41" xfId="0" applyFont="1" applyFill="1" applyBorder="1" applyAlignment="1">
      <alignment vertical="center"/>
    </xf>
    <xf numFmtId="0" fontId="12" fillId="2" borderId="42" xfId="0" applyFont="1" applyFill="1" applyBorder="1" applyAlignment="1">
      <alignment vertical="center"/>
    </xf>
    <xf numFmtId="0" fontId="12" fillId="2" borderId="43" xfId="0" applyFont="1" applyFill="1" applyBorder="1" applyAlignment="1">
      <alignment vertical="center"/>
    </xf>
    <xf numFmtId="0" fontId="12" fillId="2" borderId="44" xfId="0" applyFont="1" applyFill="1" applyBorder="1" applyAlignment="1">
      <alignment vertical="center"/>
    </xf>
    <xf numFmtId="0" fontId="12" fillId="2" borderId="45" xfId="0" applyFont="1" applyFill="1" applyBorder="1" applyAlignment="1">
      <alignment vertical="center"/>
    </xf>
    <xf numFmtId="3" fontId="2" fillId="0" borderId="47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47" xfId="0" applyNumberFormat="1" applyFont="1" applyBorder="1" applyAlignment="1">
      <alignment horizontal="right" vertical="center"/>
    </xf>
    <xf numFmtId="0" fontId="2" fillId="2" borderId="40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5" xfId="0" applyFont="1" applyFill="1" applyBorder="1">
      <alignment vertical="center"/>
    </xf>
    <xf numFmtId="3" fontId="12" fillId="0" borderId="4" xfId="0" applyNumberFormat="1" applyFont="1" applyBorder="1" applyAlignment="1">
      <alignment horizontal="left" vertical="center" indent="1"/>
    </xf>
    <xf numFmtId="0" fontId="22" fillId="0" borderId="12" xfId="0" applyFont="1" applyBorder="1" applyAlignment="1">
      <alignment horizontal="left" vertical="center" indent="1"/>
    </xf>
    <xf numFmtId="0" fontId="13" fillId="0" borderId="0" xfId="0" applyFont="1" applyBorder="1" applyAlignment="1">
      <alignment vertical="center"/>
    </xf>
    <xf numFmtId="3" fontId="13" fillId="0" borderId="15" xfId="0" applyNumberFormat="1" applyFont="1" applyBorder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2" fillId="0" borderId="15" xfId="0" applyNumberFormat="1" applyFont="1" applyBorder="1">
      <alignment vertical="center"/>
    </xf>
    <xf numFmtId="3" fontId="2" fillId="0" borderId="15" xfId="0" applyNumberFormat="1" applyFont="1" applyFill="1" applyBorder="1">
      <alignment vertical="center"/>
    </xf>
    <xf numFmtId="3" fontId="5" fillId="0" borderId="15" xfId="0" applyNumberFormat="1" applyFont="1" applyFill="1" applyBorder="1" applyAlignment="1">
      <alignment horizontal="right" vertical="center"/>
    </xf>
    <xf numFmtId="3" fontId="21" fillId="0" borderId="15" xfId="0" applyNumberFormat="1" applyFont="1" applyBorder="1" applyAlignment="1">
      <alignment horizontal="right" vertical="center"/>
    </xf>
    <xf numFmtId="3" fontId="2" fillId="0" borderId="36" xfId="0" applyNumberFormat="1" applyFont="1" applyFill="1" applyBorder="1">
      <alignment vertical="center"/>
    </xf>
    <xf numFmtId="3" fontId="14" fillId="0" borderId="36" xfId="0" applyNumberFormat="1" applyFont="1" applyFill="1" applyBorder="1" applyAlignment="1">
      <alignment horizontal="right" vertical="center"/>
    </xf>
    <xf numFmtId="3" fontId="2" fillId="0" borderId="36" xfId="0" applyNumberFormat="1" applyFont="1" applyBorder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36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3" fontId="2" fillId="2" borderId="36" xfId="0" applyNumberFormat="1" applyFont="1" applyFill="1" applyBorder="1" applyProtection="1">
      <alignment vertical="center"/>
      <protection locked="0"/>
    </xf>
    <xf numFmtId="3" fontId="2" fillId="2" borderId="15" xfId="0" applyNumberFormat="1" applyFont="1" applyFill="1" applyBorder="1" applyProtection="1">
      <alignment vertical="center"/>
      <protection locked="0"/>
    </xf>
    <xf numFmtId="3" fontId="5" fillId="2" borderId="15" xfId="0" applyNumberFormat="1" applyFont="1" applyFill="1" applyBorder="1" applyProtection="1">
      <alignment vertical="center"/>
      <protection locked="0"/>
    </xf>
    <xf numFmtId="0" fontId="5" fillId="2" borderId="15" xfId="0" applyFont="1" applyFill="1" applyBorder="1" applyProtection="1">
      <alignment vertical="center"/>
      <protection locked="0"/>
    </xf>
    <xf numFmtId="0" fontId="5" fillId="2" borderId="15" xfId="0" applyFont="1" applyFill="1" applyBorder="1" applyAlignment="1" applyProtection="1">
      <alignment horizontal="right" vertical="center"/>
      <protection locked="0"/>
    </xf>
    <xf numFmtId="0" fontId="25" fillId="0" borderId="0" xfId="0" applyFont="1">
      <alignment vertical="center"/>
    </xf>
    <xf numFmtId="14" fontId="14" fillId="2" borderId="68" xfId="0" applyNumberFormat="1" applyFont="1" applyFill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23" fillId="0" borderId="46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13" fillId="0" borderId="46" xfId="0" applyFont="1" applyBorder="1" applyAlignment="1">
      <alignment horizontal="center" vertical="center" wrapText="1"/>
    </xf>
    <xf numFmtId="0" fontId="23" fillId="0" borderId="46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2" borderId="60" xfId="0" applyFont="1" applyFill="1" applyBorder="1" applyAlignment="1" applyProtection="1">
      <alignment horizontal="center" vertical="center" wrapText="1"/>
      <protection locked="0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0" fontId="2" fillId="2" borderId="59" xfId="0" applyFont="1" applyFill="1" applyBorder="1" applyAlignment="1" applyProtection="1">
      <alignment horizontal="center" vertical="center" wrapText="1"/>
      <protection locked="0"/>
    </xf>
    <xf numFmtId="0" fontId="2" fillId="2" borderId="61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wrapText="1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8" fillId="0" borderId="5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2" borderId="60" xfId="0" applyFont="1" applyFill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 applyProtection="1">
      <alignment horizontal="center" vertical="center" wrapText="1"/>
      <protection locked="0"/>
    </xf>
    <xf numFmtId="0" fontId="7" fillId="2" borderId="59" xfId="0" applyFont="1" applyFill="1" applyBorder="1" applyAlignment="1" applyProtection="1">
      <alignment horizontal="center" vertical="center" wrapText="1"/>
      <protection locked="0"/>
    </xf>
    <xf numFmtId="0" fontId="7" fillId="2" borderId="6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 vertical="center" wrapText="1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2" borderId="60" xfId="0" applyFont="1" applyFill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 applyProtection="1">
      <alignment horizontal="center" vertical="center"/>
      <protection locked="0"/>
    </xf>
    <xf numFmtId="0" fontId="7" fillId="2" borderId="59" xfId="0" applyFont="1" applyFill="1" applyBorder="1" applyAlignment="1" applyProtection="1">
      <alignment horizontal="center" vertical="center"/>
      <protection locked="0"/>
    </xf>
    <xf numFmtId="0" fontId="7" fillId="2" borderId="61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24" fillId="0" borderId="67" xfId="0" applyFont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wrapText="1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wrapText="1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403411</xdr:colOff>
      <xdr:row>21</xdr:row>
      <xdr:rowOff>44823</xdr:rowOff>
    </xdr:from>
    <xdr:to>
      <xdr:col>9</xdr:col>
      <xdr:colOff>403411</xdr:colOff>
      <xdr:row>27</xdr:row>
      <xdr:rowOff>100853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36676" y="4437529"/>
          <a:ext cx="0" cy="117661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885265</xdr:colOff>
      <xdr:row>57</xdr:row>
      <xdr:rowOff>56030</xdr:rowOff>
    </xdr:from>
    <xdr:to>
      <xdr:col>15</xdr:col>
      <xdr:colOff>885265</xdr:colOff>
      <xdr:row>58</xdr:row>
      <xdr:rowOff>302560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606118" y="11754971"/>
          <a:ext cx="0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201705</xdr:colOff>
      <xdr:row>29</xdr:row>
      <xdr:rowOff>313765</xdr:rowOff>
    </xdr:from>
    <xdr:to>
      <xdr:col>13</xdr:col>
      <xdr:colOff>381000</xdr:colOff>
      <xdr:row>30</xdr:row>
      <xdr:rowOff>336178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121087" y="9200030"/>
          <a:ext cx="3372972" cy="369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30,000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　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33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　＝　</a:t>
          </a:r>
          <a:r>
            <a:rPr kumimoji="1" lang="en-US" altLang="ja-JP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¥</a:t>
          </a:r>
          <a:r>
            <a:rPr kumimoji="1" lang="en-US" altLang="ja-JP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990,000</a:t>
          </a:r>
          <a:r>
            <a:rPr kumimoji="1" lang="en-US" altLang="ja-JP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-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</a:p>
      </xdr:txBody>
    </xdr:sp>
    <xdr:clientData/>
  </xdr:twoCellAnchor>
  <xdr:twoCellAnchor>
    <xdr:from>
      <xdr:col>9</xdr:col>
      <xdr:colOff>1064558</xdr:colOff>
      <xdr:row>18</xdr:row>
      <xdr:rowOff>67236</xdr:rowOff>
    </xdr:from>
    <xdr:to>
      <xdr:col>15</xdr:col>
      <xdr:colOff>1120587</xdr:colOff>
      <xdr:row>35</xdr:row>
      <xdr:rowOff>156883</xdr:rowOff>
    </xdr:to>
    <xdr:grpSp>
      <xdr:nvGrpSpPr>
        <xdr:cNvPr id="5129" name="グループ化 5128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GrpSpPr/>
      </xdr:nvGrpSpPr>
      <xdr:grpSpPr>
        <a:xfrm>
          <a:off x="6121467" y="6093963"/>
          <a:ext cx="4489484" cy="5111920"/>
          <a:chOff x="4684059" y="4740088"/>
          <a:chExt cx="4224617" cy="2442882"/>
        </a:xfrm>
      </xdr:grpSpPr>
      <xdr:cxnSp macro="">
        <xdr:nvCxnSpPr>
          <xdr:cNvPr id="16" name="カギ線コネクタ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 rot="16200000" flipH="1">
            <a:off x="6651404" y="3932692"/>
            <a:ext cx="795616" cy="3428999"/>
          </a:xfrm>
          <a:prstGeom prst="bentConnector3">
            <a:avLst>
              <a:gd name="adj1" fmla="val 47097"/>
            </a:avLst>
          </a:prstGeom>
          <a:ln w="38100">
            <a:prstDash val="lgDash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113058" y="5782234"/>
            <a:ext cx="795618" cy="14007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145672</xdr:colOff>
      <xdr:row>53</xdr:row>
      <xdr:rowOff>11205</xdr:rowOff>
    </xdr:from>
    <xdr:to>
      <xdr:col>17</xdr:col>
      <xdr:colOff>89647</xdr:colOff>
      <xdr:row>55</xdr:row>
      <xdr:rowOff>134470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 flipH="1">
          <a:off x="1132808" y="16151750"/>
          <a:ext cx="10508066" cy="729402"/>
          <a:chOff x="4684059" y="4740088"/>
          <a:chExt cx="4224617" cy="1404660"/>
        </a:xfrm>
      </xdr:grpSpPr>
      <xdr:cxnSp macro="">
        <xdr:nvCxnSpPr>
          <xdr:cNvPr id="43" name="カギ線コネクタ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CxnSpPr>
            <a:stCxn id="44" idx="2"/>
            <a:endCxn id="45" idx="0"/>
          </xdr:cNvCxnSpPr>
        </xdr:nvCxnSpPr>
        <xdr:spPr>
          <a:xfrm rot="16200000" flipH="1">
            <a:off x="6398559" y="3669929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145669</xdr:colOff>
      <xdr:row>49</xdr:row>
      <xdr:rowOff>3200</xdr:rowOff>
    </xdr:from>
    <xdr:to>
      <xdr:col>17</xdr:col>
      <xdr:colOff>56027</xdr:colOff>
      <xdr:row>51</xdr:row>
      <xdr:rowOff>212910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 flipH="1">
          <a:off x="1132805" y="14723655"/>
          <a:ext cx="10474449" cy="815846"/>
          <a:chOff x="4684059" y="4740088"/>
          <a:chExt cx="4224617" cy="1404660"/>
        </a:xfrm>
      </xdr:grpSpPr>
      <xdr:cxnSp macro="">
        <xdr:nvCxnSpPr>
          <xdr:cNvPr id="52" name="カギ線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>
            <a:stCxn id="53" idx="2"/>
            <a:endCxn id="54" idx="0"/>
          </xdr:cNvCxnSpPr>
        </xdr:nvCxnSpPr>
        <xdr:spPr>
          <a:xfrm rot="16200000" flipH="1">
            <a:off x="6398559" y="3669929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100848</xdr:colOff>
      <xdr:row>62</xdr:row>
      <xdr:rowOff>285751</xdr:rowOff>
    </xdr:from>
    <xdr:to>
      <xdr:col>17</xdr:col>
      <xdr:colOff>100853</xdr:colOff>
      <xdr:row>64</xdr:row>
      <xdr:rowOff>231322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pSpPr/>
      </xdr:nvGrpSpPr>
      <xdr:grpSpPr>
        <a:xfrm flipH="1">
          <a:off x="1087984" y="19560887"/>
          <a:ext cx="10564096" cy="551708"/>
          <a:chOff x="4684059" y="4740088"/>
          <a:chExt cx="4224617" cy="1404660"/>
        </a:xfrm>
      </xdr:grpSpPr>
      <xdr:cxnSp macro="">
        <xdr:nvCxnSpPr>
          <xdr:cNvPr id="56" name="カギ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>
            <a:stCxn id="57" idx="2"/>
            <a:endCxn id="58" idx="0"/>
          </xdr:cNvCxnSpPr>
        </xdr:nvCxnSpPr>
        <xdr:spPr>
          <a:xfrm rot="16200000" flipH="1">
            <a:off x="6398559" y="3669929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112059</xdr:colOff>
      <xdr:row>23</xdr:row>
      <xdr:rowOff>112057</xdr:rowOff>
    </xdr:from>
    <xdr:to>
      <xdr:col>7</xdr:col>
      <xdr:colOff>313765</xdr:colOff>
      <xdr:row>36</xdr:row>
      <xdr:rowOff>78440</xdr:rowOff>
    </xdr:to>
    <xdr:sp macro="" textlink="">
      <xdr:nvSpPr>
        <xdr:cNvPr id="15" name="小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95618" y="6981263"/>
          <a:ext cx="3518647" cy="2655795"/>
        </a:xfrm>
        <a:prstGeom prst="doubleWave">
          <a:avLst>
            <a:gd name="adj1" fmla="val 6250"/>
            <a:gd name="adj2" fmla="val -36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申請する店舗の令和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元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年又は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年いずれかの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５～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月売上高と、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年の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５～６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月の売上高を比較して、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その減少額の合計が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＜金沢市＞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税抜１，５２５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万円（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日当たり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25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万円）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＜金沢市除く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18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市町＞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1,143.75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万円（１日当たり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18.75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万円）を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超える場合は、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別紙４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＜売上高減少方式＞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を選択すると、協力金上限額が増える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可能性があります。</a:t>
          </a:r>
        </a:p>
      </xdr:txBody>
    </xdr:sp>
    <xdr:clientData/>
  </xdr:twoCellAnchor>
  <xdr:twoCellAnchor>
    <xdr:from>
      <xdr:col>8</xdr:col>
      <xdr:colOff>246529</xdr:colOff>
      <xdr:row>21</xdr:row>
      <xdr:rowOff>134472</xdr:rowOff>
    </xdr:from>
    <xdr:to>
      <xdr:col>9</xdr:col>
      <xdr:colOff>806823</xdr:colOff>
      <xdr:row>23</xdr:row>
      <xdr:rowOff>168090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832411" y="4527178"/>
          <a:ext cx="907677" cy="392206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13</xdr:col>
      <xdr:colOff>89646</xdr:colOff>
      <xdr:row>21</xdr:row>
      <xdr:rowOff>135270</xdr:rowOff>
    </xdr:from>
    <xdr:to>
      <xdr:col>22</xdr:col>
      <xdr:colOff>27213</xdr:colOff>
      <xdr:row>25</xdr:row>
      <xdr:rowOff>108858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8444432" y="7347056"/>
          <a:ext cx="5666174" cy="708373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不明　</a:t>
          </a:r>
          <a:r>
            <a:rPr kumimoji="1" lang="en-US" altLang="ja-JP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令和２年６月以降あるいは令和元年６月以降に開業した方</a:t>
          </a:r>
          <a:endParaRPr kumimoji="1" lang="en-US" altLang="ja-JP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なども選択可</a:t>
          </a:r>
        </a:p>
      </xdr:txBody>
    </xdr:sp>
    <xdr:clientData/>
  </xdr:twoCellAnchor>
  <xdr:twoCellAnchor>
    <xdr:from>
      <xdr:col>3</xdr:col>
      <xdr:colOff>48026</xdr:colOff>
      <xdr:row>4</xdr:row>
      <xdr:rowOff>181963</xdr:rowOff>
    </xdr:from>
    <xdr:to>
      <xdr:col>21</xdr:col>
      <xdr:colOff>111259</xdr:colOff>
      <xdr:row>10</xdr:row>
      <xdr:rowOff>90448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395133" y="1542677"/>
          <a:ext cx="11996697" cy="2521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店舗ごとに、協力金の支給額について計算が必要です。複数事業（店舗）を営む方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申請店舗に係る売上高（税抜）が分かる書類の提出が必要です。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令和元年</a:t>
          </a: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または令和２年の５～６月の合計売上高を基準に計算することが不可能な事業者は、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             </a:t>
          </a: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別紙２～４の計算シートを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使って計算してください。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en-US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  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なお、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大企業の方は、別紙４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の計算シート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（売上高減少方式）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を使って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計算してください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該当年の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５～６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の売上高が分かる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確定申告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書類（写し可）や、売上台帳などの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です。</a:t>
          </a:r>
          <a:r>
            <a:rPr kumimoji="1" lang="ja-JP" altLang="en-US" sz="18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ただし、下限申請額（金沢市：</a:t>
          </a:r>
          <a:r>
            <a:rPr kumimoji="1" lang="en-US" altLang="ja-JP" sz="1800" b="1" u="sng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20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990,000</a:t>
          </a:r>
          <a:r>
            <a:rPr kumimoji="1" lang="ja-JP" altLang="en-US" sz="20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</a:t>
          </a:r>
          <a:r>
            <a:rPr kumimoji="1" lang="ja-JP" altLang="en-US" sz="18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、金沢市除く</a:t>
          </a:r>
          <a:r>
            <a:rPr kumimoji="1" lang="en-US" altLang="ja-JP" sz="18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en-US" sz="18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市町</a:t>
          </a:r>
          <a:r>
            <a:rPr kumimoji="1" lang="en-US" altLang="ja-JP" sz="20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825,000</a:t>
          </a:r>
          <a:r>
            <a:rPr kumimoji="1" lang="ja-JP" altLang="en-US" sz="18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</a:t>
          </a:r>
          <a:r>
            <a:rPr kumimoji="1" lang="en-US" altLang="ja-JP" sz="18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8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で申請される方は不要です。</a:t>
          </a:r>
          <a:endParaRPr kumimoji="1" lang="ja-JP" altLang="ja-JP" sz="18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記入いただいたこの用紙も提</a:t>
          </a: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出が必要です。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694765</xdr:colOff>
      <xdr:row>35</xdr:row>
      <xdr:rowOff>33620</xdr:rowOff>
    </xdr:from>
    <xdr:to>
      <xdr:col>12</xdr:col>
      <xdr:colOff>347381</xdr:colOff>
      <xdr:row>37</xdr:row>
      <xdr:rowOff>78442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390030" y="10443885"/>
          <a:ext cx="2039469" cy="425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以下、記入不要です。</a:t>
          </a:r>
        </a:p>
      </xdr:txBody>
    </xdr:sp>
    <xdr:clientData/>
  </xdr:twoCellAnchor>
  <xdr:twoCellAnchor>
    <xdr:from>
      <xdr:col>9</xdr:col>
      <xdr:colOff>526676</xdr:colOff>
      <xdr:row>34</xdr:row>
      <xdr:rowOff>33618</xdr:rowOff>
    </xdr:from>
    <xdr:to>
      <xdr:col>13</xdr:col>
      <xdr:colOff>33617</xdr:colOff>
      <xdr:row>35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459941" y="6869206"/>
          <a:ext cx="2543735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14</xdr:col>
      <xdr:colOff>246529</xdr:colOff>
      <xdr:row>67</xdr:row>
      <xdr:rowOff>73959</xdr:rowOff>
    </xdr:from>
    <xdr:to>
      <xdr:col>20</xdr:col>
      <xdr:colOff>235323</xdr:colOff>
      <xdr:row>70</xdr:row>
      <xdr:rowOff>33617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763000" y="19056724"/>
          <a:ext cx="3193676" cy="531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</xdr:col>
      <xdr:colOff>11207</xdr:colOff>
      <xdr:row>2</xdr:row>
      <xdr:rowOff>11204</xdr:rowOff>
    </xdr:from>
    <xdr:to>
      <xdr:col>21</xdr:col>
      <xdr:colOff>503465</xdr:colOff>
      <xdr:row>4</xdr:row>
      <xdr:rowOff>44822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705171" y="882061"/>
          <a:ext cx="13078865" cy="523475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2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基本パターン</a:t>
          </a:r>
          <a:r>
            <a:rPr kumimoji="1" lang="en-US" altLang="ja-JP" sz="2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令和元年または令和２年の　５～</a:t>
          </a:r>
          <a: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kumimoji="1" lang="ja-JP" altLang="en-US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月の合計売上高を基準に計算</a:t>
          </a:r>
        </a:p>
      </xdr:txBody>
    </xdr:sp>
    <xdr:clientData/>
  </xdr:twoCellAnchor>
  <xdr:twoCellAnchor>
    <xdr:from>
      <xdr:col>3</xdr:col>
      <xdr:colOff>291355</xdr:colOff>
      <xdr:row>21</xdr:row>
      <xdr:rowOff>123266</xdr:rowOff>
    </xdr:from>
    <xdr:to>
      <xdr:col>3</xdr:col>
      <xdr:colOff>1075767</xdr:colOff>
      <xdr:row>23</xdr:row>
      <xdr:rowOff>156884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602443" y="6633884"/>
          <a:ext cx="784412" cy="392206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3</xdr:col>
      <xdr:colOff>235324</xdr:colOff>
      <xdr:row>34</xdr:row>
      <xdr:rowOff>224117</xdr:rowOff>
    </xdr:from>
    <xdr:to>
      <xdr:col>3</xdr:col>
      <xdr:colOff>235325</xdr:colOff>
      <xdr:row>38</xdr:row>
      <xdr:rowOff>89647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62853" y="7126941"/>
          <a:ext cx="1" cy="784412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21</xdr:row>
      <xdr:rowOff>44823</xdr:rowOff>
    </xdr:from>
    <xdr:to>
      <xdr:col>3</xdr:col>
      <xdr:colOff>235325</xdr:colOff>
      <xdr:row>25</xdr:row>
      <xdr:rowOff>112059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862853" y="4437529"/>
          <a:ext cx="1" cy="80682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</xdr:row>
          <xdr:rowOff>57150</xdr:rowOff>
        </xdr:from>
        <xdr:to>
          <xdr:col>9</xdr:col>
          <xdr:colOff>428625</xdr:colOff>
          <xdr:row>34</xdr:row>
          <xdr:rowOff>314325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67</xdr:row>
          <xdr:rowOff>85725</xdr:rowOff>
        </xdr:from>
        <xdr:to>
          <xdr:col>14</xdr:col>
          <xdr:colOff>257175</xdr:colOff>
          <xdr:row>68</xdr:row>
          <xdr:rowOff>161925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336176</xdr:colOff>
      <xdr:row>40</xdr:row>
      <xdr:rowOff>134471</xdr:rowOff>
    </xdr:from>
    <xdr:to>
      <xdr:col>12</xdr:col>
      <xdr:colOff>750794</xdr:colOff>
      <xdr:row>43</xdr:row>
      <xdr:rowOff>100853</xdr:rowOff>
    </xdr:to>
    <xdr:sp macro="" textlink="">
      <xdr:nvSpPr>
        <xdr:cNvPr id="7" name="テキスト ボックス 6"/>
        <xdr:cNvSpPr txBox="1"/>
      </xdr:nvSpPr>
      <xdr:spPr>
        <a:xfrm>
          <a:off x="1299882" y="11530853"/>
          <a:ext cx="6757147" cy="773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：算出に用いる売上高はすべて税抜で記載してください。</a:t>
          </a:r>
        </a:p>
      </xdr:txBody>
    </xdr:sp>
    <xdr:clientData/>
  </xdr:twoCellAnchor>
  <xdr:twoCellAnchor>
    <xdr:from>
      <xdr:col>3</xdr:col>
      <xdr:colOff>840316</xdr:colOff>
      <xdr:row>41</xdr:row>
      <xdr:rowOff>205317</xdr:rowOff>
    </xdr:from>
    <xdr:to>
      <xdr:col>11</xdr:col>
      <xdr:colOff>392206</xdr:colOff>
      <xdr:row>43</xdr:row>
      <xdr:rowOff>38100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54766" y="10244667"/>
          <a:ext cx="4762065" cy="404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年又は令和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年のどちらかに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</a:t>
          </a:r>
        </a:p>
      </xdr:txBody>
    </xdr:sp>
    <xdr:clientData/>
  </xdr:twoCellAnchor>
  <xdr:twoCellAnchor>
    <xdr:from>
      <xdr:col>9</xdr:col>
      <xdr:colOff>212912</xdr:colOff>
      <xdr:row>32</xdr:row>
      <xdr:rowOff>302560</xdr:rowOff>
    </xdr:from>
    <xdr:to>
      <xdr:col>13</xdr:col>
      <xdr:colOff>347383</xdr:colOff>
      <xdr:row>33</xdr:row>
      <xdr:rowOff>324973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132294" y="10230972"/>
          <a:ext cx="3328148" cy="369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　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33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　＝　</a:t>
          </a:r>
          <a:r>
            <a:rPr kumimoji="1" lang="en-US" altLang="ja-JP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¥</a:t>
          </a:r>
          <a:r>
            <a:rPr kumimoji="1" lang="en-US" altLang="ja-JP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825,000</a:t>
          </a:r>
          <a:r>
            <a:rPr kumimoji="1" lang="en-US" altLang="ja-JP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-</a:t>
          </a:r>
          <a:r>
            <a:rPr kumimoji="1" lang="ja-JP" altLang="en-US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</a:p>
      </xdr:txBody>
    </xdr:sp>
    <xdr:clientData/>
  </xdr:twoCellAnchor>
  <xdr:twoCellAnchor>
    <xdr:from>
      <xdr:col>4</xdr:col>
      <xdr:colOff>661147</xdr:colOff>
      <xdr:row>19</xdr:row>
      <xdr:rowOff>44825</xdr:rowOff>
    </xdr:from>
    <xdr:to>
      <xdr:col>8</xdr:col>
      <xdr:colOff>493059</xdr:colOff>
      <xdr:row>19</xdr:row>
      <xdr:rowOff>358589</xdr:rowOff>
    </xdr:to>
    <xdr:sp macro="" textlink="">
      <xdr:nvSpPr>
        <xdr:cNvPr id="47" name="正方形/長方形 46"/>
        <xdr:cNvSpPr/>
      </xdr:nvSpPr>
      <xdr:spPr>
        <a:xfrm>
          <a:off x="3227294" y="6331325"/>
          <a:ext cx="1725706" cy="31376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金沢市</a:t>
          </a:r>
        </a:p>
      </xdr:txBody>
    </xdr:sp>
    <xdr:clientData/>
  </xdr:twoCellAnchor>
  <xdr:twoCellAnchor>
    <xdr:from>
      <xdr:col>6</xdr:col>
      <xdr:colOff>179293</xdr:colOff>
      <xdr:row>20</xdr:row>
      <xdr:rowOff>28017</xdr:rowOff>
    </xdr:from>
    <xdr:to>
      <xdr:col>13</xdr:col>
      <xdr:colOff>336175</xdr:colOff>
      <xdr:row>20</xdr:row>
      <xdr:rowOff>373998</xdr:rowOff>
    </xdr:to>
    <xdr:sp macro="" textlink="">
      <xdr:nvSpPr>
        <xdr:cNvPr id="9" name="正方形/長方形 8"/>
        <xdr:cNvSpPr/>
      </xdr:nvSpPr>
      <xdr:spPr>
        <a:xfrm>
          <a:off x="3922058" y="6684311"/>
          <a:ext cx="4740088" cy="34598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2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506.3</a:t>
          </a:r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</a:t>
          </a:r>
          <a:r>
            <a:rPr kumimoji="1" lang="ja-JP" altLang="en-US" sz="1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日当たり</a:t>
          </a:r>
          <a:r>
            <a:rPr kumimoji="1" lang="en-US" altLang="ja-JP" sz="1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8.3</a:t>
          </a:r>
          <a:r>
            <a:rPr kumimoji="1" lang="ja-JP" altLang="en-US" sz="1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8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672353</xdr:colOff>
      <xdr:row>19</xdr:row>
      <xdr:rowOff>28717</xdr:rowOff>
    </xdr:from>
    <xdr:to>
      <xdr:col>13</xdr:col>
      <xdr:colOff>336176</xdr:colOff>
      <xdr:row>19</xdr:row>
      <xdr:rowOff>358589</xdr:rowOff>
    </xdr:to>
    <xdr:sp macro="" textlink="">
      <xdr:nvSpPr>
        <xdr:cNvPr id="49" name="正方形/長方形 48"/>
        <xdr:cNvSpPr/>
      </xdr:nvSpPr>
      <xdr:spPr>
        <a:xfrm>
          <a:off x="3238500" y="6315217"/>
          <a:ext cx="5423647" cy="3298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2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457.5</a:t>
          </a:r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</a:t>
          </a:r>
          <a:r>
            <a:rPr kumimoji="1" lang="ja-JP" altLang="en-US" sz="1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日当たり</a:t>
          </a:r>
          <a:r>
            <a:rPr kumimoji="1" lang="en-US" altLang="ja-JP" sz="1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8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661148</xdr:colOff>
      <xdr:row>20</xdr:row>
      <xdr:rowOff>25848</xdr:rowOff>
    </xdr:from>
    <xdr:to>
      <xdr:col>8</xdr:col>
      <xdr:colOff>497612</xdr:colOff>
      <xdr:row>20</xdr:row>
      <xdr:rowOff>379947</xdr:rowOff>
    </xdr:to>
    <xdr:sp macro="" textlink="">
      <xdr:nvSpPr>
        <xdr:cNvPr id="2" name="正方形/長方形 1"/>
        <xdr:cNvSpPr/>
      </xdr:nvSpPr>
      <xdr:spPr>
        <a:xfrm>
          <a:off x="3227295" y="6682142"/>
          <a:ext cx="1730258" cy="354099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金沢市を除く１８市町</a:t>
          </a:r>
        </a:p>
      </xdr:txBody>
    </xdr:sp>
    <xdr:clientData/>
  </xdr:twoCellAnchor>
  <xdr:twoCellAnchor>
    <xdr:from>
      <xdr:col>3</xdr:col>
      <xdr:colOff>666751</xdr:colOff>
      <xdr:row>0</xdr:row>
      <xdr:rowOff>128868</xdr:rowOff>
    </xdr:from>
    <xdr:to>
      <xdr:col>20</xdr:col>
      <xdr:colOff>597915</xdr:colOff>
      <xdr:row>1</xdr:row>
      <xdr:rowOff>75800</xdr:rowOff>
    </xdr:to>
    <xdr:sp macro="" textlink="">
      <xdr:nvSpPr>
        <xdr:cNvPr id="50" name="正方形/長方形 49"/>
        <xdr:cNvSpPr/>
      </xdr:nvSpPr>
      <xdr:spPr>
        <a:xfrm>
          <a:off x="2013858" y="128868"/>
          <a:ext cx="12041521" cy="3143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石川県新型コロナウイルス感染拡大防止協力金（第</a:t>
          </a:r>
          <a:r>
            <a:rPr kumimoji="1" lang="en-US" altLang="ja-JP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次）</a:t>
          </a:r>
        </a:p>
      </xdr:txBody>
    </xdr:sp>
    <xdr:clientData/>
  </xdr:twoCellAnchor>
  <xdr:twoCellAnchor>
    <xdr:from>
      <xdr:col>21</xdr:col>
      <xdr:colOff>322570</xdr:colOff>
      <xdr:row>0</xdr:row>
      <xdr:rowOff>163286</xdr:rowOff>
    </xdr:from>
    <xdr:to>
      <xdr:col>22</xdr:col>
      <xdr:colOff>650741</xdr:colOff>
      <xdr:row>1</xdr:row>
      <xdr:rowOff>152079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473999" y="163286"/>
          <a:ext cx="1022135" cy="35618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別紙１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295275</xdr:rowOff>
        </xdr:from>
        <xdr:to>
          <xdr:col>9</xdr:col>
          <xdr:colOff>276225</xdr:colOff>
          <xdr:row>31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32</xdr:row>
          <xdr:rowOff>304800</xdr:rowOff>
        </xdr:from>
        <xdr:to>
          <xdr:col>9</xdr:col>
          <xdr:colOff>247650</xdr:colOff>
          <xdr:row>33</xdr:row>
          <xdr:rowOff>314325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28</xdr:row>
      <xdr:rowOff>0</xdr:rowOff>
    </xdr:from>
    <xdr:to>
      <xdr:col>3</xdr:col>
      <xdr:colOff>981075</xdr:colOff>
      <xdr:row>43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95425" y="1171575"/>
          <a:ext cx="0" cy="20288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28</xdr:row>
      <xdr:rowOff>19050</xdr:rowOff>
    </xdr:from>
    <xdr:to>
      <xdr:col>10</xdr:col>
      <xdr:colOff>447675</xdr:colOff>
      <xdr:row>31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772275" y="1190625"/>
          <a:ext cx="0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590550</xdr:colOff>
      <xdr:row>61</xdr:row>
      <xdr:rowOff>19050</xdr:rowOff>
    </xdr:from>
    <xdr:to>
      <xdr:col>12</xdr:col>
      <xdr:colOff>590550</xdr:colOff>
      <xdr:row>62</xdr:row>
      <xdr:rowOff>263339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7991475" y="7086600"/>
          <a:ext cx="0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150157</xdr:colOff>
      <xdr:row>56</xdr:row>
      <xdr:rowOff>243165</xdr:rowOff>
    </xdr:from>
    <xdr:to>
      <xdr:col>13</xdr:col>
      <xdr:colOff>169209</xdr:colOff>
      <xdr:row>58</xdr:row>
      <xdr:rowOff>145676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 flipH="1">
          <a:off x="842884" y="15275347"/>
          <a:ext cx="10635098" cy="508647"/>
          <a:chOff x="4684059" y="4926733"/>
          <a:chExt cx="4224618" cy="855504"/>
        </a:xfrm>
      </xdr:grpSpPr>
      <xdr:cxnSp macro="">
        <xdr:nvCxnSpPr>
          <xdr:cNvPr id="12" name="カギ線コネクタ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 rot="16200000" flipH="1">
            <a:off x="6389384" y="3611127"/>
            <a:ext cx="795620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 flipV="1">
            <a:off x="8113059" y="5717950"/>
            <a:ext cx="795618" cy="6428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240646</xdr:colOff>
      <xdr:row>66</xdr:row>
      <xdr:rowOff>45945</xdr:rowOff>
    </xdr:from>
    <xdr:to>
      <xdr:col>13</xdr:col>
      <xdr:colOff>78721</xdr:colOff>
      <xdr:row>69</xdr:row>
      <xdr:rowOff>30816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 flipH="1">
          <a:off x="933373" y="18766900"/>
          <a:ext cx="10454121" cy="920052"/>
          <a:chOff x="4684059" y="4740088"/>
          <a:chExt cx="4224617" cy="1404660"/>
        </a:xfrm>
      </xdr:grpSpPr>
      <xdr:cxnSp macro="">
        <xdr:nvCxnSpPr>
          <xdr:cNvPr id="16" name="カギ線コネクタ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/>
        </xdr:nvCxnSpPr>
        <xdr:spPr>
          <a:xfrm rot="16200000" flipH="1">
            <a:off x="6398559" y="3868917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840316</xdr:colOff>
      <xdr:row>47</xdr:row>
      <xdr:rowOff>205317</xdr:rowOff>
    </xdr:from>
    <xdr:to>
      <xdr:col>10</xdr:col>
      <xdr:colOff>183091</xdr:colOff>
      <xdr:row>49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48316" y="9296400"/>
          <a:ext cx="4877858" cy="414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年又は令和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年のどちらかに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</a:t>
          </a:r>
        </a:p>
      </xdr:txBody>
    </xdr:sp>
    <xdr:clientData/>
  </xdr:twoCellAnchor>
  <xdr:twoCellAnchor>
    <xdr:from>
      <xdr:col>1</xdr:col>
      <xdr:colOff>84666</xdr:colOff>
      <xdr:row>6</xdr:row>
      <xdr:rowOff>128323</xdr:rowOff>
    </xdr:from>
    <xdr:to>
      <xdr:col>16</xdr:col>
      <xdr:colOff>232833</xdr:colOff>
      <xdr:row>19</xdr:row>
      <xdr:rowOff>100853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68225" y="1372176"/>
          <a:ext cx="10491196" cy="2303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店舗ごとに、協力金の支給額について計算が必要です。複数事業（店舗）を営む方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申請店舗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の飲食部門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に係る売上高（税抜）が分かる書類の提出が必要です。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開業後１年経過しておらず、年間売上高を基準にすることが不可能な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事業者は、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別紙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３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の計算シートを使って計算してください。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なお、大企業の方は、別紙４の計算シート（売上高減少方式）を使って計算してください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該当年の確定申告第一表（写し可）の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記入いただいたこの用紙も提出が必要です。</a:t>
          </a:r>
          <a:endParaRPr kumimoji="1"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564865</xdr:colOff>
      <xdr:row>38</xdr:row>
      <xdr:rowOff>85725</xdr:rowOff>
    </xdr:from>
    <xdr:to>
      <xdr:col>16</xdr:col>
      <xdr:colOff>317215</xdr:colOff>
      <xdr:row>41</xdr:row>
      <xdr:rowOff>81242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8946865" y="7082270"/>
          <a:ext cx="2557895" cy="595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11</xdr:col>
      <xdr:colOff>409575</xdr:colOff>
      <xdr:row>71</xdr:row>
      <xdr:rowOff>76200</xdr:rowOff>
    </xdr:from>
    <xdr:to>
      <xdr:col>15</xdr:col>
      <xdr:colOff>161925</xdr:colOff>
      <xdr:row>74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7248525" y="14820900"/>
          <a:ext cx="2628900" cy="60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3</xdr:col>
      <xdr:colOff>1028700</xdr:colOff>
      <xdr:row>29</xdr:row>
      <xdr:rowOff>38100</xdr:rowOff>
    </xdr:from>
    <xdr:to>
      <xdr:col>4</xdr:col>
      <xdr:colOff>593912</xdr:colOff>
      <xdr:row>31</xdr:row>
      <xdr:rowOff>68357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562100" y="4248150"/>
          <a:ext cx="784412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はい</a:t>
          </a:r>
        </a:p>
      </xdr:txBody>
    </xdr:sp>
    <xdr:clientData/>
  </xdr:twoCellAnchor>
  <xdr:twoCellAnchor>
    <xdr:from>
      <xdr:col>11</xdr:col>
      <xdr:colOff>2802</xdr:colOff>
      <xdr:row>28</xdr:row>
      <xdr:rowOff>76200</xdr:rowOff>
    </xdr:from>
    <xdr:to>
      <xdr:col>12</xdr:col>
      <xdr:colOff>313765</xdr:colOff>
      <xdr:row>30</xdr:row>
      <xdr:rowOff>106457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208184" y="5634318"/>
          <a:ext cx="994522" cy="3888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いいえ</a:t>
          </a:r>
        </a:p>
      </xdr:txBody>
    </xdr:sp>
    <xdr:clientData/>
  </xdr:twoCellAnchor>
  <xdr:twoCellAnchor>
    <xdr:from>
      <xdr:col>1</xdr:col>
      <xdr:colOff>10584</xdr:colOff>
      <xdr:row>2</xdr:row>
      <xdr:rowOff>0</xdr:rowOff>
    </xdr:from>
    <xdr:to>
      <xdr:col>15</xdr:col>
      <xdr:colOff>677334</xdr:colOff>
      <xdr:row>6</xdr:row>
      <xdr:rowOff>44822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694143" y="526676"/>
          <a:ext cx="10326220" cy="761999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令和元年または令和２年の</a:t>
          </a:r>
          <a: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  <a:r>
            <a:rPr kumimoji="1" lang="ja-JP" altLang="en-US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～</a:t>
          </a:r>
          <a: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月の合計売上高</a:t>
          </a:r>
          <a:r>
            <a:rPr kumimoji="1" lang="ja-JP" altLang="en-US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が不明な事業者向け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endParaRPr kumimoji="1" lang="en-US" altLang="ja-JP" sz="18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ctr"/>
          <a:r>
            <a:rPr kumimoji="1" lang="ja-JP" altLang="en-US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令和元年または令和２年の</a:t>
          </a:r>
          <a:r>
            <a:rPr kumimoji="1" lang="ja-JP" altLang="en-US" sz="1800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ja-JP" altLang="en-US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年間売上高を基準に</a:t>
          </a:r>
          <a:r>
            <a:rPr kumimoji="1" lang="ja-JP" altLang="en-US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38</xdr:row>
          <xdr:rowOff>57150</xdr:rowOff>
        </xdr:from>
        <xdr:to>
          <xdr:col>12</xdr:col>
          <xdr:colOff>619125</xdr:colOff>
          <xdr:row>39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71</xdr:row>
          <xdr:rowOff>66675</xdr:rowOff>
        </xdr:from>
        <xdr:to>
          <xdr:col>11</xdr:col>
          <xdr:colOff>438150</xdr:colOff>
          <xdr:row>72</xdr:row>
          <xdr:rowOff>133350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369455</xdr:colOff>
      <xdr:row>40</xdr:row>
      <xdr:rowOff>11546</xdr:rowOff>
    </xdr:from>
    <xdr:to>
      <xdr:col>15</xdr:col>
      <xdr:colOff>676565</xdr:colOff>
      <xdr:row>42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8416637" y="7435273"/>
          <a:ext cx="2431473" cy="438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以下、記入不要です。</a:t>
          </a:r>
        </a:p>
      </xdr:txBody>
    </xdr:sp>
    <xdr:clientData/>
  </xdr:twoCellAnchor>
  <xdr:twoCellAnchor>
    <xdr:from>
      <xdr:col>3</xdr:col>
      <xdr:colOff>235323</xdr:colOff>
      <xdr:row>45</xdr:row>
      <xdr:rowOff>123265</xdr:rowOff>
    </xdr:from>
    <xdr:to>
      <xdr:col>12</xdr:col>
      <xdr:colOff>280147</xdr:colOff>
      <xdr:row>47</xdr:row>
      <xdr:rowOff>224118</xdr:rowOff>
    </xdr:to>
    <xdr:sp macro="" textlink="">
      <xdr:nvSpPr>
        <xdr:cNvPr id="28" name="テキスト ボックス 27"/>
        <xdr:cNvSpPr txBox="1"/>
      </xdr:nvSpPr>
      <xdr:spPr>
        <a:xfrm>
          <a:off x="1434352" y="8863853"/>
          <a:ext cx="673473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：算出に用いる売上高はすべて税抜で記載してください。</a:t>
          </a:r>
        </a:p>
      </xdr:txBody>
    </xdr:sp>
    <xdr:clientData/>
  </xdr:twoCellAnchor>
  <xdr:twoCellAnchor>
    <xdr:from>
      <xdr:col>9</xdr:col>
      <xdr:colOff>459441</xdr:colOff>
      <xdr:row>33</xdr:row>
      <xdr:rowOff>33618</xdr:rowOff>
    </xdr:from>
    <xdr:to>
      <xdr:col>15</xdr:col>
      <xdr:colOff>537885</xdr:colOff>
      <xdr:row>34</xdr:row>
      <xdr:rowOff>280147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67500" y="7339853"/>
          <a:ext cx="4213414" cy="537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30,000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　</a:t>
          </a:r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33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　＝　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¥</a:t>
          </a:r>
          <a:r>
            <a:rPr kumimoji="1" lang="en-US" altLang="ja-JP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990,000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-</a:t>
          </a:r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</a:p>
      </xdr:txBody>
    </xdr:sp>
    <xdr:clientData/>
  </xdr:twoCellAnchor>
  <xdr:twoCellAnchor>
    <xdr:from>
      <xdr:col>9</xdr:col>
      <xdr:colOff>459441</xdr:colOff>
      <xdr:row>35</xdr:row>
      <xdr:rowOff>257734</xdr:rowOff>
    </xdr:from>
    <xdr:to>
      <xdr:col>15</xdr:col>
      <xdr:colOff>616325</xdr:colOff>
      <xdr:row>37</xdr:row>
      <xdr:rowOff>190500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67500" y="8146675"/>
          <a:ext cx="4291854" cy="526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　</a:t>
          </a:r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33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　＝　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¥</a:t>
          </a:r>
          <a:r>
            <a:rPr kumimoji="1" lang="en-US" altLang="ja-JP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825,000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-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</a:p>
      </xdr:txBody>
    </xdr:sp>
    <xdr:clientData/>
  </xdr:twoCellAnchor>
  <xdr:twoCellAnchor>
    <xdr:from>
      <xdr:col>3</xdr:col>
      <xdr:colOff>616744</xdr:colOff>
      <xdr:row>0</xdr:row>
      <xdr:rowOff>47625</xdr:rowOff>
    </xdr:from>
    <xdr:to>
      <xdr:col>13</xdr:col>
      <xdr:colOff>535781</xdr:colOff>
      <xdr:row>0</xdr:row>
      <xdr:rowOff>361950</xdr:rowOff>
    </xdr:to>
    <xdr:sp macro="" textlink="">
      <xdr:nvSpPr>
        <xdr:cNvPr id="33" name="正方形/長方形 32"/>
        <xdr:cNvSpPr/>
      </xdr:nvSpPr>
      <xdr:spPr>
        <a:xfrm>
          <a:off x="1831182" y="47625"/>
          <a:ext cx="8277224" cy="3143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石川県新型コロナウイルス感染拡大防止協力金（第</a:t>
          </a:r>
          <a:r>
            <a:rPr kumimoji="1" lang="en-US" altLang="ja-JP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次）</a:t>
          </a:r>
        </a:p>
      </xdr:txBody>
    </xdr:sp>
    <xdr:clientData/>
  </xdr:twoCellAnchor>
  <xdr:twoCellAnchor>
    <xdr:from>
      <xdr:col>15</xdr:col>
      <xdr:colOff>638595</xdr:colOff>
      <xdr:row>0</xdr:row>
      <xdr:rowOff>119062</xdr:rowOff>
    </xdr:from>
    <xdr:to>
      <xdr:col>16</xdr:col>
      <xdr:colOff>951239</xdr:colOff>
      <xdr:row>1</xdr:row>
      <xdr:rowOff>68074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163720" y="119062"/>
          <a:ext cx="1288957" cy="31810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別紙２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33</xdr:row>
          <xdr:rowOff>95250</xdr:rowOff>
        </xdr:from>
        <xdr:to>
          <xdr:col>9</xdr:col>
          <xdr:colOff>447675</xdr:colOff>
          <xdr:row>34</xdr:row>
          <xdr:rowOff>238125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36</xdr:row>
          <xdr:rowOff>57150</xdr:rowOff>
        </xdr:from>
        <xdr:to>
          <xdr:col>9</xdr:col>
          <xdr:colOff>476250</xdr:colOff>
          <xdr:row>37</xdr:row>
          <xdr:rowOff>200025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590550</xdr:colOff>
      <xdr:row>47</xdr:row>
      <xdr:rowOff>19050</xdr:rowOff>
    </xdr:from>
    <xdr:to>
      <xdr:col>12</xdr:col>
      <xdr:colOff>590550</xdr:colOff>
      <xdr:row>48</xdr:row>
      <xdr:rowOff>263339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7991475" y="7267575"/>
          <a:ext cx="0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42</xdr:row>
      <xdr:rowOff>19050</xdr:rowOff>
    </xdr:from>
    <xdr:to>
      <xdr:col>13</xdr:col>
      <xdr:colOff>247650</xdr:colOff>
      <xdr:row>45</xdr:row>
      <xdr:rowOff>161636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333500" y="9907732"/>
          <a:ext cx="10378786" cy="1060449"/>
          <a:chOff x="4684059" y="4926733"/>
          <a:chExt cx="4224617" cy="1218015"/>
        </a:xfrm>
      </xdr:grpSpPr>
      <xdr:cxnSp macro="">
        <xdr:nvCxnSpPr>
          <xdr:cNvPr id="11" name="カギ線コネクタ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12" idx="2"/>
            <a:endCxn id="13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149598</xdr:colOff>
      <xdr:row>54</xdr:row>
      <xdr:rowOff>12327</xdr:rowOff>
    </xdr:from>
    <xdr:to>
      <xdr:col>13</xdr:col>
      <xdr:colOff>292473</xdr:colOff>
      <xdr:row>58</xdr:row>
      <xdr:rowOff>25773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 flipH="1">
          <a:off x="1102098" y="14403736"/>
          <a:ext cx="10655011" cy="1121810"/>
          <a:chOff x="4684059" y="4256982"/>
          <a:chExt cx="4224617" cy="1887766"/>
        </a:xfrm>
      </xdr:grpSpPr>
      <xdr:cxnSp macro="">
        <xdr:nvCxnSpPr>
          <xdr:cNvPr id="15" name="カギ線コネクタ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>
            <a:stCxn id="16" idx="2"/>
            <a:endCxn id="17" idx="0"/>
          </xdr:cNvCxnSpPr>
        </xdr:nvCxnSpPr>
        <xdr:spPr>
          <a:xfrm rot="16200000" flipH="1">
            <a:off x="6398559" y="3669929"/>
            <a:ext cx="795616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4684059" y="4256982"/>
            <a:ext cx="795618" cy="72963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542926</xdr:colOff>
      <xdr:row>33</xdr:row>
      <xdr:rowOff>9525</xdr:rowOff>
    </xdr:from>
    <xdr:to>
      <xdr:col>6</xdr:col>
      <xdr:colOff>123826</xdr:colOff>
      <xdr:row>34</xdr:row>
      <xdr:rowOff>85725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390651" y="4933950"/>
          <a:ext cx="21907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開業日を記載してください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400050</xdr:colOff>
      <xdr:row>60</xdr:row>
      <xdr:rowOff>47625</xdr:rowOff>
    </xdr:from>
    <xdr:to>
      <xdr:col>15</xdr:col>
      <xdr:colOff>152400</xdr:colOff>
      <xdr:row>63</xdr:row>
      <xdr:rowOff>109817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8334375" y="13268325"/>
          <a:ext cx="2628900" cy="60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</xdr:col>
      <xdr:colOff>187036</xdr:colOff>
      <xdr:row>2</xdr:row>
      <xdr:rowOff>86590</xdr:rowOff>
    </xdr:from>
    <xdr:to>
      <xdr:col>14</xdr:col>
      <xdr:colOff>66386</xdr:colOff>
      <xdr:row>9</xdr:row>
      <xdr:rowOff>51954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79763" y="865908"/>
          <a:ext cx="11343987" cy="1177637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ja-JP" altLang="en-US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店舗開業後、１年未満の事業者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向け■</a:t>
          </a:r>
        </a:p>
        <a:p>
          <a:pPr marL="0" indent="0" algn="ctr"/>
          <a:r>
            <a:rPr kumimoji="1" lang="ja-JP" altLang="en-US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開業日以降、令和３年５月１１日（本時短要請前日）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または令和</a:t>
          </a:r>
          <a: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</a:t>
          </a:r>
          <a: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4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27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/>
          </a:r>
          <a:b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</a:t>
          </a:r>
          <a: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4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月２８日から</a:t>
          </a:r>
          <a: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11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日までの時短要請の前日）までの</a:t>
          </a:r>
          <a:r>
            <a:rPr kumimoji="1" lang="en-US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</a:t>
          </a:r>
          <a:r>
            <a:rPr kumimoji="1" lang="ja-JP" altLang="en-US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合計</a:t>
          </a:r>
          <a:r>
            <a:rPr kumimoji="1" lang="ja-JP" altLang="ja-JP" sz="18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売上高を基準に計算</a:t>
          </a:r>
        </a:p>
      </xdr:txBody>
    </xdr:sp>
    <xdr:clientData/>
  </xdr:twoCellAnchor>
  <xdr:twoCellAnchor>
    <xdr:from>
      <xdr:col>2</xdr:col>
      <xdr:colOff>95251</xdr:colOff>
      <xdr:row>9</xdr:row>
      <xdr:rowOff>142875</xdr:rowOff>
    </xdr:from>
    <xdr:to>
      <xdr:col>13</xdr:col>
      <xdr:colOff>246530</xdr:colOff>
      <xdr:row>21</xdr:row>
      <xdr:rowOff>105833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1036545" y="2047875"/>
          <a:ext cx="9844367" cy="1935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店舗ごとに、協力金の支給額について計算が必要です。複数事業（店舗）を営む方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申請店舗に係る売上高（税抜）が分かる書類の提出が必要です。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協力金支給額が</a:t>
          </a:r>
          <a:r>
            <a:rPr kumimoji="1" lang="en-US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金沢市：９９０，０００円、金沢市除く１８市町８２５，０００円</a:t>
          </a:r>
          <a:r>
            <a:rPr kumimoji="1" lang="en-US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を超える方は、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開業日から、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令和３年</a:t>
          </a:r>
          <a:r>
            <a:rPr kumimoji="1" lang="ja-JP" altLang="ja-JP" sz="1800" b="1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５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ja-JP" altLang="ja-JP" sz="1800" b="1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１１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日または令和３年</a:t>
          </a:r>
          <a:r>
            <a:rPr kumimoji="1" lang="ja-JP" altLang="ja-JP" sz="1800" b="1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４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ja-JP" altLang="ja-JP" sz="1800" b="1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２７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日まで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の売上高</a:t>
          </a:r>
          <a:r>
            <a:rPr kumimoji="1" lang="en-US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税抜）が分かる書類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 （売上台帳など）の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記入いただいたこの用紙も提出が必要です。</a:t>
          </a:r>
          <a:endParaRPr kumimoji="1"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60</xdr:row>
          <xdr:rowOff>47625</xdr:rowOff>
        </xdr:from>
        <xdr:to>
          <xdr:col>11</xdr:col>
          <xdr:colOff>390525</xdr:colOff>
          <xdr:row>61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11206</xdr:colOff>
      <xdr:row>30</xdr:row>
      <xdr:rowOff>89647</xdr:rowOff>
    </xdr:from>
    <xdr:to>
      <xdr:col>9</xdr:col>
      <xdr:colOff>582706</xdr:colOff>
      <xdr:row>33</xdr:row>
      <xdr:rowOff>123264</xdr:rowOff>
    </xdr:to>
    <xdr:sp macro="" textlink="">
      <xdr:nvSpPr>
        <xdr:cNvPr id="21" name="テキスト ボックス 20"/>
        <xdr:cNvSpPr txBox="1"/>
      </xdr:nvSpPr>
      <xdr:spPr>
        <a:xfrm>
          <a:off x="952500" y="5961529"/>
          <a:ext cx="629770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：算出に用いる売上高はすべて税抜で記載してください。</a:t>
          </a:r>
        </a:p>
      </xdr:txBody>
    </xdr:sp>
    <xdr:clientData/>
  </xdr:twoCellAnchor>
  <xdr:twoCellAnchor>
    <xdr:from>
      <xdr:col>3</xdr:col>
      <xdr:colOff>1121990</xdr:colOff>
      <xdr:row>0</xdr:row>
      <xdr:rowOff>32217</xdr:rowOff>
    </xdr:from>
    <xdr:to>
      <xdr:col>12</xdr:col>
      <xdr:colOff>309563</xdr:colOff>
      <xdr:row>1</xdr:row>
      <xdr:rowOff>32777</xdr:rowOff>
    </xdr:to>
    <xdr:sp macro="" textlink="">
      <xdr:nvSpPr>
        <xdr:cNvPr id="19" name="正方形/長方形 18"/>
        <xdr:cNvSpPr/>
      </xdr:nvSpPr>
      <xdr:spPr>
        <a:xfrm>
          <a:off x="2657896" y="32217"/>
          <a:ext cx="7260011" cy="310123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石川県新型コロナウイルス感染拡大防止協力金（第</a:t>
          </a:r>
          <a:r>
            <a:rPr kumimoji="1" lang="en-US" altLang="ja-JP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次）</a:t>
          </a:r>
        </a:p>
      </xdr:txBody>
    </xdr:sp>
    <xdr:clientData/>
  </xdr:twoCellAnchor>
  <xdr:twoCellAnchor>
    <xdr:from>
      <xdr:col>13</xdr:col>
      <xdr:colOff>614083</xdr:colOff>
      <xdr:row>0</xdr:row>
      <xdr:rowOff>18211</xdr:rowOff>
    </xdr:from>
    <xdr:to>
      <xdr:col>15</xdr:col>
      <xdr:colOff>660587</xdr:colOff>
      <xdr:row>1</xdr:row>
      <xdr:rowOff>55330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1436864" y="18211"/>
          <a:ext cx="999004" cy="34668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別紙３</a:t>
          </a:r>
        </a:p>
      </xdr:txBody>
    </xdr:sp>
    <xdr:clientData/>
  </xdr:twoCellAnchor>
  <xdr:twoCellAnchor>
    <xdr:from>
      <xdr:col>12</xdr:col>
      <xdr:colOff>0</xdr:colOff>
      <xdr:row>35</xdr:row>
      <xdr:rowOff>242454</xdr:rowOff>
    </xdr:from>
    <xdr:to>
      <xdr:col>15</xdr:col>
      <xdr:colOff>10187</xdr:colOff>
      <xdr:row>39</xdr:row>
      <xdr:rowOff>2037</xdr:rowOff>
    </xdr:to>
    <xdr:sp macro="" textlink="">
      <xdr:nvSpPr>
        <xdr:cNvPr id="27" name="テキスト ボックス 26"/>
        <xdr:cNvSpPr txBox="1"/>
      </xdr:nvSpPr>
      <xdr:spPr>
        <a:xfrm>
          <a:off x="10096500" y="7550727"/>
          <a:ext cx="2330823" cy="885265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時短要請の開始前日</a:t>
          </a:r>
          <a:r>
            <a:rPr kumimoji="1" lang="en-US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(B)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について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日または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27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日の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どちらかを選択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できます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38100</xdr:rowOff>
    </xdr:from>
    <xdr:to>
      <xdr:col>3</xdr:col>
      <xdr:colOff>0</xdr:colOff>
      <xdr:row>27</xdr:row>
      <xdr:rowOff>19050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2057400" y="1228725"/>
          <a:ext cx="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676275</xdr:colOff>
      <xdr:row>21</xdr:row>
      <xdr:rowOff>19050</xdr:rowOff>
    </xdr:from>
    <xdr:to>
      <xdr:col>9</xdr:col>
      <xdr:colOff>676275</xdr:colOff>
      <xdr:row>23</xdr:row>
      <xdr:rowOff>180975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5476875" y="1209675"/>
          <a:ext cx="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600075</xdr:colOff>
      <xdr:row>54</xdr:row>
      <xdr:rowOff>0</xdr:rowOff>
    </xdr:from>
    <xdr:to>
      <xdr:col>16</xdr:col>
      <xdr:colOff>600075</xdr:colOff>
      <xdr:row>56</xdr:row>
      <xdr:rowOff>188819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6924675" y="5391150"/>
          <a:ext cx="0" cy="56029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203489</xdr:colOff>
      <xdr:row>21</xdr:row>
      <xdr:rowOff>84859</xdr:rowOff>
    </xdr:from>
    <xdr:to>
      <xdr:col>4</xdr:col>
      <xdr:colOff>559276</xdr:colOff>
      <xdr:row>23</xdr:row>
      <xdr:rowOff>107323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242580" y="6388677"/>
          <a:ext cx="788741" cy="36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はい</a:t>
          </a:r>
        </a:p>
      </xdr:txBody>
    </xdr:sp>
    <xdr:clientData/>
  </xdr:twoCellAnchor>
  <xdr:twoCellAnchor>
    <xdr:from>
      <xdr:col>10</xdr:col>
      <xdr:colOff>171450</xdr:colOff>
      <xdr:row>21</xdr:row>
      <xdr:rowOff>104775</xdr:rowOff>
    </xdr:from>
    <xdr:to>
      <xdr:col>10</xdr:col>
      <xdr:colOff>1079127</xdr:colOff>
      <xdr:row>23</xdr:row>
      <xdr:rowOff>135032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676650" y="1066800"/>
          <a:ext cx="907677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いいえ</a:t>
          </a:r>
        </a:p>
      </xdr:txBody>
    </xdr:sp>
    <xdr:clientData/>
  </xdr:twoCellAnchor>
  <xdr:twoCellAnchor>
    <xdr:from>
      <xdr:col>15</xdr:col>
      <xdr:colOff>294156</xdr:colOff>
      <xdr:row>65</xdr:row>
      <xdr:rowOff>66675</xdr:rowOff>
    </xdr:from>
    <xdr:to>
      <xdr:col>18</xdr:col>
      <xdr:colOff>112060</xdr:colOff>
      <xdr:row>66</xdr:row>
      <xdr:rowOff>168088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7802097" y="16931528"/>
          <a:ext cx="2283198" cy="29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3</xdr:col>
      <xdr:colOff>116417</xdr:colOff>
      <xdr:row>3</xdr:row>
      <xdr:rowOff>26194</xdr:rowOff>
    </xdr:from>
    <xdr:to>
      <xdr:col>19</xdr:col>
      <xdr:colOff>31750</xdr:colOff>
      <xdr:row>7</xdr:row>
      <xdr:rowOff>600076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145117" y="702469"/>
          <a:ext cx="9116483" cy="1754982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</a:t>
          </a:r>
          <a:r>
            <a:rPr kumimoji="1" lang="ja-JP" altLang="ja-JP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大企業</a:t>
          </a:r>
          <a:r>
            <a:rPr kumimoji="1" lang="ja-JP" altLang="ja-JP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向け■</a:t>
          </a:r>
          <a:endParaRPr kumimoji="1" lang="en-US" altLang="ja-JP" sz="16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　　　　　　　　　　　　　　　　　　</a:t>
          </a:r>
          <a:r>
            <a:rPr kumimoji="1" lang="ja-JP" altLang="ja-JP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中小</a:t>
          </a:r>
          <a:r>
            <a:rPr kumimoji="1" lang="ja-JP" altLang="ja-JP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企業向け■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</a:t>
          </a:r>
          <a:endParaRPr kumimoji="1" lang="ja-JP" altLang="ja-JP" sz="16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 algn="l"/>
          <a:r>
            <a:rPr kumimoji="1" lang="en-US" altLang="ja-JP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令和元年または令和２年いずれかの</a:t>
          </a:r>
          <a:r>
            <a:rPr kumimoji="1" lang="en-US" altLang="ja-JP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～</a:t>
          </a:r>
          <a:r>
            <a:rPr kumimoji="1" lang="en-US" altLang="ja-JP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月合計売上高と、令和３年の</a:t>
          </a:r>
          <a:r>
            <a:rPr kumimoji="1" lang="en-US" altLang="ja-JP" sz="16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  <a:r>
            <a:rPr kumimoji="1" lang="ja-JP" altLang="ja-JP" sz="16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～</a:t>
          </a:r>
          <a:r>
            <a:rPr kumimoji="1" lang="en-US" altLang="ja-JP" sz="16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の合計売上高を比較</a:t>
          </a:r>
          <a:endParaRPr kumimoji="1" lang="en-US" altLang="ja-JP" sz="16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 algn="l"/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して、その</a:t>
          </a:r>
          <a:r>
            <a:rPr kumimoji="1" lang="ja-JP" altLang="en-US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減少額が</a:t>
          </a:r>
          <a:endParaRPr kumimoji="1" lang="en-US" altLang="ja-JP" sz="1600" b="1" u="sng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 algn="l"/>
          <a:r>
            <a:rPr kumimoji="1" lang="ja-JP" altLang="en-US" sz="1600" b="1" u="none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</a:t>
          </a:r>
          <a:r>
            <a:rPr kumimoji="1" lang="ja-JP" altLang="en-US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＜金沢市＞　　　　　　　　税抜１，５２５万円（</a:t>
          </a:r>
          <a:r>
            <a:rPr kumimoji="1" lang="en-US" altLang="ja-JP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</a:t>
          </a:r>
          <a:r>
            <a:rPr kumimoji="1" lang="ja-JP" altLang="en-US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日当たり</a:t>
          </a:r>
          <a:r>
            <a:rPr kumimoji="1" lang="en-US" altLang="ja-JP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25</a:t>
          </a:r>
          <a:r>
            <a:rPr kumimoji="1" lang="ja-JP" altLang="en-US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万円）</a:t>
          </a:r>
          <a:endParaRPr kumimoji="1" lang="en-US" altLang="ja-JP" sz="1600" b="1" u="sng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 algn="l"/>
          <a:r>
            <a:rPr kumimoji="1" lang="ja-JP" altLang="en-US" sz="1600" b="1" u="none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</a:t>
          </a:r>
          <a:r>
            <a:rPr kumimoji="1" lang="ja-JP" altLang="en-US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＜金沢市除く</a:t>
          </a:r>
          <a:r>
            <a:rPr kumimoji="1" lang="en-US" altLang="ja-JP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18</a:t>
          </a:r>
          <a:r>
            <a:rPr kumimoji="1" lang="ja-JP" altLang="en-US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市町＞税抜</a:t>
          </a:r>
          <a:r>
            <a:rPr kumimoji="1" lang="en-US" altLang="ja-JP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1,143.75</a:t>
          </a:r>
          <a:r>
            <a:rPr kumimoji="1" lang="ja-JP" altLang="en-US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万円（１日当たり</a:t>
          </a:r>
          <a:r>
            <a:rPr kumimoji="1" lang="en-US" altLang="ja-JP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18.75</a:t>
          </a:r>
          <a:r>
            <a:rPr kumimoji="1" lang="ja-JP" altLang="en-US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万円）を超える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中小企業</a:t>
          </a:r>
          <a:endParaRPr kumimoji="1" lang="en-US" altLang="ja-JP" sz="16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154080</xdr:colOff>
      <xdr:row>7</xdr:row>
      <xdr:rowOff>588870</xdr:rowOff>
    </xdr:from>
    <xdr:to>
      <xdr:col>20</xdr:col>
      <xdr:colOff>135029</xdr:colOff>
      <xdr:row>14</xdr:row>
      <xdr:rowOff>13608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943294" y="2453049"/>
          <a:ext cx="11574235" cy="188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店舗ごとに、協力金の支給額について計算が必要です。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複数事業（店舗）を営む方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は、申請店舗に係る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売上高（税抜）が分かる書類の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提出が必要です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該当年の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５～６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月の売上高（税抜）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を見比べられる書類＜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確定申告書類（写し可）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や、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売上台帳など＞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の提出が必要です。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この様式で申請される際は、令和３年６月の売上高が確定している必要があります。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記入いただいたこの用紙も提出が必要です。</a:t>
          </a:r>
          <a:endParaRPr kumimoji="1"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419097</xdr:colOff>
      <xdr:row>49</xdr:row>
      <xdr:rowOff>2</xdr:rowOff>
    </xdr:from>
    <xdr:to>
      <xdr:col>17</xdr:col>
      <xdr:colOff>427179</xdr:colOff>
      <xdr:row>51</xdr:row>
      <xdr:rowOff>150091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 flipH="1">
          <a:off x="1480454" y="13307788"/>
          <a:ext cx="10077368" cy="503874"/>
          <a:chOff x="4684059" y="4926733"/>
          <a:chExt cx="4224617" cy="933194"/>
        </a:xfrm>
      </xdr:grpSpPr>
      <xdr:cxnSp macro="">
        <xdr:nvCxnSpPr>
          <xdr:cNvPr id="21" name="カギ線コネクタ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CxnSpPr>
            <a:stCxn id="22" idx="2"/>
            <a:endCxn id="23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419099</xdr:colOff>
      <xdr:row>59</xdr:row>
      <xdr:rowOff>433671</xdr:rowOff>
    </xdr:from>
    <xdr:to>
      <xdr:col>17</xdr:col>
      <xdr:colOff>561973</xdr:colOff>
      <xdr:row>62</xdr:row>
      <xdr:rowOff>48220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 flipH="1">
          <a:off x="1480456" y="16837082"/>
          <a:ext cx="10135960" cy="410567"/>
          <a:chOff x="4684059" y="4926733"/>
          <a:chExt cx="4224617" cy="933194"/>
        </a:xfrm>
      </xdr:grpSpPr>
      <xdr:cxnSp macro="">
        <xdr:nvCxnSpPr>
          <xdr:cNvPr id="25" name="カギ線コネクタ 24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CxnSpPr>
            <a:stCxn id="26" idx="2"/>
            <a:endCxn id="27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65</xdr:row>
          <xdr:rowOff>57150</xdr:rowOff>
        </xdr:from>
        <xdr:to>
          <xdr:col>15</xdr:col>
          <xdr:colOff>314325</xdr:colOff>
          <xdr:row>66</xdr:row>
          <xdr:rowOff>123825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115662</xdr:colOff>
      <xdr:row>29</xdr:row>
      <xdr:rowOff>125187</xdr:rowOff>
    </xdr:from>
    <xdr:to>
      <xdr:col>15</xdr:col>
      <xdr:colOff>111900</xdr:colOff>
      <xdr:row>33</xdr:row>
      <xdr:rowOff>78442</xdr:rowOff>
    </xdr:to>
    <xdr:sp macro="" textlink="">
      <xdr:nvSpPr>
        <xdr:cNvPr id="28" name="テキスト ボックス 27"/>
        <xdr:cNvSpPr txBox="1"/>
      </xdr:nvSpPr>
      <xdr:spPr>
        <a:xfrm>
          <a:off x="1146603" y="7296952"/>
          <a:ext cx="6473238" cy="827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：算出に用いる数字はすべて税抜で記載してください。</a:t>
          </a:r>
        </a:p>
      </xdr:txBody>
    </xdr:sp>
    <xdr:clientData/>
  </xdr:twoCellAnchor>
  <xdr:twoCellAnchor>
    <xdr:from>
      <xdr:col>3</xdr:col>
      <xdr:colOff>840316</xdr:colOff>
      <xdr:row>31</xdr:row>
      <xdr:rowOff>205317</xdr:rowOff>
    </xdr:from>
    <xdr:to>
      <xdr:col>11</xdr:col>
      <xdr:colOff>392206</xdr:colOff>
      <xdr:row>33</xdr:row>
      <xdr:rowOff>38100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54766" y="10006542"/>
          <a:ext cx="4685865" cy="404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年又は令和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年のどちらかに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</a:t>
          </a:r>
        </a:p>
      </xdr:txBody>
    </xdr:sp>
    <xdr:clientData/>
  </xdr:twoCellAnchor>
  <xdr:twoCellAnchor editAs="oneCell">
    <xdr:from>
      <xdr:col>3</xdr:col>
      <xdr:colOff>168090</xdr:colOff>
      <xdr:row>58</xdr:row>
      <xdr:rowOff>134468</xdr:rowOff>
    </xdr:from>
    <xdr:to>
      <xdr:col>10</xdr:col>
      <xdr:colOff>1659491</xdr:colOff>
      <xdr:row>59</xdr:row>
      <xdr:rowOff>344323</xdr:rowOff>
    </xdr:to>
    <xdr:sp macro="" textlink="">
      <xdr:nvSpPr>
        <xdr:cNvPr id="3" name="正方形/長方形 2"/>
        <xdr:cNvSpPr/>
      </xdr:nvSpPr>
      <xdr:spPr>
        <a:xfrm>
          <a:off x="1199031" y="15060703"/>
          <a:ext cx="5636558" cy="560293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金沢市外の事業者</a:t>
          </a: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においては、上限額は　</a:t>
          </a:r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【20</a:t>
          </a: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万円</a:t>
          </a:r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または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【③÷61×0.3</a:t>
          </a: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をして算出された額の千円未満を切り上げた額</a:t>
          </a:r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ja-JP" altLang="en-US" sz="12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いずれか低い額</a:t>
          </a:r>
        </a:p>
      </xdr:txBody>
    </xdr:sp>
    <xdr:clientData/>
  </xdr:twoCellAnchor>
  <xdr:twoCellAnchor editAs="oneCell">
    <xdr:from>
      <xdr:col>12</xdr:col>
      <xdr:colOff>168089</xdr:colOff>
      <xdr:row>59</xdr:row>
      <xdr:rowOff>179294</xdr:rowOff>
    </xdr:from>
    <xdr:to>
      <xdr:col>15</xdr:col>
      <xdr:colOff>403412</xdr:colOff>
      <xdr:row>59</xdr:row>
      <xdr:rowOff>179294</xdr:rowOff>
    </xdr:to>
    <xdr:cxnSp macro="">
      <xdr:nvCxnSpPr>
        <xdr:cNvPr id="9" name="直線矢印コネクタ 8"/>
        <xdr:cNvCxnSpPr/>
      </xdr:nvCxnSpPr>
      <xdr:spPr>
        <a:xfrm>
          <a:off x="6902824" y="15340853"/>
          <a:ext cx="124385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666750</xdr:colOff>
      <xdr:row>0</xdr:row>
      <xdr:rowOff>57149</xdr:rowOff>
    </xdr:from>
    <xdr:to>
      <xdr:col>16</xdr:col>
      <xdr:colOff>1466850</xdr:colOff>
      <xdr:row>2</xdr:row>
      <xdr:rowOff>9524</xdr:rowOff>
    </xdr:to>
    <xdr:sp macro="" textlink="">
      <xdr:nvSpPr>
        <xdr:cNvPr id="4" name="正方形/長方形 3"/>
        <xdr:cNvSpPr/>
      </xdr:nvSpPr>
      <xdr:spPr>
        <a:xfrm>
          <a:off x="2124075" y="57149"/>
          <a:ext cx="7277100" cy="3143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石川県新型コロナウイルス感染拡大防止協力金（第</a:t>
          </a:r>
          <a:r>
            <a:rPr kumimoji="1" lang="en-US" altLang="ja-JP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2000" b="1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次）</a:t>
          </a:r>
        </a:p>
      </xdr:txBody>
    </xdr:sp>
    <xdr:clientData/>
  </xdr:twoCellAnchor>
  <xdr:twoCellAnchor>
    <xdr:from>
      <xdr:col>17</xdr:col>
      <xdr:colOff>426244</xdr:colOff>
      <xdr:row>0</xdr:row>
      <xdr:rowOff>76200</xdr:rowOff>
    </xdr:from>
    <xdr:to>
      <xdr:col>20</xdr:col>
      <xdr:colOff>251292</xdr:colOff>
      <xdr:row>2</xdr:row>
      <xdr:rowOff>71437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9970294" y="76200"/>
          <a:ext cx="987098" cy="3571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別紙４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40821</xdr:colOff>
      <xdr:row>14</xdr:row>
      <xdr:rowOff>95249</xdr:rowOff>
    </xdr:from>
    <xdr:to>
      <xdr:col>18</xdr:col>
      <xdr:colOff>178494</xdr:colOff>
      <xdr:row>15</xdr:row>
      <xdr:rowOff>320168</xdr:rowOff>
    </xdr:to>
    <xdr:grpSp>
      <xdr:nvGrpSpPr>
        <xdr:cNvPr id="30" name="グループ化 29"/>
        <xdr:cNvGrpSpPr/>
      </xdr:nvGrpSpPr>
      <xdr:grpSpPr>
        <a:xfrm>
          <a:off x="8694964" y="4422320"/>
          <a:ext cx="3104030" cy="537884"/>
          <a:chOff x="8523756" y="4385421"/>
          <a:chExt cx="3109633" cy="538444"/>
        </a:xfrm>
      </xdr:grpSpPr>
      <xdr:sp macro="" textlink="">
        <xdr:nvSpPr>
          <xdr:cNvPr id="31" name="正方形/長方形 30"/>
          <xdr:cNvSpPr/>
        </xdr:nvSpPr>
        <xdr:spPr>
          <a:xfrm>
            <a:off x="8523756" y="4385422"/>
            <a:ext cx="3109632" cy="538443"/>
          </a:xfrm>
          <a:prstGeom prst="rect">
            <a:avLst/>
          </a:prstGeom>
          <a:noFill/>
          <a:ln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正方形/長方形 31"/>
          <xdr:cNvSpPr/>
        </xdr:nvSpPr>
        <xdr:spPr>
          <a:xfrm>
            <a:off x="10963833" y="4385421"/>
            <a:ext cx="669556" cy="538443"/>
          </a:xfrm>
          <a:prstGeom prst="rect">
            <a:avLst/>
          </a:prstGeom>
          <a:noFill/>
          <a:ln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2" name="テーブル2" displayName="テーブル2" ref="B3:C34" totalsRowShown="0" headerRowDxfId="3" dataDxfId="2">
  <autoFilter ref="B3:C34"/>
  <tableColumns count="2">
    <tableColumn id="1" name="入力" dataDxfId="1"/>
    <tableColumn id="2" name="日付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70"/>
  <sheetViews>
    <sheetView tabSelected="1" view="pageLayout" zoomScale="55" zoomScaleNormal="85" zoomScaleSheetLayoutView="85" zoomScalePageLayoutView="55" workbookViewId="0">
      <selection activeCell="G12" sqref="G12:V13"/>
    </sheetView>
  </sheetViews>
  <sheetFormatPr defaultColWidth="9" defaultRowHeight="14.25" x14ac:dyDescent="0.4"/>
  <cols>
    <col min="1" max="1" width="9" style="1"/>
    <col min="2" max="2" width="3.625" style="1" customWidth="1"/>
    <col min="3" max="3" width="4.625" style="1" customWidth="1"/>
    <col min="4" max="4" width="15.625" style="1" customWidth="1"/>
    <col min="5" max="5" width="9.5" style="1" customWidth="1"/>
    <col min="6" max="6" width="5.625" style="1" customWidth="1"/>
    <col min="7" max="8" width="4.625" style="1" customWidth="1"/>
    <col min="9" max="9" width="7.5" style="1" customWidth="1"/>
    <col min="10" max="10" width="15.625" style="1" customWidth="1"/>
    <col min="11" max="11" width="10.125" style="1" customWidth="1"/>
    <col min="12" max="12" width="5.625" style="1" customWidth="1"/>
    <col min="13" max="13" width="10.625" style="1" customWidth="1"/>
    <col min="14" max="14" width="10.25" style="1" customWidth="1"/>
    <col min="15" max="15" width="4.625" style="1" customWidth="1"/>
    <col min="16" max="16" width="22.75" style="1" customWidth="1"/>
    <col min="17" max="18" width="3.75" style="1" bestFit="1" customWidth="1"/>
    <col min="19" max="19" width="11.125" style="1" customWidth="1"/>
    <col min="20" max="20" width="9.25" style="1" customWidth="1"/>
    <col min="21" max="21" width="2.5" style="1" customWidth="1"/>
    <col min="22" max="16384" width="9" style="1"/>
  </cols>
  <sheetData>
    <row r="1" spans="1:22" ht="29.25" customHeight="1" x14ac:dyDescent="0.4">
      <c r="A1" s="1" t="s">
        <v>107</v>
      </c>
    </row>
    <row r="2" spans="1:22" ht="39.75" customHeight="1" x14ac:dyDescent="0.4">
      <c r="B2" s="247" t="s">
        <v>39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</row>
    <row r="3" spans="1:22" ht="24.75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5" spans="1:22" ht="34.5" customHeight="1" x14ac:dyDescent="0.4">
      <c r="C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2" ht="34.5" customHeight="1" x14ac:dyDescent="0.4">
      <c r="C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2" ht="34.5" customHeight="1" x14ac:dyDescent="0.4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22" ht="34.5" customHeight="1" x14ac:dyDescent="0.4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22" ht="34.5" customHeight="1" x14ac:dyDescent="0.4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22" ht="34.5" customHeight="1" x14ac:dyDescent="0.4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22" ht="15" thickBot="1" x14ac:dyDescent="0.45"/>
    <row r="12" spans="1:22" ht="21" customHeight="1" x14ac:dyDescent="0.4">
      <c r="B12" s="257" t="s">
        <v>38</v>
      </c>
      <c r="C12" s="258"/>
      <c r="D12" s="258"/>
      <c r="E12" s="258"/>
      <c r="F12" s="258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50"/>
      <c r="U12" s="250"/>
      <c r="V12" s="250"/>
    </row>
    <row r="13" spans="1:22" ht="30" customHeight="1" thickBot="1" x14ac:dyDescent="0.45">
      <c r="B13" s="259"/>
      <c r="C13" s="260"/>
      <c r="D13" s="260"/>
      <c r="E13" s="260"/>
      <c r="F13" s="260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50"/>
      <c r="U13" s="250"/>
      <c r="V13" s="250"/>
    </row>
    <row r="14" spans="1:22" ht="15.6" customHeight="1" x14ac:dyDescent="0.4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22" ht="15.6" customHeight="1" thickBot="1" x14ac:dyDescent="0.4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22" ht="23.25" x14ac:dyDescent="0.4">
      <c r="B16" s="7" t="s">
        <v>116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9"/>
      <c r="S16" s="10"/>
    </row>
    <row r="17" spans="2:22" ht="30" customHeight="1" thickBot="1" x14ac:dyDescent="0.45">
      <c r="B17" s="11" t="s">
        <v>51</v>
      </c>
      <c r="C17" s="12"/>
      <c r="D17" s="12"/>
      <c r="E17" s="12"/>
      <c r="F17" s="13"/>
      <c r="G17" s="261"/>
      <c r="H17" s="262"/>
      <c r="I17" s="262"/>
      <c r="J17" s="263"/>
      <c r="K17" s="14" t="s">
        <v>109</v>
      </c>
      <c r="L17" s="12"/>
      <c r="M17" s="12"/>
      <c r="N17" s="13"/>
      <c r="O17" s="261"/>
      <c r="P17" s="262"/>
      <c r="Q17" s="262"/>
      <c r="R17" s="262"/>
      <c r="S17" s="264"/>
    </row>
    <row r="18" spans="2:22" ht="15" customHeight="1" x14ac:dyDescent="0.4"/>
    <row r="19" spans="2:22" ht="29.25" customHeight="1" x14ac:dyDescent="0.4">
      <c r="C19" s="251" t="s">
        <v>108</v>
      </c>
      <c r="D19" s="252"/>
      <c r="E19" s="252"/>
      <c r="F19" s="252"/>
      <c r="G19" s="252"/>
      <c r="H19" s="252"/>
      <c r="I19" s="252"/>
      <c r="J19" s="252"/>
      <c r="K19" s="252"/>
      <c r="L19" s="253"/>
      <c r="M19" s="253"/>
      <c r="N19" s="253"/>
      <c r="O19" s="253"/>
      <c r="P19" s="253"/>
      <c r="Q19" s="253"/>
      <c r="R19" s="253"/>
      <c r="S19" s="253"/>
      <c r="T19" s="248"/>
      <c r="U19" s="248"/>
      <c r="V19" s="248"/>
    </row>
    <row r="20" spans="2:22" ht="29.25" customHeight="1" x14ac:dyDescent="0.4">
      <c r="C20" s="251"/>
      <c r="D20" s="252"/>
      <c r="E20" s="252"/>
      <c r="F20" s="252"/>
      <c r="G20" s="252"/>
      <c r="H20" s="252"/>
      <c r="I20" s="252"/>
      <c r="J20" s="252"/>
      <c r="K20" s="252"/>
      <c r="L20" s="253"/>
      <c r="M20" s="253"/>
      <c r="N20" s="253"/>
      <c r="O20" s="253"/>
      <c r="P20" s="253"/>
      <c r="Q20" s="253"/>
      <c r="R20" s="253"/>
      <c r="S20" s="253"/>
      <c r="T20" s="248"/>
      <c r="U20" s="248"/>
      <c r="V20" s="248"/>
    </row>
    <row r="21" spans="2:22" ht="32.25" customHeight="1" x14ac:dyDescent="0.4">
      <c r="C21" s="251"/>
      <c r="D21" s="252"/>
      <c r="E21" s="252"/>
      <c r="F21" s="252"/>
      <c r="G21" s="252"/>
      <c r="H21" s="252"/>
      <c r="I21" s="252"/>
      <c r="J21" s="252"/>
      <c r="K21" s="252"/>
      <c r="L21" s="253"/>
      <c r="M21" s="253"/>
      <c r="N21" s="253"/>
      <c r="O21" s="253"/>
      <c r="P21" s="253"/>
      <c r="Q21" s="253"/>
      <c r="R21" s="253"/>
      <c r="S21" s="253"/>
      <c r="T21" s="248"/>
      <c r="U21" s="248"/>
      <c r="V21" s="248"/>
    </row>
    <row r="22" spans="2:22" ht="14.25" customHeight="1" x14ac:dyDescent="0.4"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6"/>
      <c r="N22" s="16"/>
      <c r="O22" s="16"/>
      <c r="P22" s="16"/>
      <c r="Q22" s="16"/>
      <c r="R22" s="16"/>
      <c r="S22" s="16"/>
    </row>
    <row r="23" spans="2:22" x14ac:dyDescent="0.4">
      <c r="C23" s="6"/>
      <c r="D23" s="6"/>
      <c r="E23" s="6"/>
      <c r="F23" s="6"/>
      <c r="G23" s="6"/>
      <c r="H23" s="6"/>
      <c r="I23" s="6"/>
      <c r="J23" s="6"/>
      <c r="K23" s="6"/>
      <c r="L23" s="17"/>
      <c r="N23" s="18"/>
      <c r="O23" s="18"/>
      <c r="V23" s="19"/>
    </row>
    <row r="24" spans="2:22" ht="15.6" customHeight="1" x14ac:dyDescent="0.4">
      <c r="C24" s="6"/>
      <c r="D24" s="20"/>
      <c r="E24" s="6"/>
      <c r="F24" s="6"/>
      <c r="G24" s="6"/>
      <c r="H24" s="6"/>
      <c r="I24" s="6"/>
      <c r="J24" s="6"/>
      <c r="K24" s="21"/>
      <c r="L24" s="21"/>
      <c r="M24" s="22"/>
    </row>
    <row r="25" spans="2:22" ht="15.6" customHeight="1" x14ac:dyDescent="0.4">
      <c r="C25" s="6"/>
      <c r="D25" s="6"/>
      <c r="E25" s="6"/>
      <c r="F25" s="6"/>
      <c r="G25" s="6"/>
      <c r="H25" s="6"/>
      <c r="I25" s="6"/>
      <c r="J25" s="20"/>
      <c r="K25" s="21"/>
      <c r="L25" s="21"/>
      <c r="M25" s="21"/>
    </row>
    <row r="26" spans="2:22" ht="15.6" customHeight="1" x14ac:dyDescent="0.4">
      <c r="C26" s="23"/>
      <c r="D26" s="24"/>
      <c r="E26" s="24"/>
      <c r="F26" s="24"/>
      <c r="G26" s="24"/>
      <c r="H26" s="6"/>
      <c r="I26" s="6"/>
      <c r="J26" s="6"/>
      <c r="K26" s="19"/>
      <c r="L26" s="17"/>
    </row>
    <row r="27" spans="2:22" ht="15.6" customHeight="1" x14ac:dyDescent="0.4">
      <c r="C27" s="24"/>
      <c r="D27" s="24"/>
      <c r="E27" s="24"/>
      <c r="F27" s="24"/>
      <c r="G27" s="24"/>
    </row>
    <row r="28" spans="2:22" ht="27.75" customHeight="1" x14ac:dyDescent="0.4">
      <c r="B28" s="17"/>
      <c r="C28" s="24"/>
      <c r="D28" s="24"/>
      <c r="E28" s="24"/>
      <c r="F28" s="24"/>
      <c r="G28" s="24"/>
      <c r="H28" s="25"/>
      <c r="I28" s="17"/>
      <c r="J28" s="150" t="s">
        <v>63</v>
      </c>
      <c r="K28" s="151"/>
      <c r="L28" s="151"/>
      <c r="M28" s="152"/>
      <c r="N28" s="26"/>
      <c r="O28" s="254" t="s">
        <v>40</v>
      </c>
      <c r="P28" s="254"/>
      <c r="Q28" s="254"/>
      <c r="R28" s="254"/>
      <c r="S28" s="254"/>
      <c r="T28" s="255"/>
      <c r="U28" s="255"/>
    </row>
    <row r="29" spans="2:22" ht="27.75" customHeight="1" x14ac:dyDescent="0.4">
      <c r="B29" s="17"/>
      <c r="C29" s="24"/>
      <c r="D29" s="24"/>
      <c r="E29" s="24"/>
      <c r="F29" s="24"/>
      <c r="G29" s="24"/>
      <c r="H29" s="25"/>
      <c r="I29" s="17"/>
      <c r="J29" s="157" t="s">
        <v>64</v>
      </c>
      <c r="K29" s="22"/>
      <c r="L29" s="225" t="s">
        <v>119</v>
      </c>
      <c r="M29" s="153"/>
      <c r="N29" s="26"/>
      <c r="O29" s="254"/>
      <c r="P29" s="254"/>
      <c r="Q29" s="254"/>
      <c r="R29" s="254"/>
      <c r="S29" s="254"/>
      <c r="T29" s="255"/>
      <c r="U29" s="255"/>
    </row>
    <row r="30" spans="2:22" ht="27.75" customHeight="1" x14ac:dyDescent="0.4">
      <c r="B30" s="17"/>
      <c r="C30" s="24"/>
      <c r="D30" s="24"/>
      <c r="E30" s="24"/>
      <c r="F30" s="24"/>
      <c r="G30" s="24"/>
      <c r="H30" s="25"/>
      <c r="I30" s="17"/>
      <c r="J30" s="165" t="s">
        <v>65</v>
      </c>
      <c r="K30" s="22"/>
      <c r="L30" s="22"/>
      <c r="M30" s="153"/>
      <c r="N30" s="26"/>
      <c r="O30" s="254"/>
      <c r="P30" s="254"/>
      <c r="Q30" s="254"/>
      <c r="R30" s="254"/>
      <c r="S30" s="254"/>
      <c r="T30" s="255"/>
      <c r="U30" s="255"/>
    </row>
    <row r="31" spans="2:22" ht="27.75" customHeight="1" x14ac:dyDescent="0.4">
      <c r="B31" s="17"/>
      <c r="C31" s="24"/>
      <c r="D31" s="24"/>
      <c r="E31" s="24"/>
      <c r="F31" s="24"/>
      <c r="G31" s="24"/>
      <c r="H31" s="25"/>
      <c r="I31" s="17"/>
      <c r="J31" s="159"/>
      <c r="K31" s="22"/>
      <c r="L31" s="22"/>
      <c r="M31" s="153"/>
      <c r="N31" s="26"/>
      <c r="O31" s="254"/>
      <c r="P31" s="254"/>
      <c r="Q31" s="254"/>
      <c r="R31" s="254"/>
      <c r="S31" s="254"/>
      <c r="T31" s="255"/>
      <c r="U31" s="255"/>
    </row>
    <row r="32" spans="2:22" ht="27.75" customHeight="1" x14ac:dyDescent="0.4">
      <c r="B32" s="17"/>
      <c r="C32" s="24"/>
      <c r="D32" s="24"/>
      <c r="E32" s="24"/>
      <c r="F32" s="24"/>
      <c r="G32" s="24"/>
      <c r="H32" s="25"/>
      <c r="I32" s="17"/>
      <c r="J32" s="223" t="s">
        <v>114</v>
      </c>
      <c r="K32" s="155"/>
      <c r="L32" s="225" t="s">
        <v>120</v>
      </c>
      <c r="M32" s="153"/>
      <c r="N32" s="26"/>
      <c r="O32" s="254"/>
      <c r="P32" s="254"/>
      <c r="Q32" s="254"/>
      <c r="R32" s="254"/>
      <c r="S32" s="254"/>
      <c r="T32" s="255"/>
      <c r="U32" s="255"/>
    </row>
    <row r="33" spans="2:21" ht="27.75" customHeight="1" x14ac:dyDescent="0.4">
      <c r="B33" s="17"/>
      <c r="C33" s="24"/>
      <c r="D33" s="24"/>
      <c r="E33" s="24"/>
      <c r="F33" s="24"/>
      <c r="G33" s="24"/>
      <c r="H33" s="25"/>
      <c r="I33" s="17"/>
      <c r="J33" s="165" t="s">
        <v>65</v>
      </c>
      <c r="K33" s="158"/>
      <c r="L33" s="22"/>
      <c r="M33" s="153"/>
      <c r="N33" s="26"/>
      <c r="O33" s="254"/>
      <c r="P33" s="254"/>
      <c r="Q33" s="254"/>
      <c r="R33" s="254"/>
      <c r="S33" s="254"/>
      <c r="T33" s="255"/>
      <c r="U33" s="255"/>
    </row>
    <row r="34" spans="2:21" ht="27.75" customHeight="1" x14ac:dyDescent="0.4">
      <c r="B34" s="17"/>
      <c r="C34" s="24"/>
      <c r="D34" s="24"/>
      <c r="E34" s="24"/>
      <c r="F34" s="24"/>
      <c r="G34" s="24"/>
      <c r="H34" s="25"/>
      <c r="I34" s="6"/>
      <c r="J34" s="156"/>
      <c r="K34" s="21"/>
      <c r="L34" s="28"/>
      <c r="M34" s="154"/>
      <c r="N34" s="21"/>
      <c r="O34" s="254"/>
      <c r="P34" s="254"/>
      <c r="Q34" s="254"/>
      <c r="R34" s="254"/>
      <c r="S34" s="254"/>
      <c r="T34" s="255"/>
      <c r="U34" s="255"/>
    </row>
    <row r="35" spans="2:21" ht="27.75" customHeight="1" x14ac:dyDescent="0.4">
      <c r="C35" s="24"/>
      <c r="D35" s="24"/>
      <c r="E35" s="24"/>
      <c r="F35" s="24"/>
      <c r="G35" s="24"/>
      <c r="H35" s="25"/>
      <c r="J35" s="203"/>
      <c r="K35" s="204"/>
      <c r="L35" s="205"/>
      <c r="M35" s="206"/>
      <c r="N35" s="27"/>
      <c r="O35" s="254"/>
      <c r="P35" s="254"/>
      <c r="Q35" s="254"/>
      <c r="R35" s="254"/>
      <c r="S35" s="254"/>
      <c r="T35" s="255"/>
      <c r="U35" s="255"/>
    </row>
    <row r="36" spans="2:21" ht="15.6" customHeight="1" x14ac:dyDescent="0.4">
      <c r="C36" s="25"/>
      <c r="D36" s="25"/>
      <c r="E36" s="25"/>
      <c r="F36" s="25"/>
      <c r="G36" s="25"/>
      <c r="H36" s="25"/>
      <c r="J36" s="27"/>
      <c r="K36" s="27"/>
      <c r="L36" s="27"/>
      <c r="M36" s="27"/>
      <c r="N36" s="27"/>
      <c r="O36" s="254"/>
      <c r="P36" s="254"/>
      <c r="Q36" s="254"/>
      <c r="R36" s="254"/>
      <c r="S36" s="254"/>
      <c r="T36" s="255"/>
      <c r="U36" s="255"/>
    </row>
    <row r="37" spans="2:21" ht="15.6" customHeight="1" x14ac:dyDescent="0.4">
      <c r="C37" s="25"/>
      <c r="D37" s="25"/>
      <c r="E37" s="25"/>
      <c r="F37" s="25"/>
      <c r="G37" s="25"/>
      <c r="H37" s="25"/>
      <c r="J37" s="27"/>
      <c r="K37" s="27"/>
      <c r="L37" s="27"/>
      <c r="M37" s="27"/>
      <c r="N37" s="27"/>
      <c r="O37" s="27"/>
      <c r="P37" s="27"/>
      <c r="Q37" s="27"/>
      <c r="R37" s="27"/>
    </row>
    <row r="38" spans="2:21" ht="15.6" customHeight="1" x14ac:dyDescent="0.4"/>
    <row r="39" spans="2:21" x14ac:dyDescent="0.4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2:21" ht="18.75" x14ac:dyDescent="0.4">
      <c r="B40" s="37"/>
      <c r="C40" s="38" t="s">
        <v>3</v>
      </c>
      <c r="D40" s="39"/>
      <c r="E40" s="39"/>
      <c r="F40" s="39"/>
      <c r="G40" s="39"/>
      <c r="H40" s="39"/>
      <c r="I40" s="39"/>
      <c r="J40" s="39"/>
      <c r="K40" s="27"/>
      <c r="L40" s="27"/>
      <c r="M40" s="27"/>
      <c r="N40" s="27"/>
      <c r="O40" s="27"/>
      <c r="P40" s="27"/>
      <c r="Q40" s="27"/>
      <c r="R40" s="27"/>
      <c r="S40" s="29"/>
    </row>
    <row r="41" spans="2:21" ht="18.75" x14ac:dyDescent="0.4">
      <c r="B41" s="37"/>
      <c r="C41" s="38"/>
      <c r="D41" s="39"/>
      <c r="E41" s="39"/>
      <c r="F41" s="39"/>
      <c r="G41" s="39"/>
      <c r="H41" s="39"/>
      <c r="I41" s="39"/>
      <c r="J41" s="39"/>
      <c r="K41" s="27"/>
      <c r="L41" s="27"/>
      <c r="M41" s="27"/>
      <c r="N41" s="27"/>
      <c r="O41" s="27"/>
      <c r="P41" s="27"/>
      <c r="Q41" s="27"/>
      <c r="R41" s="27"/>
      <c r="S41" s="29"/>
    </row>
    <row r="42" spans="2:21" ht="18.75" x14ac:dyDescent="0.4">
      <c r="B42" s="37"/>
      <c r="C42" s="38"/>
      <c r="D42" s="39"/>
      <c r="E42" s="39"/>
      <c r="F42" s="39"/>
      <c r="G42" s="39"/>
      <c r="H42" s="39"/>
      <c r="I42" s="39"/>
      <c r="J42" s="39"/>
      <c r="K42" s="27"/>
      <c r="L42" s="27"/>
      <c r="M42" s="27"/>
      <c r="N42" s="27"/>
      <c r="O42" s="27"/>
      <c r="P42" s="27"/>
      <c r="Q42" s="27"/>
      <c r="R42" s="27"/>
      <c r="S42" s="29"/>
    </row>
    <row r="43" spans="2:21" ht="26.25" customHeight="1" x14ac:dyDescent="0.4">
      <c r="B43" s="37"/>
      <c r="C43" s="40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S43" s="29"/>
    </row>
    <row r="44" spans="2:21" ht="15" thickBot="1" x14ac:dyDescent="0.45">
      <c r="B44" s="37"/>
      <c r="C44" s="40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S44" s="29"/>
    </row>
    <row r="45" spans="2:21" ht="33.75" customHeight="1" thickBot="1" x14ac:dyDescent="0.45">
      <c r="B45" s="37"/>
      <c r="C45" s="41" t="s">
        <v>57</v>
      </c>
      <c r="D45" s="42"/>
      <c r="E45" s="43"/>
      <c r="F45" s="239"/>
      <c r="G45" s="27"/>
      <c r="I45" s="41" t="s">
        <v>58</v>
      </c>
      <c r="J45" s="42"/>
      <c r="K45" s="43"/>
      <c r="L45" s="239"/>
      <c r="M45" s="27"/>
      <c r="N45" s="27"/>
      <c r="O45" s="27"/>
      <c r="P45" s="27"/>
      <c r="Q45" s="27"/>
      <c r="S45" s="29"/>
    </row>
    <row r="46" spans="2:21" ht="18.75" x14ac:dyDescent="0.4">
      <c r="B46" s="37"/>
      <c r="C46" s="38"/>
      <c r="D46" s="39"/>
      <c r="E46" s="39"/>
      <c r="F46" s="39"/>
      <c r="G46" s="39"/>
      <c r="H46" s="39"/>
      <c r="I46" s="39"/>
      <c r="J46" s="39"/>
      <c r="K46" s="27"/>
      <c r="L46" s="27"/>
      <c r="M46" s="27"/>
      <c r="N46" s="27"/>
      <c r="O46" s="27"/>
      <c r="P46" s="27"/>
      <c r="Q46" s="27"/>
      <c r="R46" s="27"/>
      <c r="S46" s="29"/>
    </row>
    <row r="47" spans="2:21" ht="15" thickBot="1" x14ac:dyDescent="0.45">
      <c r="B47" s="3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9"/>
    </row>
    <row r="48" spans="2:21" ht="39" customHeight="1" x14ac:dyDescent="0.4">
      <c r="B48" s="37"/>
      <c r="C48" s="265" t="s">
        <v>87</v>
      </c>
      <c r="D48" s="266"/>
      <c r="E48" s="267"/>
      <c r="F48" s="44"/>
      <c r="G48" s="44"/>
      <c r="H48" s="44"/>
      <c r="I48" s="265" t="s">
        <v>88</v>
      </c>
      <c r="J48" s="266"/>
      <c r="K48" s="267"/>
      <c r="L48" s="44"/>
      <c r="M48" s="44"/>
      <c r="N48" s="44"/>
      <c r="O48" s="265" t="s">
        <v>89</v>
      </c>
      <c r="P48" s="266"/>
      <c r="Q48" s="266"/>
      <c r="R48" s="267"/>
      <c r="S48" s="29"/>
    </row>
    <row r="49" spans="2:19" ht="24" thickBot="1" x14ac:dyDescent="0.45">
      <c r="B49" s="37"/>
      <c r="C49" s="45" t="s">
        <v>10</v>
      </c>
      <c r="D49" s="241"/>
      <c r="E49" s="46" t="s">
        <v>2</v>
      </c>
      <c r="F49" s="47"/>
      <c r="G49" s="48" t="s">
        <v>12</v>
      </c>
      <c r="H49" s="47"/>
      <c r="I49" s="49" t="s">
        <v>13</v>
      </c>
      <c r="J49" s="241"/>
      <c r="K49" s="46" t="s">
        <v>2</v>
      </c>
      <c r="L49" s="27"/>
      <c r="M49" s="50" t="s">
        <v>14</v>
      </c>
      <c r="N49" s="27"/>
      <c r="O49" s="45" t="s">
        <v>4</v>
      </c>
      <c r="P49" s="229">
        <f>$D$49+$J$49</f>
        <v>0</v>
      </c>
      <c r="Q49" s="52" t="s">
        <v>2</v>
      </c>
      <c r="R49" s="53"/>
      <c r="S49" s="29"/>
    </row>
    <row r="50" spans="2:19" ht="23.25" x14ac:dyDescent="0.4">
      <c r="B50" s="37"/>
      <c r="C50" s="27"/>
      <c r="D50" s="27"/>
      <c r="E50" s="27"/>
      <c r="F50" s="27"/>
      <c r="G50" s="18"/>
      <c r="H50" s="27"/>
      <c r="I50" s="27"/>
      <c r="J50" s="27"/>
      <c r="K50" s="27"/>
      <c r="L50" s="27"/>
      <c r="M50" s="50"/>
      <c r="N50" s="27"/>
      <c r="O50" s="27"/>
      <c r="P50" s="27"/>
      <c r="Q50" s="27"/>
      <c r="R50" s="27"/>
      <c r="S50" s="29"/>
    </row>
    <row r="51" spans="2:19" ht="24" thickBot="1" x14ac:dyDescent="0.45">
      <c r="B51" s="37"/>
      <c r="C51" s="27"/>
      <c r="D51" s="27"/>
      <c r="E51" s="27"/>
      <c r="F51" s="27"/>
      <c r="G51" s="18"/>
      <c r="H51" s="27"/>
      <c r="I51" s="27"/>
      <c r="J51" s="27"/>
      <c r="K51" s="27"/>
      <c r="L51" s="27"/>
      <c r="M51" s="50"/>
      <c r="N51" s="27"/>
      <c r="O51" s="27"/>
      <c r="P51" s="27"/>
      <c r="Q51" s="27"/>
      <c r="R51" s="27"/>
      <c r="S51" s="29"/>
    </row>
    <row r="52" spans="2:19" ht="39" customHeight="1" x14ac:dyDescent="0.4">
      <c r="B52" s="37"/>
      <c r="C52" s="265" t="s">
        <v>90</v>
      </c>
      <c r="D52" s="266"/>
      <c r="E52" s="267"/>
      <c r="F52" s="44"/>
      <c r="G52" s="54"/>
      <c r="H52" s="44"/>
      <c r="I52" s="44"/>
      <c r="J52" s="44"/>
      <c r="K52" s="44"/>
      <c r="L52" s="44"/>
      <c r="M52" s="54"/>
      <c r="N52" s="44"/>
      <c r="O52" s="274" t="s">
        <v>91</v>
      </c>
      <c r="P52" s="275"/>
      <c r="Q52" s="275"/>
      <c r="R52" s="276"/>
      <c r="S52" s="29"/>
    </row>
    <row r="53" spans="2:19" ht="24" thickBot="1" x14ac:dyDescent="0.45">
      <c r="B53" s="37"/>
      <c r="C53" s="45" t="s">
        <v>4</v>
      </c>
      <c r="D53" s="229">
        <f>$P$49</f>
        <v>0</v>
      </c>
      <c r="E53" s="53" t="s">
        <v>2</v>
      </c>
      <c r="F53" s="27"/>
      <c r="G53" s="50" t="s">
        <v>11</v>
      </c>
      <c r="H53" s="55"/>
      <c r="I53" s="112">
        <v>61</v>
      </c>
      <c r="J53" s="55" t="s">
        <v>67</v>
      </c>
      <c r="K53" s="50"/>
      <c r="L53" s="55"/>
      <c r="M53" s="50" t="s">
        <v>14</v>
      </c>
      <c r="N53" s="27"/>
      <c r="O53" s="56" t="s">
        <v>6</v>
      </c>
      <c r="P53" s="229">
        <f>$D$53/$I$53</f>
        <v>0</v>
      </c>
      <c r="Q53" s="42" t="s">
        <v>2</v>
      </c>
      <c r="R53" s="43"/>
      <c r="S53" s="29"/>
    </row>
    <row r="54" spans="2:19" ht="23.25" x14ac:dyDescent="0.4">
      <c r="B54" s="37"/>
      <c r="C54" s="27"/>
      <c r="D54" s="27"/>
      <c r="E54" s="27"/>
      <c r="F54" s="27"/>
      <c r="G54" s="18"/>
      <c r="H54" s="27"/>
      <c r="I54" s="27"/>
      <c r="J54" s="27"/>
      <c r="K54" s="27"/>
      <c r="L54" s="27"/>
      <c r="M54" s="50"/>
      <c r="N54" s="27"/>
      <c r="O54" s="27"/>
      <c r="P54" s="27"/>
      <c r="Q54" s="27"/>
      <c r="R54" s="27"/>
      <c r="S54" s="29"/>
    </row>
    <row r="55" spans="2:19" ht="24" thickBot="1" x14ac:dyDescent="0.45">
      <c r="B55" s="37"/>
      <c r="C55" s="27"/>
      <c r="D55" s="27"/>
      <c r="E55" s="27"/>
      <c r="F55" s="27"/>
      <c r="G55" s="18"/>
      <c r="H55" s="27"/>
      <c r="I55" s="27"/>
      <c r="J55" s="27"/>
      <c r="K55" s="27"/>
      <c r="L55" s="27"/>
      <c r="M55" s="50"/>
      <c r="N55" s="27"/>
      <c r="O55" s="27"/>
      <c r="P55" s="27"/>
      <c r="Q55" s="27"/>
      <c r="R55" s="27"/>
      <c r="S55" s="29"/>
    </row>
    <row r="56" spans="2:19" ht="39" customHeight="1" x14ac:dyDescent="0.4">
      <c r="B56" s="37"/>
      <c r="C56" s="277" t="s">
        <v>91</v>
      </c>
      <c r="D56" s="278"/>
      <c r="E56" s="279"/>
      <c r="F56" s="47"/>
      <c r="G56" s="57"/>
      <c r="H56" s="47"/>
      <c r="I56" s="214">
        <v>0.4</v>
      </c>
      <c r="J56" s="94" t="s">
        <v>104</v>
      </c>
      <c r="K56" s="47"/>
      <c r="L56" s="47"/>
      <c r="M56" s="48"/>
      <c r="N56" s="27"/>
      <c r="O56" s="265" t="s">
        <v>37</v>
      </c>
      <c r="P56" s="266"/>
      <c r="Q56" s="266"/>
      <c r="R56" s="267"/>
      <c r="S56" s="29"/>
    </row>
    <row r="57" spans="2:19" ht="24" thickBot="1" x14ac:dyDescent="0.45">
      <c r="B57" s="37"/>
      <c r="C57" s="49" t="s">
        <v>27</v>
      </c>
      <c r="D57" s="230">
        <f>$P$53</f>
        <v>0</v>
      </c>
      <c r="E57" s="46"/>
      <c r="F57" s="47"/>
      <c r="G57" s="48" t="s">
        <v>26</v>
      </c>
      <c r="H57" s="256"/>
      <c r="I57" s="256"/>
      <c r="J57" s="59"/>
      <c r="K57" s="48"/>
      <c r="L57" s="59"/>
      <c r="M57" s="50" t="s">
        <v>14</v>
      </c>
      <c r="N57" s="27"/>
      <c r="O57" s="56" t="s">
        <v>7</v>
      </c>
      <c r="P57" s="201" t="str">
        <f>IF($G$17="〇",ROUNDUP($D$57*$I$56,0),IF($O$17="〇",ROUNDUP($D$57*$I$58,0),"FALSE"))</f>
        <v>FALSE</v>
      </c>
      <c r="Q57" s="42" t="s">
        <v>2</v>
      </c>
      <c r="R57" s="43"/>
      <c r="S57" s="29"/>
    </row>
    <row r="58" spans="2:19" ht="23.25" x14ac:dyDescent="0.4">
      <c r="B58" s="37"/>
      <c r="C58" s="57"/>
      <c r="D58" s="60"/>
      <c r="E58" s="47"/>
      <c r="F58" s="47"/>
      <c r="G58" s="48"/>
      <c r="H58" s="48"/>
      <c r="I58" s="214">
        <v>0.3</v>
      </c>
      <c r="J58" s="94" t="s">
        <v>115</v>
      </c>
      <c r="K58" s="48"/>
      <c r="L58" s="59"/>
      <c r="M58" s="50"/>
      <c r="N58" s="27"/>
      <c r="O58" s="18"/>
      <c r="P58" s="33"/>
      <c r="Q58" s="27"/>
      <c r="R58" s="27"/>
      <c r="S58" s="29"/>
    </row>
    <row r="59" spans="2:19" ht="24" thickBot="1" x14ac:dyDescent="0.45">
      <c r="B59" s="37"/>
      <c r="C59" s="27"/>
      <c r="D59" s="27"/>
      <c r="E59" s="27"/>
      <c r="F59" s="27"/>
      <c r="G59" s="18"/>
      <c r="H59" s="27"/>
      <c r="I59" s="27"/>
      <c r="J59" s="27"/>
      <c r="K59" s="27"/>
      <c r="L59" s="27"/>
      <c r="M59" s="50"/>
      <c r="N59" s="27"/>
      <c r="O59" s="27"/>
      <c r="P59" s="44" t="s">
        <v>42</v>
      </c>
      <c r="Q59" s="27"/>
      <c r="R59" s="27"/>
      <c r="S59" s="29"/>
    </row>
    <row r="60" spans="2:19" ht="39.6" customHeight="1" x14ac:dyDescent="0.4">
      <c r="B60" s="37"/>
      <c r="N60" s="27"/>
      <c r="O60" s="265" t="s">
        <v>41</v>
      </c>
      <c r="P60" s="266"/>
      <c r="Q60" s="266"/>
      <c r="R60" s="267"/>
      <c r="S60" s="29"/>
    </row>
    <row r="61" spans="2:19" ht="24.75" customHeight="1" thickBot="1" x14ac:dyDescent="0.45">
      <c r="B61" s="37"/>
      <c r="N61" s="27"/>
      <c r="O61" s="186" t="s">
        <v>9</v>
      </c>
      <c r="P61" s="213" t="b">
        <f>IF($G$17="〇",IF($P$57&gt;100001,"100000",ROUNDUP($P$57,-3)),IF($O$17="〇",IF($P$57&gt;74001,"75000",ROUNDUP($P$57,-3))))</f>
        <v>0</v>
      </c>
      <c r="Q61" s="187" t="s">
        <v>2</v>
      </c>
      <c r="R61" s="188"/>
      <c r="S61" s="29"/>
    </row>
    <row r="62" spans="2:19" ht="23.25" x14ac:dyDescent="0.4">
      <c r="B62" s="37"/>
      <c r="N62" s="27"/>
      <c r="O62" s="197" t="s">
        <v>66</v>
      </c>
      <c r="P62" s="162"/>
      <c r="Q62" s="62"/>
      <c r="R62" s="163" t="s">
        <v>77</v>
      </c>
      <c r="S62" s="29"/>
    </row>
    <row r="63" spans="2:19" ht="24" thickBot="1" x14ac:dyDescent="0.45">
      <c r="B63" s="37"/>
      <c r="C63" s="27"/>
      <c r="D63" s="27"/>
      <c r="E63" s="27"/>
      <c r="F63" s="27"/>
      <c r="G63" s="18"/>
      <c r="H63" s="27"/>
      <c r="I63" s="27"/>
      <c r="J63" s="27"/>
      <c r="K63" s="27"/>
      <c r="L63" s="27"/>
      <c r="M63" s="50"/>
      <c r="N63" s="27"/>
      <c r="O63" s="224" t="s">
        <v>117</v>
      </c>
      <c r="P63" s="4"/>
      <c r="Q63" s="52"/>
      <c r="R63" s="164" t="s">
        <v>76</v>
      </c>
      <c r="S63" s="29"/>
    </row>
    <row r="64" spans="2:19" ht="23.25" x14ac:dyDescent="0.4">
      <c r="B64" s="37"/>
      <c r="C64" s="27"/>
      <c r="D64" s="27"/>
      <c r="E64" s="27"/>
      <c r="F64" s="27"/>
      <c r="G64" s="18"/>
      <c r="H64" s="27"/>
      <c r="I64" s="27"/>
      <c r="J64" s="27"/>
      <c r="K64" s="27"/>
      <c r="L64" s="27"/>
      <c r="M64" s="50"/>
      <c r="N64" s="27"/>
      <c r="O64" s="27"/>
      <c r="P64" s="27"/>
      <c r="Q64" s="27"/>
      <c r="R64" s="27"/>
      <c r="S64" s="29"/>
    </row>
    <row r="65" spans="2:19" ht="24" thickBot="1" x14ac:dyDescent="0.45">
      <c r="B65" s="37"/>
      <c r="C65" s="27"/>
      <c r="D65" s="27"/>
      <c r="E65" s="27"/>
      <c r="F65" s="27"/>
      <c r="G65" s="18"/>
      <c r="H65" s="27"/>
      <c r="I65" s="27"/>
      <c r="J65" s="27"/>
      <c r="K65" s="27"/>
      <c r="L65" s="27"/>
      <c r="M65" s="50"/>
      <c r="N65" s="27"/>
      <c r="O65" s="27"/>
      <c r="P65" s="27"/>
      <c r="Q65" s="27"/>
      <c r="R65" s="27"/>
      <c r="S65" s="29"/>
    </row>
    <row r="66" spans="2:19" ht="48" customHeight="1" thickTop="1" x14ac:dyDescent="0.4">
      <c r="B66" s="37"/>
      <c r="C66" s="265" t="s">
        <v>43</v>
      </c>
      <c r="D66" s="266"/>
      <c r="E66" s="267"/>
      <c r="F66" s="27"/>
      <c r="G66" s="18"/>
      <c r="H66" s="27"/>
      <c r="I66" s="268" t="s">
        <v>8</v>
      </c>
      <c r="J66" s="269"/>
      <c r="K66" s="270"/>
      <c r="L66" s="27"/>
      <c r="M66" s="50"/>
      <c r="N66" s="27"/>
      <c r="O66" s="271" t="s">
        <v>44</v>
      </c>
      <c r="P66" s="272"/>
      <c r="Q66" s="272"/>
      <c r="R66" s="273"/>
      <c r="S66" s="29"/>
    </row>
    <row r="67" spans="2:19" ht="24" thickBot="1" x14ac:dyDescent="0.45">
      <c r="B67" s="37"/>
      <c r="C67" s="45" t="s">
        <v>9</v>
      </c>
      <c r="D67" s="213" t="b">
        <f>$P$61</f>
        <v>0</v>
      </c>
      <c r="E67" s="53" t="s">
        <v>2</v>
      </c>
      <c r="F67" s="27"/>
      <c r="G67" s="50" t="s">
        <v>15</v>
      </c>
      <c r="H67" s="27"/>
      <c r="I67" s="45" t="s">
        <v>16</v>
      </c>
      <c r="J67" s="226">
        <v>33</v>
      </c>
      <c r="K67" s="53" t="s">
        <v>0</v>
      </c>
      <c r="L67" s="27"/>
      <c r="M67" s="50" t="s">
        <v>14</v>
      </c>
      <c r="N67" s="27"/>
      <c r="O67" s="64" t="s">
        <v>18</v>
      </c>
      <c r="P67" s="229">
        <f>$D$67*$J$67</f>
        <v>0</v>
      </c>
      <c r="Q67" s="62" t="s">
        <v>2</v>
      </c>
      <c r="R67" s="65"/>
      <c r="S67" s="29"/>
    </row>
    <row r="68" spans="2:19" ht="15" thickTop="1" x14ac:dyDescent="0.4">
      <c r="B68" s="3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07"/>
      <c r="P68" s="208"/>
      <c r="Q68" s="208"/>
      <c r="R68" s="209"/>
      <c r="S68" s="29"/>
    </row>
    <row r="69" spans="2:19" ht="15" thickBot="1" x14ac:dyDescent="0.45">
      <c r="B69" s="37"/>
      <c r="C69" s="66"/>
      <c r="D69" s="66"/>
      <c r="E69" s="66"/>
      <c r="F69" s="66"/>
      <c r="G69" s="27"/>
      <c r="H69" s="27"/>
      <c r="I69" s="27"/>
      <c r="J69" s="27"/>
      <c r="K69" s="27"/>
      <c r="L69" s="27"/>
      <c r="M69" s="27"/>
      <c r="N69" s="27"/>
      <c r="O69" s="210"/>
      <c r="P69" s="211"/>
      <c r="Q69" s="211"/>
      <c r="R69" s="212"/>
      <c r="S69" s="29"/>
    </row>
    <row r="70" spans="2:19" ht="15" thickTop="1" x14ac:dyDescent="0.4">
      <c r="B70" s="67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2"/>
    </row>
  </sheetData>
  <sheetProtection sheet="1" objects="1" scenarios="1"/>
  <mergeCells count="19">
    <mergeCell ref="C66:E66"/>
    <mergeCell ref="I66:K66"/>
    <mergeCell ref="O66:R66"/>
    <mergeCell ref="C48:E48"/>
    <mergeCell ref="I48:K48"/>
    <mergeCell ref="O48:R48"/>
    <mergeCell ref="C52:E52"/>
    <mergeCell ref="O52:R52"/>
    <mergeCell ref="C56:E56"/>
    <mergeCell ref="O60:R60"/>
    <mergeCell ref="O56:R56"/>
    <mergeCell ref="B2:V2"/>
    <mergeCell ref="G12:V13"/>
    <mergeCell ref="C19:V21"/>
    <mergeCell ref="O28:U36"/>
    <mergeCell ref="H57:I57"/>
    <mergeCell ref="B12:F13"/>
    <mergeCell ref="G17:J17"/>
    <mergeCell ref="O17:S17"/>
  </mergeCells>
  <phoneticPr fontId="1"/>
  <dataValidations count="1">
    <dataValidation type="list" allowBlank="1" showInputMessage="1" showErrorMessage="1" sqref="F45 L45">
      <formula1>"〇,　"</formula1>
    </dataValidation>
  </dataValidations>
  <printOptions horizontalCentered="1" verticalCentered="1"/>
  <pageMargins left="0" right="0" top="0" bottom="0" header="0.31496062992125984" footer="0.31496062992125984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9</xdr:col>
                    <xdr:colOff>171450</xdr:colOff>
                    <xdr:row>34</xdr:row>
                    <xdr:rowOff>57150</xdr:rowOff>
                  </from>
                  <to>
                    <xdr:col>9</xdr:col>
                    <xdr:colOff>428625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14</xdr:col>
                    <xdr:colOff>57150</xdr:colOff>
                    <xdr:row>67</xdr:row>
                    <xdr:rowOff>85725</xdr:rowOff>
                  </from>
                  <to>
                    <xdr:col>14</xdr:col>
                    <xdr:colOff>257175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295275</xdr:rowOff>
                  </from>
                  <to>
                    <xdr:col>9</xdr:col>
                    <xdr:colOff>276225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32</xdr:row>
                    <xdr:rowOff>304800</xdr:rowOff>
                  </from>
                  <to>
                    <xdr:col>9</xdr:col>
                    <xdr:colOff>247650</xdr:colOff>
                    <xdr:row>33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回答!$B$4:$B$5</xm:f>
          </x14:formula1>
          <xm:sqref>G17:J17 O17:S17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4"/>
  <sheetViews>
    <sheetView view="pageLayout" zoomScale="55" zoomScaleNormal="100" zoomScaleSheetLayoutView="100" zoomScalePageLayoutView="55" workbookViewId="0">
      <selection activeCell="G21" activeCellId="1" sqref="P61 G21:P22"/>
    </sheetView>
  </sheetViews>
  <sheetFormatPr defaultColWidth="9" defaultRowHeight="14.25" x14ac:dyDescent="0.4"/>
  <cols>
    <col min="1" max="1" width="9" style="1"/>
    <col min="2" max="2" width="3.375" style="1" customWidth="1"/>
    <col min="3" max="3" width="8.375" style="1" customWidth="1"/>
    <col min="4" max="4" width="27.125" style="1" customWidth="1"/>
    <col min="5" max="5" width="9" style="1"/>
    <col min="6" max="6" width="7.25" style="1" customWidth="1"/>
    <col min="7" max="7" width="10.375" style="1" bestFit="1" customWidth="1"/>
    <col min="8" max="8" width="12.875" style="1" customWidth="1"/>
    <col min="9" max="9" width="9" style="1"/>
    <col min="10" max="10" width="11.75" style="1" customWidth="1"/>
    <col min="11" max="11" width="7.25" style="1" customWidth="1"/>
    <col min="12" max="12" width="9" style="1"/>
    <col min="13" max="13" width="21.75" style="1" customWidth="1"/>
    <col min="14" max="14" width="9" style="1"/>
    <col min="15" max="15" width="3.375" style="1" customWidth="1"/>
    <col min="16" max="16" width="12.5" style="1" customWidth="1"/>
    <col min="17" max="17" width="14" style="1" customWidth="1"/>
    <col min="18" max="16384" width="9" style="1"/>
  </cols>
  <sheetData>
    <row r="1" spans="2:16" ht="29.25" customHeight="1" x14ac:dyDescent="0.4"/>
    <row r="2" spans="2:16" ht="27.75" x14ac:dyDescent="0.4">
      <c r="B2" s="247" t="s">
        <v>39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</row>
    <row r="3" spans="2:16" ht="14.25" customHeight="1" x14ac:dyDescent="0.4">
      <c r="C3" s="68"/>
    </row>
    <row r="4" spans="2:16" ht="14.25" customHeight="1" x14ac:dyDescent="0.4">
      <c r="C4" s="68"/>
    </row>
    <row r="5" spans="2:16" ht="14.25" customHeight="1" x14ac:dyDescent="0.4">
      <c r="C5" s="68"/>
    </row>
    <row r="6" spans="2:16" ht="14.25" customHeight="1" x14ac:dyDescent="0.4">
      <c r="C6" s="68"/>
    </row>
    <row r="7" spans="2:16" x14ac:dyDescent="0.4">
      <c r="B7" s="30"/>
    </row>
    <row r="8" spans="2:16" x14ac:dyDescent="0.4">
      <c r="B8" s="30"/>
    </row>
    <row r="9" spans="2:16" x14ac:dyDescent="0.4">
      <c r="B9" s="30"/>
    </row>
    <row r="10" spans="2:16" x14ac:dyDescent="0.4">
      <c r="B10" s="30"/>
    </row>
    <row r="11" spans="2:16" x14ac:dyDescent="0.4">
      <c r="B11" s="30"/>
    </row>
    <row r="12" spans="2:16" x14ac:dyDescent="0.4">
      <c r="B12" s="30"/>
    </row>
    <row r="13" spans="2:16" x14ac:dyDescent="0.4">
      <c r="B13" s="30"/>
    </row>
    <row r="14" spans="2:16" x14ac:dyDescent="0.4">
      <c r="B14" s="30"/>
    </row>
    <row r="15" spans="2:16" x14ac:dyDescent="0.4">
      <c r="B15" s="30"/>
    </row>
    <row r="16" spans="2:16" x14ac:dyDescent="0.4">
      <c r="B16" s="30"/>
    </row>
    <row r="17" spans="2:17" x14ac:dyDescent="0.4">
      <c r="B17" s="30"/>
    </row>
    <row r="18" spans="2:17" x14ac:dyDescent="0.4">
      <c r="B18" s="30"/>
    </row>
    <row r="19" spans="2:17" x14ac:dyDescent="0.4">
      <c r="B19" s="30"/>
    </row>
    <row r="20" spans="2:17" ht="15" thickBot="1" x14ac:dyDescent="0.45">
      <c r="B20" s="30"/>
    </row>
    <row r="21" spans="2:17" ht="24.75" customHeight="1" x14ac:dyDescent="0.4">
      <c r="B21" s="257" t="s">
        <v>38</v>
      </c>
      <c r="C21" s="258"/>
      <c r="D21" s="258"/>
      <c r="E21" s="258"/>
      <c r="F21" s="298"/>
      <c r="G21" s="291"/>
      <c r="H21" s="291"/>
      <c r="I21" s="291"/>
      <c r="J21" s="291"/>
      <c r="K21" s="291"/>
      <c r="L21" s="291"/>
      <c r="M21" s="291"/>
      <c r="N21" s="291"/>
      <c r="O21" s="291"/>
      <c r="P21" s="292"/>
    </row>
    <row r="22" spans="2:17" ht="22.5" customHeight="1" thickBot="1" x14ac:dyDescent="0.45">
      <c r="B22" s="259"/>
      <c r="C22" s="260"/>
      <c r="D22" s="260"/>
      <c r="E22" s="260"/>
      <c r="F22" s="299"/>
      <c r="G22" s="293"/>
      <c r="H22" s="293"/>
      <c r="I22" s="293"/>
      <c r="J22" s="293"/>
      <c r="K22" s="293"/>
      <c r="L22" s="293"/>
      <c r="M22" s="293"/>
      <c r="N22" s="293"/>
      <c r="O22" s="293"/>
      <c r="P22" s="294"/>
    </row>
    <row r="23" spans="2:17" x14ac:dyDescent="0.4">
      <c r="B23" s="30"/>
    </row>
    <row r="24" spans="2:17" ht="15" thickBot="1" x14ac:dyDescent="0.45">
      <c r="B24" s="30"/>
    </row>
    <row r="25" spans="2:17" s="71" customFormat="1" ht="23.25" x14ac:dyDescent="0.4">
      <c r="B25" s="7" t="s">
        <v>53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0"/>
    </row>
    <row r="26" spans="2:17" s="71" customFormat="1" ht="37.5" customHeight="1" thickBot="1" x14ac:dyDescent="0.45">
      <c r="B26" s="11" t="s">
        <v>54</v>
      </c>
      <c r="C26" s="14"/>
      <c r="D26" s="14"/>
      <c r="E26" s="300"/>
      <c r="F26" s="301"/>
      <c r="G26" s="301"/>
      <c r="H26" s="302"/>
      <c r="I26" s="72" t="s">
        <v>55</v>
      </c>
      <c r="J26" s="14"/>
      <c r="K26" s="14"/>
      <c r="L26" s="73"/>
      <c r="M26" s="300"/>
      <c r="N26" s="301"/>
      <c r="O26" s="301"/>
      <c r="P26" s="303"/>
      <c r="Q26" s="74"/>
    </row>
    <row r="27" spans="2:17" ht="14.25" customHeight="1" x14ac:dyDescent="0.4"/>
    <row r="28" spans="2:17" ht="157.5" customHeight="1" x14ac:dyDescent="0.4">
      <c r="B28" s="295" t="s">
        <v>118</v>
      </c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7"/>
    </row>
    <row r="32" spans="2:17" ht="23.25" x14ac:dyDescent="0.4">
      <c r="H32" s="166" t="s">
        <v>68</v>
      </c>
      <c r="I32" s="167"/>
      <c r="J32" s="167"/>
      <c r="K32" s="167"/>
      <c r="L32" s="167"/>
      <c r="M32" s="167"/>
      <c r="N32" s="167"/>
      <c r="O32" s="167"/>
      <c r="P32" s="75"/>
    </row>
    <row r="33" spans="2:17" ht="23.25" x14ac:dyDescent="0.4">
      <c r="H33" s="199" t="s">
        <v>84</v>
      </c>
      <c r="I33" s="58"/>
      <c r="J33" s="58"/>
      <c r="K33" s="58"/>
      <c r="L33" s="58"/>
      <c r="M33" s="228">
        <v>3</v>
      </c>
      <c r="N33" s="58" t="s">
        <v>69</v>
      </c>
      <c r="O33" s="58"/>
      <c r="P33" s="174"/>
    </row>
    <row r="34" spans="2:17" ht="23.25" customHeight="1" x14ac:dyDescent="0.4">
      <c r="H34" s="199"/>
      <c r="I34" s="170"/>
      <c r="J34" s="58"/>
      <c r="K34" s="58"/>
      <c r="L34" s="58"/>
      <c r="M34" s="58"/>
      <c r="N34" s="58"/>
      <c r="O34" s="58"/>
      <c r="P34" s="174"/>
    </row>
    <row r="35" spans="2:17" ht="23.25" customHeight="1" x14ac:dyDescent="0.4">
      <c r="H35" s="76"/>
      <c r="I35" s="47"/>
      <c r="J35" s="77"/>
      <c r="K35" s="77"/>
      <c r="L35" s="78"/>
      <c r="M35" s="280"/>
      <c r="N35" s="253"/>
      <c r="O35" s="253"/>
      <c r="P35" s="281"/>
    </row>
    <row r="36" spans="2:17" ht="24" customHeight="1" x14ac:dyDescent="0.4">
      <c r="H36" s="200" t="s">
        <v>85</v>
      </c>
      <c r="I36" s="59"/>
      <c r="J36" s="79"/>
      <c r="K36" s="47"/>
      <c r="L36" s="57"/>
      <c r="M36" s="227">
        <v>2.5</v>
      </c>
      <c r="N36" s="173" t="s">
        <v>69</v>
      </c>
      <c r="O36" s="171"/>
      <c r="P36" s="175"/>
    </row>
    <row r="37" spans="2:17" ht="23.25" customHeight="1" x14ac:dyDescent="0.4">
      <c r="H37" s="200"/>
      <c r="I37" s="59"/>
      <c r="J37" s="79"/>
      <c r="K37" s="47"/>
      <c r="L37" s="57"/>
      <c r="M37" s="172"/>
      <c r="N37" s="173"/>
      <c r="O37" s="184"/>
      <c r="P37" s="185"/>
    </row>
    <row r="38" spans="2:17" ht="23.25" customHeight="1" x14ac:dyDescent="0.4">
      <c r="H38" s="176"/>
      <c r="I38" s="177"/>
      <c r="J38" s="178"/>
      <c r="K38" s="82"/>
      <c r="L38" s="179"/>
      <c r="M38" s="180"/>
      <c r="N38" s="181"/>
      <c r="O38" s="182"/>
      <c r="P38" s="183"/>
    </row>
    <row r="39" spans="2:17" ht="18.75" x14ac:dyDescent="0.4">
      <c r="H39" s="80"/>
      <c r="I39" s="47"/>
      <c r="J39" s="47"/>
      <c r="K39" s="47"/>
      <c r="L39" s="57"/>
      <c r="M39" s="169"/>
      <c r="N39" s="282"/>
      <c r="O39" s="283"/>
      <c r="P39" s="284"/>
    </row>
    <row r="40" spans="2:17" x14ac:dyDescent="0.4">
      <c r="H40" s="81"/>
      <c r="I40" s="82"/>
      <c r="J40" s="82"/>
      <c r="K40" s="82"/>
      <c r="L40" s="82"/>
      <c r="M40" s="82"/>
      <c r="N40" s="285"/>
      <c r="O40" s="285"/>
      <c r="P40" s="286"/>
    </row>
    <row r="41" spans="2:17" x14ac:dyDescent="0.4">
      <c r="G41" s="27"/>
      <c r="H41" s="47"/>
      <c r="I41" s="47"/>
      <c r="J41" s="47"/>
      <c r="K41" s="47"/>
      <c r="L41" s="47"/>
      <c r="M41" s="47"/>
      <c r="N41" s="47"/>
      <c r="O41" s="47"/>
      <c r="P41" s="27"/>
    </row>
    <row r="42" spans="2:17" x14ac:dyDescent="0.4">
      <c r="G42" s="27"/>
      <c r="H42" s="47"/>
      <c r="I42" s="47"/>
      <c r="J42" s="47"/>
      <c r="K42" s="47"/>
      <c r="L42" s="47"/>
      <c r="M42" s="47"/>
      <c r="N42" s="47"/>
      <c r="O42" s="47"/>
      <c r="Q42" s="27"/>
    </row>
    <row r="44" spans="2:17" x14ac:dyDescent="0.4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</row>
    <row r="45" spans="2:17" ht="18.75" x14ac:dyDescent="0.4">
      <c r="B45" s="37"/>
      <c r="C45" s="83" t="s">
        <v>3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9"/>
    </row>
    <row r="46" spans="2:17" ht="18.75" x14ac:dyDescent="0.4">
      <c r="B46" s="37"/>
      <c r="C46" s="83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9"/>
    </row>
    <row r="47" spans="2:17" ht="18.75" x14ac:dyDescent="0.4">
      <c r="B47" s="37"/>
      <c r="C47" s="83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9"/>
    </row>
    <row r="48" spans="2:17" ht="18.75" x14ac:dyDescent="0.4">
      <c r="B48" s="37"/>
      <c r="C48" s="83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9"/>
    </row>
    <row r="49" spans="2:16" ht="26.25" customHeight="1" x14ac:dyDescent="0.4">
      <c r="B49" s="37"/>
      <c r="C49" s="40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9"/>
    </row>
    <row r="50" spans="2:16" ht="15" thickBot="1" x14ac:dyDescent="0.45">
      <c r="B50" s="37"/>
      <c r="C50" s="40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9"/>
    </row>
    <row r="51" spans="2:16" ht="33.75" customHeight="1" thickBot="1" x14ac:dyDescent="0.45">
      <c r="B51" s="37"/>
      <c r="C51" s="41" t="s">
        <v>57</v>
      </c>
      <c r="D51" s="42"/>
      <c r="E51" s="43"/>
      <c r="F51" s="239"/>
      <c r="G51" s="47"/>
      <c r="H51" s="84" t="s">
        <v>58</v>
      </c>
      <c r="I51" s="85"/>
      <c r="J51" s="86"/>
      <c r="K51" s="239"/>
      <c r="L51" s="47"/>
      <c r="M51" s="27"/>
      <c r="N51" s="27"/>
      <c r="O51" s="27"/>
      <c r="P51" s="29"/>
    </row>
    <row r="52" spans="2:16" s="89" customFormat="1" x14ac:dyDescent="0.4">
      <c r="B52" s="76"/>
      <c r="C52" s="87"/>
      <c r="D52" s="47"/>
      <c r="E52" s="47"/>
      <c r="F52" s="47"/>
      <c r="G52" s="47"/>
      <c r="H52" s="87"/>
      <c r="I52" s="47"/>
      <c r="J52" s="47"/>
      <c r="K52" s="47"/>
      <c r="L52" s="47"/>
      <c r="M52" s="47"/>
      <c r="N52" s="47"/>
      <c r="O52" s="47"/>
      <c r="P52" s="88"/>
    </row>
    <row r="53" spans="2:16" ht="21" x14ac:dyDescent="0.4">
      <c r="B53" s="37"/>
      <c r="C53" s="198" t="s">
        <v>75</v>
      </c>
      <c r="D53" s="27"/>
      <c r="E53" s="27"/>
      <c r="F53" s="90"/>
      <c r="G53" s="90"/>
      <c r="H53" s="90"/>
      <c r="I53" s="27"/>
      <c r="J53" s="27"/>
      <c r="K53" s="27"/>
      <c r="L53" s="27"/>
      <c r="M53" s="27"/>
      <c r="N53" s="27"/>
      <c r="O53" s="27"/>
      <c r="P53" s="29"/>
    </row>
    <row r="54" spans="2:16" ht="15" thickBot="1" x14ac:dyDescent="0.45">
      <c r="B54" s="3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9"/>
    </row>
    <row r="55" spans="2:16" ht="38.25" customHeight="1" x14ac:dyDescent="0.4">
      <c r="B55" s="37"/>
      <c r="C55" s="265" t="s">
        <v>59</v>
      </c>
      <c r="D55" s="266"/>
      <c r="E55" s="267"/>
      <c r="F55" s="18"/>
      <c r="G55" s="50">
        <v>365</v>
      </c>
      <c r="H55" s="50" t="s">
        <v>0</v>
      </c>
      <c r="I55" s="91" t="s">
        <v>33</v>
      </c>
      <c r="J55" s="18"/>
      <c r="K55" s="18"/>
      <c r="L55" s="265" t="s">
        <v>60</v>
      </c>
      <c r="M55" s="266"/>
      <c r="N55" s="267"/>
      <c r="O55" s="27"/>
      <c r="P55" s="29"/>
    </row>
    <row r="56" spans="2:16" ht="40.5" customHeight="1" thickBot="1" x14ac:dyDescent="0.45">
      <c r="B56" s="37"/>
      <c r="C56" s="63" t="s">
        <v>10</v>
      </c>
      <c r="D56" s="242"/>
      <c r="E56" s="53" t="s">
        <v>2</v>
      </c>
      <c r="F56" s="50" t="s">
        <v>11</v>
      </c>
      <c r="G56" s="50"/>
      <c r="H56" s="50"/>
      <c r="I56" s="50"/>
      <c r="J56" s="50"/>
      <c r="K56" s="92" t="s">
        <v>14</v>
      </c>
      <c r="L56" s="63" t="s">
        <v>13</v>
      </c>
      <c r="M56" s="232" t="b">
        <f>IF($F$51="〇",ROUNDUP($D$56/$G$55,0),IF($K$51="〇",ROUNDUP($D$56/$G$57,0),FALSE))</f>
        <v>0</v>
      </c>
      <c r="N56" s="53" t="s">
        <v>2</v>
      </c>
      <c r="O56" s="27"/>
      <c r="P56" s="29"/>
    </row>
    <row r="57" spans="2:16" ht="23.25" x14ac:dyDescent="0.4">
      <c r="B57" s="37"/>
      <c r="C57" s="27"/>
      <c r="D57" s="27"/>
      <c r="E57" s="27"/>
      <c r="F57" s="50"/>
      <c r="G57" s="50">
        <v>366</v>
      </c>
      <c r="H57" s="50" t="s">
        <v>0</v>
      </c>
      <c r="I57" s="91" t="s">
        <v>34</v>
      </c>
      <c r="J57" s="18"/>
      <c r="K57" s="18"/>
      <c r="L57" s="27"/>
      <c r="M57" s="27"/>
      <c r="N57" s="27"/>
      <c r="O57" s="27"/>
      <c r="P57" s="29"/>
    </row>
    <row r="58" spans="2:16" ht="24" customHeight="1" x14ac:dyDescent="0.4">
      <c r="B58" s="3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9"/>
    </row>
    <row r="59" spans="2:16" ht="24" customHeight="1" thickBot="1" x14ac:dyDescent="0.45">
      <c r="B59" s="3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9"/>
    </row>
    <row r="60" spans="2:16" ht="38.25" customHeight="1" x14ac:dyDescent="0.4">
      <c r="B60" s="37"/>
      <c r="C60" s="265" t="s">
        <v>60</v>
      </c>
      <c r="D60" s="266"/>
      <c r="E60" s="267"/>
      <c r="F60" s="288" t="s">
        <v>15</v>
      </c>
      <c r="G60" s="94">
        <v>0.4</v>
      </c>
      <c r="H60" s="27" t="s">
        <v>105</v>
      </c>
      <c r="I60" s="27"/>
      <c r="J60" s="27"/>
      <c r="K60" s="27"/>
      <c r="L60" s="289" t="s">
        <v>24</v>
      </c>
      <c r="M60" s="266"/>
      <c r="N60" s="267"/>
      <c r="O60" s="27"/>
      <c r="P60" s="29"/>
    </row>
    <row r="61" spans="2:16" ht="40.5" customHeight="1" thickBot="1" x14ac:dyDescent="0.45">
      <c r="B61" s="37"/>
      <c r="C61" s="63" t="s">
        <v>13</v>
      </c>
      <c r="D61" s="231" t="b">
        <f>$M$56</f>
        <v>0</v>
      </c>
      <c r="E61" s="53" t="s">
        <v>2</v>
      </c>
      <c r="F61" s="288"/>
      <c r="H61" s="27"/>
      <c r="I61" s="27"/>
      <c r="J61" s="27"/>
      <c r="K61" s="92" t="s">
        <v>14</v>
      </c>
      <c r="L61" s="63" t="s">
        <v>4</v>
      </c>
      <c r="M61" s="232" t="str">
        <f>IF(E26="〇",ROUNDUP($D$61*$G$60,0),IF(M26="〇",ROUNDUP($D$61*$G$62,0),"FALSE"))</f>
        <v>FALSE</v>
      </c>
      <c r="N61" s="53" t="s">
        <v>2</v>
      </c>
      <c r="O61" s="27"/>
      <c r="P61" s="29"/>
    </row>
    <row r="62" spans="2:16" ht="27.75" customHeight="1" x14ac:dyDescent="0.4">
      <c r="B62" s="37"/>
      <c r="C62" s="27"/>
      <c r="D62" s="27"/>
      <c r="E62" s="27"/>
      <c r="F62" s="27"/>
      <c r="G62" s="168">
        <v>0.3</v>
      </c>
      <c r="H62" s="27" t="s">
        <v>106</v>
      </c>
      <c r="I62" s="27"/>
      <c r="J62" s="27"/>
      <c r="K62" s="27"/>
      <c r="L62" s="27"/>
      <c r="M62" s="18"/>
      <c r="N62" s="27"/>
      <c r="O62" s="27"/>
      <c r="P62" s="29"/>
    </row>
    <row r="63" spans="2:16" ht="24" customHeight="1" thickBot="1" x14ac:dyDescent="0.45">
      <c r="B63" s="3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62" t="s">
        <v>45</v>
      </c>
      <c r="N63" s="27"/>
      <c r="O63" s="27"/>
      <c r="P63" s="29"/>
    </row>
    <row r="64" spans="2:16" ht="42.6" customHeight="1" x14ac:dyDescent="0.4">
      <c r="B64" s="37"/>
      <c r="C64" s="93"/>
      <c r="D64" s="93"/>
      <c r="E64" s="93"/>
      <c r="F64" s="94"/>
      <c r="G64" s="94"/>
      <c r="H64" s="47"/>
      <c r="I64" s="27"/>
      <c r="J64" s="27"/>
      <c r="K64" s="27"/>
      <c r="L64" s="265" t="s">
        <v>47</v>
      </c>
      <c r="M64" s="266"/>
      <c r="N64" s="267"/>
      <c r="O64" s="27"/>
      <c r="P64" s="29"/>
    </row>
    <row r="65" spans="1:16" ht="21.75" customHeight="1" thickBot="1" x14ac:dyDescent="0.45">
      <c r="B65" s="37"/>
      <c r="C65" s="47"/>
      <c r="D65" s="60"/>
      <c r="E65" s="47"/>
      <c r="F65" s="94"/>
      <c r="G65" s="94"/>
      <c r="H65" s="47"/>
      <c r="I65" s="27"/>
      <c r="J65" s="27"/>
      <c r="K65" s="92" t="s">
        <v>23</v>
      </c>
      <c r="L65" s="63" t="s">
        <v>6</v>
      </c>
      <c r="M65" s="216" t="b">
        <f>IF($E$26="〇",IF($M$61&gt;100001,"100000",ROUNDUP($M$61,-3)),IF($M$26="〇",IF($M$61&gt;74001,"75000",ROUNDUP($M$61,-3))))</f>
        <v>0</v>
      </c>
      <c r="N65" s="53" t="s">
        <v>2</v>
      </c>
      <c r="O65" s="27"/>
      <c r="P65" s="29"/>
    </row>
    <row r="66" spans="1:16" ht="23.25" x14ac:dyDescent="0.4">
      <c r="A66" s="1" t="s">
        <v>71</v>
      </c>
      <c r="B66" s="37"/>
      <c r="C66" s="47"/>
      <c r="D66" s="60"/>
      <c r="E66" s="47"/>
      <c r="F66" s="94"/>
      <c r="G66" s="94"/>
      <c r="H66" s="47"/>
      <c r="I66" s="27"/>
      <c r="J66" s="27"/>
      <c r="K66" s="92"/>
      <c r="L66" s="196" t="s">
        <v>70</v>
      </c>
      <c r="M66" s="189"/>
      <c r="N66" s="190" t="s">
        <v>78</v>
      </c>
      <c r="O66" s="27"/>
      <c r="P66" s="29"/>
    </row>
    <row r="67" spans="1:16" ht="24" thickBot="1" x14ac:dyDescent="0.45">
      <c r="B67" s="37"/>
      <c r="C67" s="47"/>
      <c r="D67" s="47"/>
      <c r="E67" s="47"/>
      <c r="F67" s="47"/>
      <c r="G67" s="47"/>
      <c r="H67" s="47"/>
      <c r="I67" s="27"/>
      <c r="J67" s="27"/>
      <c r="K67" s="27"/>
      <c r="L67" s="224" t="s">
        <v>117</v>
      </c>
      <c r="M67" s="161"/>
      <c r="N67" s="164" t="s">
        <v>79</v>
      </c>
      <c r="O67" s="27"/>
      <c r="P67" s="29"/>
    </row>
    <row r="68" spans="1:16" ht="24" customHeight="1" x14ac:dyDescent="0.4">
      <c r="B68" s="3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9"/>
    </row>
    <row r="69" spans="1:16" ht="24" customHeight="1" thickBot="1" x14ac:dyDescent="0.45">
      <c r="B69" s="3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9"/>
    </row>
    <row r="70" spans="1:16" ht="44.1" customHeight="1" thickTop="1" x14ac:dyDescent="0.4">
      <c r="B70" s="37"/>
      <c r="C70" s="265" t="s">
        <v>46</v>
      </c>
      <c r="D70" s="266"/>
      <c r="E70" s="267"/>
      <c r="F70" s="27"/>
      <c r="G70" s="95" t="s">
        <v>8</v>
      </c>
      <c r="H70" s="96"/>
      <c r="I70" s="97"/>
      <c r="J70" s="27"/>
      <c r="K70" s="27"/>
      <c r="L70" s="287" t="s">
        <v>1</v>
      </c>
      <c r="M70" s="272"/>
      <c r="N70" s="273"/>
      <c r="O70" s="27"/>
      <c r="P70" s="29"/>
    </row>
    <row r="71" spans="1:16" ht="45.75" customHeight="1" thickBot="1" x14ac:dyDescent="0.45">
      <c r="B71" s="37"/>
      <c r="C71" s="63" t="s">
        <v>6</v>
      </c>
      <c r="D71" s="215" t="b">
        <f>$M$65</f>
        <v>0</v>
      </c>
      <c r="E71" s="53" t="s">
        <v>2</v>
      </c>
      <c r="F71" s="50" t="s">
        <v>15</v>
      </c>
      <c r="G71" s="63" t="s">
        <v>7</v>
      </c>
      <c r="H71" s="51">
        <v>33</v>
      </c>
      <c r="I71" s="53" t="s">
        <v>25</v>
      </c>
      <c r="J71" s="27"/>
      <c r="K71" s="50" t="s">
        <v>14</v>
      </c>
      <c r="L71" s="98" t="s">
        <v>9</v>
      </c>
      <c r="M71" s="215">
        <f>$D$71*$H$71</f>
        <v>0</v>
      </c>
      <c r="N71" s="65" t="s">
        <v>2</v>
      </c>
      <c r="O71" s="27"/>
      <c r="P71" s="29"/>
    </row>
    <row r="72" spans="1:16" ht="15" thickTop="1" x14ac:dyDescent="0.4">
      <c r="B72" s="37"/>
      <c r="C72" s="27"/>
      <c r="D72" s="27"/>
      <c r="E72" s="27"/>
      <c r="F72" s="27"/>
      <c r="G72" s="27"/>
      <c r="H72" s="27"/>
      <c r="I72" s="27"/>
      <c r="J72" s="27"/>
      <c r="K72" s="27"/>
      <c r="L72" s="99"/>
      <c r="M72" s="100"/>
      <c r="N72" s="101"/>
      <c r="O72" s="27"/>
      <c r="P72" s="29"/>
    </row>
    <row r="73" spans="1:16" ht="15" thickBot="1" x14ac:dyDescent="0.45">
      <c r="B73" s="37"/>
      <c r="C73" s="27"/>
      <c r="D73" s="66"/>
      <c r="E73" s="27"/>
      <c r="F73" s="27"/>
      <c r="G73" s="27"/>
      <c r="H73" s="27"/>
      <c r="I73" s="27"/>
      <c r="J73" s="27"/>
      <c r="K73" s="27"/>
      <c r="L73" s="102"/>
      <c r="M73" s="103"/>
      <c r="N73" s="104"/>
      <c r="O73" s="27"/>
      <c r="P73" s="29"/>
    </row>
    <row r="74" spans="1:16" ht="15" thickTop="1" x14ac:dyDescent="0.4">
      <c r="B74" s="67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2"/>
    </row>
  </sheetData>
  <sheetProtection sheet="1" objects="1" scenarios="1"/>
  <mergeCells count="16">
    <mergeCell ref="B2:P2"/>
    <mergeCell ref="G21:P22"/>
    <mergeCell ref="B28:P28"/>
    <mergeCell ref="B21:F22"/>
    <mergeCell ref="E26:H26"/>
    <mergeCell ref="M26:P26"/>
    <mergeCell ref="M35:P35"/>
    <mergeCell ref="N39:P40"/>
    <mergeCell ref="C70:E70"/>
    <mergeCell ref="L55:N55"/>
    <mergeCell ref="L64:N64"/>
    <mergeCell ref="L70:N70"/>
    <mergeCell ref="C60:E60"/>
    <mergeCell ref="F60:F61"/>
    <mergeCell ref="L60:N60"/>
    <mergeCell ref="C55:E55"/>
  </mergeCells>
  <phoneticPr fontId="1"/>
  <dataValidations count="2">
    <dataValidation type="list" allowBlank="1" showInputMessage="1" showErrorMessage="1" sqref="F51:F53 K51">
      <formula1>"〇,　"</formula1>
    </dataValidation>
    <dataValidation type="list" allowBlank="1" showInputMessage="1" showErrorMessage="1" sqref="K52:K53">
      <formula1>"〇, "</formula1>
    </dataValidation>
  </dataValidations>
  <printOptions horizontalCentered="1" verticalCentered="1"/>
  <pageMargins left="0" right="0" top="0.74803149606299213" bottom="0" header="0.31496062992125984" footer="0.31496062992125984"/>
  <pageSetup paperSize="9" scale="4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12</xdr:col>
                    <xdr:colOff>361950</xdr:colOff>
                    <xdr:row>38</xdr:row>
                    <xdr:rowOff>57150</xdr:rowOff>
                  </from>
                  <to>
                    <xdr:col>12</xdr:col>
                    <xdr:colOff>619125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11</xdr:col>
                    <xdr:colOff>180975</xdr:colOff>
                    <xdr:row>71</xdr:row>
                    <xdr:rowOff>66675</xdr:rowOff>
                  </from>
                  <to>
                    <xdr:col>11</xdr:col>
                    <xdr:colOff>438150</xdr:colOff>
                    <xdr:row>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9</xdr:col>
                    <xdr:colOff>190500</xdr:colOff>
                    <xdr:row>33</xdr:row>
                    <xdr:rowOff>95250</xdr:rowOff>
                  </from>
                  <to>
                    <xdr:col>9</xdr:col>
                    <xdr:colOff>447675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9</xdr:col>
                    <xdr:colOff>219075</xdr:colOff>
                    <xdr:row>36</xdr:row>
                    <xdr:rowOff>57150</xdr:rowOff>
                  </from>
                  <to>
                    <xdr:col>9</xdr:col>
                    <xdr:colOff>476250</xdr:colOff>
                    <xdr:row>37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回答!$B$4:$B$5</xm:f>
          </x14:formula1>
          <xm:sqref>E26:H26 M26:P26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P63"/>
  <sheetViews>
    <sheetView view="pageLayout" zoomScale="55" zoomScaleNormal="100" zoomScaleSheetLayoutView="85" zoomScalePageLayoutView="55" workbookViewId="0">
      <selection activeCell="F23" sqref="F23:O24"/>
    </sheetView>
  </sheetViews>
  <sheetFormatPr defaultColWidth="9" defaultRowHeight="14.25" x14ac:dyDescent="0.4"/>
  <cols>
    <col min="1" max="1" width="9" style="1"/>
    <col min="2" max="2" width="3.375" style="1" customWidth="1"/>
    <col min="3" max="3" width="7.5" style="1" customWidth="1"/>
    <col min="4" max="4" width="17.875" style="1" customWidth="1"/>
    <col min="5" max="6" width="9" style="1"/>
    <col min="7" max="7" width="20.125" style="1" bestFit="1" customWidth="1"/>
    <col min="8" max="9" width="9" style="1"/>
    <col min="10" max="10" width="11.75" style="1" customWidth="1"/>
    <col min="11" max="11" width="15.75" style="1" bestFit="1" customWidth="1"/>
    <col min="12" max="12" width="9" style="1"/>
    <col min="13" max="13" width="17.5" style="1" customWidth="1"/>
    <col min="14" max="14" width="9" style="1"/>
    <col min="15" max="15" width="3.375" style="1" customWidth="1"/>
    <col min="16" max="16384" width="9" style="1"/>
  </cols>
  <sheetData>
    <row r="1" spans="2:16" ht="24.75" customHeight="1" x14ac:dyDescent="0.4"/>
    <row r="2" spans="2:16" ht="36.75" customHeight="1" x14ac:dyDescent="0.4">
      <c r="B2" s="304" t="s">
        <v>39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</row>
    <row r="3" spans="2:16" ht="14.25" customHeight="1" x14ac:dyDescent="0.4">
      <c r="C3" s="68"/>
    </row>
    <row r="4" spans="2:16" ht="14.25" customHeight="1" x14ac:dyDescent="0.4">
      <c r="C4" s="68"/>
    </row>
    <row r="5" spans="2:16" ht="14.25" customHeight="1" x14ac:dyDescent="0.4">
      <c r="C5" s="68"/>
    </row>
    <row r="6" spans="2:16" ht="14.25" customHeight="1" x14ac:dyDescent="0.4">
      <c r="C6" s="68"/>
    </row>
    <row r="7" spans="2:16" ht="14.25" customHeight="1" x14ac:dyDescent="0.4">
      <c r="C7" s="68"/>
    </row>
    <row r="8" spans="2:16" ht="14.25" customHeight="1" x14ac:dyDescent="0.4">
      <c r="C8" s="68"/>
    </row>
    <row r="9" spans="2:16" ht="14.25" customHeight="1" x14ac:dyDescent="0.4">
      <c r="C9" s="68"/>
    </row>
    <row r="10" spans="2:16" ht="14.25" customHeight="1" x14ac:dyDescent="0.4">
      <c r="C10" s="68"/>
    </row>
    <row r="11" spans="2:16" ht="14.25" customHeight="1" x14ac:dyDescent="0.4">
      <c r="C11" s="68"/>
    </row>
    <row r="12" spans="2:16" ht="14.25" customHeight="1" x14ac:dyDescent="0.4">
      <c r="C12" s="68"/>
    </row>
    <row r="13" spans="2:16" ht="14.25" customHeight="1" x14ac:dyDescent="0.4">
      <c r="C13" s="68"/>
    </row>
    <row r="14" spans="2:16" ht="14.25" customHeight="1" x14ac:dyDescent="0.4">
      <c r="C14" s="68"/>
    </row>
    <row r="15" spans="2:16" ht="14.25" customHeight="1" x14ac:dyDescent="0.4">
      <c r="C15" s="68"/>
    </row>
    <row r="16" spans="2:16" ht="14.25" customHeight="1" x14ac:dyDescent="0.4">
      <c r="C16" s="68"/>
    </row>
    <row r="17" spans="2:15" ht="14.25" customHeight="1" x14ac:dyDescent="0.4">
      <c r="C17" s="68"/>
    </row>
    <row r="18" spans="2:15" ht="14.25" customHeight="1" x14ac:dyDescent="0.4">
      <c r="C18" s="68"/>
    </row>
    <row r="19" spans="2:15" ht="14.25" customHeight="1" x14ac:dyDescent="0.4">
      <c r="C19" s="68"/>
    </row>
    <row r="20" spans="2:15" ht="14.25" customHeight="1" x14ac:dyDescent="0.4">
      <c r="C20" s="68"/>
    </row>
    <row r="21" spans="2:15" ht="14.25" customHeight="1" x14ac:dyDescent="0.4">
      <c r="C21" s="68"/>
    </row>
    <row r="22" spans="2:15" ht="14.25" customHeight="1" thickBot="1" x14ac:dyDescent="0.45">
      <c r="C22" s="68"/>
    </row>
    <row r="23" spans="2:15" ht="24.75" customHeight="1" x14ac:dyDescent="0.4">
      <c r="B23" s="257" t="s">
        <v>38</v>
      </c>
      <c r="C23" s="258"/>
      <c r="D23" s="258"/>
      <c r="E23" s="298"/>
      <c r="F23" s="305"/>
      <c r="G23" s="305"/>
      <c r="H23" s="305"/>
      <c r="I23" s="305"/>
      <c r="J23" s="305"/>
      <c r="K23" s="305"/>
      <c r="L23" s="305"/>
      <c r="M23" s="305"/>
      <c r="N23" s="305"/>
      <c r="O23" s="306"/>
    </row>
    <row r="24" spans="2:15" ht="30.75" customHeight="1" thickBot="1" x14ac:dyDescent="0.45">
      <c r="B24" s="259"/>
      <c r="C24" s="260"/>
      <c r="D24" s="260"/>
      <c r="E24" s="299"/>
      <c r="F24" s="307"/>
      <c r="G24" s="307"/>
      <c r="H24" s="307"/>
      <c r="I24" s="307"/>
      <c r="J24" s="307"/>
      <c r="K24" s="307"/>
      <c r="L24" s="307"/>
      <c r="M24" s="307"/>
      <c r="N24" s="307"/>
      <c r="O24" s="308"/>
    </row>
    <row r="25" spans="2:15" ht="14.25" customHeight="1" thickBot="1" x14ac:dyDescent="0.45"/>
    <row r="26" spans="2:15" s="71" customFormat="1" ht="23.25" x14ac:dyDescent="0.4">
      <c r="B26" s="7" t="s">
        <v>53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0"/>
    </row>
    <row r="27" spans="2:15" s="71" customFormat="1" ht="37.5" customHeight="1" thickBot="1" x14ac:dyDescent="0.45">
      <c r="B27" s="11" t="s">
        <v>54</v>
      </c>
      <c r="C27" s="105"/>
      <c r="D27" s="105"/>
      <c r="E27" s="106"/>
      <c r="F27" s="323"/>
      <c r="G27" s="324"/>
      <c r="H27" s="325"/>
      <c r="I27" s="107" t="s">
        <v>52</v>
      </c>
      <c r="J27" s="105"/>
      <c r="K27" s="106"/>
      <c r="L27" s="323"/>
      <c r="M27" s="324"/>
      <c r="N27" s="324"/>
      <c r="O27" s="326"/>
    </row>
    <row r="29" spans="2:15" x14ac:dyDescent="0.4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</row>
    <row r="30" spans="2:15" x14ac:dyDescent="0.4">
      <c r="B30" s="37"/>
      <c r="C30" s="40" t="s">
        <v>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9"/>
    </row>
    <row r="31" spans="2:15" x14ac:dyDescent="0.4">
      <c r="B31" s="37"/>
      <c r="C31" s="40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9"/>
    </row>
    <row r="32" spans="2:15" x14ac:dyDescent="0.4">
      <c r="B32" s="37"/>
      <c r="C32" s="40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9"/>
    </row>
    <row r="33" spans="2:15" x14ac:dyDescent="0.4">
      <c r="B33" s="37"/>
      <c r="C33" s="4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9"/>
    </row>
    <row r="34" spans="2:15" x14ac:dyDescent="0.4">
      <c r="B34" s="37"/>
      <c r="C34" s="4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9"/>
    </row>
    <row r="35" spans="2:15" ht="15" thickBot="1" x14ac:dyDescent="0.45">
      <c r="B35" s="37"/>
      <c r="C35" s="4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9"/>
    </row>
    <row r="36" spans="2:15" ht="36" customHeight="1" thickBot="1" x14ac:dyDescent="0.45">
      <c r="B36" s="37"/>
      <c r="C36" s="108" t="s">
        <v>28</v>
      </c>
      <c r="D36" s="243"/>
      <c r="E36" s="109" t="s">
        <v>29</v>
      </c>
      <c r="F36" s="243"/>
      <c r="G36" s="109" t="s">
        <v>30</v>
      </c>
      <c r="H36" s="244"/>
      <c r="I36" s="109" t="s">
        <v>0</v>
      </c>
      <c r="J36" s="43"/>
      <c r="K36" s="110" t="str">
        <f>$D$36&amp;"/"&amp;$F$36&amp;"/"&amp;$H$36</f>
        <v>//</v>
      </c>
      <c r="L36" s="66" t="s">
        <v>31</v>
      </c>
      <c r="M36" s="245"/>
      <c r="N36" s="27"/>
      <c r="O36" s="29"/>
    </row>
    <row r="37" spans="2:15" s="89" customFormat="1" x14ac:dyDescent="0.4">
      <c r="B37" s="76"/>
      <c r="C37" s="87"/>
      <c r="D37" s="47"/>
      <c r="E37" s="47"/>
      <c r="F37" s="47"/>
      <c r="G37" s="47"/>
      <c r="H37" s="87"/>
      <c r="I37" s="47"/>
      <c r="J37" s="47"/>
      <c r="K37" s="47"/>
      <c r="L37" s="47"/>
      <c r="M37" s="47"/>
      <c r="N37" s="47"/>
      <c r="O37" s="88"/>
    </row>
    <row r="38" spans="2:15" s="89" customFormat="1" ht="15" thickBot="1" x14ac:dyDescent="0.45">
      <c r="B38" s="76"/>
      <c r="C38" s="87"/>
      <c r="D38" s="47"/>
      <c r="E38" s="47"/>
      <c r="F38" s="47"/>
      <c r="G38" s="47"/>
      <c r="H38" s="87"/>
      <c r="I38" s="47"/>
      <c r="J38" s="47"/>
      <c r="K38" s="47"/>
      <c r="L38" s="47"/>
      <c r="M38" s="47"/>
      <c r="N38" s="47"/>
      <c r="O38" s="88"/>
    </row>
    <row r="39" spans="2:15" s="89" customFormat="1" ht="24.75" customHeight="1" thickTop="1" thickBot="1" x14ac:dyDescent="0.45">
      <c r="B39" s="76"/>
      <c r="C39" s="84" t="s">
        <v>35</v>
      </c>
      <c r="D39" s="85"/>
      <c r="E39" s="85" t="s">
        <v>36</v>
      </c>
      <c r="F39" s="85"/>
      <c r="G39" s="85"/>
      <c r="H39" s="84"/>
      <c r="I39" s="85"/>
      <c r="J39" s="85"/>
      <c r="K39" s="246"/>
      <c r="L39" s="111" t="s">
        <v>32</v>
      </c>
      <c r="M39" s="47"/>
      <c r="N39" s="47"/>
      <c r="O39" s="88"/>
    </row>
    <row r="40" spans="2:15" ht="15" thickBot="1" x14ac:dyDescent="0.45">
      <c r="B40" s="3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9"/>
    </row>
    <row r="41" spans="2:15" ht="70.5" customHeight="1" x14ac:dyDescent="0.4">
      <c r="B41" s="37"/>
      <c r="C41" s="315" t="s">
        <v>123</v>
      </c>
      <c r="D41" s="316"/>
      <c r="E41" s="317"/>
      <c r="F41" s="18"/>
      <c r="G41" s="321" t="s">
        <v>61</v>
      </c>
      <c r="H41" s="322"/>
      <c r="I41" s="322"/>
      <c r="J41" s="322"/>
      <c r="K41" s="18"/>
      <c r="L41" s="315" t="s">
        <v>124</v>
      </c>
      <c r="M41" s="316"/>
      <c r="N41" s="317"/>
      <c r="O41" s="29"/>
    </row>
    <row r="42" spans="2:15" ht="29.25" customHeight="1" thickBot="1" x14ac:dyDescent="0.45">
      <c r="B42" s="37"/>
      <c r="C42" s="113" t="s">
        <v>10</v>
      </c>
      <c r="D42" s="240"/>
      <c r="E42" s="114" t="s">
        <v>2</v>
      </c>
      <c r="F42" s="50" t="s">
        <v>11</v>
      </c>
      <c r="G42" s="179" t="e">
        <f>DATEDIF($K$36,$K$39,"d")+1</f>
        <v>#VALUE!</v>
      </c>
      <c r="H42" s="115" t="s">
        <v>0</v>
      </c>
      <c r="I42" s="50"/>
      <c r="J42" s="50"/>
      <c r="K42" s="92" t="s">
        <v>14</v>
      </c>
      <c r="L42" s="113" t="s">
        <v>13</v>
      </c>
      <c r="M42" s="234" t="e">
        <f>ROUNDUP($D$42/$G$42,0)</f>
        <v>#VALUE!</v>
      </c>
      <c r="N42" s="114" t="s">
        <v>2</v>
      </c>
      <c r="O42" s="29"/>
    </row>
    <row r="43" spans="2:15" ht="23.25" x14ac:dyDescent="0.4">
      <c r="B43" s="37"/>
      <c r="C43" s="27"/>
      <c r="D43" s="27"/>
      <c r="E43" s="27"/>
      <c r="F43" s="50"/>
      <c r="G43" s="50"/>
      <c r="H43" s="50"/>
      <c r="I43" s="50"/>
      <c r="J43" s="18"/>
      <c r="K43" s="18"/>
      <c r="L43" s="27"/>
      <c r="M43" s="27"/>
      <c r="N43" s="27"/>
      <c r="O43" s="29"/>
    </row>
    <row r="44" spans="2:15" ht="24" customHeight="1" x14ac:dyDescent="0.4">
      <c r="B44" s="3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9"/>
    </row>
    <row r="45" spans="2:15" ht="24" customHeight="1" thickBot="1" x14ac:dyDescent="0.45">
      <c r="B45" s="3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9"/>
    </row>
    <row r="46" spans="2:15" ht="66" customHeight="1" x14ac:dyDescent="0.4">
      <c r="B46" s="37"/>
      <c r="C46" s="318" t="s">
        <v>125</v>
      </c>
      <c r="D46" s="319"/>
      <c r="E46" s="320"/>
      <c r="F46" s="288" t="s">
        <v>15</v>
      </c>
      <c r="G46" s="191">
        <v>0.4</v>
      </c>
      <c r="H46" s="192" t="s">
        <v>73</v>
      </c>
      <c r="I46" s="27"/>
      <c r="J46" s="27"/>
      <c r="K46" s="27"/>
      <c r="L46" s="309" t="s">
        <v>47</v>
      </c>
      <c r="M46" s="310"/>
      <c r="N46" s="311"/>
      <c r="O46" s="29"/>
    </row>
    <row r="47" spans="2:15" ht="30" customHeight="1" thickBot="1" x14ac:dyDescent="0.45">
      <c r="B47" s="37"/>
      <c r="C47" s="113" t="s">
        <v>13</v>
      </c>
      <c r="D47" s="233" t="e">
        <f>$M$42</f>
        <v>#VALUE!</v>
      </c>
      <c r="E47" s="114" t="s">
        <v>2</v>
      </c>
      <c r="F47" s="288"/>
      <c r="G47" s="193"/>
      <c r="H47" s="192"/>
      <c r="I47" s="27"/>
      <c r="J47" s="27"/>
      <c r="K47" s="92" t="s">
        <v>14</v>
      </c>
      <c r="L47" s="63" t="s">
        <v>4</v>
      </c>
      <c r="M47" s="230" t="b">
        <f>IF($F$27="〇",ROUNDUP($D$47*$G$46,0),IF($L$27="〇",ROUNDUP($D$47*$G$48,0),FALSE))</f>
        <v>0</v>
      </c>
      <c r="N47" s="53" t="s">
        <v>2</v>
      </c>
      <c r="O47" s="29"/>
    </row>
    <row r="48" spans="2:15" ht="27.75" x14ac:dyDescent="0.4">
      <c r="B48" s="37"/>
      <c r="C48" s="27"/>
      <c r="D48" s="27"/>
      <c r="E48" s="27"/>
      <c r="F48" s="27"/>
      <c r="G48" s="191">
        <v>0.3</v>
      </c>
      <c r="H48" s="192" t="s">
        <v>72</v>
      </c>
      <c r="I48" s="27"/>
      <c r="J48" s="27"/>
      <c r="K48" s="27"/>
      <c r="L48" s="27"/>
      <c r="M48" s="18"/>
      <c r="N48" s="27"/>
      <c r="O48" s="29"/>
    </row>
    <row r="49" spans="2:15" ht="24" customHeight="1" thickBot="1" x14ac:dyDescent="0.45">
      <c r="B49" s="37"/>
      <c r="C49" s="27"/>
      <c r="D49" s="27"/>
      <c r="E49" s="27"/>
      <c r="F49" s="27"/>
      <c r="G49" s="160"/>
      <c r="H49" s="27"/>
      <c r="I49" s="27"/>
      <c r="J49" s="27"/>
      <c r="K49" s="27"/>
      <c r="L49" s="27"/>
      <c r="M49" s="62" t="s">
        <v>48</v>
      </c>
      <c r="N49" s="27"/>
      <c r="O49" s="29"/>
    </row>
    <row r="50" spans="2:15" ht="44.25" customHeight="1" x14ac:dyDescent="0.4">
      <c r="B50" s="37"/>
      <c r="C50" s="93"/>
      <c r="D50" s="93"/>
      <c r="E50" s="93"/>
      <c r="F50" s="94"/>
      <c r="G50" s="94"/>
      <c r="H50" s="47"/>
      <c r="I50" s="27"/>
      <c r="J50" s="27"/>
      <c r="K50" s="27"/>
      <c r="L50" s="309" t="s">
        <v>47</v>
      </c>
      <c r="M50" s="310"/>
      <c r="N50" s="311"/>
      <c r="O50" s="29"/>
    </row>
    <row r="51" spans="2:15" ht="21.75" customHeight="1" thickBot="1" x14ac:dyDescent="0.45">
      <c r="B51" s="37"/>
      <c r="C51" s="47"/>
      <c r="D51" s="60"/>
      <c r="E51" s="47"/>
      <c r="F51" s="94"/>
      <c r="G51" s="94"/>
      <c r="H51" s="47"/>
      <c r="I51" s="27"/>
      <c r="J51" s="27"/>
      <c r="K51" s="92" t="s">
        <v>14</v>
      </c>
      <c r="L51" s="63" t="s">
        <v>6</v>
      </c>
      <c r="M51" s="201" t="str">
        <f>IF($F$27="〇",IF(M47&lt;30000,"30000",IF($M$47&gt;100001,"100000",ROUNDUP($M$47,-3))),IF(L27="〇",IF(M47&lt;25000,"25000",IF($M$47&gt;74001,"75000",ROUNDUP($M$47,-3))),"FALSE"))</f>
        <v>FALSE</v>
      </c>
      <c r="N51" s="53" t="s">
        <v>2</v>
      </c>
      <c r="O51" s="29"/>
    </row>
    <row r="52" spans="2:15" ht="23.25" x14ac:dyDescent="0.4">
      <c r="B52" s="37"/>
      <c r="C52" s="47"/>
      <c r="D52" s="60"/>
      <c r="E52" s="47"/>
      <c r="F52" s="94"/>
      <c r="G52" s="94"/>
      <c r="H52" s="47"/>
      <c r="I52" s="27"/>
      <c r="J52" s="27"/>
      <c r="K52" s="92"/>
      <c r="L52" s="327" t="s">
        <v>74</v>
      </c>
      <c r="M52" s="189"/>
      <c r="N52" s="190" t="s">
        <v>83</v>
      </c>
      <c r="O52" s="29"/>
    </row>
    <row r="53" spans="2:15" ht="23.25" x14ac:dyDescent="0.4">
      <c r="B53" s="37"/>
      <c r="C53" s="47"/>
      <c r="D53" s="60"/>
      <c r="E53" s="47"/>
      <c r="F53" s="94"/>
      <c r="G53" s="94"/>
      <c r="H53" s="47"/>
      <c r="I53" s="27"/>
      <c r="J53" s="27"/>
      <c r="K53" s="92"/>
      <c r="L53" s="328"/>
      <c r="M53" s="194"/>
      <c r="N53" s="195" t="s">
        <v>80</v>
      </c>
      <c r="O53" s="29"/>
    </row>
    <row r="54" spans="2:15" ht="23.25" x14ac:dyDescent="0.4">
      <c r="B54" s="37"/>
      <c r="C54" s="47"/>
      <c r="D54" s="60"/>
      <c r="E54" s="47"/>
      <c r="F54" s="94"/>
      <c r="G54" s="94"/>
      <c r="H54" s="47"/>
      <c r="I54" s="27"/>
      <c r="J54" s="27"/>
      <c r="K54" s="92"/>
      <c r="L54" s="329" t="s">
        <v>121</v>
      </c>
      <c r="M54" s="61"/>
      <c r="N54" s="163" t="s">
        <v>81</v>
      </c>
      <c r="O54" s="29"/>
    </row>
    <row r="55" spans="2:15" ht="24" thickBot="1" x14ac:dyDescent="0.45">
      <c r="B55" s="37"/>
      <c r="C55" s="47"/>
      <c r="D55" s="47"/>
      <c r="E55" s="47"/>
      <c r="F55" s="47"/>
      <c r="G55" s="47"/>
      <c r="H55" s="47"/>
      <c r="I55" s="27"/>
      <c r="J55" s="27"/>
      <c r="K55" s="27"/>
      <c r="L55" s="330"/>
      <c r="M55" s="161"/>
      <c r="N55" s="164" t="s">
        <v>82</v>
      </c>
      <c r="O55" s="29"/>
    </row>
    <row r="56" spans="2:15" x14ac:dyDescent="0.4">
      <c r="B56" s="37"/>
      <c r="C56" s="47"/>
      <c r="D56" s="47"/>
      <c r="E56" s="47"/>
      <c r="F56" s="47"/>
      <c r="G56" s="47"/>
      <c r="H56" s="47"/>
      <c r="I56" s="27"/>
      <c r="J56" s="27"/>
      <c r="K56" s="27"/>
      <c r="L56" s="27"/>
      <c r="M56" s="18"/>
      <c r="N56" s="27"/>
      <c r="O56" s="29"/>
    </row>
    <row r="57" spans="2:15" ht="24" customHeight="1" x14ac:dyDescent="0.4">
      <c r="B57" s="3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9"/>
    </row>
    <row r="58" spans="2:15" ht="24" customHeight="1" thickBot="1" x14ac:dyDescent="0.45">
      <c r="B58" s="3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9"/>
    </row>
    <row r="59" spans="2:15" ht="44.25" customHeight="1" x14ac:dyDescent="0.4">
      <c r="B59" s="37"/>
      <c r="C59" s="309" t="s">
        <v>49</v>
      </c>
      <c r="D59" s="310"/>
      <c r="E59" s="311"/>
      <c r="F59" s="27"/>
      <c r="G59" s="116" t="s">
        <v>8</v>
      </c>
      <c r="H59" s="117"/>
      <c r="I59" s="118"/>
      <c r="J59" s="27"/>
      <c r="K59" s="27"/>
      <c r="L59" s="312" t="s">
        <v>1</v>
      </c>
      <c r="M59" s="313"/>
      <c r="N59" s="314"/>
      <c r="O59" s="29"/>
    </row>
    <row r="60" spans="2:15" ht="40.5" customHeight="1" thickBot="1" x14ac:dyDescent="0.45">
      <c r="B60" s="37"/>
      <c r="C60" s="63" t="s">
        <v>7</v>
      </c>
      <c r="D60" s="215" t="str">
        <f>$M$51</f>
        <v>FALSE</v>
      </c>
      <c r="E60" s="53" t="s">
        <v>2</v>
      </c>
      <c r="F60" s="50" t="s">
        <v>15</v>
      </c>
      <c r="G60" s="113" t="s">
        <v>9</v>
      </c>
      <c r="H60" s="119">
        <v>33</v>
      </c>
      <c r="I60" s="114" t="s">
        <v>25</v>
      </c>
      <c r="J60" s="27"/>
      <c r="K60" s="50" t="s">
        <v>14</v>
      </c>
      <c r="L60" s="120" t="s">
        <v>16</v>
      </c>
      <c r="M60" s="201" t="e">
        <f>$D$60*$H$60</f>
        <v>#VALUE!</v>
      </c>
      <c r="N60" s="121" t="s">
        <v>2</v>
      </c>
      <c r="O60" s="29"/>
    </row>
    <row r="61" spans="2:15" ht="15" thickTop="1" x14ac:dyDescent="0.4">
      <c r="B61" s="37"/>
      <c r="C61" s="27"/>
      <c r="D61" s="27"/>
      <c r="E61" s="27"/>
      <c r="F61" s="27"/>
      <c r="G61" s="27"/>
      <c r="H61" s="27"/>
      <c r="I61" s="27"/>
      <c r="J61" s="27"/>
      <c r="K61" s="27"/>
      <c r="L61" s="99"/>
      <c r="M61" s="100"/>
      <c r="N61" s="101"/>
      <c r="O61" s="29"/>
    </row>
    <row r="62" spans="2:15" ht="15" thickBot="1" x14ac:dyDescent="0.45">
      <c r="B62" s="37"/>
      <c r="C62" s="27"/>
      <c r="D62" s="66"/>
      <c r="E62" s="27"/>
      <c r="F62" s="27"/>
      <c r="G62" s="27"/>
      <c r="H62" s="27"/>
      <c r="I62" s="27"/>
      <c r="J62" s="27"/>
      <c r="K62" s="27"/>
      <c r="L62" s="102"/>
      <c r="M62" s="103"/>
      <c r="N62" s="104"/>
      <c r="O62" s="29"/>
    </row>
    <row r="63" spans="2:15" ht="15" thickTop="1" x14ac:dyDescent="0.4">
      <c r="B63" s="67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2"/>
    </row>
  </sheetData>
  <mergeCells count="16">
    <mergeCell ref="B2:P2"/>
    <mergeCell ref="F23:O24"/>
    <mergeCell ref="L50:N50"/>
    <mergeCell ref="C59:E59"/>
    <mergeCell ref="L59:N59"/>
    <mergeCell ref="C41:E41"/>
    <mergeCell ref="L41:N41"/>
    <mergeCell ref="C46:E46"/>
    <mergeCell ref="F46:F47"/>
    <mergeCell ref="L46:N46"/>
    <mergeCell ref="G41:J41"/>
    <mergeCell ref="B23:E24"/>
    <mergeCell ref="F27:H27"/>
    <mergeCell ref="L27:O27"/>
    <mergeCell ref="L52:L53"/>
    <mergeCell ref="L54:L55"/>
  </mergeCells>
  <phoneticPr fontId="1"/>
  <dataValidations count="4">
    <dataValidation type="list" allowBlank="1" showInputMessage="1" showErrorMessage="1" sqref="F37:F39">
      <formula1>"〇,　"</formula1>
    </dataValidation>
    <dataValidation type="list" allowBlank="1" showInputMessage="1" showErrorMessage="1" sqref="D36">
      <formula1>"2020,2021"</formula1>
    </dataValidation>
    <dataValidation type="list" allowBlank="1" showInputMessage="1" showErrorMessage="1" sqref="F36">
      <formula1>"1,2,3,4,5,,6,7,8,9,10,11,12"</formula1>
    </dataValidation>
    <dataValidation type="list" allowBlank="1" showInputMessage="1" showErrorMessage="1" sqref="K39">
      <formula1>",2021/5/11,2021/4/27"</formula1>
    </dataValidation>
  </dataValidations>
  <printOptions horizontalCentered="1" verticalCentered="1"/>
  <pageMargins left="0" right="0" top="0" bottom="0" header="0.31496062992125984" footer="0.31496062992125984"/>
  <pageSetup paperSize="9"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11</xdr:col>
                    <xdr:colOff>133350</xdr:colOff>
                    <xdr:row>60</xdr:row>
                    <xdr:rowOff>47625</xdr:rowOff>
                  </from>
                  <to>
                    <xdr:col>11</xdr:col>
                    <xdr:colOff>390525</xdr:colOff>
                    <xdr:row>61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回答!$C$4:$C$34</xm:f>
          </x14:formula1>
          <xm:sqref>H36</xm:sqref>
        </x14:dataValidation>
        <x14:dataValidation type="list" allowBlank="1" showInputMessage="1" showErrorMessage="1">
          <x14:formula1>
            <xm:f>回答!$B$4:$B$5</xm:f>
          </x14:formula1>
          <xm:sqref>F27:H27 L27:O27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B3:T68"/>
  <sheetViews>
    <sheetView view="pageLayout" zoomScale="70" zoomScaleNormal="100" zoomScaleSheetLayoutView="100" zoomScalePageLayoutView="70" workbookViewId="0">
      <selection activeCell="F15" sqref="F15:N16"/>
    </sheetView>
  </sheetViews>
  <sheetFormatPr defaultColWidth="9" defaultRowHeight="14.25" x14ac:dyDescent="0.4"/>
  <cols>
    <col min="1" max="1" width="4.75" style="1" customWidth="1"/>
    <col min="2" max="2" width="5.375" style="1" customWidth="1"/>
    <col min="3" max="3" width="3.375" style="1" customWidth="1"/>
    <col min="4" max="4" width="5.625" style="1" customWidth="1"/>
    <col min="5" max="5" width="24.375" style="1" customWidth="1"/>
    <col min="6" max="6" width="5.625" style="1" customWidth="1"/>
    <col min="7" max="7" width="3.375" style="1" customWidth="1"/>
    <col min="8" max="8" width="5.25" style="125" customWidth="1"/>
    <col min="9" max="9" width="3.375" style="125" customWidth="1"/>
    <col min="10" max="10" width="7.25" style="1" customWidth="1"/>
    <col min="11" max="11" width="24.125" style="1" customWidth="1"/>
    <col min="12" max="12" width="8.625" style="1" customWidth="1"/>
    <col min="13" max="13" width="3.375" style="1" customWidth="1"/>
    <col min="14" max="14" width="6.5" style="125" customWidth="1"/>
    <col min="15" max="15" width="3.375" style="125" customWidth="1"/>
    <col min="16" max="16" width="5.625" style="1" customWidth="1"/>
    <col min="17" max="17" width="22.625" style="1" customWidth="1"/>
    <col min="18" max="18" width="6.25" style="1" customWidth="1"/>
    <col min="19" max="19" width="3.375" style="1" customWidth="1"/>
    <col min="20" max="20" width="6.25" style="1" customWidth="1"/>
    <col min="21" max="21" width="4.375" style="1" customWidth="1"/>
    <col min="22" max="16384" width="9" style="1"/>
  </cols>
  <sheetData>
    <row r="3" spans="2:20" ht="24.75" x14ac:dyDescent="0.4">
      <c r="C3" s="304" t="s">
        <v>39</v>
      </c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47"/>
      <c r="S3" s="347"/>
      <c r="T3" s="347"/>
    </row>
    <row r="4" spans="2:20" ht="23.25" x14ac:dyDescent="0.4"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2:20" ht="23.25" x14ac:dyDescent="0.4"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2:20" ht="23.25" x14ac:dyDescent="0.4"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2:20" ht="23.25" x14ac:dyDescent="0.4"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2:20" ht="65.25" customHeight="1" x14ac:dyDescent="0.4"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</row>
    <row r="9" spans="2:20" ht="23.25" x14ac:dyDescent="0.4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</row>
    <row r="10" spans="2:20" ht="23.25" x14ac:dyDescent="0.4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</row>
    <row r="11" spans="2:20" ht="23.25" x14ac:dyDescent="0.4"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</row>
    <row r="12" spans="2:20" ht="23.25" x14ac:dyDescent="0.4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2:20" ht="23.25" x14ac:dyDescent="0.4"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20" ht="10.5" customHeight="1" thickBot="1" x14ac:dyDescent="0.45"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2:20" ht="24.75" customHeight="1" x14ac:dyDescent="0.4">
      <c r="C15" s="257" t="s">
        <v>38</v>
      </c>
      <c r="D15" s="258"/>
      <c r="E15" s="298"/>
      <c r="F15" s="356"/>
      <c r="G15" s="291"/>
      <c r="H15" s="291"/>
      <c r="I15" s="291"/>
      <c r="J15" s="291"/>
      <c r="K15" s="291"/>
      <c r="L15" s="291"/>
      <c r="M15" s="291"/>
      <c r="N15" s="291"/>
      <c r="O15" s="353" t="s">
        <v>122</v>
      </c>
      <c r="P15" s="354"/>
      <c r="Q15" s="354"/>
      <c r="R15" s="291"/>
      <c r="S15" s="292"/>
    </row>
    <row r="16" spans="2:20" ht="30.75" customHeight="1" thickBot="1" x14ac:dyDescent="0.45">
      <c r="B16" s="30"/>
      <c r="C16" s="348"/>
      <c r="D16" s="349"/>
      <c r="E16" s="350"/>
      <c r="F16" s="357"/>
      <c r="G16" s="293"/>
      <c r="H16" s="293"/>
      <c r="I16" s="293"/>
      <c r="J16" s="293"/>
      <c r="K16" s="293"/>
      <c r="L16" s="293"/>
      <c r="M16" s="293"/>
      <c r="N16" s="293"/>
      <c r="O16" s="355"/>
      <c r="P16" s="355"/>
      <c r="Q16" s="355"/>
      <c r="R16" s="293"/>
      <c r="S16" s="294"/>
    </row>
    <row r="17" spans="2:20" ht="15" customHeight="1" thickBot="1" x14ac:dyDescent="0.45">
      <c r="B17" s="30"/>
      <c r="C17" s="123"/>
      <c r="D17" s="123"/>
      <c r="E17" s="123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2:20" s="71" customFormat="1" ht="23.25" x14ac:dyDescent="0.4">
      <c r="B18" s="124"/>
      <c r="C18" s="145" t="s">
        <v>53</v>
      </c>
      <c r="D18" s="146"/>
      <c r="E18" s="146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70"/>
    </row>
    <row r="19" spans="2:20" s="71" customFormat="1" ht="24" thickBot="1" x14ac:dyDescent="0.45">
      <c r="B19" s="124"/>
      <c r="C19" s="147" t="s">
        <v>54</v>
      </c>
      <c r="D19" s="148"/>
      <c r="E19" s="149"/>
      <c r="F19" s="323"/>
      <c r="G19" s="324"/>
      <c r="H19" s="324"/>
      <c r="I19" s="324"/>
      <c r="J19" s="325"/>
      <c r="K19" s="107" t="s">
        <v>56</v>
      </c>
      <c r="L19" s="105"/>
      <c r="M19" s="105"/>
      <c r="N19" s="105"/>
      <c r="O19" s="105"/>
      <c r="P19" s="106"/>
      <c r="Q19" s="324"/>
      <c r="R19" s="324"/>
      <c r="S19" s="326"/>
    </row>
    <row r="20" spans="2:20" ht="15" customHeight="1" x14ac:dyDescent="0.4"/>
    <row r="21" spans="2:20" ht="26.25" customHeight="1" x14ac:dyDescent="0.4">
      <c r="B21" s="351" t="s">
        <v>92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</row>
    <row r="25" spans="2:20" ht="28.5" customHeight="1" x14ac:dyDescent="0.4">
      <c r="J25" s="126" t="s">
        <v>17</v>
      </c>
      <c r="K25" s="127"/>
    </row>
    <row r="26" spans="2:20" x14ac:dyDescent="0.4">
      <c r="J26" s="128"/>
      <c r="K26" s="128"/>
    </row>
    <row r="28" spans="2:20" x14ac:dyDescent="0.4">
      <c r="C28" s="34"/>
      <c r="D28" s="35"/>
      <c r="E28" s="35"/>
      <c r="F28" s="35"/>
      <c r="G28" s="35"/>
      <c r="H28" s="129"/>
      <c r="I28" s="129"/>
      <c r="J28" s="35"/>
      <c r="K28" s="35"/>
      <c r="L28" s="35"/>
      <c r="M28" s="35"/>
      <c r="N28" s="129"/>
      <c r="O28" s="129"/>
      <c r="P28" s="35"/>
      <c r="Q28" s="35"/>
      <c r="R28" s="35"/>
      <c r="S28" s="36"/>
    </row>
    <row r="29" spans="2:20" x14ac:dyDescent="0.4">
      <c r="C29" s="37"/>
      <c r="D29" s="40" t="s">
        <v>3</v>
      </c>
      <c r="E29" s="27"/>
      <c r="F29" s="27"/>
      <c r="G29" s="27"/>
      <c r="H29" s="18"/>
      <c r="I29" s="18"/>
      <c r="J29" s="27"/>
      <c r="K29" s="27"/>
      <c r="L29" s="27"/>
      <c r="M29" s="27"/>
      <c r="N29" s="18"/>
      <c r="O29" s="18"/>
      <c r="P29" s="27"/>
      <c r="Q29" s="27"/>
      <c r="R29" s="27"/>
      <c r="S29" s="29"/>
    </row>
    <row r="30" spans="2:20" x14ac:dyDescent="0.4">
      <c r="C30" s="37"/>
      <c r="D30" s="40"/>
      <c r="E30" s="27"/>
      <c r="F30" s="27"/>
      <c r="G30" s="27"/>
      <c r="H30" s="18"/>
      <c r="I30" s="18"/>
      <c r="J30" s="27"/>
      <c r="K30" s="27"/>
      <c r="L30" s="27"/>
      <c r="M30" s="27"/>
      <c r="N30" s="18"/>
      <c r="O30" s="18"/>
      <c r="P30" s="27"/>
      <c r="Q30" s="27"/>
      <c r="R30" s="27"/>
      <c r="S30" s="29"/>
    </row>
    <row r="31" spans="2:20" x14ac:dyDescent="0.4">
      <c r="C31" s="37"/>
      <c r="D31" s="40"/>
      <c r="E31" s="27"/>
      <c r="F31" s="27"/>
      <c r="G31" s="27"/>
      <c r="H31" s="18"/>
      <c r="I31" s="18"/>
      <c r="J31" s="27"/>
      <c r="K31" s="27"/>
      <c r="L31" s="27"/>
      <c r="M31" s="27"/>
      <c r="N31" s="18"/>
      <c r="O31" s="18"/>
      <c r="P31" s="27"/>
      <c r="Q31" s="27"/>
      <c r="R31" s="27"/>
      <c r="S31" s="29"/>
    </row>
    <row r="32" spans="2:20" x14ac:dyDescent="0.4">
      <c r="C32" s="37"/>
      <c r="D32" s="27"/>
      <c r="E32" s="27"/>
      <c r="F32" s="27"/>
      <c r="G32" s="27"/>
      <c r="H32" s="18"/>
      <c r="I32" s="18"/>
      <c r="J32" s="27"/>
      <c r="K32" s="27"/>
      <c r="L32" s="27"/>
      <c r="M32" s="27"/>
      <c r="N32" s="18"/>
      <c r="O32" s="18"/>
      <c r="P32" s="27"/>
      <c r="Q32" s="27"/>
      <c r="R32" s="27"/>
      <c r="S32" s="29"/>
    </row>
    <row r="33" spans="2:19" ht="26.25" customHeight="1" x14ac:dyDescent="0.4">
      <c r="B33" s="29"/>
      <c r="C33" s="4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S33" s="29"/>
    </row>
    <row r="34" spans="2:19" ht="15" thickBot="1" x14ac:dyDescent="0.45">
      <c r="B34" s="29"/>
      <c r="C34" s="4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S34" s="29"/>
    </row>
    <row r="35" spans="2:19" ht="33.75" customHeight="1" thickBot="1" x14ac:dyDescent="0.45">
      <c r="B35" s="29"/>
      <c r="D35" s="41" t="s">
        <v>57</v>
      </c>
      <c r="E35" s="43"/>
      <c r="F35" s="239"/>
      <c r="G35" s="27"/>
      <c r="H35" s="1"/>
      <c r="I35" s="41" t="s">
        <v>58</v>
      </c>
      <c r="J35" s="43"/>
      <c r="K35" s="43"/>
      <c r="L35" s="239"/>
      <c r="M35" s="27"/>
      <c r="N35" s="27"/>
      <c r="O35" s="27"/>
      <c r="P35" s="27"/>
      <c r="Q35" s="27"/>
      <c r="S35" s="29"/>
    </row>
    <row r="36" spans="2:19" x14ac:dyDescent="0.4">
      <c r="C36" s="37"/>
      <c r="E36" s="27"/>
      <c r="F36" s="27"/>
      <c r="G36" s="27"/>
      <c r="H36" s="18"/>
      <c r="I36" s="18"/>
      <c r="J36" s="27"/>
      <c r="K36" s="27"/>
      <c r="L36" s="27"/>
      <c r="M36" s="27"/>
      <c r="N36" s="18"/>
      <c r="O36" s="18"/>
      <c r="P36" s="27"/>
      <c r="Q36" s="27"/>
      <c r="R36" s="27"/>
      <c r="S36" s="29"/>
    </row>
    <row r="37" spans="2:19" ht="15" thickBot="1" x14ac:dyDescent="0.45">
      <c r="C37" s="37"/>
      <c r="D37" s="27"/>
      <c r="E37" s="27"/>
      <c r="F37" s="27"/>
      <c r="G37" s="27"/>
      <c r="H37" s="18"/>
      <c r="I37" s="18"/>
      <c r="J37" s="27"/>
      <c r="K37" s="27"/>
      <c r="L37" s="27"/>
      <c r="M37" s="27"/>
      <c r="N37" s="18"/>
      <c r="O37" s="18"/>
      <c r="P37" s="27"/>
      <c r="Q37" s="27"/>
      <c r="R37" s="27"/>
      <c r="S37" s="29"/>
    </row>
    <row r="38" spans="2:19" ht="34.5" customHeight="1" x14ac:dyDescent="0.4">
      <c r="C38" s="37"/>
      <c r="D38" s="318" t="s">
        <v>93</v>
      </c>
      <c r="E38" s="319"/>
      <c r="F38" s="320"/>
      <c r="G38" s="130"/>
      <c r="H38" s="18"/>
      <c r="I38" s="18"/>
      <c r="J38" s="318" t="s">
        <v>94</v>
      </c>
      <c r="K38" s="319"/>
      <c r="L38" s="320"/>
      <c r="M38" s="130"/>
      <c r="N38" s="18"/>
      <c r="O38" s="18"/>
      <c r="P38" s="318" t="s">
        <v>95</v>
      </c>
      <c r="Q38" s="319"/>
      <c r="R38" s="320"/>
      <c r="S38" s="29"/>
    </row>
    <row r="39" spans="2:19" ht="28.5" customHeight="1" thickBot="1" x14ac:dyDescent="0.45">
      <c r="C39" s="37"/>
      <c r="D39" s="131" t="s">
        <v>10</v>
      </c>
      <c r="E39" s="240"/>
      <c r="F39" s="132" t="s">
        <v>2</v>
      </c>
      <c r="G39" s="47"/>
      <c r="H39" s="133" t="s">
        <v>12</v>
      </c>
      <c r="I39" s="57"/>
      <c r="J39" s="131" t="s">
        <v>13</v>
      </c>
      <c r="K39" s="240"/>
      <c r="L39" s="132" t="s">
        <v>2</v>
      </c>
      <c r="M39" s="27"/>
      <c r="N39" s="134" t="s">
        <v>14</v>
      </c>
      <c r="O39" s="18"/>
      <c r="P39" s="135" t="s">
        <v>4</v>
      </c>
      <c r="Q39" s="235">
        <f>$E$39+$K$39</f>
        <v>0</v>
      </c>
      <c r="R39" s="114" t="s">
        <v>2</v>
      </c>
      <c r="S39" s="29"/>
    </row>
    <row r="40" spans="2:19" x14ac:dyDescent="0.4">
      <c r="C40" s="37"/>
      <c r="D40" s="47"/>
      <c r="E40" s="47"/>
      <c r="F40" s="47"/>
      <c r="G40" s="47"/>
      <c r="H40" s="57"/>
      <c r="I40" s="57"/>
      <c r="J40" s="47"/>
      <c r="K40" s="47"/>
      <c r="L40" s="47"/>
      <c r="M40" s="27"/>
      <c r="N40" s="18"/>
      <c r="O40" s="18"/>
      <c r="P40" s="27"/>
      <c r="Q40" s="27"/>
      <c r="R40" s="27"/>
      <c r="S40" s="29"/>
    </row>
    <row r="41" spans="2:19" x14ac:dyDescent="0.4">
      <c r="C41" s="37"/>
      <c r="D41" s="47"/>
      <c r="E41" s="47"/>
      <c r="F41" s="47"/>
      <c r="G41" s="47"/>
      <c r="H41" s="57"/>
      <c r="I41" s="57"/>
      <c r="J41" s="47"/>
      <c r="K41" s="47"/>
      <c r="L41" s="47"/>
      <c r="M41" s="27"/>
      <c r="N41" s="18"/>
      <c r="O41" s="18"/>
      <c r="P41" s="27"/>
      <c r="Q41" s="27"/>
      <c r="R41" s="27"/>
      <c r="S41" s="29"/>
    </row>
    <row r="42" spans="2:19" ht="15" thickBot="1" x14ac:dyDescent="0.45">
      <c r="C42" s="37"/>
      <c r="D42" s="47"/>
      <c r="E42" s="47"/>
      <c r="F42" s="47"/>
      <c r="G42" s="47"/>
      <c r="H42" s="57"/>
      <c r="I42" s="57"/>
      <c r="J42" s="47"/>
      <c r="K42" s="47"/>
      <c r="L42" s="47"/>
      <c r="M42" s="27"/>
      <c r="N42" s="18"/>
      <c r="O42" s="18"/>
      <c r="P42" s="27"/>
      <c r="Q42" s="27"/>
      <c r="R42" s="27"/>
      <c r="S42" s="29"/>
    </row>
    <row r="43" spans="2:19" ht="29.25" customHeight="1" x14ac:dyDescent="0.4">
      <c r="C43" s="37"/>
      <c r="D43" s="332" t="s">
        <v>62</v>
      </c>
      <c r="E43" s="333"/>
      <c r="F43" s="334"/>
      <c r="G43" s="136"/>
      <c r="H43" s="57"/>
      <c r="I43" s="57"/>
      <c r="J43" s="332" t="s">
        <v>96</v>
      </c>
      <c r="K43" s="333"/>
      <c r="L43" s="334"/>
      <c r="M43" s="130"/>
      <c r="N43" s="18"/>
      <c r="O43" s="18"/>
      <c r="P43" s="331" t="s">
        <v>97</v>
      </c>
      <c r="Q43" s="316"/>
      <c r="R43" s="317"/>
      <c r="S43" s="29"/>
    </row>
    <row r="44" spans="2:19" ht="28.5" customHeight="1" thickBot="1" x14ac:dyDescent="0.45">
      <c r="C44" s="37"/>
      <c r="D44" s="131" t="s">
        <v>6</v>
      </c>
      <c r="E44" s="240">
        <v>0</v>
      </c>
      <c r="F44" s="132" t="s">
        <v>2</v>
      </c>
      <c r="G44" s="47"/>
      <c r="H44" s="133" t="s">
        <v>12</v>
      </c>
      <c r="I44" s="57"/>
      <c r="J44" s="137" t="s">
        <v>7</v>
      </c>
      <c r="K44" s="240"/>
      <c r="L44" s="132" t="s">
        <v>2</v>
      </c>
      <c r="M44" s="27"/>
      <c r="N44" s="134" t="s">
        <v>14</v>
      </c>
      <c r="O44" s="18"/>
      <c r="P44" s="135" t="s">
        <v>9</v>
      </c>
      <c r="Q44" s="233">
        <f>$E$44+$K$44</f>
        <v>0</v>
      </c>
      <c r="R44" s="114" t="s">
        <v>2</v>
      </c>
      <c r="S44" s="29"/>
    </row>
    <row r="45" spans="2:19" x14ac:dyDescent="0.4">
      <c r="C45" s="37"/>
      <c r="D45" s="27"/>
      <c r="E45" s="27"/>
      <c r="F45" s="27"/>
      <c r="G45" s="27"/>
      <c r="H45" s="18"/>
      <c r="I45" s="18"/>
      <c r="J45" s="27"/>
      <c r="K45" s="27"/>
      <c r="L45" s="27"/>
      <c r="M45" s="27"/>
      <c r="N45" s="18"/>
      <c r="O45" s="18"/>
      <c r="P45" s="27"/>
      <c r="Q45" s="27"/>
      <c r="R45" s="27"/>
      <c r="S45" s="29"/>
    </row>
    <row r="46" spans="2:19" x14ac:dyDescent="0.4">
      <c r="C46" s="37"/>
      <c r="D46" s="27"/>
      <c r="E46" s="27"/>
      <c r="F46" s="27"/>
      <c r="G46" s="27"/>
      <c r="H46" s="18"/>
      <c r="I46" s="18"/>
      <c r="J46" s="27"/>
      <c r="K46" s="27"/>
      <c r="L46" s="27"/>
      <c r="M46" s="27"/>
      <c r="N46" s="18"/>
      <c r="O46" s="18"/>
      <c r="P46" s="27"/>
      <c r="Q46" s="27"/>
      <c r="R46" s="27"/>
      <c r="S46" s="29"/>
    </row>
    <row r="47" spans="2:19" ht="15" thickBot="1" x14ac:dyDescent="0.45">
      <c r="C47" s="37"/>
      <c r="D47" s="27"/>
      <c r="E47" s="27"/>
      <c r="F47" s="27"/>
      <c r="G47" s="27"/>
      <c r="H47" s="18"/>
      <c r="I47" s="18"/>
      <c r="J47" s="27"/>
      <c r="K47" s="27"/>
      <c r="L47" s="27"/>
      <c r="M47" s="27"/>
      <c r="N47" s="18"/>
      <c r="O47" s="18"/>
      <c r="P47" s="27"/>
      <c r="Q47" s="27"/>
      <c r="R47" s="27"/>
      <c r="S47" s="29"/>
    </row>
    <row r="48" spans="2:19" ht="38.25" customHeight="1" x14ac:dyDescent="0.4">
      <c r="C48" s="37"/>
      <c r="D48" s="315" t="s">
        <v>98</v>
      </c>
      <c r="E48" s="316"/>
      <c r="F48" s="317"/>
      <c r="G48" s="130"/>
      <c r="H48" s="18"/>
      <c r="I48" s="18"/>
      <c r="J48" s="315" t="s">
        <v>99</v>
      </c>
      <c r="K48" s="316"/>
      <c r="L48" s="317"/>
      <c r="M48" s="130"/>
      <c r="N48" s="18"/>
      <c r="O48" s="18"/>
      <c r="P48" s="338" t="s">
        <v>112</v>
      </c>
      <c r="Q48" s="339"/>
      <c r="R48" s="340"/>
      <c r="S48" s="29"/>
    </row>
    <row r="49" spans="3:19" ht="28.5" customHeight="1" thickBot="1" x14ac:dyDescent="0.45">
      <c r="C49" s="37"/>
      <c r="D49" s="135" t="s">
        <v>4</v>
      </c>
      <c r="E49" s="235">
        <f>$Q$39</f>
        <v>0</v>
      </c>
      <c r="F49" s="114" t="s">
        <v>2</v>
      </c>
      <c r="G49" s="27"/>
      <c r="H49" s="134" t="s">
        <v>20</v>
      </c>
      <c r="I49" s="18"/>
      <c r="J49" s="113" t="s">
        <v>9</v>
      </c>
      <c r="K49" s="235">
        <f>$Q$44</f>
        <v>0</v>
      </c>
      <c r="L49" s="114" t="s">
        <v>2</v>
      </c>
      <c r="M49" s="27"/>
      <c r="N49" s="134" t="s">
        <v>14</v>
      </c>
      <c r="O49" s="18"/>
      <c r="P49" s="135" t="s">
        <v>16</v>
      </c>
      <c r="Q49" s="235">
        <f>$E$49-$K$49</f>
        <v>0</v>
      </c>
      <c r="R49" s="114" t="s">
        <v>2</v>
      </c>
      <c r="S49" s="29"/>
    </row>
    <row r="50" spans="3:19" x14ac:dyDescent="0.4">
      <c r="C50" s="37"/>
      <c r="D50" s="27"/>
      <c r="E50" s="27"/>
      <c r="F50" s="27"/>
      <c r="G50" s="27"/>
      <c r="H50" s="18"/>
      <c r="I50" s="18"/>
      <c r="J50" s="27"/>
      <c r="K50" s="27"/>
      <c r="L50" s="27"/>
      <c r="M50" s="27"/>
      <c r="N50" s="18"/>
      <c r="O50" s="18"/>
      <c r="P50" s="27"/>
      <c r="Q50" s="27"/>
      <c r="R50" s="27"/>
      <c r="S50" s="29"/>
    </row>
    <row r="51" spans="3:19" x14ac:dyDescent="0.4">
      <c r="C51" s="37"/>
      <c r="D51" s="27"/>
      <c r="E51" s="27"/>
      <c r="F51" s="27"/>
      <c r="G51" s="27"/>
      <c r="H51" s="18"/>
      <c r="I51" s="18"/>
      <c r="J51" s="27"/>
      <c r="K51" s="27"/>
      <c r="L51" s="27"/>
      <c r="M51" s="27"/>
      <c r="N51" s="18"/>
      <c r="O51" s="18"/>
      <c r="P51" s="27"/>
      <c r="Q51" s="27"/>
      <c r="R51" s="27"/>
      <c r="S51" s="29"/>
    </row>
    <row r="52" spans="3:19" ht="15" thickBot="1" x14ac:dyDescent="0.45">
      <c r="C52" s="37"/>
      <c r="D52" s="27"/>
      <c r="E52" s="27"/>
      <c r="F52" s="27"/>
      <c r="G52" s="27"/>
      <c r="H52" s="18"/>
      <c r="I52" s="18"/>
      <c r="J52" s="27"/>
      <c r="K52" s="27"/>
      <c r="L52" s="27"/>
      <c r="M52" s="27"/>
      <c r="N52" s="18"/>
      <c r="O52" s="18"/>
      <c r="P52" s="27"/>
      <c r="Q52" s="27"/>
      <c r="R52" s="27"/>
      <c r="S52" s="29"/>
    </row>
    <row r="53" spans="3:19" ht="43.5" customHeight="1" x14ac:dyDescent="0.4">
      <c r="C53" s="37"/>
      <c r="D53" s="338" t="s">
        <v>100</v>
      </c>
      <c r="E53" s="339"/>
      <c r="F53" s="340"/>
      <c r="G53" s="130"/>
      <c r="H53" s="18"/>
      <c r="I53" s="18"/>
      <c r="J53" s="27"/>
      <c r="K53" s="27"/>
      <c r="L53" s="27"/>
      <c r="M53" s="27"/>
      <c r="N53" s="18"/>
      <c r="O53" s="18"/>
      <c r="P53" s="341" t="s">
        <v>111</v>
      </c>
      <c r="Q53" s="342"/>
      <c r="R53" s="343"/>
      <c r="S53" s="29"/>
    </row>
    <row r="54" spans="3:19" ht="30" customHeight="1" thickBot="1" x14ac:dyDescent="0.45">
      <c r="C54" s="37"/>
      <c r="D54" s="135" t="s">
        <v>16</v>
      </c>
      <c r="E54" s="235">
        <f>$Q$49</f>
        <v>0</v>
      </c>
      <c r="F54" s="114" t="s">
        <v>2</v>
      </c>
      <c r="G54" s="27"/>
      <c r="H54" s="134" t="s">
        <v>11</v>
      </c>
      <c r="I54" s="18"/>
      <c r="J54" s="62">
        <v>61</v>
      </c>
      <c r="K54" s="90" t="s">
        <v>5</v>
      </c>
      <c r="L54" s="225">
        <v>0.4</v>
      </c>
      <c r="M54" s="27"/>
      <c r="N54" s="134" t="s">
        <v>14</v>
      </c>
      <c r="O54" s="18"/>
      <c r="P54" s="135" t="s">
        <v>18</v>
      </c>
      <c r="Q54" s="235">
        <f>ROUNDUP($E$54/$J$54*$L$54,0)</f>
        <v>0</v>
      </c>
      <c r="R54" s="114" t="s">
        <v>2</v>
      </c>
      <c r="S54" s="29"/>
    </row>
    <row r="55" spans="3:19" x14ac:dyDescent="0.4">
      <c r="C55" s="37"/>
      <c r="D55" s="27"/>
      <c r="E55" s="27"/>
      <c r="F55" s="27"/>
      <c r="G55" s="27"/>
      <c r="H55" s="18"/>
      <c r="I55" s="18"/>
      <c r="J55" s="27"/>
      <c r="K55" s="27"/>
      <c r="L55" s="27"/>
      <c r="M55" s="27"/>
      <c r="N55" s="18"/>
      <c r="O55" s="18"/>
      <c r="P55" s="27"/>
      <c r="Q55" s="27"/>
      <c r="R55" s="27"/>
      <c r="S55" s="29"/>
    </row>
    <row r="56" spans="3:19" ht="18.75" x14ac:dyDescent="0.4">
      <c r="C56" s="37"/>
      <c r="D56" s="27"/>
      <c r="E56" s="27"/>
      <c r="F56" s="27"/>
      <c r="G56" s="27"/>
      <c r="H56" s="18"/>
      <c r="I56" s="18"/>
      <c r="J56" s="27"/>
      <c r="K56" s="27"/>
      <c r="L56" s="27"/>
      <c r="M56" s="27"/>
      <c r="N56" s="18"/>
      <c r="O56" s="18"/>
      <c r="P56" s="27"/>
      <c r="Q56" s="62" t="s">
        <v>50</v>
      </c>
      <c r="R56" s="27"/>
      <c r="S56" s="29"/>
    </row>
    <row r="57" spans="3:19" ht="15" thickBot="1" x14ac:dyDescent="0.45">
      <c r="C57" s="37"/>
      <c r="D57" s="27"/>
      <c r="E57" s="27"/>
      <c r="F57" s="27"/>
      <c r="G57" s="27"/>
      <c r="H57" s="18"/>
      <c r="I57" s="18"/>
      <c r="J57" s="27"/>
      <c r="K57" s="27"/>
      <c r="L57" s="27"/>
      <c r="M57" s="27"/>
      <c r="N57" s="18"/>
      <c r="O57" s="18"/>
      <c r="P57" s="27"/>
      <c r="Q57" s="27"/>
      <c r="R57" s="27"/>
      <c r="S57" s="29"/>
    </row>
    <row r="58" spans="3:19" ht="54" customHeight="1" x14ac:dyDescent="0.4">
      <c r="C58" s="37"/>
      <c r="D58" s="27"/>
      <c r="E58" s="27"/>
      <c r="F58" s="27"/>
      <c r="G58" s="27"/>
      <c r="H58" s="18"/>
      <c r="I58" s="18"/>
      <c r="J58" s="27"/>
      <c r="K58" s="27"/>
      <c r="L58" s="27"/>
      <c r="M58" s="27"/>
      <c r="N58" s="18"/>
      <c r="O58" s="18"/>
      <c r="P58" s="341" t="s">
        <v>113</v>
      </c>
      <c r="Q58" s="342"/>
      <c r="R58" s="343"/>
      <c r="S58" s="29"/>
    </row>
    <row r="59" spans="3:19" ht="28.5" customHeight="1" x14ac:dyDescent="0.4">
      <c r="C59" s="37"/>
      <c r="D59" s="27"/>
      <c r="E59" s="27"/>
      <c r="F59" s="27"/>
      <c r="G59" s="27"/>
      <c r="H59" s="18"/>
      <c r="I59" s="18"/>
      <c r="J59" s="27"/>
      <c r="K59" s="27"/>
      <c r="L59" s="27"/>
      <c r="M59" s="27"/>
      <c r="N59" s="18"/>
      <c r="O59" s="18"/>
      <c r="P59" s="138" t="s">
        <v>19</v>
      </c>
      <c r="Q59" s="238">
        <f>IF(Q19="〇",IF(Q54&gt;Q39*0.3/61,ROUNDUP(Q39*0.3/61,-3),ROUNDUP(Q54,-3)),IF(Q54&gt;200001,"200000",ROUNDUP(Q54,-3)))</f>
        <v>0</v>
      </c>
      <c r="R59" s="139" t="s">
        <v>2</v>
      </c>
      <c r="S59" s="29"/>
    </row>
    <row r="60" spans="3:19" s="125" customFormat="1" ht="30.75" customHeight="1" thickBot="1" x14ac:dyDescent="0.45">
      <c r="C60" s="140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344" t="s">
        <v>86</v>
      </c>
      <c r="Q60" s="345"/>
      <c r="R60" s="346"/>
      <c r="S60" s="141"/>
    </row>
    <row r="61" spans="3:19" x14ac:dyDescent="0.4">
      <c r="C61" s="37"/>
      <c r="D61" s="27"/>
      <c r="E61" s="27"/>
      <c r="F61" s="27"/>
      <c r="G61" s="27"/>
      <c r="H61" s="18"/>
      <c r="I61" s="18"/>
      <c r="J61" s="27"/>
      <c r="K61" s="27"/>
      <c r="L61" s="27"/>
      <c r="M61" s="27"/>
      <c r="N61" s="18"/>
      <c r="O61" s="18"/>
      <c r="P61" s="27"/>
      <c r="Q61" s="27"/>
      <c r="R61" s="27"/>
      <c r="S61" s="29"/>
    </row>
    <row r="62" spans="3:19" x14ac:dyDescent="0.4">
      <c r="C62" s="37"/>
      <c r="D62" s="27"/>
      <c r="E62" s="27"/>
      <c r="F62" s="27"/>
      <c r="G62" s="27"/>
      <c r="H62" s="18"/>
      <c r="I62" s="18"/>
      <c r="J62" s="27"/>
      <c r="K62" s="27"/>
      <c r="L62" s="27"/>
      <c r="M62" s="27"/>
      <c r="N62" s="18"/>
      <c r="O62" s="18"/>
      <c r="P62" s="27"/>
      <c r="Q62" s="27"/>
      <c r="R62" s="27"/>
      <c r="S62" s="29"/>
    </row>
    <row r="63" spans="3:19" ht="15" thickBot="1" x14ac:dyDescent="0.45">
      <c r="C63" s="37"/>
      <c r="D63" s="27"/>
      <c r="E63" s="27"/>
      <c r="F63" s="27"/>
      <c r="G63" s="27"/>
      <c r="H63" s="18"/>
      <c r="I63" s="18"/>
      <c r="J63" s="27"/>
      <c r="K63" s="27"/>
      <c r="L63" s="27"/>
      <c r="M63" s="27"/>
      <c r="N63" s="18"/>
      <c r="O63" s="18"/>
      <c r="P63" s="27"/>
      <c r="Q63" s="27"/>
      <c r="R63" s="27"/>
      <c r="S63" s="29"/>
    </row>
    <row r="64" spans="3:19" ht="38.25" customHeight="1" thickTop="1" x14ac:dyDescent="0.4">
      <c r="C64" s="37"/>
      <c r="D64" s="338" t="s">
        <v>101</v>
      </c>
      <c r="E64" s="339"/>
      <c r="F64" s="340"/>
      <c r="G64" s="130"/>
      <c r="H64" s="18"/>
      <c r="I64" s="18"/>
      <c r="J64" s="331" t="s">
        <v>8</v>
      </c>
      <c r="K64" s="316"/>
      <c r="L64" s="317"/>
      <c r="M64" s="130"/>
      <c r="N64" s="18"/>
      <c r="O64" s="18"/>
      <c r="P64" s="335" t="s">
        <v>1</v>
      </c>
      <c r="Q64" s="336"/>
      <c r="R64" s="337"/>
      <c r="S64" s="29"/>
    </row>
    <row r="65" spans="3:19" ht="30" customHeight="1" thickBot="1" x14ac:dyDescent="0.45">
      <c r="C65" s="37"/>
      <c r="D65" s="135" t="s">
        <v>19</v>
      </c>
      <c r="E65" s="237">
        <f>$Q$59</f>
        <v>0</v>
      </c>
      <c r="F65" s="114" t="s">
        <v>2</v>
      </c>
      <c r="G65" s="27"/>
      <c r="H65" s="134" t="s">
        <v>15</v>
      </c>
      <c r="I65" s="18"/>
      <c r="J65" s="135" t="s">
        <v>21</v>
      </c>
      <c r="K65" s="119">
        <v>33</v>
      </c>
      <c r="L65" s="114" t="s">
        <v>0</v>
      </c>
      <c r="M65" s="27"/>
      <c r="N65" s="134" t="s">
        <v>14</v>
      </c>
      <c r="O65" s="18"/>
      <c r="P65" s="142" t="s">
        <v>22</v>
      </c>
      <c r="Q65" s="236">
        <f>$E$65*$K$65</f>
        <v>0</v>
      </c>
      <c r="R65" s="143" t="s">
        <v>2</v>
      </c>
      <c r="S65" s="29"/>
    </row>
    <row r="66" spans="3:19" ht="15" thickTop="1" x14ac:dyDescent="0.4">
      <c r="C66" s="37"/>
      <c r="D66" s="27"/>
      <c r="E66" s="27"/>
      <c r="F66" s="27"/>
      <c r="G66" s="27"/>
      <c r="H66" s="18"/>
      <c r="I66" s="18"/>
      <c r="J66" s="27"/>
      <c r="K66" s="27"/>
      <c r="L66" s="27"/>
      <c r="M66" s="27"/>
      <c r="N66" s="18"/>
      <c r="O66" s="18"/>
      <c r="P66" s="217"/>
      <c r="Q66" s="218"/>
      <c r="R66" s="219"/>
      <c r="S66" s="29"/>
    </row>
    <row r="67" spans="3:19" ht="15" thickBot="1" x14ac:dyDescent="0.45">
      <c r="C67" s="37"/>
      <c r="D67" s="27"/>
      <c r="E67" s="66"/>
      <c r="F67" s="27"/>
      <c r="G67" s="27"/>
      <c r="H67" s="18"/>
      <c r="I67" s="18"/>
      <c r="J67" s="27"/>
      <c r="K67" s="27"/>
      <c r="L67" s="27"/>
      <c r="M67" s="27"/>
      <c r="N67" s="18"/>
      <c r="O67" s="18"/>
      <c r="P67" s="220"/>
      <c r="Q67" s="221"/>
      <c r="R67" s="222"/>
      <c r="S67" s="29"/>
    </row>
    <row r="68" spans="3:19" ht="15" thickTop="1" x14ac:dyDescent="0.4">
      <c r="C68" s="67"/>
      <c r="D68" s="31"/>
      <c r="E68" s="31"/>
      <c r="F68" s="31"/>
      <c r="G68" s="31"/>
      <c r="H68" s="144"/>
      <c r="I68" s="144"/>
      <c r="J68" s="31"/>
      <c r="K68" s="31"/>
      <c r="L68" s="31"/>
      <c r="M68" s="31"/>
      <c r="N68" s="144"/>
      <c r="O68" s="144"/>
      <c r="P68" s="31"/>
      <c r="Q68" s="31"/>
      <c r="R68" s="31"/>
      <c r="S68" s="32"/>
    </row>
  </sheetData>
  <sheetProtection sheet="1" objects="1" scenarios="1"/>
  <mergeCells count="24">
    <mergeCell ref="C3:T3"/>
    <mergeCell ref="D38:F38"/>
    <mergeCell ref="J38:L38"/>
    <mergeCell ref="P38:R38"/>
    <mergeCell ref="C15:E16"/>
    <mergeCell ref="B21:T21"/>
    <mergeCell ref="F19:J19"/>
    <mergeCell ref="Q19:S19"/>
    <mergeCell ref="R15:S16"/>
    <mergeCell ref="O15:Q16"/>
    <mergeCell ref="F15:N16"/>
    <mergeCell ref="P43:R43"/>
    <mergeCell ref="J43:L43"/>
    <mergeCell ref="D43:F43"/>
    <mergeCell ref="P64:R64"/>
    <mergeCell ref="J64:L64"/>
    <mergeCell ref="D64:F64"/>
    <mergeCell ref="D48:F48"/>
    <mergeCell ref="J48:L48"/>
    <mergeCell ref="P48:R48"/>
    <mergeCell ref="D53:F53"/>
    <mergeCell ref="P53:R53"/>
    <mergeCell ref="P58:R58"/>
    <mergeCell ref="P60:R60"/>
  </mergeCells>
  <phoneticPr fontId="1"/>
  <dataValidations count="2">
    <dataValidation type="list" allowBlank="1" showInputMessage="1" showErrorMessage="1" sqref="F35 L35">
      <formula1>"〇,　"</formula1>
    </dataValidation>
    <dataValidation type="list" allowBlank="1" showInputMessage="1" showErrorMessage="1" sqref="R15:S16">
      <formula1>"〇"</formula1>
    </dataValidation>
  </dataValidations>
  <printOptions horizontalCentered="1" verticalCentered="1"/>
  <pageMargins left="0" right="0" top="0" bottom="0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15</xdr:col>
                    <xdr:colOff>57150</xdr:colOff>
                    <xdr:row>65</xdr:row>
                    <xdr:rowOff>57150</xdr:rowOff>
                  </from>
                  <to>
                    <xdr:col>15</xdr:col>
                    <xdr:colOff>314325</xdr:colOff>
                    <xdr:row>66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回答!$B$4:$B$5</xm:f>
          </x14:formula1>
          <xm:sqref>F19:J19 Q19:S19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3:C34"/>
  <sheetViews>
    <sheetView workbookViewId="0">
      <selection activeCell="E14" sqref="E14"/>
    </sheetView>
  </sheetViews>
  <sheetFormatPr defaultRowHeight="18.75" x14ac:dyDescent="0.4"/>
  <sheetData>
    <row r="3" spans="2:3" x14ac:dyDescent="0.4">
      <c r="B3" s="202" t="s">
        <v>103</v>
      </c>
      <c r="C3" s="202" t="s">
        <v>110</v>
      </c>
    </row>
    <row r="4" spans="2:3" x14ac:dyDescent="0.4">
      <c r="B4" s="202" t="s">
        <v>102</v>
      </c>
      <c r="C4" s="202">
        <v>1</v>
      </c>
    </row>
    <row r="5" spans="2:3" x14ac:dyDescent="0.4">
      <c r="B5" s="202"/>
      <c r="C5" s="202">
        <v>2</v>
      </c>
    </row>
    <row r="6" spans="2:3" x14ac:dyDescent="0.4">
      <c r="B6" s="202"/>
      <c r="C6" s="202">
        <v>3</v>
      </c>
    </row>
    <row r="7" spans="2:3" x14ac:dyDescent="0.4">
      <c r="B7" s="202"/>
      <c r="C7" s="202">
        <v>4</v>
      </c>
    </row>
    <row r="8" spans="2:3" x14ac:dyDescent="0.4">
      <c r="B8" s="202"/>
      <c r="C8" s="202">
        <v>5</v>
      </c>
    </row>
    <row r="9" spans="2:3" x14ac:dyDescent="0.4">
      <c r="B9" s="202"/>
      <c r="C9" s="202">
        <v>6</v>
      </c>
    </row>
    <row r="10" spans="2:3" x14ac:dyDescent="0.4">
      <c r="B10" s="202"/>
      <c r="C10" s="202">
        <v>7</v>
      </c>
    </row>
    <row r="11" spans="2:3" x14ac:dyDescent="0.4">
      <c r="B11" s="202"/>
      <c r="C11" s="202">
        <v>8</v>
      </c>
    </row>
    <row r="12" spans="2:3" x14ac:dyDescent="0.4">
      <c r="B12" s="202"/>
      <c r="C12" s="202">
        <v>9</v>
      </c>
    </row>
    <row r="13" spans="2:3" x14ac:dyDescent="0.4">
      <c r="B13" s="202"/>
      <c r="C13" s="202">
        <v>10</v>
      </c>
    </row>
    <row r="14" spans="2:3" x14ac:dyDescent="0.4">
      <c r="B14" s="202"/>
      <c r="C14" s="202">
        <v>11</v>
      </c>
    </row>
    <row r="15" spans="2:3" x14ac:dyDescent="0.4">
      <c r="B15" s="202"/>
      <c r="C15" s="202">
        <v>12</v>
      </c>
    </row>
    <row r="16" spans="2:3" x14ac:dyDescent="0.4">
      <c r="B16" s="202"/>
      <c r="C16" s="202">
        <v>13</v>
      </c>
    </row>
    <row r="17" spans="2:3" x14ac:dyDescent="0.4">
      <c r="B17" s="202"/>
      <c r="C17" s="202">
        <v>14</v>
      </c>
    </row>
    <row r="18" spans="2:3" x14ac:dyDescent="0.4">
      <c r="B18" s="202"/>
      <c r="C18" s="202">
        <v>15</v>
      </c>
    </row>
    <row r="19" spans="2:3" x14ac:dyDescent="0.4">
      <c r="B19" s="202"/>
      <c r="C19" s="202">
        <v>16</v>
      </c>
    </row>
    <row r="20" spans="2:3" x14ac:dyDescent="0.4">
      <c r="B20" s="202"/>
      <c r="C20" s="202">
        <v>17</v>
      </c>
    </row>
    <row r="21" spans="2:3" x14ac:dyDescent="0.4">
      <c r="B21" s="202"/>
      <c r="C21" s="202">
        <v>18</v>
      </c>
    </row>
    <row r="22" spans="2:3" x14ac:dyDescent="0.4">
      <c r="B22" s="202"/>
      <c r="C22" s="202">
        <v>19</v>
      </c>
    </row>
    <row r="23" spans="2:3" x14ac:dyDescent="0.4">
      <c r="B23" s="202"/>
      <c r="C23" s="202">
        <v>20</v>
      </c>
    </row>
    <row r="24" spans="2:3" x14ac:dyDescent="0.4">
      <c r="B24" s="202"/>
      <c r="C24" s="202">
        <v>21</v>
      </c>
    </row>
    <row r="25" spans="2:3" x14ac:dyDescent="0.4">
      <c r="B25" s="202"/>
      <c r="C25" s="202">
        <v>22</v>
      </c>
    </row>
    <row r="26" spans="2:3" x14ac:dyDescent="0.4">
      <c r="B26" s="202"/>
      <c r="C26" s="202">
        <v>23</v>
      </c>
    </row>
    <row r="27" spans="2:3" x14ac:dyDescent="0.4">
      <c r="B27" s="202"/>
      <c r="C27" s="202">
        <v>24</v>
      </c>
    </row>
    <row r="28" spans="2:3" x14ac:dyDescent="0.4">
      <c r="B28" s="202"/>
      <c r="C28" s="202">
        <v>25</v>
      </c>
    </row>
    <row r="29" spans="2:3" x14ac:dyDescent="0.4">
      <c r="B29" s="202"/>
      <c r="C29" s="202">
        <v>26</v>
      </c>
    </row>
    <row r="30" spans="2:3" x14ac:dyDescent="0.4">
      <c r="B30" s="202"/>
      <c r="C30" s="202">
        <v>27</v>
      </c>
    </row>
    <row r="31" spans="2:3" x14ac:dyDescent="0.4">
      <c r="B31" s="202"/>
      <c r="C31" s="202">
        <v>28</v>
      </c>
    </row>
    <row r="32" spans="2:3" x14ac:dyDescent="0.4">
      <c r="B32" s="202"/>
      <c r="C32" s="202">
        <v>29</v>
      </c>
    </row>
    <row r="33" spans="2:3" x14ac:dyDescent="0.4">
      <c r="B33" s="202"/>
      <c r="C33" s="202">
        <v>30</v>
      </c>
    </row>
    <row r="34" spans="2:3" x14ac:dyDescent="0.4">
      <c r="B34" s="202"/>
      <c r="C34" s="202">
        <v>31</v>
      </c>
    </row>
  </sheetData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売上高方式（月平均）</vt:lpstr>
      <vt:lpstr>売上高方式(年平均)</vt:lpstr>
      <vt:lpstr>売上高方式(開業日以降総日数方式)</vt:lpstr>
      <vt:lpstr>売上高減少方式</vt:lpstr>
      <vt:lpstr>回答</vt:lpstr>
      <vt:lpstr>売上高減少方式!Print_Area</vt:lpstr>
      <vt:lpstr>'売上高方式（月平均）'!Print_Area</vt:lpstr>
      <vt:lpstr>'売上高方式(年平均)'!Print_Area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聡</dc:creator>
  <cp:lastModifiedBy>Administrator</cp:lastModifiedBy>
  <cp:lastPrinted>2021-06-14T07:05:02Z</cp:lastPrinted>
  <dcterms:created xsi:type="dcterms:W3CDTF">2021-05-05T00:02:03Z</dcterms:created>
  <dcterms:modified xsi:type="dcterms:W3CDTF">2021-06-17T06:31:07Z</dcterms:modified>
</cp:coreProperties>
</file>