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31.3.230\Common_D\40_水道\12_水道統計\R02　水道統計\09_ホームページ\"/>
    </mc:Choice>
  </mc:AlternateContent>
  <bookViews>
    <workbookView xWindow="0" yWindow="0" windowWidth="20490" windowHeight="7530"/>
  </bookViews>
  <sheets>
    <sheet name="A_表紙" sheetId="1" r:id="rId1"/>
    <sheet name="B_目次" sheetId="2" r:id="rId2"/>
    <sheet name="1_1都道府県別普及率" sheetId="3" r:id="rId3"/>
    <sheet name="1_2水道普及表" sheetId="4" r:id="rId4"/>
    <sheet name="1_3_主要指標" sheetId="5" r:id="rId5"/>
    <sheet name="2_1_施設別給水量" sheetId="6" r:id="rId6"/>
    <sheet name="2_2_施設別取水_実績" sheetId="7" r:id="rId7"/>
    <sheet name="2_3_ 施設別取水_計画" sheetId="8" r:id="rId8"/>
    <sheet name="2_4_施設別浄水量 " sheetId="20" r:id="rId9"/>
    <sheet name="2_5_用途別有収水量" sheetId="10" r:id="rId10"/>
    <sheet name="2_6_口径別有収水量" sheetId="21" r:id="rId11"/>
    <sheet name="3_1_施設概況（上水道)" sheetId="12" r:id="rId12"/>
    <sheet name="3_2_基幹管路" sheetId="22" r:id="rId13"/>
    <sheet name="3_3_総延長" sheetId="23" r:id="rId14"/>
    <sheet name="4_1_水道料金" sheetId="15" r:id="rId15"/>
    <sheet name="4_2損益計算" sheetId="16" r:id="rId16"/>
    <sheet name="4_3賃借対照" sheetId="17" r:id="rId17"/>
    <sheet name="5_専用水道" sheetId="25" r:id="rId18"/>
  </sheets>
  <externalReferences>
    <externalReference r:id="rId19"/>
    <externalReference r:id="rId20"/>
    <externalReference r:id="rId21"/>
  </externalReferences>
  <definedNames>
    <definedName name="_xlnm._FilterDatabase" localSheetId="17" hidden="1">'5_専用水道'!$A$2:$V$100</definedName>
    <definedName name="\R" localSheetId="4">'1_3_主要指標'!#REF!</definedName>
    <definedName name="\R" localSheetId="5">'[1]1_3_主要指標'!#REF!</definedName>
    <definedName name="\R" localSheetId="6">#REF!</definedName>
    <definedName name="\R" localSheetId="7">#REF!</definedName>
    <definedName name="\R" localSheetId="8">#REF!</definedName>
    <definedName name="\R" localSheetId="9">'[1]1_3_主要指標'!#REF!</definedName>
    <definedName name="\R" localSheetId="10">'[2]1_3_主要指標'!#REF!</definedName>
    <definedName name="\R" localSheetId="11">'[2]1_3_主要指標'!#REF!</definedName>
    <definedName name="\R" localSheetId="12">'[3]1_3_主要指標'!#REF!</definedName>
    <definedName name="\R" localSheetId="13">'[3]1_3_主要指標'!#REF!</definedName>
    <definedName name="\R" localSheetId="15">'[2]1_3_主要指標'!#REF!</definedName>
    <definedName name="\R" localSheetId="16">'[2]1_3_主要指標'!#REF!</definedName>
    <definedName name="\R" localSheetId="17">#REF!</definedName>
    <definedName name="\R">#REF!</definedName>
    <definedName name="H18以外更新" localSheetId="4">#REF!</definedName>
    <definedName name="H18以外更新" localSheetId="5">#REF!</definedName>
    <definedName name="H18以外更新" localSheetId="6">#REF!</definedName>
    <definedName name="H18以外更新" localSheetId="7">#REF!</definedName>
    <definedName name="H18以外更新" localSheetId="8">#REF!</definedName>
    <definedName name="H18以外更新" localSheetId="9">#REF!</definedName>
    <definedName name="H18以外更新" localSheetId="10">#REF!</definedName>
    <definedName name="H18以外更新" localSheetId="11">#REF!</definedName>
    <definedName name="H18以外更新" localSheetId="12">#REF!</definedName>
    <definedName name="H18以外更新" localSheetId="13">#REF!</definedName>
    <definedName name="H18以外更新" localSheetId="15">#REF!</definedName>
    <definedName name="H18以外更新" localSheetId="16">#REF!</definedName>
    <definedName name="H18以外更新" localSheetId="17">#REF!</definedName>
    <definedName name="H18以外更新">#REF!</definedName>
    <definedName name="H18以外新設" localSheetId="4">#REF!</definedName>
    <definedName name="H18以外新設" localSheetId="5">#REF!</definedName>
    <definedName name="H18以外新設" localSheetId="6">#REF!</definedName>
    <definedName name="H18以外新設" localSheetId="7">#REF!</definedName>
    <definedName name="H18以外新設" localSheetId="8">#REF!</definedName>
    <definedName name="H18以外新設" localSheetId="9">#REF!</definedName>
    <definedName name="H18以外新設" localSheetId="10">#REF!</definedName>
    <definedName name="H18以外新設" localSheetId="11">#REF!</definedName>
    <definedName name="H18以外新設" localSheetId="12">#REF!</definedName>
    <definedName name="H18以外新設" localSheetId="13">#REF!</definedName>
    <definedName name="H18以外新設" localSheetId="15">#REF!</definedName>
    <definedName name="H18以外新設" localSheetId="16">#REF!</definedName>
    <definedName name="H18以外新設" localSheetId="17">#REF!</definedName>
    <definedName name="H18以外新設">#REF!</definedName>
    <definedName name="H18更新" localSheetId="4">#REF!</definedName>
    <definedName name="H18更新" localSheetId="5">#REF!</definedName>
    <definedName name="H18更新" localSheetId="6">#REF!</definedName>
    <definedName name="H18更新" localSheetId="7">#REF!</definedName>
    <definedName name="H18更新" localSheetId="8">#REF!</definedName>
    <definedName name="H18更新" localSheetId="9">#REF!</definedName>
    <definedName name="H18更新" localSheetId="10">#REF!</definedName>
    <definedName name="H18更新" localSheetId="11">#REF!</definedName>
    <definedName name="H18更新" localSheetId="12">#REF!</definedName>
    <definedName name="H18更新" localSheetId="13">#REF!</definedName>
    <definedName name="H18更新" localSheetId="15">#REF!</definedName>
    <definedName name="H18更新" localSheetId="16">#REF!</definedName>
    <definedName name="H18更新" localSheetId="17">#REF!</definedName>
    <definedName name="H18更新">#REF!</definedName>
    <definedName name="H18新設" localSheetId="4">#REF!</definedName>
    <definedName name="H18新設" localSheetId="5">#REF!</definedName>
    <definedName name="H18新設" localSheetId="6">#REF!</definedName>
    <definedName name="H18新設" localSheetId="7">#REF!</definedName>
    <definedName name="H18新設" localSheetId="8">#REF!</definedName>
    <definedName name="H18新設" localSheetId="9">#REF!</definedName>
    <definedName name="H18新設" localSheetId="10">#REF!</definedName>
    <definedName name="H18新設" localSheetId="11">#REF!</definedName>
    <definedName name="H18新設" localSheetId="12">#REF!</definedName>
    <definedName name="H18新設" localSheetId="13">#REF!</definedName>
    <definedName name="H18新設" localSheetId="15">#REF!</definedName>
    <definedName name="H18新設" localSheetId="16">#REF!</definedName>
    <definedName name="H18新設" localSheetId="17">#REF!</definedName>
    <definedName name="H18新設">#REF!</definedName>
    <definedName name="H19以外更新" localSheetId="4">#REF!</definedName>
    <definedName name="H19以外更新" localSheetId="5">#REF!</definedName>
    <definedName name="H19以外更新" localSheetId="6">#REF!</definedName>
    <definedName name="H19以外更新" localSheetId="7">#REF!</definedName>
    <definedName name="H19以外更新" localSheetId="8">#REF!</definedName>
    <definedName name="H19以外更新" localSheetId="9">#REF!</definedName>
    <definedName name="H19以外更新" localSheetId="10">#REF!</definedName>
    <definedName name="H19以外更新" localSheetId="11">#REF!</definedName>
    <definedName name="H19以外更新" localSheetId="12">#REF!</definedName>
    <definedName name="H19以外更新" localSheetId="13">#REF!</definedName>
    <definedName name="H19以外更新" localSheetId="15">#REF!</definedName>
    <definedName name="H19以外更新" localSheetId="16">#REF!</definedName>
    <definedName name="H19以外更新" localSheetId="17">#REF!</definedName>
    <definedName name="H19以外更新">#REF!</definedName>
    <definedName name="H19以外新設" localSheetId="4">#REF!</definedName>
    <definedName name="H19以外新設" localSheetId="5">#REF!</definedName>
    <definedName name="H19以外新設" localSheetId="6">#REF!</definedName>
    <definedName name="H19以外新設" localSheetId="7">#REF!</definedName>
    <definedName name="H19以外新設" localSheetId="8">#REF!</definedName>
    <definedName name="H19以外新設" localSheetId="9">#REF!</definedName>
    <definedName name="H19以外新設" localSheetId="10">#REF!</definedName>
    <definedName name="H19以外新設" localSheetId="11">#REF!</definedName>
    <definedName name="H19以外新設" localSheetId="12">#REF!</definedName>
    <definedName name="H19以外新設" localSheetId="13">#REF!</definedName>
    <definedName name="H19以外新設" localSheetId="15">#REF!</definedName>
    <definedName name="H19以外新設" localSheetId="16">#REF!</definedName>
    <definedName name="H19以外新設" localSheetId="17">#REF!</definedName>
    <definedName name="H19以外新設">#REF!</definedName>
    <definedName name="H19更新" localSheetId="4">#REF!</definedName>
    <definedName name="H19更新" localSheetId="5">#REF!</definedName>
    <definedName name="H19更新" localSheetId="6">#REF!</definedName>
    <definedName name="H19更新" localSheetId="7">#REF!</definedName>
    <definedName name="H19更新" localSheetId="8">#REF!</definedName>
    <definedName name="H19更新" localSheetId="9">#REF!</definedName>
    <definedName name="H19更新" localSheetId="10">#REF!</definedName>
    <definedName name="H19更新" localSheetId="11">#REF!</definedName>
    <definedName name="H19更新" localSheetId="12">#REF!</definedName>
    <definedName name="H19更新" localSheetId="13">#REF!</definedName>
    <definedName name="H19更新" localSheetId="15">#REF!</definedName>
    <definedName name="H19更新" localSheetId="16">#REF!</definedName>
    <definedName name="H19更新" localSheetId="17">#REF!</definedName>
    <definedName name="H19更新">#REF!</definedName>
    <definedName name="H19新設" localSheetId="4">#REF!</definedName>
    <definedName name="H19新設" localSheetId="5">#REF!</definedName>
    <definedName name="H19新設" localSheetId="6">#REF!</definedName>
    <definedName name="H19新設" localSheetId="7">#REF!</definedName>
    <definedName name="H19新設" localSheetId="8">#REF!</definedName>
    <definedName name="H19新設" localSheetId="9">#REF!</definedName>
    <definedName name="H19新設" localSheetId="10">#REF!</definedName>
    <definedName name="H19新設" localSheetId="11">#REF!</definedName>
    <definedName name="H19新設" localSheetId="12">#REF!</definedName>
    <definedName name="H19新設" localSheetId="13">#REF!</definedName>
    <definedName name="H19新設" localSheetId="15">#REF!</definedName>
    <definedName name="H19新設" localSheetId="16">#REF!</definedName>
    <definedName name="H19新設" localSheetId="17">#REF!</definedName>
    <definedName name="H19新設">#REF!</definedName>
    <definedName name="H19統計" localSheetId="4">#REF!</definedName>
    <definedName name="H19統計" localSheetId="5">#REF!</definedName>
    <definedName name="H19統計" localSheetId="6">#REF!</definedName>
    <definedName name="H19統計" localSheetId="7">#REF!</definedName>
    <definedName name="H19統計" localSheetId="8">#REF!</definedName>
    <definedName name="H19統計" localSheetId="9">#REF!</definedName>
    <definedName name="H19統計" localSheetId="10">#REF!</definedName>
    <definedName name="H19統計" localSheetId="11">#REF!</definedName>
    <definedName name="H19統計" localSheetId="12">#REF!</definedName>
    <definedName name="H19統計" localSheetId="13">#REF!</definedName>
    <definedName name="H19統計" localSheetId="15">#REF!</definedName>
    <definedName name="H19統計" localSheetId="16">#REF!</definedName>
    <definedName name="H19統計" localSheetId="17">#REF!</definedName>
    <definedName name="H19統計">#REF!</definedName>
    <definedName name="H20以外更新" localSheetId="4">#REF!</definedName>
    <definedName name="H20以外更新" localSheetId="5">#REF!</definedName>
    <definedName name="H20以外更新" localSheetId="6">#REF!</definedName>
    <definedName name="H20以外更新" localSheetId="7">#REF!</definedName>
    <definedName name="H20以外更新" localSheetId="8">#REF!</definedName>
    <definedName name="H20以外更新" localSheetId="9">#REF!</definedName>
    <definedName name="H20以外更新" localSheetId="10">#REF!</definedName>
    <definedName name="H20以外更新" localSheetId="11">#REF!</definedName>
    <definedName name="H20以外更新" localSheetId="12">#REF!</definedName>
    <definedName name="H20以外更新" localSheetId="13">#REF!</definedName>
    <definedName name="H20以外更新" localSheetId="15">#REF!</definedName>
    <definedName name="H20以外更新" localSheetId="16">#REF!</definedName>
    <definedName name="H20以外更新" localSheetId="17">#REF!</definedName>
    <definedName name="H20以外更新">#REF!</definedName>
    <definedName name="H20以外新設" localSheetId="4">#REF!</definedName>
    <definedName name="H20以外新設" localSheetId="5">#REF!</definedName>
    <definedName name="H20以外新設" localSheetId="6">#REF!</definedName>
    <definedName name="H20以外新設" localSheetId="7">#REF!</definedName>
    <definedName name="H20以外新設" localSheetId="8">#REF!</definedName>
    <definedName name="H20以外新設" localSheetId="9">#REF!</definedName>
    <definedName name="H20以外新設" localSheetId="10">#REF!</definedName>
    <definedName name="H20以外新設" localSheetId="11">#REF!</definedName>
    <definedName name="H20以外新設" localSheetId="12">#REF!</definedName>
    <definedName name="H20以外新設" localSheetId="13">#REF!</definedName>
    <definedName name="H20以外新設" localSheetId="15">#REF!</definedName>
    <definedName name="H20以外新設" localSheetId="16">#REF!</definedName>
    <definedName name="H20以外新設" localSheetId="17">#REF!</definedName>
    <definedName name="H20以外新設">#REF!</definedName>
    <definedName name="H20更新" localSheetId="4">#REF!</definedName>
    <definedName name="H20更新" localSheetId="5">#REF!</definedName>
    <definedName name="H20更新" localSheetId="6">#REF!</definedName>
    <definedName name="H20更新" localSheetId="7">#REF!</definedName>
    <definedName name="H20更新" localSheetId="8">#REF!</definedName>
    <definedName name="H20更新" localSheetId="9">#REF!</definedName>
    <definedName name="H20更新" localSheetId="10">#REF!</definedName>
    <definedName name="H20更新" localSheetId="11">#REF!</definedName>
    <definedName name="H20更新" localSheetId="12">#REF!</definedName>
    <definedName name="H20更新" localSheetId="13">#REF!</definedName>
    <definedName name="H20更新" localSheetId="15">#REF!</definedName>
    <definedName name="H20更新" localSheetId="16">#REF!</definedName>
    <definedName name="H20更新" localSheetId="17">#REF!</definedName>
    <definedName name="H20更新">#REF!</definedName>
    <definedName name="H20新設" localSheetId="4">#REF!</definedName>
    <definedName name="H20新設" localSheetId="5">#REF!</definedName>
    <definedName name="H20新設" localSheetId="6">#REF!</definedName>
    <definedName name="H20新設" localSheetId="7">#REF!</definedName>
    <definedName name="H20新設" localSheetId="8">#REF!</definedName>
    <definedName name="H20新設" localSheetId="9">#REF!</definedName>
    <definedName name="H20新設" localSheetId="10">#REF!</definedName>
    <definedName name="H20新設" localSheetId="11">#REF!</definedName>
    <definedName name="H20新設" localSheetId="12">#REF!</definedName>
    <definedName name="H20新設" localSheetId="13">#REF!</definedName>
    <definedName name="H20新設" localSheetId="15">#REF!</definedName>
    <definedName name="H20新設" localSheetId="16">#REF!</definedName>
    <definedName name="H20新設" localSheetId="17">#REF!</definedName>
    <definedName name="H20新設">#REF!</definedName>
    <definedName name="H20統計" localSheetId="4">#REF!</definedName>
    <definedName name="H20統計" localSheetId="5">#REF!</definedName>
    <definedName name="H20統計" localSheetId="6">#REF!</definedName>
    <definedName name="H20統計" localSheetId="7">#REF!</definedName>
    <definedName name="H20統計" localSheetId="8">#REF!</definedName>
    <definedName name="H20統計" localSheetId="9">#REF!</definedName>
    <definedName name="H20統計" localSheetId="10">#REF!</definedName>
    <definedName name="H20統計" localSheetId="11">#REF!</definedName>
    <definedName name="H20統計" localSheetId="12">#REF!</definedName>
    <definedName name="H20統計" localSheetId="13">#REF!</definedName>
    <definedName name="H20統計" localSheetId="15">#REF!</definedName>
    <definedName name="H20統計" localSheetId="16">#REF!</definedName>
    <definedName name="H20統計" localSheetId="17">#REF!</definedName>
    <definedName name="H20統計">#REF!</definedName>
    <definedName name="H21調査" localSheetId="4">#REF!</definedName>
    <definedName name="H21調査" localSheetId="5">#REF!</definedName>
    <definedName name="H21調査" localSheetId="6">#REF!</definedName>
    <definedName name="H21調査" localSheetId="7">#REF!</definedName>
    <definedName name="H21調査" localSheetId="8">#REF!</definedName>
    <definedName name="H21調査" localSheetId="9">#REF!</definedName>
    <definedName name="H21調査" localSheetId="10">#REF!</definedName>
    <definedName name="H21調査" localSheetId="11">#REF!</definedName>
    <definedName name="H21調査" localSheetId="12">#REF!</definedName>
    <definedName name="H21調査" localSheetId="13">#REF!</definedName>
    <definedName name="H21調査" localSheetId="15">#REF!</definedName>
    <definedName name="H21調査" localSheetId="16">#REF!</definedName>
    <definedName name="H21調査" localSheetId="17">#REF!</definedName>
    <definedName name="H21調査">#REF!</definedName>
    <definedName name="_xlnm.Print_Area" localSheetId="2">'1_1都道府県別普及率'!$B$1:$R$28</definedName>
    <definedName name="_xlnm.Print_Area" localSheetId="3">'1_2水道普及表'!$B$4:$AA$56</definedName>
    <definedName name="_xlnm.Print_Area" localSheetId="4">'1_3_主要指標'!$A$1:$BK$40</definedName>
    <definedName name="_xlnm.Print_Area" localSheetId="5">'2_1_施設別給水量'!$A$1:$AL$29</definedName>
    <definedName name="_xlnm.Print_Area" localSheetId="6">'2_2_施設別取水_実績'!$A$1:$AD$27</definedName>
    <definedName name="_xlnm.Print_Area" localSheetId="7">'2_3_ 施設別取水_計画'!$A$1:$AD$27</definedName>
    <definedName name="_xlnm.Print_Area" localSheetId="8">'2_4_施設別浄水量 '!$A$1:$AA$28</definedName>
    <definedName name="_xlnm.Print_Area" localSheetId="9">'2_5_用途別有収水量'!$A$1:$S$28</definedName>
    <definedName name="_xlnm.Print_Area" localSheetId="10">'2_6_口径別有収水量'!$A$1:$Q$25</definedName>
    <definedName name="_xlnm.Print_Area" localSheetId="11">'3_1_施設概況（上水道)'!$A$1:$Z$26</definedName>
    <definedName name="_xlnm.Print_Area" localSheetId="12">'3_2_基幹管路'!$A$1:$AC$26</definedName>
    <definedName name="_xlnm.Print_Area" localSheetId="13">'3_3_総延長'!$A$1:$AD$25</definedName>
    <definedName name="_xlnm.Print_Area" localSheetId="14">'4_1_水道料金'!$B$1:$AG$41</definedName>
    <definedName name="_xlnm.Print_Area" localSheetId="15">'4_2損益計算'!$A$1:$AF$27</definedName>
    <definedName name="_xlnm.Print_Area" localSheetId="16">'4_3賃借対照'!$A$1:$AG$29</definedName>
    <definedName name="_xlnm.Print_Area" localSheetId="0">A_表紙!$A$1:$M$30</definedName>
    <definedName name="_xlnm.Print_Area" localSheetId="1">B_目次!$A$1:$N$43</definedName>
    <definedName name="_xlnm.Print_Area">#REF!</definedName>
    <definedName name="_xlnm.Print_Titles" localSheetId="3">'1_2水道普及表'!$4:$10</definedName>
    <definedName name="_xlnm.Print_Titles" localSheetId="8">'2_4_施設別浄水量 '!$A:$A</definedName>
    <definedName name="_xlnm.Print_Titles" localSheetId="9">'2_5_用途別有収水量'!$A:$A</definedName>
    <definedName name="_xlnm.Print_Titles" localSheetId="10">'2_6_口径別有収水量'!$A:$A</definedName>
    <definedName name="_xlnm.Print_Titles" localSheetId="15">'4_2損益計算'!$A:$A</definedName>
    <definedName name="_xlnm.Print_Titles" localSheetId="16">'4_3賃借対照'!$A:$A</definedName>
    <definedName name="給水人口" localSheetId="4">#REF!</definedName>
    <definedName name="給水人口" localSheetId="5">#REF!</definedName>
    <definedName name="給水人口" localSheetId="6">#REF!</definedName>
    <definedName name="給水人口" localSheetId="7">#REF!</definedName>
    <definedName name="給水人口" localSheetId="8">#REF!</definedName>
    <definedName name="給水人口" localSheetId="9">#REF!</definedName>
    <definedName name="給水人口" localSheetId="10">#REF!</definedName>
    <definedName name="給水人口" localSheetId="11">#REF!</definedName>
    <definedName name="給水人口" localSheetId="12">#REF!</definedName>
    <definedName name="給水人口" localSheetId="13">#REF!</definedName>
    <definedName name="給水人口" localSheetId="15">#REF!</definedName>
    <definedName name="給水人口" localSheetId="16">#REF!</definedName>
    <definedName name="給水人口" localSheetId="17">#REF!</definedName>
    <definedName name="給水人口">#REF!</definedName>
    <definedName name="総延長" localSheetId="4">#REF!</definedName>
    <definedName name="総延長" localSheetId="5">#REF!</definedName>
    <definedName name="総延長" localSheetId="6">#REF!</definedName>
    <definedName name="総延長" localSheetId="7">#REF!</definedName>
    <definedName name="総延長" localSheetId="8">#REF!</definedName>
    <definedName name="総延長" localSheetId="9">#REF!</definedName>
    <definedName name="総延長" localSheetId="10">#REF!</definedName>
    <definedName name="総延長" localSheetId="11">#REF!</definedName>
    <definedName name="総延長" localSheetId="12">#REF!</definedName>
    <definedName name="総延長" localSheetId="13">#REF!</definedName>
    <definedName name="総延長" localSheetId="15">#REF!</definedName>
    <definedName name="総延長" localSheetId="16">#REF!</definedName>
    <definedName name="総延長" localSheetId="17">#REF!</definedName>
    <definedName name="総延長">#REF!</definedName>
    <definedName name="耐震管" localSheetId="4">#REF!</definedName>
    <definedName name="耐震管" localSheetId="5">#REF!</definedName>
    <definedName name="耐震管" localSheetId="6">#REF!</definedName>
    <definedName name="耐震管" localSheetId="7">#REF!</definedName>
    <definedName name="耐震管" localSheetId="8">#REF!</definedName>
    <definedName name="耐震管" localSheetId="9">#REF!</definedName>
    <definedName name="耐震管" localSheetId="10">#REF!</definedName>
    <definedName name="耐震管" localSheetId="11">#REF!</definedName>
    <definedName name="耐震管" localSheetId="12">#REF!</definedName>
    <definedName name="耐震管" localSheetId="13">#REF!</definedName>
    <definedName name="耐震管" localSheetId="15">#REF!</definedName>
    <definedName name="耐震管" localSheetId="16">#REF!</definedName>
    <definedName name="耐震管" localSheetId="17">#REF!</definedName>
    <definedName name="耐震管">#REF!</definedName>
    <definedName name="耐震管以外" localSheetId="4">#REF!</definedName>
    <definedName name="耐震管以外" localSheetId="5">#REF!</definedName>
    <definedName name="耐震管以外" localSheetId="6">#REF!</definedName>
    <definedName name="耐震管以外" localSheetId="7">#REF!</definedName>
    <definedName name="耐震管以外" localSheetId="8">#REF!</definedName>
    <definedName name="耐震管以外" localSheetId="9">#REF!</definedName>
    <definedName name="耐震管以外" localSheetId="10">#REF!</definedName>
    <definedName name="耐震管以外" localSheetId="11">#REF!</definedName>
    <definedName name="耐震管以外" localSheetId="12">#REF!</definedName>
    <definedName name="耐震管以外" localSheetId="13">#REF!</definedName>
    <definedName name="耐震管以外" localSheetId="15">#REF!</definedName>
    <definedName name="耐震管以外" localSheetId="16">#REF!</definedName>
    <definedName name="耐震管以外" localSheetId="17">#REF!</definedName>
    <definedName name="耐震管以外">#REF!</definedName>
    <definedName name="都道府県" localSheetId="4">#REF!</definedName>
    <definedName name="都道府県" localSheetId="5">#REF!</definedName>
    <definedName name="都道府県" localSheetId="6">#REF!</definedName>
    <definedName name="都道府県" localSheetId="7">#REF!</definedName>
    <definedName name="都道府県" localSheetId="8">#REF!</definedName>
    <definedName name="都道府県" localSheetId="9">#REF!</definedName>
    <definedName name="都道府県" localSheetId="10">#REF!</definedName>
    <definedName name="都道府県" localSheetId="11">#REF!</definedName>
    <definedName name="都道府県" localSheetId="12">#REF!</definedName>
    <definedName name="都道府県" localSheetId="13">#REF!</definedName>
    <definedName name="都道府県" localSheetId="15">#REF!</definedName>
    <definedName name="都道府県" localSheetId="16">#REF!</definedName>
    <definedName name="都道府県" localSheetId="17">#REF!</definedName>
    <definedName name="都道府県">#REF!</definedName>
  </definedNames>
  <calcPr calcId="162913"/>
</workbook>
</file>

<file path=xl/calcChain.xml><?xml version="1.0" encoding="utf-8"?>
<calcChain xmlns="http://schemas.openxmlformats.org/spreadsheetml/2006/main">
  <c r="B29" i="17" l="1"/>
  <c r="C29" i="17"/>
  <c r="D29" i="17"/>
  <c r="E29" i="17"/>
  <c r="F29" i="17"/>
  <c r="G29" i="17"/>
  <c r="H29" i="17"/>
  <c r="I29" i="17"/>
  <c r="J29" i="17"/>
  <c r="K29" i="17"/>
  <c r="L29" i="17"/>
  <c r="M29" i="17"/>
  <c r="N29" i="17"/>
  <c r="O29" i="17"/>
  <c r="P29" i="17"/>
  <c r="Q29" i="17"/>
  <c r="R29" i="17"/>
  <c r="S29" i="17"/>
  <c r="T29" i="17"/>
  <c r="U29" i="17"/>
  <c r="V29" i="17"/>
  <c r="W29" i="17"/>
  <c r="X29" i="17"/>
  <c r="Y29" i="17"/>
  <c r="Z29" i="17"/>
  <c r="AA29" i="17"/>
  <c r="AB29" i="17"/>
  <c r="AC29" i="17"/>
  <c r="AD29" i="17"/>
  <c r="AE29" i="17"/>
  <c r="AF29" i="17"/>
  <c r="AG29" i="17"/>
  <c r="B27" i="16"/>
  <c r="C27" i="16"/>
  <c r="D27" i="16"/>
  <c r="E27" i="16"/>
  <c r="F27" i="16"/>
  <c r="G27" i="16"/>
  <c r="H27" i="16"/>
  <c r="I27" i="16"/>
  <c r="J27" i="16"/>
  <c r="K27" i="16"/>
  <c r="L27" i="16"/>
  <c r="M27" i="16"/>
  <c r="N27" i="16"/>
  <c r="O27" i="16"/>
  <c r="P27" i="16"/>
  <c r="Q27" i="16"/>
  <c r="R27" i="16"/>
  <c r="S27" i="16"/>
  <c r="T27" i="16"/>
  <c r="U27" i="16"/>
  <c r="V27" i="16"/>
  <c r="W27" i="16"/>
  <c r="X27" i="16"/>
  <c r="Y27" i="16"/>
  <c r="Z27" i="16"/>
  <c r="AA27" i="16"/>
  <c r="AB27" i="16"/>
  <c r="AC27" i="16"/>
  <c r="AD27" i="16"/>
  <c r="AE27" i="16"/>
  <c r="AF27" i="16"/>
  <c r="G4" i="15" l="1"/>
  <c r="AC4" i="15" s="1"/>
  <c r="L4" i="15"/>
  <c r="P4" i="15"/>
  <c r="Q4" i="15"/>
  <c r="R4" i="15"/>
  <c r="T4" i="15"/>
  <c r="V4" i="15"/>
  <c r="W4" i="15"/>
  <c r="AB4" i="15"/>
  <c r="AB38" i="15" s="1"/>
  <c r="K6" i="15"/>
  <c r="AB6" i="15" s="1"/>
  <c r="P6" i="15"/>
  <c r="R6" i="15"/>
  <c r="V6" i="15"/>
  <c r="X6" i="15"/>
  <c r="Y6" i="15"/>
  <c r="Z6" i="15"/>
  <c r="AC6" i="15" s="1"/>
  <c r="K7" i="15"/>
  <c r="AG7" i="15" s="1"/>
  <c r="P7" i="15"/>
  <c r="R7" i="15"/>
  <c r="V7" i="15"/>
  <c r="X7" i="15"/>
  <c r="Y7" i="15"/>
  <c r="AA7" i="15"/>
  <c r="AF7" i="15"/>
  <c r="AE11" i="15"/>
  <c r="K12" i="15"/>
  <c r="AB12" i="15" s="1"/>
  <c r="P12" i="15"/>
  <c r="AC12" i="15" s="1"/>
  <c r="Z12" i="15"/>
  <c r="AD12" i="15"/>
  <c r="K13" i="15"/>
  <c r="AG13" i="15" s="1"/>
  <c r="P13" i="15"/>
  <c r="AA13" i="15"/>
  <c r="AF13" i="15" s="1"/>
  <c r="AE13" i="15"/>
  <c r="AB14" i="15"/>
  <c r="AC14" i="15"/>
  <c r="AD14" i="15"/>
  <c r="AE15" i="15"/>
  <c r="AF15" i="15"/>
  <c r="AG15" i="15"/>
  <c r="G18" i="15"/>
  <c r="G19" i="15"/>
  <c r="AB21" i="15"/>
  <c r="AC21" i="15"/>
  <c r="AD21" i="15"/>
  <c r="AE21" i="15"/>
  <c r="AF21" i="15"/>
  <c r="AG21" i="15"/>
  <c r="K22" i="15"/>
  <c r="P22" i="15"/>
  <c r="R22" i="15"/>
  <c r="T22" i="15"/>
  <c r="U22" i="15"/>
  <c r="Z22" i="15"/>
  <c r="AB22" i="15"/>
  <c r="K23" i="15"/>
  <c r="AE23" i="15" s="1"/>
  <c r="P23" i="15"/>
  <c r="R23" i="15"/>
  <c r="T23" i="15"/>
  <c r="U23" i="15"/>
  <c r="AA23" i="15"/>
  <c r="K24" i="15"/>
  <c r="AB24" i="15" s="1"/>
  <c r="P24" i="15"/>
  <c r="AD24" i="15" s="1"/>
  <c r="Z24" i="15"/>
  <c r="K25" i="15"/>
  <c r="AG25" i="15" s="1"/>
  <c r="P25" i="15"/>
  <c r="AA25" i="15"/>
  <c r="AF25" i="15" s="1"/>
  <c r="AE25" i="15"/>
  <c r="K26" i="15"/>
  <c r="AB26" i="15" s="1"/>
  <c r="P26" i="15"/>
  <c r="AC26" i="15" s="1"/>
  <c r="Z26" i="15"/>
  <c r="AD26" i="15"/>
  <c r="K27" i="15"/>
  <c r="AG27" i="15" s="1"/>
  <c r="P27" i="15"/>
  <c r="AA27" i="15"/>
  <c r="AE27" i="15"/>
  <c r="AF27" i="15"/>
  <c r="P28" i="15"/>
  <c r="AC28" i="15" s="1"/>
  <c r="Z28" i="15"/>
  <c r="AB28" i="15" s="1"/>
  <c r="P29" i="15"/>
  <c r="AF29" i="15" s="1"/>
  <c r="AA29" i="15"/>
  <c r="AE29" i="15" s="1"/>
  <c r="AG29" i="15"/>
  <c r="K30" i="15"/>
  <c r="P30" i="15"/>
  <c r="AB30" i="15"/>
  <c r="AC30" i="15"/>
  <c r="AD30" i="15"/>
  <c r="K31" i="15"/>
  <c r="P31" i="15"/>
  <c r="AF31" i="15" s="1"/>
  <c r="AE31" i="15"/>
  <c r="AB32" i="15"/>
  <c r="AC32" i="15"/>
  <c r="AD32" i="15"/>
  <c r="AE32" i="15"/>
  <c r="AF32" i="15"/>
  <c r="AG32" i="15"/>
  <c r="AB33" i="15"/>
  <c r="AC33" i="15"/>
  <c r="AD33" i="15"/>
  <c r="AE33" i="15"/>
  <c r="AF33" i="15"/>
  <c r="AG33" i="15"/>
  <c r="AB34" i="15"/>
  <c r="AC34" i="15"/>
  <c r="AD34" i="15"/>
  <c r="AE34" i="15"/>
  <c r="AF34" i="15"/>
  <c r="AG34" i="15"/>
  <c r="AB35" i="15"/>
  <c r="AC35" i="15"/>
  <c r="AD35" i="15"/>
  <c r="AE35" i="15"/>
  <c r="AF35" i="15"/>
  <c r="AG35" i="15"/>
  <c r="AB36" i="15"/>
  <c r="AC36" i="15"/>
  <c r="AD36" i="15"/>
  <c r="AE36" i="15"/>
  <c r="AF36" i="15"/>
  <c r="AG36" i="15"/>
  <c r="C37" i="15"/>
  <c r="D37" i="15"/>
  <c r="AF4" i="15" l="1"/>
  <c r="AC37" i="15"/>
  <c r="AB39" i="15"/>
  <c r="AB37" i="15"/>
  <c r="AD28" i="15"/>
  <c r="AC24" i="15"/>
  <c r="AC39" i="15" s="1"/>
  <c r="AE7" i="15"/>
  <c r="AD6" i="15"/>
  <c r="AE4" i="15"/>
  <c r="AG31" i="15"/>
  <c r="AD4" i="15"/>
  <c r="AT8" i="5"/>
  <c r="AU8" i="5"/>
  <c r="AV8" i="5"/>
  <c r="AW8" i="5"/>
  <c r="AX8" i="5"/>
  <c r="AY8" i="5"/>
  <c r="AZ8" i="5"/>
  <c r="BA8" i="5"/>
  <c r="AT9" i="5"/>
  <c r="AU9" i="5"/>
  <c r="AV9" i="5"/>
  <c r="AW9" i="5"/>
  <c r="AX9" i="5"/>
  <c r="AY9" i="5"/>
  <c r="AZ9" i="5"/>
  <c r="BA9" i="5"/>
  <c r="AT13" i="5"/>
  <c r="AU13" i="5"/>
  <c r="AV13" i="5"/>
  <c r="AW13" i="5"/>
  <c r="AX13" i="5"/>
  <c r="AY13" i="5"/>
  <c r="AZ13" i="5"/>
  <c r="BA13" i="5"/>
  <c r="AT16" i="5"/>
  <c r="AU16" i="5"/>
  <c r="AV16" i="5"/>
  <c r="AW16" i="5"/>
  <c r="AX16" i="5"/>
  <c r="AY16" i="5"/>
  <c r="AZ16" i="5"/>
  <c r="BA16" i="5"/>
  <c r="AT29" i="5"/>
  <c r="AU29" i="5"/>
  <c r="AV29" i="5"/>
  <c r="AW29" i="5"/>
  <c r="AX29" i="5"/>
  <c r="AY29" i="5"/>
  <c r="AZ29" i="5"/>
  <c r="BA29" i="5"/>
  <c r="AT39" i="5"/>
  <c r="AU39" i="5"/>
  <c r="AV39" i="5"/>
  <c r="AW39" i="5"/>
  <c r="AX39" i="5"/>
  <c r="AY39" i="5"/>
  <c r="AZ39" i="5"/>
  <c r="BA39" i="5"/>
  <c r="AE38" i="15" l="1"/>
  <c r="AE37" i="15"/>
  <c r="AE39" i="15"/>
  <c r="AF38" i="15"/>
  <c r="AF37" i="15"/>
  <c r="AF39" i="15"/>
  <c r="AC38" i="15"/>
  <c r="AG4" i="15"/>
  <c r="AD37" i="15"/>
  <c r="AD39" i="15"/>
  <c r="AD38" i="15"/>
  <c r="C54" i="4"/>
  <c r="D54" i="4"/>
  <c r="E54" i="4"/>
  <c r="F54" i="4"/>
  <c r="G54" i="4"/>
  <c r="H54" i="4"/>
  <c r="I54" i="4"/>
  <c r="J54" i="4"/>
  <c r="K54" i="4"/>
  <c r="L54" i="4"/>
  <c r="M54" i="4"/>
  <c r="N54" i="4"/>
  <c r="O54" i="4"/>
  <c r="P54" i="4"/>
  <c r="Q54" i="4"/>
  <c r="R54" i="4"/>
  <c r="S54" i="4"/>
  <c r="T54" i="4"/>
  <c r="U54" i="4"/>
  <c r="V54" i="4"/>
  <c r="W54" i="4"/>
  <c r="X54" i="4" s="1"/>
  <c r="Y54" i="4"/>
  <c r="Z54" i="4"/>
  <c r="AA54" i="4"/>
  <c r="AG38" i="15" l="1"/>
  <c r="AG39" i="15"/>
  <c r="AG37" i="15"/>
</calcChain>
</file>

<file path=xl/sharedStrings.xml><?xml version="1.0" encoding="utf-8"?>
<sst xmlns="http://schemas.openxmlformats.org/spreadsheetml/2006/main" count="2190" uniqueCount="1044">
  <si>
    <r>
      <t>石</t>
    </r>
    <r>
      <rPr>
        <sz val="14"/>
        <color theme="1"/>
        <rFont val="Century"/>
        <family val="1"/>
      </rPr>
      <t xml:space="preserve"> </t>
    </r>
    <r>
      <rPr>
        <sz val="14"/>
        <color theme="1"/>
        <rFont val="ＭＳ 明朝"/>
        <family val="1"/>
        <charset val="128"/>
      </rPr>
      <t>川</t>
    </r>
    <r>
      <rPr>
        <sz val="14"/>
        <color theme="1"/>
        <rFont val="Century"/>
        <family val="1"/>
      </rPr>
      <t xml:space="preserve"> </t>
    </r>
    <r>
      <rPr>
        <sz val="14"/>
        <color theme="1"/>
        <rFont val="ＭＳ 明朝"/>
        <family val="1"/>
        <charset val="128"/>
      </rPr>
      <t>県</t>
    </r>
    <r>
      <rPr>
        <sz val="14"/>
        <color theme="1"/>
        <rFont val="Century"/>
        <family val="1"/>
      </rPr>
      <t xml:space="preserve"> </t>
    </r>
    <r>
      <rPr>
        <sz val="14"/>
        <color theme="1"/>
        <rFont val="ＭＳ 明朝"/>
        <family val="1"/>
        <charset val="128"/>
      </rPr>
      <t>生</t>
    </r>
    <r>
      <rPr>
        <sz val="14"/>
        <color theme="1"/>
        <rFont val="Century"/>
        <family val="1"/>
      </rPr>
      <t xml:space="preserve"> </t>
    </r>
    <r>
      <rPr>
        <sz val="14"/>
        <color theme="1"/>
        <rFont val="ＭＳ 明朝"/>
        <family val="1"/>
        <charset val="128"/>
      </rPr>
      <t>活</t>
    </r>
    <r>
      <rPr>
        <sz val="14"/>
        <color theme="1"/>
        <rFont val="Century"/>
        <family val="1"/>
      </rPr>
      <t xml:space="preserve"> </t>
    </r>
    <r>
      <rPr>
        <sz val="14"/>
        <color theme="1"/>
        <rFont val="ＭＳ 明朝"/>
        <family val="1"/>
        <charset val="128"/>
      </rPr>
      <t>環</t>
    </r>
    <r>
      <rPr>
        <sz val="14"/>
        <color theme="1"/>
        <rFont val="Century"/>
        <family val="1"/>
      </rPr>
      <t xml:space="preserve"> </t>
    </r>
    <r>
      <rPr>
        <sz val="14"/>
        <color theme="1"/>
        <rFont val="ＭＳ 明朝"/>
        <family val="1"/>
        <charset val="128"/>
      </rPr>
      <t>境</t>
    </r>
    <r>
      <rPr>
        <sz val="14"/>
        <color theme="1"/>
        <rFont val="Century"/>
        <family val="1"/>
      </rPr>
      <t xml:space="preserve"> </t>
    </r>
    <r>
      <rPr>
        <sz val="14"/>
        <color theme="1"/>
        <rFont val="ＭＳ 明朝"/>
        <family val="1"/>
        <charset val="128"/>
      </rPr>
      <t>部</t>
    </r>
    <r>
      <rPr>
        <sz val="14"/>
        <color theme="1"/>
        <rFont val="Century"/>
        <family val="1"/>
      </rPr>
      <t xml:space="preserve"> </t>
    </r>
    <r>
      <rPr>
        <sz val="14"/>
        <color theme="1"/>
        <rFont val="ＭＳ 明朝"/>
        <family val="1"/>
        <charset val="128"/>
      </rPr>
      <t>環</t>
    </r>
    <r>
      <rPr>
        <sz val="14"/>
        <color theme="1"/>
        <rFont val="Century"/>
        <family val="1"/>
      </rPr>
      <t xml:space="preserve"> </t>
    </r>
    <r>
      <rPr>
        <sz val="14"/>
        <color theme="1"/>
        <rFont val="ＭＳ 明朝"/>
        <family val="1"/>
        <charset val="128"/>
      </rPr>
      <t>境</t>
    </r>
    <r>
      <rPr>
        <sz val="14"/>
        <color theme="1"/>
        <rFont val="Century"/>
        <family val="1"/>
      </rPr>
      <t xml:space="preserve"> </t>
    </r>
    <r>
      <rPr>
        <sz val="14"/>
        <color theme="1"/>
        <rFont val="ＭＳ 明朝"/>
        <family val="1"/>
        <charset val="128"/>
      </rPr>
      <t>政</t>
    </r>
    <r>
      <rPr>
        <sz val="14"/>
        <color theme="1"/>
        <rFont val="Century"/>
        <family val="1"/>
      </rPr>
      <t xml:space="preserve"> </t>
    </r>
    <r>
      <rPr>
        <sz val="14"/>
        <color theme="1"/>
        <rFont val="ＭＳ 明朝"/>
        <family val="1"/>
        <charset val="128"/>
      </rPr>
      <t>策</t>
    </r>
    <r>
      <rPr>
        <sz val="14"/>
        <color theme="1"/>
        <rFont val="Century"/>
        <family val="1"/>
      </rPr>
      <t xml:space="preserve"> </t>
    </r>
    <r>
      <rPr>
        <sz val="14"/>
        <color theme="1"/>
        <rFont val="ＭＳ 明朝"/>
        <family val="1"/>
        <charset val="128"/>
      </rPr>
      <t>課</t>
    </r>
  </si>
  <si>
    <t>石 川 県 水 道 統 計 概 要</t>
  </si>
  <si>
    <t>（令和2年度）</t>
    <rPh sb="1" eb="3">
      <t>レイワ</t>
    </rPh>
    <phoneticPr fontId="4"/>
  </si>
  <si>
    <t>（４－３）　水道事業者別財務状況（貸借対照表）----------------------------------  15</t>
    <phoneticPr fontId="4"/>
  </si>
  <si>
    <t>（４－２）　水道事業者別財務状況（損益計算書）----------------------------------  14</t>
    <phoneticPr fontId="4"/>
  </si>
  <si>
    <t>（４－１）　石川県市町別水道料金表（令和4年4月1日現在）-------------------------  13</t>
    <rPh sb="18" eb="20">
      <t>レイワ</t>
    </rPh>
    <rPh sb="21" eb="22">
      <t>ネン</t>
    </rPh>
    <rPh sb="22" eb="23">
      <t>ヘイネン</t>
    </rPh>
    <phoneticPr fontId="4"/>
  </si>
  <si>
    <t>４　水道料金及び財務状況</t>
  </si>
  <si>
    <t>（３－３）　上水道管種別管路延長集計表（総延長）--------------------------------  12</t>
    <phoneticPr fontId="4"/>
  </si>
  <si>
    <t>（３－２）　上水道管種別管路延長集計表（基幹管路）------------------------------  11</t>
    <phoneticPr fontId="4"/>
  </si>
  <si>
    <t>（３－１）　上水道施設概況 -----------------------------------------------------  10</t>
    <phoneticPr fontId="4"/>
  </si>
  <si>
    <t>３　水道施設概況調査（上水道）</t>
  </si>
  <si>
    <t>（２－６）　上水道口径別有収水量一覧表 ------------------------------------------  9</t>
    <phoneticPr fontId="4"/>
  </si>
  <si>
    <t>（２－５）　上水道用途別有収水量一覧表 ------------------------------------------  8</t>
    <phoneticPr fontId="4"/>
  </si>
  <si>
    <t>（２－４）　水道施設別浄水量一覧表 ----------------------------------------------  7</t>
    <phoneticPr fontId="4"/>
  </si>
  <si>
    <t>（２－３）　水道施設別取水量（計画）一覧表 --------------------------------------  6</t>
    <phoneticPr fontId="4"/>
  </si>
  <si>
    <t>（２－２）　水道施設別取水量（実績）一覧表 --------------------------------------  5</t>
    <phoneticPr fontId="4"/>
  </si>
  <si>
    <t>（２－１）　水道施設別給水量一覧表 ----------------------------------------------  4</t>
    <phoneticPr fontId="4"/>
  </si>
  <si>
    <t>２　水道関係水量調査</t>
  </si>
  <si>
    <t>（１－３）　水道関係主要指標の推移 ----------------------------------------------  3</t>
    <phoneticPr fontId="4"/>
  </si>
  <si>
    <t>（１－２）　石川県市町別水道普及表 ----------------------------------------------  2</t>
    <phoneticPr fontId="4"/>
  </si>
  <si>
    <t>（１－１）　都道府県別水道普及率表 ----------------------------------------------　1</t>
    <phoneticPr fontId="9"/>
  </si>
  <si>
    <t>１　水道関係主要指標</t>
    <phoneticPr fontId="4"/>
  </si>
  <si>
    <t>目         次</t>
    <phoneticPr fontId="4"/>
  </si>
  <si>
    <t>-</t>
    <phoneticPr fontId="9"/>
  </si>
  <si>
    <t>計</t>
    <phoneticPr fontId="9"/>
  </si>
  <si>
    <t>三重県</t>
  </si>
  <si>
    <t>沖縄県</t>
  </si>
  <si>
    <t>愛知県</t>
  </si>
  <si>
    <t>児島</t>
  </si>
  <si>
    <t>静岡県</t>
  </si>
  <si>
    <t>宮崎県</t>
  </si>
  <si>
    <t>岐阜県</t>
  </si>
  <si>
    <t>大分県</t>
  </si>
  <si>
    <t>長野県</t>
  </si>
  <si>
    <t>熊本県</t>
  </si>
  <si>
    <t>山梨県</t>
  </si>
  <si>
    <t>長崎県</t>
  </si>
  <si>
    <t>福井県</t>
  </si>
  <si>
    <t>佐賀県</t>
  </si>
  <si>
    <t>石川県</t>
  </si>
  <si>
    <t>福岡県</t>
  </si>
  <si>
    <t>富山県</t>
  </si>
  <si>
    <t>高知県</t>
  </si>
  <si>
    <t>新潟県</t>
  </si>
  <si>
    <t>愛媛県</t>
  </si>
  <si>
    <t>奈川</t>
  </si>
  <si>
    <t>香川県</t>
  </si>
  <si>
    <t>東京都</t>
  </si>
  <si>
    <t>徳島県</t>
  </si>
  <si>
    <t>千葉県</t>
  </si>
  <si>
    <t>山口県</t>
  </si>
  <si>
    <t>埼玉県</t>
  </si>
  <si>
    <t>広島県</t>
  </si>
  <si>
    <t>群馬県</t>
  </si>
  <si>
    <t>岡山県</t>
  </si>
  <si>
    <t>栃木県</t>
  </si>
  <si>
    <t>島根県</t>
  </si>
  <si>
    <t>茨城県</t>
  </si>
  <si>
    <t>鳥取県</t>
  </si>
  <si>
    <t>福島県</t>
  </si>
  <si>
    <t>歌山</t>
  </si>
  <si>
    <t>山形県</t>
  </si>
  <si>
    <t>奈良県</t>
  </si>
  <si>
    <t>秋田県</t>
  </si>
  <si>
    <t>兵庫県</t>
  </si>
  <si>
    <t>宮城県</t>
  </si>
  <si>
    <t>大阪府</t>
  </si>
  <si>
    <t>岩手県</t>
  </si>
  <si>
    <t>京都府</t>
  </si>
  <si>
    <t>青森県</t>
  </si>
  <si>
    <t>滋賀県</t>
  </si>
  <si>
    <t>北海道</t>
  </si>
  <si>
    <t>B/A(％)</t>
    <phoneticPr fontId="9"/>
  </si>
  <si>
    <t>(B)</t>
    <phoneticPr fontId="9"/>
  </si>
  <si>
    <t>(A)</t>
    <phoneticPr fontId="9"/>
  </si>
  <si>
    <t>専用水道</t>
  </si>
  <si>
    <t>簡易水道</t>
  </si>
  <si>
    <t>上水道</t>
  </si>
  <si>
    <t>普及率
順　位</t>
    <rPh sb="0" eb="2">
      <t>フキュウ</t>
    </rPh>
    <rPh sb="2" eb="3">
      <t>リツ</t>
    </rPh>
    <rPh sb="4" eb="5">
      <t>ジュン</t>
    </rPh>
    <rPh sb="6" eb="7">
      <t>クライ</t>
    </rPh>
    <phoneticPr fontId="9"/>
  </si>
  <si>
    <t>普及率</t>
  </si>
  <si>
    <t>現　在　給　水　人　口　（人）</t>
    <rPh sb="13" eb="14">
      <t>ニン</t>
    </rPh>
    <phoneticPr fontId="9"/>
  </si>
  <si>
    <t>総人口</t>
  </si>
  <si>
    <t>都道府県</t>
    <phoneticPr fontId="9"/>
  </si>
  <si>
    <t>（１－１） 令和2年度都道府県別水道普及率</t>
    <rPh sb="6" eb="8">
      <t>レイワ</t>
    </rPh>
    <rPh sb="9" eb="11">
      <t>ネンド</t>
    </rPh>
    <rPh sb="11" eb="15">
      <t>トドウフケン</t>
    </rPh>
    <rPh sb="15" eb="16">
      <t>ベツ</t>
    </rPh>
    <rPh sb="16" eb="18">
      <t>スイドウ</t>
    </rPh>
    <rPh sb="18" eb="20">
      <t>フキュウ</t>
    </rPh>
    <rPh sb="20" eb="21">
      <t>リツ</t>
    </rPh>
    <phoneticPr fontId="9"/>
  </si>
  <si>
    <t>能登北部</t>
    <rPh sb="0" eb="2">
      <t>ノト</t>
    </rPh>
    <rPh sb="2" eb="4">
      <t>ホクブ</t>
    </rPh>
    <phoneticPr fontId="9"/>
  </si>
  <si>
    <t>能登中部</t>
    <rPh sb="0" eb="2">
      <t>ノト</t>
    </rPh>
    <rPh sb="2" eb="4">
      <t>チュウブ</t>
    </rPh>
    <phoneticPr fontId="9"/>
  </si>
  <si>
    <t>石川中央</t>
    <rPh sb="0" eb="2">
      <t>イシカワ</t>
    </rPh>
    <rPh sb="2" eb="4">
      <t>チュウオウ</t>
    </rPh>
    <phoneticPr fontId="9"/>
  </si>
  <si>
    <t>南加賀</t>
    <rPh sb="0" eb="1">
      <t>ミナミ</t>
    </rPh>
    <rPh sb="1" eb="3">
      <t>カガ</t>
    </rPh>
    <phoneticPr fontId="9"/>
  </si>
  <si>
    <t>（保健所別）</t>
    <rPh sb="1" eb="4">
      <t>ホケンジョ</t>
    </rPh>
    <rPh sb="4" eb="5">
      <t>ベツ</t>
    </rPh>
    <phoneticPr fontId="9"/>
  </si>
  <si>
    <t>(注) 上段は市町経営、下段は市町以外が経営</t>
    <rPh sb="1" eb="2">
      <t>チュウ</t>
    </rPh>
    <rPh sb="4" eb="6">
      <t>ジョウダン</t>
    </rPh>
    <rPh sb="7" eb="8">
      <t>シ</t>
    </rPh>
    <rPh sb="8" eb="9">
      <t>マチ</t>
    </rPh>
    <rPh sb="9" eb="11">
      <t>ケイエイ</t>
    </rPh>
    <rPh sb="12" eb="14">
      <t>カダン</t>
    </rPh>
    <rPh sb="15" eb="16">
      <t>シ</t>
    </rPh>
    <rPh sb="16" eb="17">
      <t>マチ</t>
    </rPh>
    <rPh sb="17" eb="19">
      <t>イガイ</t>
    </rPh>
    <rPh sb="20" eb="22">
      <t>ケイエイ</t>
    </rPh>
    <phoneticPr fontId="9"/>
  </si>
  <si>
    <t>合　　計</t>
    <rPh sb="0" eb="4">
      <t>ゴウケイ</t>
    </rPh>
    <phoneticPr fontId="9"/>
  </si>
  <si>
    <t/>
  </si>
  <si>
    <t>町</t>
  </si>
  <si>
    <t>市</t>
  </si>
  <si>
    <t>能登町</t>
    <rPh sb="0" eb="2">
      <t>ノト</t>
    </rPh>
    <rPh sb="2" eb="3">
      <t>チョウ</t>
    </rPh>
    <phoneticPr fontId="9"/>
  </si>
  <si>
    <t>穴水町</t>
  </si>
  <si>
    <t>中能登町</t>
    <rPh sb="0" eb="1">
      <t>ナカ</t>
    </rPh>
    <rPh sb="1" eb="4">
      <t>ノトチョウ</t>
    </rPh>
    <phoneticPr fontId="9"/>
  </si>
  <si>
    <t>宝達志水町</t>
    <rPh sb="0" eb="2">
      <t>ホウダツ</t>
    </rPh>
    <rPh sb="2" eb="3">
      <t>シ</t>
    </rPh>
    <rPh sb="3" eb="4">
      <t>ミズ</t>
    </rPh>
    <rPh sb="4" eb="5">
      <t>チョウ</t>
    </rPh>
    <phoneticPr fontId="9"/>
  </si>
  <si>
    <t>志賀町</t>
  </si>
  <si>
    <t>内灘町</t>
  </si>
  <si>
    <t>津幡町</t>
  </si>
  <si>
    <t>川北町</t>
  </si>
  <si>
    <t>野々市市</t>
    <rPh sb="3" eb="4">
      <t>シ</t>
    </rPh>
    <phoneticPr fontId="9"/>
  </si>
  <si>
    <t>能美市</t>
    <rPh sb="0" eb="2">
      <t>ノミ</t>
    </rPh>
    <rPh sb="2" eb="3">
      <t>シ</t>
    </rPh>
    <phoneticPr fontId="9"/>
  </si>
  <si>
    <t>白山市</t>
    <rPh sb="0" eb="2">
      <t>ハクサン</t>
    </rPh>
    <rPh sb="2" eb="3">
      <t>シ</t>
    </rPh>
    <phoneticPr fontId="9"/>
  </si>
  <si>
    <t>かほく市</t>
    <phoneticPr fontId="9"/>
  </si>
  <si>
    <t>羽咋市</t>
  </si>
  <si>
    <t>加賀市</t>
  </si>
  <si>
    <t>珠洲市</t>
  </si>
  <si>
    <t>輪島市</t>
  </si>
  <si>
    <t>小松市</t>
    <phoneticPr fontId="9"/>
  </si>
  <si>
    <t>七尾市</t>
  </si>
  <si>
    <t>金沢市</t>
  </si>
  <si>
    <t>人</t>
  </si>
  <si>
    <t>％</t>
    <phoneticPr fontId="9"/>
  </si>
  <si>
    <t xml:space="preserve"> 人</t>
    <phoneticPr fontId="9"/>
  </si>
  <si>
    <t>か所</t>
    <phoneticPr fontId="9"/>
  </si>
  <si>
    <t>⑬　人</t>
  </si>
  <si>
    <t>⑫　人</t>
  </si>
  <si>
    <t>⑩　人</t>
  </si>
  <si>
    <t>⑨　人</t>
  </si>
  <si>
    <t>⑧</t>
    <phoneticPr fontId="4"/>
  </si>
  <si>
    <t>⑦　人</t>
  </si>
  <si>
    <t>⑥　人</t>
  </si>
  <si>
    <t>⑤</t>
    <phoneticPr fontId="4"/>
  </si>
  <si>
    <t>④　人</t>
  </si>
  <si>
    <t>③　人</t>
  </si>
  <si>
    <t>②</t>
    <phoneticPr fontId="4"/>
  </si>
  <si>
    <t>①　人</t>
  </si>
  <si>
    <t>⑭/①×</t>
  </si>
  <si>
    <t>④+⑦+⑩=⑭</t>
    <phoneticPr fontId="9"/>
  </si>
  <si>
    <t>③+⑥+⑨</t>
  </si>
  <si>
    <t>②+⑤+⑧+⑪</t>
    <phoneticPr fontId="9"/>
  </si>
  <si>
    <t>現在
給水人口</t>
    <rPh sb="5" eb="6">
      <t>ヒト</t>
    </rPh>
    <rPh sb="6" eb="7">
      <t>クチ</t>
    </rPh>
    <phoneticPr fontId="9"/>
  </si>
  <si>
    <t>計画
給水人口</t>
    <rPh sb="5" eb="6">
      <t>ヒト</t>
    </rPh>
    <rPh sb="6" eb="7">
      <t>クチ</t>
    </rPh>
    <phoneticPr fontId="9"/>
  </si>
  <si>
    <t>箇所数</t>
    <rPh sb="0" eb="2">
      <t>カショ</t>
    </rPh>
    <rPh sb="2" eb="3">
      <t>スウ</t>
    </rPh>
    <phoneticPr fontId="4"/>
  </si>
  <si>
    <t>箇所数</t>
    <phoneticPr fontId="4"/>
  </si>
  <si>
    <t>普及率</t>
    <rPh sb="0" eb="3">
      <t>フキュウリツ</t>
    </rPh>
    <phoneticPr fontId="9"/>
  </si>
  <si>
    <t>箇所数</t>
    <phoneticPr fontId="9"/>
  </si>
  <si>
    <t>現在
給水人口</t>
    <rPh sb="5" eb="7">
      <t>ジンコウ</t>
    </rPh>
    <phoneticPr fontId="9"/>
  </si>
  <si>
    <t>確認時
給水人口</t>
    <rPh sb="4" eb="5">
      <t>キュウ</t>
    </rPh>
    <rPh sb="5" eb="6">
      <t>ミズ</t>
    </rPh>
    <rPh sb="6" eb="7">
      <t>ヒト</t>
    </rPh>
    <rPh sb="7" eb="8">
      <t>クチ</t>
    </rPh>
    <phoneticPr fontId="9"/>
  </si>
  <si>
    <t>左記以外のもの</t>
    <rPh sb="0" eb="2">
      <t>サキ</t>
    </rPh>
    <rPh sb="2" eb="4">
      <t>イガイ</t>
    </rPh>
    <phoneticPr fontId="4"/>
  </si>
  <si>
    <t>自己水源のみのもの</t>
    <rPh sb="0" eb="2">
      <t>ジコ</t>
    </rPh>
    <rPh sb="2" eb="4">
      <t>スイゲン</t>
    </rPh>
    <phoneticPr fontId="4"/>
  </si>
  <si>
    <t>行政区域内
総人口</t>
    <rPh sb="0" eb="2">
      <t>ギョウセイ</t>
    </rPh>
    <rPh sb="2" eb="5">
      <t>クイキナイ</t>
    </rPh>
    <rPh sb="6" eb="7">
      <t>フサ</t>
    </rPh>
    <rPh sb="7" eb="8">
      <t>ヒト</t>
    </rPh>
    <rPh sb="8" eb="9">
      <t>クチ</t>
    </rPh>
    <phoneticPr fontId="9"/>
  </si>
  <si>
    <t>市町名</t>
    <phoneticPr fontId="9"/>
  </si>
  <si>
    <t>（参考）小規模水道</t>
    <rPh sb="1" eb="3">
      <t>サンコウ</t>
    </rPh>
    <rPh sb="4" eb="7">
      <t>ショウキボ</t>
    </rPh>
    <rPh sb="7" eb="9">
      <t>スイドウ</t>
    </rPh>
    <phoneticPr fontId="4"/>
  </si>
  <si>
    <t>水道等の
普 及 率</t>
    <rPh sb="5" eb="6">
      <t>アマネ</t>
    </rPh>
    <rPh sb="7" eb="8">
      <t>オヨ</t>
    </rPh>
    <rPh sb="9" eb="10">
      <t>リツ</t>
    </rPh>
    <phoneticPr fontId="9"/>
  </si>
  <si>
    <t>水道等の
現在
給水人口</t>
    <rPh sb="5" eb="7">
      <t>ゲンザイ</t>
    </rPh>
    <rPh sb="8" eb="9">
      <t>キュウ</t>
    </rPh>
    <rPh sb="9" eb="10">
      <t>ミズ</t>
    </rPh>
    <rPh sb="10" eb="11">
      <t>ヒト</t>
    </rPh>
    <rPh sb="11" eb="12">
      <t>クチ</t>
    </rPh>
    <phoneticPr fontId="9"/>
  </si>
  <si>
    <t>飲料水供給施設</t>
    <rPh sb="0" eb="5">
      <t>インリョウスイキョウキュウ</t>
    </rPh>
    <rPh sb="5" eb="7">
      <t>シセツ</t>
    </rPh>
    <phoneticPr fontId="4"/>
  </si>
  <si>
    <t>合計</t>
    <rPh sb="0" eb="2">
      <t>ゴウケイ</t>
    </rPh>
    <phoneticPr fontId="9"/>
  </si>
  <si>
    <t>専用水道</t>
    <rPh sb="0" eb="2">
      <t>センヨウ</t>
    </rPh>
    <rPh sb="2" eb="4">
      <t>スイドウ</t>
    </rPh>
    <phoneticPr fontId="4"/>
  </si>
  <si>
    <t>簡易水道</t>
    <phoneticPr fontId="4"/>
  </si>
  <si>
    <t>上水道</t>
    <phoneticPr fontId="4"/>
  </si>
  <si>
    <t>（１－２）　令和2年度　市町別水道普及表</t>
    <phoneticPr fontId="9"/>
  </si>
  <si>
    <t>Ｂ／Ａ×１００(％)</t>
    <phoneticPr fontId="26"/>
  </si>
  <si>
    <t>供給単価（Ｂ）</t>
    <phoneticPr fontId="26"/>
  </si>
  <si>
    <t>給水原価（Ａ）</t>
    <phoneticPr fontId="26"/>
  </si>
  <si>
    <t>有収率（％）</t>
    <phoneticPr fontId="26"/>
  </si>
  <si>
    <t>有効率（％）</t>
    <phoneticPr fontId="26"/>
  </si>
  <si>
    <t>負荷率（％）</t>
    <phoneticPr fontId="26"/>
  </si>
  <si>
    <t>－</t>
    <phoneticPr fontId="26"/>
  </si>
  <si>
    <t>耐震適合率（％）</t>
    <rPh sb="0" eb="2">
      <t>タイシン</t>
    </rPh>
    <rPh sb="2" eb="4">
      <t>テキゴウ</t>
    </rPh>
    <rPh sb="4" eb="5">
      <t>リツ</t>
    </rPh>
    <phoneticPr fontId="26"/>
  </si>
  <si>
    <t>総管延長（ｍ）</t>
    <phoneticPr fontId="26"/>
  </si>
  <si>
    <t>上水道主要指標</t>
    <rPh sb="0" eb="3">
      <t>ジョウスイドウ</t>
    </rPh>
    <rPh sb="3" eb="5">
      <t>シュヨウ</t>
    </rPh>
    <rPh sb="5" eb="7">
      <t>シヒョウ</t>
    </rPh>
    <phoneticPr fontId="26"/>
  </si>
  <si>
    <t>給水人口</t>
  </si>
  <si>
    <t>か所数</t>
    <phoneticPr fontId="26"/>
  </si>
  <si>
    <t>(参考)飲料水供給施設</t>
    <rPh sb="7" eb="9">
      <t>キョウキュウ</t>
    </rPh>
    <rPh sb="9" eb="11">
      <t>シセツ</t>
    </rPh>
    <phoneticPr fontId="26"/>
  </si>
  <si>
    <t>計</t>
    <phoneticPr fontId="26"/>
  </si>
  <si>
    <t>その他</t>
    <phoneticPr fontId="26"/>
  </si>
  <si>
    <t>自己水源</t>
  </si>
  <si>
    <t>公営</t>
    <phoneticPr fontId="26"/>
  </si>
  <si>
    <t>上水道</t>
    <phoneticPr fontId="26"/>
  </si>
  <si>
    <t>用水供給事業</t>
    <phoneticPr fontId="26"/>
  </si>
  <si>
    <t>施設別か所数</t>
    <rPh sb="4" eb="5">
      <t>ショ</t>
    </rPh>
    <rPh sb="5" eb="6">
      <t>スウ</t>
    </rPh>
    <phoneticPr fontId="26"/>
  </si>
  <si>
    <t>最大</t>
  </si>
  <si>
    <t>平均</t>
  </si>
  <si>
    <t>計</t>
  </si>
  <si>
    <t>一人一日
当たり
給水量
(L/人･日)</t>
    <rPh sb="0" eb="2">
      <t>ヒトリ</t>
    </rPh>
    <rPh sb="2" eb="4">
      <t>イチニチ</t>
    </rPh>
    <rPh sb="5" eb="6">
      <t>ア</t>
    </rPh>
    <rPh sb="9" eb="10">
      <t>キュウ</t>
    </rPh>
    <rPh sb="10" eb="11">
      <t>ミズ</t>
    </rPh>
    <rPh sb="11" eb="12">
      <t>リョウ</t>
    </rPh>
    <phoneticPr fontId="26"/>
  </si>
  <si>
    <t>　</t>
  </si>
  <si>
    <t>簡易水道</t>
    <phoneticPr fontId="26"/>
  </si>
  <si>
    <t>一日最大給水量
(ｍ3/日)</t>
    <rPh sb="0" eb="2">
      <t>イチニチ</t>
    </rPh>
    <rPh sb="2" eb="4">
      <t>サイダイ</t>
    </rPh>
    <rPh sb="4" eb="5">
      <t>キュウ</t>
    </rPh>
    <rPh sb="5" eb="6">
      <t>ミズ</t>
    </rPh>
    <rPh sb="6" eb="7">
      <t>リョウ</t>
    </rPh>
    <phoneticPr fontId="26"/>
  </si>
  <si>
    <t>年間給水量
(千ｍ3)</t>
    <rPh sb="0" eb="1">
      <t>トシ</t>
    </rPh>
    <rPh sb="1" eb="2">
      <t>アイダ</t>
    </rPh>
    <rPh sb="2" eb="5">
      <t>キュウスイリョウ</t>
    </rPh>
    <phoneticPr fontId="26"/>
  </si>
  <si>
    <t>全国普及率（％）</t>
    <phoneticPr fontId="26"/>
  </si>
  <si>
    <t>普及率（％）</t>
    <phoneticPr fontId="26"/>
  </si>
  <si>
    <t>専用水道</t>
    <phoneticPr fontId="26"/>
  </si>
  <si>
    <t>給水人口（人）</t>
    <phoneticPr fontId="26"/>
  </si>
  <si>
    <t>行政人口（人）</t>
    <phoneticPr fontId="26"/>
  </si>
  <si>
    <t>R2</t>
    <phoneticPr fontId="9"/>
  </si>
  <si>
    <t>R1</t>
    <phoneticPr fontId="9"/>
  </si>
  <si>
    <t>H30</t>
    <phoneticPr fontId="9"/>
  </si>
  <si>
    <t>H29</t>
    <phoneticPr fontId="9"/>
  </si>
  <si>
    <t>H28</t>
  </si>
  <si>
    <t>H27</t>
    <phoneticPr fontId="9"/>
  </si>
  <si>
    <t>H26</t>
    <phoneticPr fontId="9"/>
  </si>
  <si>
    <t>H25</t>
  </si>
  <si>
    <t>H24</t>
    <phoneticPr fontId="9"/>
  </si>
  <si>
    <t>H23</t>
  </si>
  <si>
    <t>H22</t>
  </si>
  <si>
    <t>H21</t>
  </si>
  <si>
    <t>H20</t>
  </si>
  <si>
    <t>H19</t>
  </si>
  <si>
    <t>H18</t>
  </si>
  <si>
    <t>H17</t>
  </si>
  <si>
    <t>H16</t>
  </si>
  <si>
    <t>H15</t>
  </si>
  <si>
    <t>H14</t>
  </si>
  <si>
    <t>H12</t>
  </si>
  <si>
    <t>H11</t>
  </si>
  <si>
    <t>H10</t>
  </si>
  <si>
    <t>H9</t>
  </si>
  <si>
    <t>H8</t>
  </si>
  <si>
    <t>H7</t>
  </si>
  <si>
    <t>H6</t>
    <phoneticPr fontId="26"/>
  </si>
  <si>
    <t>Ｈ５</t>
    <phoneticPr fontId="26"/>
  </si>
  <si>
    <t>Ｈ４</t>
  </si>
  <si>
    <t>Ｈ３</t>
  </si>
  <si>
    <t>Ｈ２</t>
  </si>
  <si>
    <t>H1</t>
    <phoneticPr fontId="9"/>
  </si>
  <si>
    <t>Ｓ６３</t>
  </si>
  <si>
    <t>Ｓ６２</t>
  </si>
  <si>
    <t>Ｓ６１</t>
  </si>
  <si>
    <t>S60</t>
    <phoneticPr fontId="9"/>
  </si>
  <si>
    <t>Ｓ５９</t>
  </si>
  <si>
    <t>Ｓ５８</t>
  </si>
  <si>
    <t>Ｓ５７</t>
  </si>
  <si>
    <t>Ｓ５６</t>
  </si>
  <si>
    <t>S55</t>
    <phoneticPr fontId="9"/>
  </si>
  <si>
    <t>Ｓ５４</t>
  </si>
  <si>
    <t>Ｓ５３</t>
  </si>
  <si>
    <t>Ｓ５２</t>
  </si>
  <si>
    <t>Ｓ５１</t>
  </si>
  <si>
    <t>Ｓ５０</t>
  </si>
  <si>
    <t>Ｓ４９</t>
  </si>
  <si>
    <t>Ｓ４８</t>
  </si>
  <si>
    <t>Ｓ４７</t>
  </si>
  <si>
    <t>Ｓ４６</t>
  </si>
  <si>
    <t>Ｓ４５</t>
  </si>
  <si>
    <t>Ｓ４４</t>
  </si>
  <si>
    <t>Ｓ４３</t>
  </si>
  <si>
    <t>Ｓ４２</t>
  </si>
  <si>
    <t>Ｓ４１</t>
  </si>
  <si>
    <t>Ｓ４０</t>
  </si>
  <si>
    <t>Ｓ３９</t>
  </si>
  <si>
    <t>Ｓ３８</t>
  </si>
  <si>
    <t>Ｓ３７</t>
  </si>
  <si>
    <t>Ｓ３６</t>
  </si>
  <si>
    <t>Ｓ３５</t>
  </si>
  <si>
    <t xml:space="preserve">                          年度
項    目</t>
    <phoneticPr fontId="26"/>
  </si>
  <si>
    <t>（１－３）　 水道関係主要指標の推移</t>
    <phoneticPr fontId="26"/>
  </si>
  <si>
    <t>専用水道の給水人口は、自己水源専用水道施設分である。</t>
    <rPh sb="0" eb="2">
      <t>センヨウ</t>
    </rPh>
    <rPh sb="2" eb="4">
      <t>スイドウ</t>
    </rPh>
    <rPh sb="5" eb="7">
      <t>キュウスイ</t>
    </rPh>
    <rPh sb="7" eb="9">
      <t>ジンコウ</t>
    </rPh>
    <rPh sb="11" eb="13">
      <t>ジコ</t>
    </rPh>
    <rPh sb="13" eb="15">
      <t>スイゲン</t>
    </rPh>
    <rPh sb="15" eb="17">
      <t>センヨウ</t>
    </rPh>
    <rPh sb="17" eb="19">
      <t>スイドウ</t>
    </rPh>
    <rPh sb="19" eb="21">
      <t>シセツ</t>
    </rPh>
    <rPh sb="21" eb="22">
      <t>ブン</t>
    </rPh>
    <phoneticPr fontId="26"/>
  </si>
  <si>
    <t>＜備考＞</t>
    <rPh sb="1" eb="3">
      <t>ビコウ</t>
    </rPh>
    <phoneticPr fontId="26"/>
  </si>
  <si>
    <t>0151
5112</t>
    <phoneticPr fontId="26"/>
  </si>
  <si>
    <t>0152
5101</t>
    <phoneticPr fontId="26"/>
  </si>
  <si>
    <t>0149
0204</t>
    <phoneticPr fontId="26"/>
  </si>
  <si>
    <t>コード</t>
    <phoneticPr fontId="26"/>
  </si>
  <si>
    <t>　合　計</t>
  </si>
  <si>
    <t>能登町</t>
    <rPh sb="0" eb="3">
      <t>ノトチョウ</t>
    </rPh>
    <phoneticPr fontId="25"/>
  </si>
  <si>
    <t>穴水町</t>
    <rPh sb="0" eb="3">
      <t>アナミズマチ</t>
    </rPh>
    <phoneticPr fontId="25"/>
  </si>
  <si>
    <t>中能登町</t>
    <rPh sb="0" eb="1">
      <t>ナカ</t>
    </rPh>
    <rPh sb="1" eb="4">
      <t>ノトチョウ</t>
    </rPh>
    <phoneticPr fontId="25"/>
  </si>
  <si>
    <t>宝達志水町</t>
    <rPh sb="0" eb="4">
      <t>ホウダツシミズ</t>
    </rPh>
    <rPh sb="4" eb="5">
      <t>チョウ</t>
    </rPh>
    <phoneticPr fontId="25"/>
  </si>
  <si>
    <t>志賀町</t>
    <phoneticPr fontId="25"/>
  </si>
  <si>
    <t>内灘町</t>
    <rPh sb="0" eb="3">
      <t>ウチナダマチ</t>
    </rPh>
    <phoneticPr fontId="25"/>
  </si>
  <si>
    <t>津幡町</t>
    <rPh sb="0" eb="3">
      <t>ツバタマチ</t>
    </rPh>
    <phoneticPr fontId="25"/>
  </si>
  <si>
    <t>野々市市</t>
    <rPh sb="0" eb="3">
      <t>ノノイチ</t>
    </rPh>
    <rPh sb="3" eb="4">
      <t>シ</t>
    </rPh>
    <phoneticPr fontId="25"/>
  </si>
  <si>
    <t>能美市</t>
    <rPh sb="0" eb="2">
      <t>ノミ</t>
    </rPh>
    <rPh sb="2" eb="3">
      <t>シ</t>
    </rPh>
    <phoneticPr fontId="25"/>
  </si>
  <si>
    <t>白山市</t>
    <rPh sb="0" eb="2">
      <t>ハクサン</t>
    </rPh>
    <rPh sb="2" eb="3">
      <t>シ</t>
    </rPh>
    <phoneticPr fontId="25"/>
  </si>
  <si>
    <t>かほく市</t>
    <rPh sb="3" eb="4">
      <t>シ</t>
    </rPh>
    <phoneticPr fontId="25"/>
  </si>
  <si>
    <t>加賀市</t>
    <rPh sb="0" eb="3">
      <t>カガシ</t>
    </rPh>
    <phoneticPr fontId="25"/>
  </si>
  <si>
    <t>珠洲市</t>
    <rPh sb="0" eb="3">
      <t>スズシ</t>
    </rPh>
    <phoneticPr fontId="25"/>
  </si>
  <si>
    <t>輪島市</t>
    <rPh sb="0" eb="3">
      <t>ワジマシ</t>
    </rPh>
    <phoneticPr fontId="25"/>
  </si>
  <si>
    <t>小松市</t>
    <rPh sb="0" eb="3">
      <t>コマツシ</t>
    </rPh>
    <phoneticPr fontId="25"/>
  </si>
  <si>
    <t>七尾市</t>
    <rPh sb="0" eb="3">
      <t>ナナオシ</t>
    </rPh>
    <phoneticPr fontId="25"/>
  </si>
  <si>
    <t>金沢市</t>
    <rPh sb="0" eb="3">
      <t>カナザワシ</t>
    </rPh>
    <phoneticPr fontId="25"/>
  </si>
  <si>
    <t>L/1人1日</t>
    <phoneticPr fontId="26"/>
  </si>
  <si>
    <t>ｍ3/日</t>
    <phoneticPr fontId="26"/>
  </si>
  <si>
    <t>千ｍ3</t>
    <rPh sb="0" eb="1">
      <t>セン</t>
    </rPh>
    <phoneticPr fontId="26"/>
  </si>
  <si>
    <t>人</t>
    <phoneticPr fontId="26"/>
  </si>
  <si>
    <t>人</t>
    <rPh sb="0" eb="1">
      <t>ニン</t>
    </rPh>
    <phoneticPr fontId="26"/>
  </si>
  <si>
    <t>%</t>
    <phoneticPr fontId="26"/>
  </si>
  <si>
    <t>(実績)</t>
    <rPh sb="1" eb="3">
      <t>ジッセキ</t>
    </rPh>
    <phoneticPr fontId="26"/>
  </si>
  <si>
    <t>(実績)</t>
    <phoneticPr fontId="26"/>
  </si>
  <si>
    <t>(計画)</t>
    <rPh sb="1" eb="3">
      <t>ケイカク</t>
    </rPh>
    <phoneticPr fontId="26"/>
  </si>
  <si>
    <t>(現在)</t>
    <rPh sb="1" eb="3">
      <t>ゲンザイ</t>
    </rPh>
    <phoneticPr fontId="26"/>
  </si>
  <si>
    <t>１日平均給水量</t>
  </si>
  <si>
    <t>１日最大給水量</t>
  </si>
  <si>
    <t>給水量</t>
    <rPh sb="0" eb="3">
      <t>キュウスイリョウ</t>
    </rPh>
    <phoneticPr fontId="26"/>
  </si>
  <si>
    <t>給水
人口</t>
    <phoneticPr fontId="26"/>
  </si>
  <si>
    <t>1日最大給水量</t>
    <phoneticPr fontId="26"/>
  </si>
  <si>
    <t>給水人口</t>
    <rPh sb="0" eb="2">
      <t>キュウスイ</t>
    </rPh>
    <rPh sb="2" eb="4">
      <t>ジンコウ</t>
    </rPh>
    <phoneticPr fontId="26"/>
  </si>
  <si>
    <t>有収率</t>
    <rPh sb="0" eb="1">
      <t>アリ</t>
    </rPh>
    <rPh sb="1" eb="2">
      <t>シュウ</t>
    </rPh>
    <rPh sb="2" eb="3">
      <t>リツ</t>
    </rPh>
    <phoneticPr fontId="26"/>
  </si>
  <si>
    <t>有効率</t>
    <rPh sb="0" eb="2">
      <t>ユウコウ</t>
    </rPh>
    <rPh sb="2" eb="3">
      <t>リツ</t>
    </rPh>
    <phoneticPr fontId="26"/>
  </si>
  <si>
    <t>負荷率</t>
    <rPh sb="0" eb="2">
      <t>フカ</t>
    </rPh>
    <rPh sb="2" eb="3">
      <t>リツ</t>
    </rPh>
    <phoneticPr fontId="26"/>
  </si>
  <si>
    <t>有収
水量</t>
    <rPh sb="0" eb="1">
      <t>ユウ</t>
    </rPh>
    <rPh sb="1" eb="2">
      <t>シュウ</t>
    </rPh>
    <rPh sb="3" eb="5">
      <t>スイリョウ</t>
    </rPh>
    <phoneticPr fontId="26"/>
  </si>
  <si>
    <t>有効
水量</t>
    <rPh sb="0" eb="2">
      <t>ユウコウ</t>
    </rPh>
    <rPh sb="3" eb="5">
      <t>スイリョウ</t>
    </rPh>
    <phoneticPr fontId="26"/>
  </si>
  <si>
    <t>市町名</t>
    <phoneticPr fontId="26"/>
  </si>
  <si>
    <t>合計</t>
    <phoneticPr fontId="26"/>
  </si>
  <si>
    <t>（２－１）　令和2年度　水道施設別給水量一覧表</t>
    <rPh sb="6" eb="8">
      <t>レイワ</t>
    </rPh>
    <rPh sb="9" eb="11">
      <t>ネンド</t>
    </rPh>
    <phoneticPr fontId="26"/>
  </si>
  <si>
    <t>能登町</t>
    <rPh sb="0" eb="3">
      <t>ノトチョウ</t>
    </rPh>
    <phoneticPr fontId="26"/>
  </si>
  <si>
    <t>中能登町</t>
    <rPh sb="0" eb="1">
      <t>ナカ</t>
    </rPh>
    <rPh sb="1" eb="3">
      <t>ノト</t>
    </rPh>
    <rPh sb="3" eb="4">
      <t>マチ</t>
    </rPh>
    <phoneticPr fontId="26"/>
  </si>
  <si>
    <t>宝達志水町</t>
    <rPh sb="0" eb="2">
      <t>ホウダツ</t>
    </rPh>
    <rPh sb="2" eb="3">
      <t>シ</t>
    </rPh>
    <rPh sb="3" eb="4">
      <t>ミズ</t>
    </rPh>
    <rPh sb="4" eb="5">
      <t>チョウ</t>
    </rPh>
    <phoneticPr fontId="26"/>
  </si>
  <si>
    <t>野々市市</t>
    <rPh sb="3" eb="4">
      <t>シ</t>
    </rPh>
    <phoneticPr fontId="26"/>
  </si>
  <si>
    <t>能美市</t>
    <rPh sb="0" eb="2">
      <t>ノミ</t>
    </rPh>
    <phoneticPr fontId="26"/>
  </si>
  <si>
    <t>白山市</t>
    <rPh sb="0" eb="2">
      <t>ハクサン</t>
    </rPh>
    <rPh sb="2" eb="3">
      <t>シ</t>
    </rPh>
    <phoneticPr fontId="26"/>
  </si>
  <si>
    <t>かほく市</t>
    <rPh sb="3" eb="4">
      <t>シ</t>
    </rPh>
    <phoneticPr fontId="26"/>
  </si>
  <si>
    <t>小松市</t>
  </si>
  <si>
    <t>深井戸</t>
    <phoneticPr fontId="26"/>
  </si>
  <si>
    <t>浅井戸</t>
    <phoneticPr fontId="26"/>
  </si>
  <si>
    <t>伏流水</t>
    <phoneticPr fontId="26"/>
  </si>
  <si>
    <t>表流水</t>
    <rPh sb="0" eb="3">
      <t>ヒョウリュウスイ</t>
    </rPh>
    <phoneticPr fontId="26"/>
  </si>
  <si>
    <t>ダム</t>
    <phoneticPr fontId="26"/>
  </si>
  <si>
    <t>深井戸</t>
  </si>
  <si>
    <t>浄水
比率
(%)</t>
    <rPh sb="0" eb="2">
      <t>ジョウスイ</t>
    </rPh>
    <rPh sb="3" eb="5">
      <t>ヒリツ</t>
    </rPh>
    <phoneticPr fontId="26"/>
  </si>
  <si>
    <t>浄水
受水</t>
    <rPh sb="3" eb="4">
      <t>ジュ</t>
    </rPh>
    <rPh sb="4" eb="5">
      <t>スイ</t>
    </rPh>
    <phoneticPr fontId="26"/>
  </si>
  <si>
    <t>小計</t>
    <phoneticPr fontId="26"/>
  </si>
  <si>
    <t>湧水
その他</t>
    <rPh sb="5" eb="6">
      <t>タ</t>
    </rPh>
    <phoneticPr fontId="26"/>
  </si>
  <si>
    <t>地下水</t>
    <phoneticPr fontId="26"/>
  </si>
  <si>
    <t>地表水</t>
    <phoneticPr fontId="26"/>
  </si>
  <si>
    <t>地下水</t>
    <rPh sb="0" eb="3">
      <t>チカスイ</t>
    </rPh>
    <phoneticPr fontId="26"/>
  </si>
  <si>
    <t>地表水</t>
    <rPh sb="0" eb="2">
      <t>チヒョウ</t>
    </rPh>
    <rPh sb="2" eb="3">
      <t>スイ</t>
    </rPh>
    <phoneticPr fontId="26"/>
  </si>
  <si>
    <t>市町名</t>
    <rPh sb="0" eb="2">
      <t>シチョウ</t>
    </rPh>
    <rPh sb="2" eb="3">
      <t>メイ</t>
    </rPh>
    <phoneticPr fontId="26"/>
  </si>
  <si>
    <t>合計</t>
    <rPh sb="0" eb="1">
      <t>ゴウ</t>
    </rPh>
    <rPh sb="1" eb="2">
      <t>ケイ</t>
    </rPh>
    <phoneticPr fontId="26"/>
  </si>
  <si>
    <t>専用水道</t>
    <rPh sb="0" eb="2">
      <t>センヨウ</t>
    </rPh>
    <rPh sb="2" eb="4">
      <t>スイドウ</t>
    </rPh>
    <phoneticPr fontId="26"/>
  </si>
  <si>
    <t>簡易水道</t>
    <rPh sb="0" eb="1">
      <t>カン</t>
    </rPh>
    <rPh sb="1" eb="2">
      <t>エキ</t>
    </rPh>
    <rPh sb="2" eb="3">
      <t>ミズ</t>
    </rPh>
    <rPh sb="3" eb="4">
      <t>ミチ</t>
    </rPh>
    <phoneticPr fontId="26"/>
  </si>
  <si>
    <t>上水道</t>
    <rPh sb="0" eb="1">
      <t>ウエ</t>
    </rPh>
    <rPh sb="1" eb="2">
      <t>ミズ</t>
    </rPh>
    <rPh sb="2" eb="3">
      <t>ミチ</t>
    </rPh>
    <phoneticPr fontId="26"/>
  </si>
  <si>
    <r>
      <t>（単位：千ｍ</t>
    </r>
    <r>
      <rPr>
        <vertAlign val="superscript"/>
        <sz val="12"/>
        <rFont val="ＭＳ Ｐゴシック"/>
        <family val="3"/>
        <charset val="128"/>
      </rPr>
      <t>3</t>
    </r>
    <r>
      <rPr>
        <sz val="12"/>
        <rFont val="ＭＳ Ｐゴシック"/>
        <family val="3"/>
        <charset val="128"/>
      </rPr>
      <t>／年）</t>
    </r>
    <phoneticPr fontId="9"/>
  </si>
  <si>
    <t>（２－２）　令和2年度　水道施設別取水量（実績）</t>
    <phoneticPr fontId="26"/>
  </si>
  <si>
    <t>14+16</t>
    <phoneticPr fontId="26"/>
  </si>
  <si>
    <t>7+8</t>
    <phoneticPr fontId="26"/>
  </si>
  <si>
    <t>0408+0409</t>
    <phoneticPr fontId="26"/>
  </si>
  <si>
    <t>0401+0402</t>
    <phoneticPr fontId="26"/>
  </si>
  <si>
    <r>
      <t>(単位：ｍ</t>
    </r>
    <r>
      <rPr>
        <vertAlign val="superscript"/>
        <sz val="14"/>
        <rFont val="ＭＳ Ｐゴシック"/>
        <family val="3"/>
        <charset val="128"/>
      </rPr>
      <t>3</t>
    </r>
    <r>
      <rPr>
        <sz val="14"/>
        <rFont val="ＭＳ Ｐゴシック"/>
        <family val="3"/>
        <charset val="128"/>
      </rPr>
      <t>／日)</t>
    </r>
    <phoneticPr fontId="9"/>
  </si>
  <si>
    <t>（２－３）　令和2年度　水道施設別取水量（計画）</t>
    <rPh sb="6" eb="8">
      <t>レイワ</t>
    </rPh>
    <rPh sb="9" eb="11">
      <t>ネンド</t>
    </rPh>
    <phoneticPr fontId="26"/>
  </si>
  <si>
    <t>60/1000</t>
    <phoneticPr fontId="9"/>
  </si>
  <si>
    <t>コード</t>
    <phoneticPr fontId="9"/>
  </si>
  <si>
    <t>能登町</t>
    <rPh sb="0" eb="3">
      <t>ノトチョウ</t>
    </rPh>
    <phoneticPr fontId="9"/>
  </si>
  <si>
    <t>穴水町</t>
    <rPh sb="0" eb="3">
      <t>アナミズマチ</t>
    </rPh>
    <phoneticPr fontId="9"/>
  </si>
  <si>
    <t>宝達志水町</t>
    <rPh sb="0" eb="4">
      <t>ホウダツシミズ</t>
    </rPh>
    <rPh sb="4" eb="5">
      <t>チョウ</t>
    </rPh>
    <phoneticPr fontId="9"/>
  </si>
  <si>
    <t>志賀町</t>
    <phoneticPr fontId="9"/>
  </si>
  <si>
    <t>内灘町</t>
    <rPh sb="0" eb="3">
      <t>ウチナダマチ</t>
    </rPh>
    <phoneticPr fontId="9"/>
  </si>
  <si>
    <t>津幡町</t>
    <rPh sb="0" eb="3">
      <t>ツバタマチ</t>
    </rPh>
    <phoneticPr fontId="9"/>
  </si>
  <si>
    <t>川北町</t>
    <rPh sb="0" eb="3">
      <t>カワキタマチ</t>
    </rPh>
    <phoneticPr fontId="9"/>
  </si>
  <si>
    <t>野々市市</t>
    <rPh sb="0" eb="3">
      <t>ノノイチ</t>
    </rPh>
    <rPh sb="3" eb="4">
      <t>シ</t>
    </rPh>
    <phoneticPr fontId="9"/>
  </si>
  <si>
    <t>かほく市</t>
    <rPh sb="3" eb="4">
      <t>シ</t>
    </rPh>
    <phoneticPr fontId="9"/>
  </si>
  <si>
    <t>羽咋市</t>
    <rPh sb="0" eb="3">
      <t>ハクイシ</t>
    </rPh>
    <phoneticPr fontId="9"/>
  </si>
  <si>
    <t>加賀市</t>
    <rPh sb="0" eb="3">
      <t>カガシ</t>
    </rPh>
    <phoneticPr fontId="9"/>
  </si>
  <si>
    <t>珠洲市</t>
    <rPh sb="0" eb="3">
      <t>スズシ</t>
    </rPh>
    <phoneticPr fontId="9"/>
  </si>
  <si>
    <t>輪島市</t>
    <rPh sb="0" eb="3">
      <t>ワジマシ</t>
    </rPh>
    <phoneticPr fontId="9"/>
  </si>
  <si>
    <t>小松市</t>
    <rPh sb="0" eb="3">
      <t>コマツシ</t>
    </rPh>
    <phoneticPr fontId="9"/>
  </si>
  <si>
    <t>七尾市</t>
    <rPh sb="0" eb="3">
      <t>ナナオシ</t>
    </rPh>
    <phoneticPr fontId="9"/>
  </si>
  <si>
    <t>金沢市</t>
    <rPh sb="0" eb="3">
      <t>カナザワシ</t>
    </rPh>
    <phoneticPr fontId="9"/>
  </si>
  <si>
    <t>(うち
高度浄水
処理)</t>
    <phoneticPr fontId="9"/>
  </si>
  <si>
    <t>(うち
オゾン
処理)</t>
    <phoneticPr fontId="9"/>
  </si>
  <si>
    <t>(うち
活性炭
処理)</t>
    <rPh sb="4" eb="7">
      <t>カッセイタン</t>
    </rPh>
    <phoneticPr fontId="9"/>
  </si>
  <si>
    <t>(うち
生物
処理)</t>
    <rPh sb="4" eb="6">
      <t>セイブツ</t>
    </rPh>
    <phoneticPr fontId="9"/>
  </si>
  <si>
    <t>年間浄水量
合計</t>
    <rPh sb="0" eb="2">
      <t>ネンカン</t>
    </rPh>
    <rPh sb="2" eb="4">
      <t>ジョウスイ</t>
    </rPh>
    <rPh sb="4" eb="5">
      <t>リョウ</t>
    </rPh>
    <rPh sb="6" eb="8">
      <t>ゴウケイ</t>
    </rPh>
    <phoneticPr fontId="26"/>
  </si>
  <si>
    <t>その他</t>
    <rPh sb="2" eb="3">
      <t>タ</t>
    </rPh>
    <phoneticPr fontId="26"/>
  </si>
  <si>
    <t>紫外線</t>
    <rPh sb="0" eb="3">
      <t>シガイセン</t>
    </rPh>
    <phoneticPr fontId="26"/>
  </si>
  <si>
    <t>膜ろ過</t>
    <rPh sb="0" eb="1">
      <t>マク</t>
    </rPh>
    <rPh sb="2" eb="3">
      <t>カ</t>
    </rPh>
    <phoneticPr fontId="26"/>
  </si>
  <si>
    <t>急速ろ過</t>
    <rPh sb="0" eb="2">
      <t>キュウソク</t>
    </rPh>
    <rPh sb="3" eb="4">
      <t>カ</t>
    </rPh>
    <phoneticPr fontId="26"/>
  </si>
  <si>
    <t>緩速ろ過</t>
    <rPh sb="0" eb="1">
      <t>カン</t>
    </rPh>
    <rPh sb="1" eb="2">
      <t>ソク</t>
    </rPh>
    <rPh sb="3" eb="4">
      <t>カ</t>
    </rPh>
    <phoneticPr fontId="26"/>
  </si>
  <si>
    <t>消毒のみ</t>
    <rPh sb="0" eb="2">
      <t>ショウドク</t>
    </rPh>
    <phoneticPr fontId="26"/>
  </si>
  <si>
    <t>簡易水道(千m3)</t>
    <rPh sb="0" eb="2">
      <t>カンイ</t>
    </rPh>
    <rPh sb="2" eb="4">
      <t>スイドウ</t>
    </rPh>
    <phoneticPr fontId="26"/>
  </si>
  <si>
    <t>上水道(千m3)</t>
    <rPh sb="0" eb="3">
      <t>ジョウスイドウ</t>
    </rPh>
    <phoneticPr fontId="26"/>
  </si>
  <si>
    <t>事　業
主体名</t>
    <rPh sb="0" eb="1">
      <t>コト</t>
    </rPh>
    <rPh sb="2" eb="3">
      <t>ギョウ</t>
    </rPh>
    <rPh sb="4" eb="6">
      <t>シュタイ</t>
    </rPh>
    <rPh sb="6" eb="7">
      <t>メイ</t>
    </rPh>
    <phoneticPr fontId="4"/>
  </si>
  <si>
    <t>事　業
主体名</t>
    <rPh sb="0" eb="1">
      <t>コト</t>
    </rPh>
    <rPh sb="2" eb="3">
      <t>ギョウ</t>
    </rPh>
    <rPh sb="4" eb="6">
      <t>シュタイ</t>
    </rPh>
    <rPh sb="6" eb="7">
      <t>メイ</t>
    </rPh>
    <phoneticPr fontId="9"/>
  </si>
  <si>
    <t>（２－４）　令和2年度　水道施設別浄水量一覧表</t>
    <rPh sb="6" eb="8">
      <t>レイワ</t>
    </rPh>
    <rPh sb="9" eb="11">
      <t>ネンド</t>
    </rPh>
    <phoneticPr fontId="26"/>
  </si>
  <si>
    <t>5228</t>
    <phoneticPr fontId="9"/>
  </si>
  <si>
    <t>5227</t>
    <phoneticPr fontId="9"/>
  </si>
  <si>
    <t>5226</t>
    <phoneticPr fontId="9"/>
  </si>
  <si>
    <t>5225</t>
    <phoneticPr fontId="9"/>
  </si>
  <si>
    <t>5224</t>
    <phoneticPr fontId="9"/>
  </si>
  <si>
    <t>5223</t>
    <phoneticPr fontId="9"/>
  </si>
  <si>
    <t>5222</t>
    <phoneticPr fontId="9"/>
  </si>
  <si>
    <t>5221</t>
    <phoneticPr fontId="9"/>
  </si>
  <si>
    <t>5220</t>
    <phoneticPr fontId="9"/>
  </si>
  <si>
    <t>5219</t>
    <phoneticPr fontId="9"/>
  </si>
  <si>
    <t>5218</t>
    <phoneticPr fontId="9"/>
  </si>
  <si>
    <t>5217</t>
    <phoneticPr fontId="9"/>
  </si>
  <si>
    <t>5216</t>
    <phoneticPr fontId="9"/>
  </si>
  <si>
    <t>5142</t>
    <phoneticPr fontId="9"/>
  </si>
  <si>
    <t>5141</t>
    <phoneticPr fontId="9"/>
  </si>
  <si>
    <t>5140</t>
    <phoneticPr fontId="9"/>
  </si>
  <si>
    <t>5139</t>
    <phoneticPr fontId="9"/>
  </si>
  <si>
    <t>5138</t>
    <phoneticPr fontId="9"/>
  </si>
  <si>
    <t>コード番号</t>
    <rPh sb="3" eb="5">
      <t>バンゴウ</t>
    </rPh>
    <phoneticPr fontId="9"/>
  </si>
  <si>
    <t>川北町</t>
    <rPh sb="0" eb="2">
      <t>カワキタ</t>
    </rPh>
    <phoneticPr fontId="9"/>
  </si>
  <si>
    <t>(2-1)</t>
    <phoneticPr fontId="9"/>
  </si>
  <si>
    <t>千m3</t>
    <rPh sb="0" eb="1">
      <t>セン</t>
    </rPh>
    <phoneticPr fontId="26"/>
  </si>
  <si>
    <t>集合</t>
    <rPh sb="0" eb="2">
      <t>シュウゴウ</t>
    </rPh>
    <phoneticPr fontId="26"/>
  </si>
  <si>
    <t>一般</t>
    <rPh sb="0" eb="2">
      <t>イッパン</t>
    </rPh>
    <phoneticPr fontId="26"/>
  </si>
  <si>
    <t>小計</t>
    <rPh sb="0" eb="1">
      <t>ショウ</t>
    </rPh>
    <rPh sb="1" eb="2">
      <t>ケイ</t>
    </rPh>
    <phoneticPr fontId="26"/>
  </si>
  <si>
    <t>船舶用</t>
    <rPh sb="0" eb="3">
      <t>センパクヨウ</t>
    </rPh>
    <phoneticPr fontId="26"/>
  </si>
  <si>
    <t>公衆浴場用</t>
    <rPh sb="0" eb="2">
      <t>コウシュウ</t>
    </rPh>
    <rPh sb="2" eb="5">
      <t>ヨクジョウヨウ</t>
    </rPh>
    <phoneticPr fontId="26"/>
  </si>
  <si>
    <t>官公庁
学校用</t>
    <rPh sb="0" eb="3">
      <t>カンコウチョウ</t>
    </rPh>
    <rPh sb="4" eb="7">
      <t>ガッコウヨウ</t>
    </rPh>
    <phoneticPr fontId="26"/>
  </si>
  <si>
    <t>工場用</t>
    <rPh sb="0" eb="3">
      <t>コウジョウヨウ</t>
    </rPh>
    <phoneticPr fontId="26"/>
  </si>
  <si>
    <t>営業用</t>
    <rPh sb="0" eb="3">
      <t>エイギョウヨウ</t>
    </rPh>
    <phoneticPr fontId="26"/>
  </si>
  <si>
    <t>家庭用</t>
    <rPh sb="0" eb="3">
      <t>カテイヨウ</t>
    </rPh>
    <phoneticPr fontId="26"/>
  </si>
  <si>
    <t>計</t>
    <rPh sb="0" eb="1">
      <t>ケイ</t>
    </rPh>
    <phoneticPr fontId="26"/>
  </si>
  <si>
    <t>業務・
営業用</t>
    <rPh sb="0" eb="2">
      <t>ギョウム</t>
    </rPh>
    <rPh sb="4" eb="7">
      <t>エイギョウヨウ</t>
    </rPh>
    <phoneticPr fontId="26"/>
  </si>
  <si>
    <t>生活用</t>
    <rPh sb="0" eb="3">
      <t>セイカツヨウ</t>
    </rPh>
    <phoneticPr fontId="26"/>
  </si>
  <si>
    <t>年間有収水量合計</t>
    <rPh sb="0" eb="2">
      <t>ネンカン</t>
    </rPh>
    <rPh sb="2" eb="3">
      <t>ユウ</t>
    </rPh>
    <rPh sb="3" eb="4">
      <t>シュウ</t>
    </rPh>
    <rPh sb="4" eb="6">
      <t>スイリョウ</t>
    </rPh>
    <rPh sb="6" eb="8">
      <t>ゴウケイ</t>
    </rPh>
    <phoneticPr fontId="26"/>
  </si>
  <si>
    <t>公共栓</t>
    <rPh sb="0" eb="2">
      <t>コウキョウ</t>
    </rPh>
    <rPh sb="2" eb="3">
      <t>セン</t>
    </rPh>
    <phoneticPr fontId="26"/>
  </si>
  <si>
    <t>共用栓</t>
    <rPh sb="0" eb="2">
      <t>キョウヨウ</t>
    </rPh>
    <rPh sb="2" eb="3">
      <t>セン</t>
    </rPh>
    <phoneticPr fontId="26"/>
  </si>
  <si>
    <t>専用栓</t>
    <rPh sb="0" eb="2">
      <t>センヨウ</t>
    </rPh>
    <rPh sb="2" eb="3">
      <t>セン</t>
    </rPh>
    <phoneticPr fontId="26"/>
  </si>
  <si>
    <t>年間有収水量</t>
    <rPh sb="0" eb="2">
      <t>ネンカン</t>
    </rPh>
    <rPh sb="2" eb="3">
      <t>ユウ</t>
    </rPh>
    <rPh sb="3" eb="4">
      <t>シュウ</t>
    </rPh>
    <rPh sb="4" eb="6">
      <t>スイリョウ</t>
    </rPh>
    <phoneticPr fontId="26"/>
  </si>
  <si>
    <t>用途別年間有収水量</t>
    <rPh sb="0" eb="2">
      <t>ヨウト</t>
    </rPh>
    <rPh sb="2" eb="3">
      <t>ベツ</t>
    </rPh>
    <rPh sb="3" eb="5">
      <t>ネンカン</t>
    </rPh>
    <rPh sb="5" eb="6">
      <t>ユウ</t>
    </rPh>
    <rPh sb="6" eb="7">
      <t>シュウ</t>
    </rPh>
    <rPh sb="7" eb="9">
      <t>スイリョウ</t>
    </rPh>
    <phoneticPr fontId="26"/>
  </si>
  <si>
    <t>用途別給水状況</t>
    <rPh sb="0" eb="2">
      <t>ヨウト</t>
    </rPh>
    <rPh sb="1" eb="2">
      <t>ジュヨウ</t>
    </rPh>
    <rPh sb="2" eb="3">
      <t>ベツ</t>
    </rPh>
    <rPh sb="3" eb="5">
      <t>キュウスイ</t>
    </rPh>
    <rPh sb="5" eb="7">
      <t>ジョウキョウ</t>
    </rPh>
    <phoneticPr fontId="26"/>
  </si>
  <si>
    <t>（２－５）令和2年度　上水道用途別有収水量</t>
    <rPh sb="5" eb="7">
      <t>レイワ</t>
    </rPh>
    <rPh sb="8" eb="10">
      <t>ネンド</t>
    </rPh>
    <phoneticPr fontId="26"/>
  </si>
  <si>
    <t>200mm以上</t>
    <rPh sb="5" eb="7">
      <t>イジョウ</t>
    </rPh>
    <phoneticPr fontId="26"/>
  </si>
  <si>
    <t>150mm</t>
    <phoneticPr fontId="26"/>
  </si>
  <si>
    <t>125mm</t>
    <phoneticPr fontId="26"/>
  </si>
  <si>
    <t>100mm</t>
    <phoneticPr fontId="26"/>
  </si>
  <si>
    <t>75mm</t>
    <phoneticPr fontId="26"/>
  </si>
  <si>
    <t>50mm</t>
    <phoneticPr fontId="26"/>
  </si>
  <si>
    <t>40mm</t>
    <phoneticPr fontId="26"/>
  </si>
  <si>
    <t>30mm</t>
    <phoneticPr fontId="26"/>
  </si>
  <si>
    <t>25mm</t>
    <phoneticPr fontId="26"/>
  </si>
  <si>
    <t>20mm</t>
    <phoneticPr fontId="26"/>
  </si>
  <si>
    <t>16mm</t>
    <phoneticPr fontId="26"/>
  </si>
  <si>
    <t>13mm</t>
    <phoneticPr fontId="26"/>
  </si>
  <si>
    <t>本工事費
(千円)</t>
    <rPh sb="0" eb="1">
      <t>ホン</t>
    </rPh>
    <rPh sb="1" eb="4">
      <t>コウジヒ</t>
    </rPh>
    <phoneticPr fontId="26"/>
  </si>
  <si>
    <t>給水収益
(千円)</t>
    <rPh sb="0" eb="2">
      <t>キュウスイ</t>
    </rPh>
    <rPh sb="2" eb="4">
      <t>シュウエキ</t>
    </rPh>
    <phoneticPr fontId="26"/>
  </si>
  <si>
    <t>口径別年間有収水量(千m3)</t>
    <rPh sb="0" eb="2">
      <t>コウケイ</t>
    </rPh>
    <rPh sb="2" eb="3">
      <t>ベツ</t>
    </rPh>
    <rPh sb="3" eb="5">
      <t>ネンカン</t>
    </rPh>
    <rPh sb="5" eb="6">
      <t>ユウ</t>
    </rPh>
    <rPh sb="6" eb="7">
      <t>シュウ</t>
    </rPh>
    <rPh sb="7" eb="9">
      <t>スイリョウ</t>
    </rPh>
    <phoneticPr fontId="26"/>
  </si>
  <si>
    <t>（２－６）　令和2年度　上水道口径別有収水量</t>
    <rPh sb="6" eb="8">
      <t>レイワ</t>
    </rPh>
    <rPh sb="9" eb="11">
      <t>ネンド</t>
    </rPh>
    <phoneticPr fontId="26"/>
  </si>
  <si>
    <t>用水供給、分水を受ける浄水量とする。</t>
  </si>
  <si>
    <t>浄水受水</t>
    <rPh sb="0" eb="2">
      <t>ジョウスイ</t>
    </rPh>
    <rPh sb="2" eb="4">
      <t>ジュスイ</t>
    </rPh>
    <phoneticPr fontId="9"/>
  </si>
  <si>
    <t>湧水、天水、海水等 ダム直接（m3）～原水受水（m3）以外で浄水受水を除く。</t>
  </si>
  <si>
    <t>その他</t>
    <rPh sb="2" eb="3">
      <t>タ</t>
    </rPh>
    <phoneticPr fontId="9"/>
  </si>
  <si>
    <t>水資源機構が建設したダム等より取水する事業体にあっては、原水受水の欄に入力せずダム放流とすること。</t>
    <phoneticPr fontId="9"/>
  </si>
  <si>
    <t>原水受水</t>
    <rPh sb="2" eb="4">
      <t>ジュスイ</t>
    </rPh>
    <phoneticPr fontId="9"/>
  </si>
  <si>
    <t>第一不透水層以下の水を集水する井戸（深井戸）から取水する形態のもの。</t>
  </si>
  <si>
    <t>自由水面を有し、第一不透水層に達するまでの井戸(浅井戸)から取水する形態のもの。</t>
  </si>
  <si>
    <t>浅井戸水</t>
  </si>
  <si>
    <t>河床、湖床またはその付近を潜流している水を埋渠等により取水しているもので、水利使用許可(暫定を含む)のなされている形態のもの。</t>
    <phoneticPr fontId="9"/>
  </si>
  <si>
    <t>伏流水</t>
    <rPh sb="0" eb="3">
      <t>フクリュウスイ</t>
    </rPh>
    <phoneticPr fontId="9"/>
  </si>
  <si>
    <t>ダム直接（m3 ）、ダム放流 （m3 ）、湖沼水（m3 ）以外の河川水の取水を行っている形態のもの。</t>
  </si>
  <si>
    <t>表流水(自流)</t>
    <rPh sb="0" eb="1">
      <t>オモテ</t>
    </rPh>
    <rPh sb="1" eb="3">
      <t>リュウスイ</t>
    </rPh>
    <rPh sb="4" eb="6">
      <t>ジリュウ</t>
    </rPh>
    <phoneticPr fontId="9"/>
  </si>
  <si>
    <t>天然湖沼等の貯水池から直接取水を行っている形態のもの。</t>
    <phoneticPr fontId="9"/>
  </si>
  <si>
    <t>湖沼水</t>
    <rPh sb="0" eb="2">
      <t>コショウ</t>
    </rPh>
    <rPh sb="2" eb="3">
      <t>スイ</t>
    </rPh>
    <phoneticPr fontId="9"/>
  </si>
  <si>
    <t>水源手当をダム等に依存し、下流で取水を行っている形態のもの。</t>
  </si>
  <si>
    <t>ダム放流</t>
    <rPh sb="2" eb="4">
      <t>ホウリュウ</t>
    </rPh>
    <phoneticPr fontId="9"/>
  </si>
  <si>
    <t>ダム等から直接導水路等により取水を行っている形態のもの。</t>
    <phoneticPr fontId="9"/>
  </si>
  <si>
    <t>ダム直接</t>
    <rPh sb="2" eb="4">
      <t>チョクセツ</t>
    </rPh>
    <phoneticPr fontId="9"/>
  </si>
  <si>
    <t>0411
K230</t>
    <phoneticPr fontId="9"/>
  </si>
  <si>
    <t>合  計</t>
    <phoneticPr fontId="26"/>
  </si>
  <si>
    <t>粉末活性炭処理</t>
  </si>
  <si>
    <t>無</t>
  </si>
  <si>
    <t>有</t>
  </si>
  <si>
    <t>深井戸水</t>
    <rPh sb="0" eb="3">
      <t>フカイド</t>
    </rPh>
    <rPh sb="3" eb="4">
      <t>スイ</t>
    </rPh>
    <phoneticPr fontId="9"/>
  </si>
  <si>
    <t>マンガン接触ろ過</t>
  </si>
  <si>
    <t>深井戸水</t>
    <rPh sb="0" eb="3">
      <t>フカイド</t>
    </rPh>
    <rPh sb="3" eb="4">
      <t>ミズ</t>
    </rPh>
    <phoneticPr fontId="9"/>
  </si>
  <si>
    <t>浄水受水</t>
    <rPh sb="0" eb="2">
      <t>ジョウスイ</t>
    </rPh>
    <rPh sb="2" eb="3">
      <t>ジュ</t>
    </rPh>
    <rPh sb="3" eb="4">
      <t>スイ</t>
    </rPh>
    <phoneticPr fontId="9"/>
  </si>
  <si>
    <t>中間塩素処理</t>
    <phoneticPr fontId="9"/>
  </si>
  <si>
    <t>円／ｍ3</t>
  </si>
  <si>
    <t>千円</t>
    <rPh sb="0" eb="2">
      <t>センエン</t>
    </rPh>
    <phoneticPr fontId="26"/>
  </si>
  <si>
    <t>千円</t>
    <rPh sb="0" eb="2">
      <t>センエン</t>
    </rPh>
    <phoneticPr fontId="9"/>
  </si>
  <si>
    <t>千ｍ3</t>
    <rPh sb="0" eb="1">
      <t>セン</t>
    </rPh>
    <phoneticPr fontId="9"/>
  </si>
  <si>
    <t>千円</t>
    <phoneticPr fontId="9"/>
  </si>
  <si>
    <t>ｍ3/日</t>
    <rPh sb="3" eb="4">
      <t>ニチ</t>
    </rPh>
    <phoneticPr fontId="9"/>
  </si>
  <si>
    <t>ｈ</t>
    <phoneticPr fontId="9"/>
  </si>
  <si>
    <t>ｍ3</t>
    <phoneticPr fontId="9"/>
  </si>
  <si>
    <t>配水地数</t>
    <rPh sb="0" eb="2">
      <t>ハイスイ</t>
    </rPh>
    <rPh sb="2" eb="3">
      <t>チ</t>
    </rPh>
    <rPh sb="3" eb="4">
      <t>スウ</t>
    </rPh>
    <phoneticPr fontId="9"/>
  </si>
  <si>
    <t>配水場数</t>
    <rPh sb="0" eb="2">
      <t>ハイスイ</t>
    </rPh>
    <rPh sb="2" eb="3">
      <t>ジョウ</t>
    </rPh>
    <rPh sb="3" eb="4">
      <t>スウ</t>
    </rPh>
    <phoneticPr fontId="9"/>
  </si>
  <si>
    <t>施設数</t>
    <rPh sb="0" eb="3">
      <t>シセツスウ</t>
    </rPh>
    <phoneticPr fontId="9"/>
  </si>
  <si>
    <t>本</t>
    <rPh sb="0" eb="1">
      <t>ホン</t>
    </rPh>
    <phoneticPr fontId="9"/>
  </si>
  <si>
    <t>配水地
貯留時間</t>
    <rPh sb="0" eb="2">
      <t>ハイスイ</t>
    </rPh>
    <rPh sb="2" eb="3">
      <t>チ</t>
    </rPh>
    <rPh sb="4" eb="6">
      <t>チョリュウ</t>
    </rPh>
    <rPh sb="6" eb="8">
      <t>ジカン</t>
    </rPh>
    <phoneticPr fontId="9"/>
  </si>
  <si>
    <t>配水池
有効容量</t>
    <rPh sb="0" eb="3">
      <t>ハイスイチ</t>
    </rPh>
    <rPh sb="4" eb="6">
      <t>ユウコウ</t>
    </rPh>
    <rPh sb="6" eb="8">
      <t>ヨウリョウ</t>
    </rPh>
    <phoneticPr fontId="9"/>
  </si>
  <si>
    <t>1日最大給水量(実績)</t>
    <rPh sb="8" eb="10">
      <t>ジッセキ</t>
    </rPh>
    <phoneticPr fontId="26"/>
  </si>
  <si>
    <t>配水池</t>
    <rPh sb="0" eb="3">
      <t>ハイスイチ</t>
    </rPh>
    <phoneticPr fontId="9"/>
  </si>
  <si>
    <t>配水場</t>
    <rPh sb="0" eb="2">
      <t>ハイスイ</t>
    </rPh>
    <rPh sb="2" eb="3">
      <t>ジョウ</t>
    </rPh>
    <phoneticPr fontId="9"/>
  </si>
  <si>
    <t>有効容量</t>
    <rPh sb="0" eb="2">
      <t>ユウコウ</t>
    </rPh>
    <rPh sb="2" eb="4">
      <t>ヨウリョウ</t>
    </rPh>
    <phoneticPr fontId="9"/>
  </si>
  <si>
    <t>高度処理方法</t>
    <rPh sb="0" eb="2">
      <t>コウド</t>
    </rPh>
    <rPh sb="2" eb="4">
      <t>ショリ</t>
    </rPh>
    <rPh sb="4" eb="6">
      <t>ホウホウ</t>
    </rPh>
    <phoneticPr fontId="9"/>
  </si>
  <si>
    <t>急速濾過</t>
    <rPh sb="0" eb="2">
      <t>キュウソク</t>
    </rPh>
    <rPh sb="2" eb="4">
      <t>ロカ</t>
    </rPh>
    <phoneticPr fontId="9"/>
  </si>
  <si>
    <t>消毒のみ</t>
    <rPh sb="0" eb="2">
      <t>ショウドク</t>
    </rPh>
    <phoneticPr fontId="9"/>
  </si>
  <si>
    <t>県水受水の有無</t>
    <rPh sb="0" eb="1">
      <t>ケン</t>
    </rPh>
    <rPh sb="1" eb="2">
      <t>スイ</t>
    </rPh>
    <rPh sb="2" eb="3">
      <t>ジュ</t>
    </rPh>
    <rPh sb="3" eb="4">
      <t>スイ</t>
    </rPh>
    <rPh sb="5" eb="7">
      <t>ウム</t>
    </rPh>
    <phoneticPr fontId="9"/>
  </si>
  <si>
    <t>深井戸</t>
    <rPh sb="0" eb="1">
      <t>フカ</t>
    </rPh>
    <rPh sb="1" eb="3">
      <t>イド</t>
    </rPh>
    <phoneticPr fontId="9"/>
  </si>
  <si>
    <t>主たる水源</t>
    <rPh sb="0" eb="1">
      <t>シュ</t>
    </rPh>
    <rPh sb="3" eb="5">
      <t>スイゲン</t>
    </rPh>
    <phoneticPr fontId="9"/>
  </si>
  <si>
    <t>事　業
主体名</t>
    <rPh sb="6" eb="7">
      <t>メイ</t>
    </rPh>
    <phoneticPr fontId="26"/>
  </si>
  <si>
    <t>職員数</t>
    <rPh sb="0" eb="3">
      <t>ショクインスウ</t>
    </rPh>
    <phoneticPr fontId="26"/>
  </si>
  <si>
    <t>供給　　　単価⑯</t>
    <rPh sb="5" eb="7">
      <t>タンカ</t>
    </rPh>
    <phoneticPr fontId="26"/>
  </si>
  <si>
    <t>給水　　原価⑮</t>
    <rPh sb="4" eb="6">
      <t>ゲンカ</t>
    </rPh>
    <phoneticPr fontId="26"/>
  </si>
  <si>
    <t>給水収益</t>
    <rPh sb="0" eb="2">
      <t>キュウスイ</t>
    </rPh>
    <rPh sb="2" eb="4">
      <t>シュウエキ</t>
    </rPh>
    <phoneticPr fontId="26"/>
  </si>
  <si>
    <t>長期前受金戻入</t>
    <rPh sb="0" eb="2">
      <t>チョウキ</t>
    </rPh>
    <rPh sb="2" eb="4">
      <t>マエウ</t>
    </rPh>
    <rPh sb="4" eb="5">
      <t>キン</t>
    </rPh>
    <rPh sb="5" eb="6">
      <t>モド</t>
    </rPh>
    <rPh sb="6" eb="7">
      <t>イ</t>
    </rPh>
    <phoneticPr fontId="9"/>
  </si>
  <si>
    <t>受託工事費</t>
    <rPh sb="0" eb="1">
      <t>ジュ</t>
    </rPh>
    <rPh sb="1" eb="2">
      <t>タク</t>
    </rPh>
    <rPh sb="2" eb="5">
      <t>コウジヒ</t>
    </rPh>
    <phoneticPr fontId="26"/>
  </si>
  <si>
    <t>総費用</t>
    <rPh sb="0" eb="1">
      <t>ソウ</t>
    </rPh>
    <rPh sb="1" eb="3">
      <t>ヒヨウ</t>
    </rPh>
    <phoneticPr fontId="26"/>
  </si>
  <si>
    <t>年間有収水量</t>
    <rPh sb="0" eb="2">
      <t>ネンカン</t>
    </rPh>
    <rPh sb="2" eb="3">
      <t>ユウ</t>
    </rPh>
    <rPh sb="3" eb="4">
      <t>シュウ</t>
    </rPh>
    <rPh sb="4" eb="6">
      <t>スイリョウ</t>
    </rPh>
    <phoneticPr fontId="9"/>
  </si>
  <si>
    <t>建設事業費</t>
  </si>
  <si>
    <t xml:space="preserve"> 料金収入</t>
  </si>
  <si>
    <t>現在施設能力</t>
    <rPh sb="0" eb="2">
      <t>ゲンザイ</t>
    </rPh>
    <rPh sb="2" eb="4">
      <t>シセツ</t>
    </rPh>
    <rPh sb="4" eb="6">
      <t>ノウリョク</t>
    </rPh>
    <phoneticPr fontId="9"/>
  </si>
  <si>
    <t>配水施設</t>
    <rPh sb="0" eb="2">
      <t>ハイスイ</t>
    </rPh>
    <rPh sb="2" eb="4">
      <t>シセツ</t>
    </rPh>
    <phoneticPr fontId="9"/>
  </si>
  <si>
    <t>浄水施設</t>
    <rPh sb="0" eb="2">
      <t>ジョウスイ</t>
    </rPh>
    <rPh sb="2" eb="4">
      <t>シセツ</t>
    </rPh>
    <phoneticPr fontId="9"/>
  </si>
  <si>
    <t>取水施設</t>
    <rPh sb="0" eb="2">
      <t>シュスイ</t>
    </rPh>
    <rPh sb="2" eb="4">
      <t>シセツ</t>
    </rPh>
    <phoneticPr fontId="9"/>
  </si>
  <si>
    <t>（３－１）　令和2年度　上水道施設概況</t>
    <rPh sb="6" eb="8">
      <t>レイワ</t>
    </rPh>
    <rPh sb="9" eb="11">
      <t>ネンド</t>
    </rPh>
    <phoneticPr fontId="26"/>
  </si>
  <si>
    <t>合　計</t>
    <phoneticPr fontId="26"/>
  </si>
  <si>
    <t>石川県</t>
    <rPh sb="0" eb="3">
      <t>イシカワケン</t>
    </rPh>
    <phoneticPr fontId="9"/>
  </si>
  <si>
    <t>市町合計</t>
    <rPh sb="0" eb="2">
      <t>シマチ</t>
    </rPh>
    <rPh sb="2" eb="4">
      <t>ゴウケイ</t>
    </rPh>
    <phoneticPr fontId="9"/>
  </si>
  <si>
    <t>能登町</t>
  </si>
  <si>
    <t>穴水町</t>
    <phoneticPr fontId="26"/>
  </si>
  <si>
    <t>中能登町</t>
  </si>
  <si>
    <t>宝達志水町</t>
  </si>
  <si>
    <t>志賀町</t>
    <phoneticPr fontId="26"/>
  </si>
  <si>
    <t>内灘町</t>
    <phoneticPr fontId="26"/>
  </si>
  <si>
    <t>津幡町</t>
    <phoneticPr fontId="26"/>
  </si>
  <si>
    <t>能美市</t>
  </si>
  <si>
    <t>白山市</t>
  </si>
  <si>
    <t>かほく市</t>
    <phoneticPr fontId="26"/>
  </si>
  <si>
    <t>羽咋市</t>
    <phoneticPr fontId="26"/>
  </si>
  <si>
    <t>加賀市</t>
    <phoneticPr fontId="26"/>
  </si>
  <si>
    <t>珠洲市</t>
    <phoneticPr fontId="26"/>
  </si>
  <si>
    <t>輪島市</t>
    <phoneticPr fontId="26"/>
  </si>
  <si>
    <t>小松市</t>
    <phoneticPr fontId="26"/>
  </si>
  <si>
    <t>七尾市</t>
    <phoneticPr fontId="26"/>
  </si>
  <si>
    <t>金沢市</t>
    <phoneticPr fontId="26"/>
  </si>
  <si>
    <t>（％）</t>
    <phoneticPr fontId="9"/>
  </si>
  <si>
    <t>(m)</t>
    <phoneticPr fontId="26"/>
  </si>
  <si>
    <t>耐震性
あり</t>
    <rPh sb="0" eb="3">
      <t>タイシンセイ</t>
    </rPh>
    <phoneticPr fontId="9"/>
  </si>
  <si>
    <t>（ｍ）</t>
    <phoneticPr fontId="26"/>
  </si>
  <si>
    <t>RR継手</t>
    <rPh sb="2" eb="3">
      <t>ツ</t>
    </rPh>
    <rPh sb="3" eb="4">
      <t>テ</t>
    </rPh>
    <phoneticPr fontId="9"/>
  </si>
  <si>
    <t>RRロング
継手</t>
    <rPh sb="6" eb="7">
      <t>ツギ</t>
    </rPh>
    <rPh sb="7" eb="8">
      <t>テ</t>
    </rPh>
    <phoneticPr fontId="9"/>
  </si>
  <si>
    <t>よい地盤</t>
    <rPh sb="2" eb="4">
      <t>ジバン</t>
    </rPh>
    <phoneticPr fontId="9"/>
  </si>
  <si>
    <t>耐震適合性
のある管</t>
    <phoneticPr fontId="9"/>
  </si>
  <si>
    <t>耐震管
割合</t>
    <phoneticPr fontId="9"/>
  </si>
  <si>
    <t>総延長</t>
    <phoneticPr fontId="9"/>
  </si>
  <si>
    <t>その他
（不明）</t>
    <rPh sb="2" eb="3">
      <t>タ</t>
    </rPh>
    <rPh sb="5" eb="7">
      <t>フメイ</t>
    </rPh>
    <phoneticPr fontId="26"/>
  </si>
  <si>
    <t>ステンレス管（ｍ）</t>
    <rPh sb="5" eb="6">
      <t>カン</t>
    </rPh>
    <phoneticPr fontId="9"/>
  </si>
  <si>
    <t>ポリエチレン管（ｍ）</t>
    <rPh sb="6" eb="7">
      <t>カン</t>
    </rPh>
    <phoneticPr fontId="9"/>
  </si>
  <si>
    <t>鉛管</t>
    <rPh sb="0" eb="1">
      <t>ナマリ</t>
    </rPh>
    <rPh sb="1" eb="2">
      <t>カン</t>
    </rPh>
    <phoneticPr fontId="9"/>
  </si>
  <si>
    <t>コンク
リート管</t>
    <rPh sb="7" eb="8">
      <t>カン</t>
    </rPh>
    <phoneticPr fontId="26"/>
  </si>
  <si>
    <t>硬質塩化ビニル管(m)</t>
    <phoneticPr fontId="26"/>
  </si>
  <si>
    <t>石綿
セメント管</t>
    <phoneticPr fontId="26"/>
  </si>
  <si>
    <t>鋼管（ｍ）</t>
    <phoneticPr fontId="26"/>
  </si>
  <si>
    <t>ダクタイル鋳鉄管(m)</t>
    <phoneticPr fontId="26"/>
  </si>
  <si>
    <t>鋳鉄管</t>
    <phoneticPr fontId="26"/>
  </si>
  <si>
    <t>基幹管路（合計）</t>
    <rPh sb="0" eb="2">
      <t>キカン</t>
    </rPh>
    <rPh sb="2" eb="4">
      <t>カンロ</t>
    </rPh>
    <rPh sb="5" eb="7">
      <t>ゴウケイ</t>
    </rPh>
    <phoneticPr fontId="9"/>
  </si>
  <si>
    <t>耐震性あり</t>
    <rPh sb="0" eb="3">
      <t>タイシンセイ</t>
    </rPh>
    <phoneticPr fontId="9"/>
  </si>
  <si>
    <t>配水支管RR継手</t>
    <rPh sb="0" eb="2">
      <t>ハイスイ</t>
    </rPh>
    <rPh sb="2" eb="4">
      <t>シカン</t>
    </rPh>
    <phoneticPr fontId="9"/>
  </si>
  <si>
    <t>基幹管路RR継手</t>
    <rPh sb="0" eb="2">
      <t>キカン</t>
    </rPh>
    <rPh sb="2" eb="4">
      <t>カンロ</t>
    </rPh>
    <phoneticPr fontId="9"/>
  </si>
  <si>
    <t>総延長（配水支管も含む）</t>
    <rPh sb="0" eb="3">
      <t>ソウエンチョウ</t>
    </rPh>
    <rPh sb="4" eb="6">
      <t>ハイスイ</t>
    </rPh>
    <rPh sb="6" eb="7">
      <t>シ</t>
    </rPh>
    <rPh sb="7" eb="8">
      <t>カン</t>
    </rPh>
    <rPh sb="9" eb="10">
      <t>フク</t>
    </rPh>
    <phoneticPr fontId="9"/>
  </si>
  <si>
    <t>※）本表は市町営水道事業における水道料金であり、民営簡易水道（組合営）の水道料金は含めていない。</t>
    <rPh sb="2" eb="3">
      <t>ホン</t>
    </rPh>
    <rPh sb="3" eb="4">
      <t>ヒョウ</t>
    </rPh>
    <rPh sb="5" eb="7">
      <t>シチョウ</t>
    </rPh>
    <rPh sb="7" eb="8">
      <t>エイ</t>
    </rPh>
    <rPh sb="8" eb="10">
      <t>スイドウ</t>
    </rPh>
    <rPh sb="10" eb="12">
      <t>ジギョウ</t>
    </rPh>
    <rPh sb="16" eb="18">
      <t>スイドウ</t>
    </rPh>
    <rPh sb="18" eb="20">
      <t>リョウキン</t>
    </rPh>
    <rPh sb="24" eb="26">
      <t>ミンエイ</t>
    </rPh>
    <rPh sb="26" eb="28">
      <t>カンイ</t>
    </rPh>
    <rPh sb="28" eb="30">
      <t>スイドウ</t>
    </rPh>
    <rPh sb="31" eb="33">
      <t>クミアイ</t>
    </rPh>
    <rPh sb="33" eb="34">
      <t>エイ</t>
    </rPh>
    <rPh sb="36" eb="38">
      <t>スイドウ</t>
    </rPh>
    <rPh sb="38" eb="40">
      <t>リョウキン</t>
    </rPh>
    <rPh sb="41" eb="42">
      <t>フク</t>
    </rPh>
    <phoneticPr fontId="9"/>
  </si>
  <si>
    <t>※）本表は令和4年4月1日現在における一般家庭での水道使用料金で量水器使用料及び消費税を含む。</t>
    <rPh sb="2" eb="3">
      <t>ホン</t>
    </rPh>
    <rPh sb="3" eb="4">
      <t>ヒョウ</t>
    </rPh>
    <rPh sb="5" eb="7">
      <t>レイワ</t>
    </rPh>
    <rPh sb="8" eb="9">
      <t>ネン</t>
    </rPh>
    <rPh sb="10" eb="11">
      <t>ガツ</t>
    </rPh>
    <rPh sb="12" eb="13">
      <t>ニチ</t>
    </rPh>
    <rPh sb="13" eb="15">
      <t>ゲンザイ</t>
    </rPh>
    <rPh sb="19" eb="21">
      <t>イッパン</t>
    </rPh>
    <rPh sb="21" eb="23">
      <t>カテイ</t>
    </rPh>
    <rPh sb="25" eb="27">
      <t>スイドウ</t>
    </rPh>
    <rPh sb="27" eb="29">
      <t>シヨウ</t>
    </rPh>
    <rPh sb="29" eb="31">
      <t>リョウキン</t>
    </rPh>
    <rPh sb="32" eb="33">
      <t>リョウ</t>
    </rPh>
    <rPh sb="33" eb="34">
      <t>スイ</t>
    </rPh>
    <rPh sb="34" eb="35">
      <t>キ</t>
    </rPh>
    <rPh sb="35" eb="38">
      <t>シヨウリョウ</t>
    </rPh>
    <rPh sb="38" eb="39">
      <t>オヨ</t>
    </rPh>
    <rPh sb="40" eb="43">
      <t>ショウヒゼイ</t>
    </rPh>
    <rPh sb="44" eb="45">
      <t>フク</t>
    </rPh>
    <phoneticPr fontId="9"/>
  </si>
  <si>
    <t>平　　均</t>
    <rPh sb="0" eb="1">
      <t>ヒラ</t>
    </rPh>
    <rPh sb="3" eb="4">
      <t>ヒトシ</t>
    </rPh>
    <phoneticPr fontId="9"/>
  </si>
  <si>
    <t>簡易水道平均</t>
    <rPh sb="0" eb="2">
      <t>カンイ</t>
    </rPh>
    <rPh sb="2" eb="4">
      <t>スイドウ</t>
    </rPh>
    <rPh sb="4" eb="5">
      <t>ヒラ</t>
    </rPh>
    <rPh sb="5" eb="6">
      <t>ヒトシ</t>
    </rPh>
    <phoneticPr fontId="9"/>
  </si>
  <si>
    <t>上水道平均</t>
    <rPh sb="0" eb="1">
      <t>ウエ</t>
    </rPh>
    <rPh sb="1" eb="2">
      <t>ミズ</t>
    </rPh>
    <rPh sb="2" eb="3">
      <t>ミチ</t>
    </rPh>
    <rPh sb="3" eb="4">
      <t>ヒラ</t>
    </rPh>
    <rPh sb="4" eb="5">
      <t>ヒトシ</t>
    </rPh>
    <phoneticPr fontId="9"/>
  </si>
  <si>
    <t>計</t>
    <rPh sb="0" eb="1">
      <t>ケイ</t>
    </rPh>
    <phoneticPr fontId="9"/>
  </si>
  <si>
    <t>他</t>
    <rPh sb="0" eb="1">
      <t>タ</t>
    </rPh>
    <phoneticPr fontId="9"/>
  </si>
  <si>
    <t>用途</t>
    <rPh sb="0" eb="2">
      <t>ヨウト</t>
    </rPh>
    <phoneticPr fontId="9"/>
  </si>
  <si>
    <t>穴水町</t>
    <rPh sb="0" eb="2">
      <t>アナミズ</t>
    </rPh>
    <rPh sb="2" eb="3">
      <t>マチ</t>
    </rPh>
    <phoneticPr fontId="9"/>
  </si>
  <si>
    <t>-</t>
    <phoneticPr fontId="9"/>
  </si>
  <si>
    <t>用途</t>
    <rPh sb="0" eb="2">
      <t>ヨウト</t>
    </rPh>
    <phoneticPr fontId="9"/>
  </si>
  <si>
    <t>宝達志水町</t>
    <rPh sb="0" eb="1">
      <t>ホウ</t>
    </rPh>
    <rPh sb="1" eb="2">
      <t>タツ</t>
    </rPh>
    <rPh sb="2" eb="4">
      <t>シミズ</t>
    </rPh>
    <rPh sb="4" eb="5">
      <t>チョウ</t>
    </rPh>
    <phoneticPr fontId="9"/>
  </si>
  <si>
    <t>志賀町</t>
    <rPh sb="0" eb="2">
      <t>シカ</t>
    </rPh>
    <rPh sb="2" eb="3">
      <t>マチ</t>
    </rPh>
    <phoneticPr fontId="9"/>
  </si>
  <si>
    <t>－</t>
    <phoneticPr fontId="9"/>
  </si>
  <si>
    <t>φ20</t>
  </si>
  <si>
    <t>φ13</t>
  </si>
  <si>
    <t>口径</t>
    <rPh sb="0" eb="2">
      <t>コウケイ</t>
    </rPh>
    <phoneticPr fontId="9"/>
  </si>
  <si>
    <t>内灘町</t>
    <rPh sb="0" eb="2">
      <t>ウチナダ</t>
    </rPh>
    <rPh sb="2" eb="3">
      <t>マチ</t>
    </rPh>
    <phoneticPr fontId="9"/>
  </si>
  <si>
    <t>津幡町
（上大田）</t>
    <rPh sb="0" eb="2">
      <t>ツバタ</t>
    </rPh>
    <rPh sb="2" eb="3">
      <t>マチ</t>
    </rPh>
    <rPh sb="5" eb="6">
      <t>カミ</t>
    </rPh>
    <rPh sb="6" eb="7">
      <t>ダイ</t>
    </rPh>
    <rPh sb="7" eb="8">
      <t>タ</t>
    </rPh>
    <phoneticPr fontId="9"/>
  </si>
  <si>
    <t>津幡町
(木窪）</t>
    <rPh sb="0" eb="2">
      <t>ツバタ</t>
    </rPh>
    <rPh sb="2" eb="3">
      <t>マチ</t>
    </rPh>
    <rPh sb="5" eb="6">
      <t>キ</t>
    </rPh>
    <rPh sb="6" eb="7">
      <t>クボ</t>
    </rPh>
    <phoneticPr fontId="9"/>
  </si>
  <si>
    <t>津幡町
(上河合）</t>
    <rPh sb="0" eb="2">
      <t>ツバタ</t>
    </rPh>
    <rPh sb="2" eb="3">
      <t>マチ</t>
    </rPh>
    <rPh sb="5" eb="6">
      <t>カミ</t>
    </rPh>
    <rPh sb="6" eb="8">
      <t>カワイ</t>
    </rPh>
    <phoneticPr fontId="9"/>
  </si>
  <si>
    <t>津幡町</t>
    <rPh sb="0" eb="2">
      <t>ツバタ</t>
    </rPh>
    <rPh sb="2" eb="3">
      <t>マチ</t>
    </rPh>
    <phoneticPr fontId="9"/>
  </si>
  <si>
    <t>川北町</t>
    <rPh sb="0" eb="2">
      <t>カワキタ</t>
    </rPh>
    <rPh sb="2" eb="3">
      <t>マチ</t>
    </rPh>
    <phoneticPr fontId="9"/>
  </si>
  <si>
    <t>－</t>
    <phoneticPr fontId="9"/>
  </si>
  <si>
    <t>口径</t>
    <rPh sb="0" eb="2">
      <t>コウケイ</t>
    </rPh>
    <phoneticPr fontId="9"/>
  </si>
  <si>
    <t>能美市</t>
    <rPh sb="0" eb="3">
      <t>ノミシ</t>
    </rPh>
    <phoneticPr fontId="9"/>
  </si>
  <si>
    <t>白山市
（簡水）</t>
    <rPh sb="0" eb="3">
      <t>ハクサンシ</t>
    </rPh>
    <rPh sb="5" eb="8">
      <t>カンスイ</t>
    </rPh>
    <phoneticPr fontId="9"/>
  </si>
  <si>
    <t>白山市</t>
    <rPh sb="0" eb="3">
      <t>ハクサンシ</t>
    </rPh>
    <phoneticPr fontId="9"/>
  </si>
  <si>
    <t>輪島市</t>
    <rPh sb="0" eb="3">
      <t>ワジマシ</t>
    </rPh>
    <phoneticPr fontId="9"/>
  </si>
  <si>
    <r>
      <t>使用量
30m</t>
    </r>
    <r>
      <rPr>
        <vertAlign val="superscript"/>
        <sz val="9"/>
        <rFont val="ＭＳ ゴシック"/>
        <family val="3"/>
        <charset val="128"/>
      </rPr>
      <t>３</t>
    </r>
    <rPh sb="0" eb="2">
      <t>シヨウ</t>
    </rPh>
    <rPh sb="2" eb="3">
      <t>リョウ</t>
    </rPh>
    <phoneticPr fontId="9"/>
  </si>
  <si>
    <r>
      <t>使用量
20m</t>
    </r>
    <r>
      <rPr>
        <vertAlign val="superscript"/>
        <sz val="9"/>
        <rFont val="ＭＳ ゴシック"/>
        <family val="3"/>
        <charset val="128"/>
      </rPr>
      <t>３</t>
    </r>
    <rPh sb="0" eb="2">
      <t>シヨウ</t>
    </rPh>
    <rPh sb="2" eb="3">
      <t>リョウ</t>
    </rPh>
    <phoneticPr fontId="9"/>
  </si>
  <si>
    <r>
      <t>使用量
10m</t>
    </r>
    <r>
      <rPr>
        <vertAlign val="superscript"/>
        <sz val="9"/>
        <rFont val="ＭＳ ゴシック"/>
        <family val="3"/>
        <charset val="128"/>
      </rPr>
      <t>３</t>
    </r>
    <rPh sb="0" eb="2">
      <t>シヨウ</t>
    </rPh>
    <rPh sb="2" eb="3">
      <t>リョウ</t>
    </rPh>
    <phoneticPr fontId="9"/>
  </si>
  <si>
    <t>φ20</t>
    <phoneticPr fontId="9"/>
  </si>
  <si>
    <t>φ13</t>
    <phoneticPr fontId="9"/>
  </si>
  <si>
    <t>5001-</t>
    <phoneticPr fontId="9"/>
  </si>
  <si>
    <t>1001-5000</t>
    <phoneticPr fontId="9"/>
  </si>
  <si>
    <t>201-1000</t>
    <phoneticPr fontId="9"/>
  </si>
  <si>
    <t>101-200</t>
    <phoneticPr fontId="9"/>
  </si>
  <si>
    <t>61-100</t>
    <phoneticPr fontId="9"/>
  </si>
  <si>
    <t>51-60</t>
    <phoneticPr fontId="9"/>
  </si>
  <si>
    <t>41-50</t>
    <phoneticPr fontId="9"/>
  </si>
  <si>
    <t>31-40</t>
    <phoneticPr fontId="9"/>
  </si>
  <si>
    <t>21-30</t>
    <phoneticPr fontId="9"/>
  </si>
  <si>
    <t>11-20</t>
    <phoneticPr fontId="9"/>
  </si>
  <si>
    <t>9-10</t>
    <phoneticPr fontId="9"/>
  </si>
  <si>
    <t>8</t>
    <phoneticPr fontId="9"/>
  </si>
  <si>
    <t>6-7</t>
    <phoneticPr fontId="9"/>
  </si>
  <si>
    <t>1-5</t>
    <phoneticPr fontId="9"/>
  </si>
  <si>
    <t>10m3</t>
    <phoneticPr fontId="9"/>
  </si>
  <si>
    <t>8m3</t>
    <phoneticPr fontId="9"/>
  </si>
  <si>
    <t>7m3</t>
    <phoneticPr fontId="9"/>
  </si>
  <si>
    <t>5m3</t>
    <phoneticPr fontId="9"/>
  </si>
  <si>
    <t>簡易水道</t>
    <rPh sb="0" eb="2">
      <t>カンイ</t>
    </rPh>
    <rPh sb="2" eb="4">
      <t>スイドウ</t>
    </rPh>
    <phoneticPr fontId="9"/>
  </si>
  <si>
    <t>上水道</t>
    <rPh sb="2" eb="3">
      <t>ミチ</t>
    </rPh>
    <phoneticPr fontId="9"/>
  </si>
  <si>
    <t>φ20水道料金（円/月）</t>
    <rPh sb="8" eb="9">
      <t>エン</t>
    </rPh>
    <rPh sb="10" eb="11">
      <t>ツキ</t>
    </rPh>
    <phoneticPr fontId="9"/>
  </si>
  <si>
    <t>φ13水道料金（円/月）</t>
    <rPh sb="3" eb="5">
      <t>スイドウ</t>
    </rPh>
    <rPh sb="5" eb="7">
      <t>リョウキン</t>
    </rPh>
    <rPh sb="8" eb="9">
      <t>エン</t>
    </rPh>
    <rPh sb="10" eb="11">
      <t>ツキ</t>
    </rPh>
    <phoneticPr fontId="9"/>
  </si>
  <si>
    <t>口径使用料
（円/月）</t>
    <rPh sb="0" eb="2">
      <t>コウケイ</t>
    </rPh>
    <rPh sb="2" eb="5">
      <t>シヨウリョウ</t>
    </rPh>
    <rPh sb="7" eb="8">
      <t>エン</t>
    </rPh>
    <rPh sb="9" eb="10">
      <t>ツキ</t>
    </rPh>
    <phoneticPr fontId="9"/>
  </si>
  <si>
    <r>
      <t>従 量 料 金   （円/ｍ</t>
    </r>
    <r>
      <rPr>
        <vertAlign val="superscript"/>
        <sz val="9"/>
        <rFont val="ＭＳ ゴシック"/>
        <family val="3"/>
        <charset val="128"/>
      </rPr>
      <t>３</t>
    </r>
    <r>
      <rPr>
        <sz val="9"/>
        <rFont val="ＭＳ ゴシック"/>
        <family val="3"/>
        <charset val="128"/>
      </rPr>
      <t>）</t>
    </r>
    <rPh sb="0" eb="1">
      <t>シタガ</t>
    </rPh>
    <rPh sb="2" eb="3">
      <t>リョウ</t>
    </rPh>
    <rPh sb="4" eb="5">
      <t>リョウ</t>
    </rPh>
    <rPh sb="6" eb="7">
      <t>キン</t>
    </rPh>
    <rPh sb="11" eb="12">
      <t>エン</t>
    </rPh>
    <phoneticPr fontId="9"/>
  </si>
  <si>
    <t>基 本 料 金　（円/月）</t>
    <rPh sb="0" eb="1">
      <t>キ</t>
    </rPh>
    <rPh sb="2" eb="3">
      <t>ホン</t>
    </rPh>
    <rPh sb="4" eb="5">
      <t>リョウ</t>
    </rPh>
    <rPh sb="6" eb="7">
      <t>カナ</t>
    </rPh>
    <rPh sb="9" eb="10">
      <t>エン</t>
    </rPh>
    <rPh sb="11" eb="12">
      <t>ツキ</t>
    </rPh>
    <phoneticPr fontId="9"/>
  </si>
  <si>
    <t>口径区分</t>
    <rPh sb="0" eb="2">
      <t>コウケイ</t>
    </rPh>
    <rPh sb="2" eb="4">
      <t>クブン</t>
    </rPh>
    <phoneticPr fontId="9"/>
  </si>
  <si>
    <t>体系
区分</t>
    <rPh sb="0" eb="2">
      <t>タイケイ</t>
    </rPh>
    <rPh sb="3" eb="5">
      <t>クブン</t>
    </rPh>
    <phoneticPr fontId="9"/>
  </si>
  <si>
    <t>事業数</t>
    <phoneticPr fontId="9"/>
  </si>
  <si>
    <t>（４－１） 市町別水道料金（令和4年4月1日現在）</t>
    <rPh sb="6" eb="7">
      <t>シ</t>
    </rPh>
    <rPh sb="7" eb="8">
      <t>マチ</t>
    </rPh>
    <rPh sb="8" eb="9">
      <t>ベツ</t>
    </rPh>
    <rPh sb="9" eb="11">
      <t>スイドウ</t>
    </rPh>
    <rPh sb="11" eb="13">
      <t>リョウキン</t>
    </rPh>
    <rPh sb="14" eb="16">
      <t>レイワ</t>
    </rPh>
    <rPh sb="17" eb="18">
      <t>ネン</t>
    </rPh>
    <rPh sb="19" eb="20">
      <t>ガツ</t>
    </rPh>
    <rPh sb="21" eb="24">
      <t>ニチゲンザイ</t>
    </rPh>
    <phoneticPr fontId="9"/>
  </si>
  <si>
    <t>合計</t>
    <rPh sb="0" eb="2">
      <t>ゴウケイ</t>
    </rPh>
    <phoneticPr fontId="26"/>
  </si>
  <si>
    <t>（オ）
その他営業外費用
（千円）</t>
    <phoneticPr fontId="9"/>
  </si>
  <si>
    <t>（エ）
繰延勘定
償却
 （千円）</t>
    <phoneticPr fontId="9"/>
  </si>
  <si>
    <t>（ウ）
企業債取扱諸費 
（千円）</t>
    <phoneticPr fontId="9"/>
  </si>
  <si>
    <t>（イ）
その他借入金利息
（千円）</t>
    <phoneticPr fontId="9"/>
  </si>
  <si>
    <t>（ア）
企業債利息 （千円）</t>
    <phoneticPr fontId="9"/>
  </si>
  <si>
    <t>（コ）
その他
営業費用 
（千円）</t>
    <phoneticPr fontId="9"/>
  </si>
  <si>
    <t>（ケ）
資産減耗費 （千円）</t>
    <phoneticPr fontId="9"/>
  </si>
  <si>
    <t>（ク）
減価償却費 （千円）</t>
    <phoneticPr fontId="9"/>
  </si>
  <si>
    <t>（キ）
総係費 
（千円）</t>
    <phoneticPr fontId="9"/>
  </si>
  <si>
    <t>（カ）
業務費
 （千円）</t>
    <phoneticPr fontId="9"/>
  </si>
  <si>
    <t>（オ）
受託工事費 （千円）</t>
    <phoneticPr fontId="9"/>
  </si>
  <si>
    <t>（エ）
給水費
（千円）</t>
    <phoneticPr fontId="9"/>
  </si>
  <si>
    <t>（ウ）
配水費
 （千円）</t>
    <phoneticPr fontId="9"/>
  </si>
  <si>
    <t>（イ）
浄水費
 （千円）</t>
    <phoneticPr fontId="9"/>
  </si>
  <si>
    <t>（ア）
原水費 
（千円）</t>
    <phoneticPr fontId="9"/>
  </si>
  <si>
    <t>（エ）
雑収益 
（千円）</t>
    <phoneticPr fontId="9"/>
  </si>
  <si>
    <t>（ウ）
他会計
補助金
 （千円）</t>
    <phoneticPr fontId="9"/>
  </si>
  <si>
    <t>（イ）
国庫（県）
補助金
 （千円）</t>
    <phoneticPr fontId="9"/>
  </si>
  <si>
    <t>（ア）
受取利息
及び配当金 （千円）</t>
    <phoneticPr fontId="9"/>
  </si>
  <si>
    <t>（ウ）
その他営業収益
 （千円）</t>
    <phoneticPr fontId="9"/>
  </si>
  <si>
    <t>（イ）
受託工事収益 
（千円）</t>
    <phoneticPr fontId="9"/>
  </si>
  <si>
    <t>（ア）
給水収益 （千円）</t>
    <phoneticPr fontId="9"/>
  </si>
  <si>
    <t>(3)
特別損失 （千円）</t>
    <phoneticPr fontId="9"/>
  </si>
  <si>
    <t>(2)
営業外
費用 
[(ア)～(オ)] 
（千円）</t>
    <phoneticPr fontId="9"/>
  </si>
  <si>
    <t>(1)
営業費用 [(ア)～(コ)] （千円）</t>
    <phoneticPr fontId="9"/>
  </si>
  <si>
    <t>(3)
特別利益 （千円）</t>
    <phoneticPr fontId="9"/>
  </si>
  <si>
    <t>(2)
営業外収益 [(ア)～(エ)] （千円）</t>
    <phoneticPr fontId="9"/>
  </si>
  <si>
    <t>(1)
営業収益 [(ア)～(ウ)] （千円）</t>
    <phoneticPr fontId="9"/>
  </si>
  <si>
    <t>3
当年度
純利益
[1－2]
 （千円）</t>
    <phoneticPr fontId="9"/>
  </si>
  <si>
    <t>費用</t>
    <rPh sb="0" eb="2">
      <t>ヒヨウ</t>
    </rPh>
    <phoneticPr fontId="9"/>
  </si>
  <si>
    <t>2　
総費用
(1)+(2)+(3)
 （千円）</t>
    <phoneticPr fontId="9"/>
  </si>
  <si>
    <t>収益</t>
    <rPh sb="0" eb="2">
      <t>シュウエキ</t>
    </rPh>
    <phoneticPr fontId="9"/>
  </si>
  <si>
    <t>1　
総収益 
(1)+(2)+(3)
 （千円）</t>
    <phoneticPr fontId="9"/>
  </si>
  <si>
    <t>事業主体名</t>
  </si>
  <si>
    <t>（４－２）令和2年度　水道事業者別財務状況（損益計算書）</t>
    <rPh sb="5" eb="7">
      <t>レイワ</t>
    </rPh>
    <rPh sb="8" eb="10">
      <t>ネンド</t>
    </rPh>
    <phoneticPr fontId="26"/>
  </si>
  <si>
    <t>（ウ）
当年度末処分利益剰余金、当年度末処理欠損金
 （千円）</t>
    <rPh sb="4" eb="5">
      <t>トウ</t>
    </rPh>
    <rPh sb="5" eb="7">
      <t>ネンド</t>
    </rPh>
    <rPh sb="7" eb="8">
      <t>マツ</t>
    </rPh>
    <rPh sb="8" eb="10">
      <t>ショブン</t>
    </rPh>
    <rPh sb="10" eb="12">
      <t>リエキ</t>
    </rPh>
    <rPh sb="12" eb="15">
      <t>ジョウヨキン</t>
    </rPh>
    <rPh sb="16" eb="17">
      <t>トウ</t>
    </rPh>
    <rPh sb="17" eb="19">
      <t>ネンド</t>
    </rPh>
    <rPh sb="19" eb="20">
      <t>マツ</t>
    </rPh>
    <rPh sb="20" eb="22">
      <t>ショリ</t>
    </rPh>
    <rPh sb="22" eb="25">
      <t>ケッソンキン</t>
    </rPh>
    <phoneticPr fontId="9"/>
  </si>
  <si>
    <t>（イ）
その他
積立金
（千円）</t>
    <rPh sb="7" eb="8">
      <t>タ</t>
    </rPh>
    <rPh sb="9" eb="11">
      <t>ツミタテ</t>
    </rPh>
    <rPh sb="11" eb="12">
      <t>キン</t>
    </rPh>
    <phoneticPr fontId="9"/>
  </si>
  <si>
    <t>（ア）
減債積立金
 （千円）</t>
    <rPh sb="5" eb="7">
      <t>ゲンサイ</t>
    </rPh>
    <rPh sb="7" eb="9">
      <t>ツミタテ</t>
    </rPh>
    <rPh sb="9" eb="10">
      <t>キン</t>
    </rPh>
    <phoneticPr fontId="9"/>
  </si>
  <si>
    <t>（エ）
その他
 （千円）</t>
    <rPh sb="7" eb="8">
      <t>タ</t>
    </rPh>
    <phoneticPr fontId="9"/>
  </si>
  <si>
    <t>（ウ）
再評価
積立金
 （千円）</t>
    <rPh sb="4" eb="7">
      <t>サイヒョウカ</t>
    </rPh>
    <rPh sb="8" eb="11">
      <t>ツミタテキン</t>
    </rPh>
    <phoneticPr fontId="9"/>
  </si>
  <si>
    <t>（イ）
工事負担金
 （千円）</t>
    <rPh sb="5" eb="7">
      <t>コウジ</t>
    </rPh>
    <rPh sb="7" eb="10">
      <t>フタンキン</t>
    </rPh>
    <phoneticPr fontId="9"/>
  </si>
  <si>
    <t>（ア）
国庫補助金
 （千円）</t>
    <rPh sb="5" eb="7">
      <t>コッコ</t>
    </rPh>
    <rPh sb="7" eb="10">
      <t>ホジョキン</t>
    </rPh>
    <phoneticPr fontId="9"/>
  </si>
  <si>
    <t>（オ）
その他
 （千円）</t>
    <rPh sb="6" eb="7">
      <t>タ</t>
    </rPh>
    <phoneticPr fontId="9"/>
  </si>
  <si>
    <t>（エ）
建設仮勘
定
（千円）</t>
    <rPh sb="4" eb="6">
      <t>ケンセツ</t>
    </rPh>
    <rPh sb="6" eb="7">
      <t>カリ</t>
    </rPh>
    <rPh sb="7" eb="8">
      <t>カン</t>
    </rPh>
    <rPh sb="9" eb="10">
      <t>サダム</t>
    </rPh>
    <phoneticPr fontId="9"/>
  </si>
  <si>
    <t>（ウ）
減価償却累計額
（千円）</t>
    <rPh sb="4" eb="6">
      <t>ゲンカ</t>
    </rPh>
    <rPh sb="6" eb="8">
      <t>ショウキャク</t>
    </rPh>
    <rPh sb="8" eb="10">
      <t>ルイケイ</t>
    </rPh>
    <rPh sb="10" eb="11">
      <t>ガク</t>
    </rPh>
    <phoneticPr fontId="9"/>
  </si>
  <si>
    <t>（イ）
償却資産
（千円）</t>
    <rPh sb="4" eb="6">
      <t>ショウキャク</t>
    </rPh>
    <rPh sb="6" eb="8">
      <t>シサン</t>
    </rPh>
    <phoneticPr fontId="9"/>
  </si>
  <si>
    <t>（ア）
土地
（千円）</t>
    <rPh sb="4" eb="6">
      <t>トチ</t>
    </rPh>
    <phoneticPr fontId="9"/>
  </si>
  <si>
    <t>（A)
有形固定
資産計
[(ア)～(オ)]
（千円）</t>
    <rPh sb="4" eb="6">
      <t>ユウケイ</t>
    </rPh>
    <rPh sb="6" eb="8">
      <t>コテイ</t>
    </rPh>
    <rPh sb="9" eb="11">
      <t>シサン</t>
    </rPh>
    <rPh sb="11" eb="12">
      <t>ケイ</t>
    </rPh>
    <phoneticPr fontId="9"/>
  </si>
  <si>
    <t>利益余剰金</t>
    <phoneticPr fontId="9"/>
  </si>
  <si>
    <t>（B)
利益余剰金
[(ア)～(ウ)]
 （千円）</t>
    <rPh sb="5" eb="7">
      <t>リエキ</t>
    </rPh>
    <rPh sb="7" eb="9">
      <t>ヨジョウ</t>
    </rPh>
    <rPh sb="9" eb="10">
      <t>キン</t>
    </rPh>
    <phoneticPr fontId="9"/>
  </si>
  <si>
    <t>資本剰余金</t>
    <phoneticPr fontId="9"/>
  </si>
  <si>
    <t>（A)
資本剰余金
[(ア)～(エ)]
 （千円）</t>
    <rPh sb="5" eb="7">
      <t>シホン</t>
    </rPh>
    <rPh sb="7" eb="10">
      <t>ジョウヨキン</t>
    </rPh>
    <phoneticPr fontId="9"/>
  </si>
  <si>
    <t>（ア）
その他
 （千円）</t>
    <rPh sb="6" eb="7">
      <t>タ</t>
    </rPh>
    <phoneticPr fontId="9"/>
  </si>
  <si>
    <t>（ウ）
その他
 （千円）</t>
    <rPh sb="6" eb="7">
      <t>タ</t>
    </rPh>
    <phoneticPr fontId="9"/>
  </si>
  <si>
    <t>（イ）
未収金
 （千円）</t>
    <rPh sb="4" eb="7">
      <t>ミシュウキン</t>
    </rPh>
    <phoneticPr fontId="9"/>
  </si>
  <si>
    <t>（ア）
現金及び
預金
 （千円）</t>
    <rPh sb="4" eb="6">
      <t>ゲンキン</t>
    </rPh>
    <rPh sb="6" eb="7">
      <t>オヨ</t>
    </rPh>
    <rPh sb="9" eb="11">
      <t>ヨキン</t>
    </rPh>
    <phoneticPr fontId="9"/>
  </si>
  <si>
    <t>（Ｃ)
投資</t>
    <rPh sb="4" eb="6">
      <t>トウシ</t>
    </rPh>
    <phoneticPr fontId="9"/>
  </si>
  <si>
    <t>（B)
無形固定
資産</t>
    <rPh sb="4" eb="6">
      <t>ムケイ</t>
    </rPh>
    <rPh sb="6" eb="8">
      <t>コテイ</t>
    </rPh>
    <rPh sb="9" eb="11">
      <t>シサン</t>
    </rPh>
    <phoneticPr fontId="9"/>
  </si>
  <si>
    <t>有形固定資産</t>
    <rPh sb="0" eb="2">
      <t>ユウケイ</t>
    </rPh>
    <rPh sb="2" eb="4">
      <t>コテイ</t>
    </rPh>
    <rPh sb="4" eb="6">
      <t>シサン</t>
    </rPh>
    <phoneticPr fontId="9"/>
  </si>
  <si>
    <t>剰余金</t>
    <phoneticPr fontId="9"/>
  </si>
  <si>
    <t xml:space="preserve">（B)
剰余金
（A)＋（B)
 （千円）
</t>
    <rPh sb="5" eb="7">
      <t>ジョウヨ</t>
    </rPh>
    <rPh sb="7" eb="8">
      <t>キン</t>
    </rPh>
    <phoneticPr fontId="9"/>
  </si>
  <si>
    <t xml:space="preserve">（A)
資本金
 （千円）
</t>
    <rPh sb="5" eb="8">
      <t>シホンキン</t>
    </rPh>
    <phoneticPr fontId="9"/>
  </si>
  <si>
    <t>流動負債</t>
    <phoneticPr fontId="9"/>
  </si>
  <si>
    <t>（B）
流動負債
（ア）
 （千円）</t>
    <rPh sb="5" eb="7">
      <t>リュウドウ</t>
    </rPh>
    <rPh sb="7" eb="9">
      <t>フサイ</t>
    </rPh>
    <phoneticPr fontId="9"/>
  </si>
  <si>
    <t xml:space="preserve">（A）
固定負債
 （千円）
</t>
    <rPh sb="6" eb="8">
      <t>コテイ</t>
    </rPh>
    <rPh sb="8" eb="10">
      <t>フサイ</t>
    </rPh>
    <phoneticPr fontId="9"/>
  </si>
  <si>
    <t>（３）
繰延勘定</t>
    <rPh sb="5" eb="7">
      <t>クリノベ</t>
    </rPh>
    <rPh sb="7" eb="9">
      <t>カンジョウ</t>
    </rPh>
    <phoneticPr fontId="9"/>
  </si>
  <si>
    <t>資本金</t>
    <rPh sb="0" eb="3">
      <t>シホンキン</t>
    </rPh>
    <phoneticPr fontId="9"/>
  </si>
  <si>
    <t>（２）
総資本 
(A)+(B)
 （千円）</t>
    <rPh sb="6" eb="8">
      <t>シホン</t>
    </rPh>
    <phoneticPr fontId="9"/>
  </si>
  <si>
    <t>負債</t>
    <rPh sb="0" eb="2">
      <t>フサイ</t>
    </rPh>
    <phoneticPr fontId="9"/>
  </si>
  <si>
    <t>（１）　
負債
(A)+(B)
 （千円）</t>
    <rPh sb="6" eb="8">
      <t>フサイ</t>
    </rPh>
    <phoneticPr fontId="9"/>
  </si>
  <si>
    <t>流動資産</t>
    <rPh sb="0" eb="2">
      <t>リュウドウ</t>
    </rPh>
    <rPh sb="2" eb="4">
      <t>シサン</t>
    </rPh>
    <phoneticPr fontId="9"/>
  </si>
  <si>
    <t>（２）
流動資産 [(ア)～(ウ)]
 （千円）</t>
    <rPh sb="5" eb="7">
      <t>リュウドウ</t>
    </rPh>
    <rPh sb="7" eb="9">
      <t>シサン</t>
    </rPh>
    <phoneticPr fontId="9"/>
  </si>
  <si>
    <t>固定資産</t>
    <rPh sb="0" eb="2">
      <t>コテイ</t>
    </rPh>
    <rPh sb="2" eb="4">
      <t>シサン</t>
    </rPh>
    <phoneticPr fontId="9"/>
  </si>
  <si>
    <t>（１）
固定資産
[(A)～(Ｃ)]
（千円）</t>
    <rPh sb="5" eb="7">
      <t>コテイ</t>
    </rPh>
    <rPh sb="7" eb="9">
      <t>シサン</t>
    </rPh>
    <phoneticPr fontId="9"/>
  </si>
  <si>
    <t>負債・資本合計</t>
    <rPh sb="0" eb="2">
      <t>フサイ</t>
    </rPh>
    <rPh sb="3" eb="5">
      <t>シホン</t>
    </rPh>
    <rPh sb="5" eb="7">
      <t>ゴウケイ</t>
    </rPh>
    <phoneticPr fontId="9"/>
  </si>
  <si>
    <t>負債・資本
計
(1)+(2)
（千円）</t>
    <rPh sb="0" eb="2">
      <t>フサイ</t>
    </rPh>
    <rPh sb="3" eb="5">
      <t>シホン</t>
    </rPh>
    <rPh sb="6" eb="7">
      <t>ケイ</t>
    </rPh>
    <rPh sb="19" eb="21">
      <t>センエン</t>
    </rPh>
    <phoneticPr fontId="9"/>
  </si>
  <si>
    <t>資産</t>
    <rPh sb="0" eb="2">
      <t>シサン</t>
    </rPh>
    <phoneticPr fontId="9"/>
  </si>
  <si>
    <t>　
資産計 
(1)+(2)+(3)
 （千円）</t>
    <rPh sb="3" eb="5">
      <t>シサン</t>
    </rPh>
    <rPh sb="5" eb="6">
      <t>ケイ</t>
    </rPh>
    <phoneticPr fontId="9"/>
  </si>
  <si>
    <t>事　業
主体名</t>
    <phoneticPr fontId="4"/>
  </si>
  <si>
    <t>（４－３）令和2年度　水道事業者別財務状況（賃借対照表）</t>
    <rPh sb="5" eb="7">
      <t>レイワ</t>
    </rPh>
    <rPh sb="8" eb="9">
      <t>ネン</t>
    </rPh>
    <rPh sb="9" eb="10">
      <t>ド</t>
    </rPh>
    <phoneticPr fontId="26"/>
  </si>
  <si>
    <t>能美郡川北町字三反田中216-1</t>
  </si>
  <si>
    <t>スーパーホームセンターヤマキシ川北店</t>
  </si>
  <si>
    <t>㈱山岸</t>
  </si>
  <si>
    <t>能美郡川北町字朝日63番地</t>
  </si>
  <si>
    <t>スーパーセンターPLANT3川北店</t>
  </si>
  <si>
    <t>㈱PLANT</t>
  </si>
  <si>
    <t>北陸保健衛生研究所</t>
  </si>
  <si>
    <t>能美郡川北町字山田先出26-2</t>
  </si>
  <si>
    <t>石川工場</t>
  </si>
  <si>
    <t>㈱ジャパンディスプレイ</t>
  </si>
  <si>
    <t>能美郡川北町字山田先出仁137-2</t>
  </si>
  <si>
    <t>上先出専用水道</t>
  </si>
  <si>
    <t>(一財)北陸保健衛生研究所</t>
    <rPh sb="1" eb="3">
      <t>イチザイ</t>
    </rPh>
    <rPh sb="4" eb="6">
      <t>ホクリク</t>
    </rPh>
    <rPh sb="6" eb="8">
      <t>ホケン</t>
    </rPh>
    <rPh sb="8" eb="10">
      <t>エイセイ</t>
    </rPh>
    <rPh sb="10" eb="13">
      <t>ケンキュウショ</t>
    </rPh>
    <phoneticPr fontId="9"/>
  </si>
  <si>
    <t>深井戸</t>
    <rPh sb="0" eb="3">
      <t>フカイド</t>
    </rPh>
    <phoneticPr fontId="9"/>
  </si>
  <si>
    <t>野々市市上水道</t>
    <rPh sb="0" eb="3">
      <t>ノノイチ</t>
    </rPh>
    <rPh sb="3" eb="4">
      <t>シ</t>
    </rPh>
    <rPh sb="4" eb="7">
      <t>ジョウスイドウ</t>
    </rPh>
    <phoneticPr fontId="9"/>
  </si>
  <si>
    <t>蓮花寺町25番</t>
    <rPh sb="0" eb="3">
      <t>レンゲジ</t>
    </rPh>
    <rPh sb="3" eb="4">
      <t>マチ</t>
    </rPh>
    <rPh sb="6" eb="7">
      <t>バン</t>
    </rPh>
    <phoneticPr fontId="9"/>
  </si>
  <si>
    <t>（株）はなみずき ｽｰﾊﾟｰびゅー 蓮花寺</t>
    <rPh sb="0" eb="3">
      <t>カブ</t>
    </rPh>
    <rPh sb="18" eb="21">
      <t>レンゲジ</t>
    </rPh>
    <phoneticPr fontId="9"/>
  </si>
  <si>
    <t>扇が丘7-1</t>
    <rPh sb="0" eb="1">
      <t>オウギ</t>
    </rPh>
    <rPh sb="2" eb="3">
      <t>オカ</t>
    </rPh>
    <phoneticPr fontId="9"/>
  </si>
  <si>
    <t>学校法人金沢工業大学</t>
  </si>
  <si>
    <t>野々市市</t>
    <rPh sb="0" eb="4">
      <t>ノノイチシ</t>
    </rPh>
    <phoneticPr fontId="9"/>
  </si>
  <si>
    <t>高橋町22-2</t>
    <rPh sb="0" eb="3">
      <t>タカハシマチ</t>
    </rPh>
    <phoneticPr fontId="9"/>
  </si>
  <si>
    <t>中林４丁目123</t>
    <rPh sb="0" eb="2">
      <t>ナカバヤシ</t>
    </rPh>
    <rPh sb="3" eb="5">
      <t>チョウメ</t>
    </rPh>
    <phoneticPr fontId="9"/>
  </si>
  <si>
    <t>ときわ病院</t>
  </si>
  <si>
    <t>社会福祉法人　金沢市民生協会</t>
    <rPh sb="0" eb="6">
      <t>シャカイフクシホウジン</t>
    </rPh>
    <rPh sb="7" eb="11">
      <t>カナザワシミン</t>
    </rPh>
    <rPh sb="11" eb="14">
      <t>セイキョウカイ</t>
    </rPh>
    <phoneticPr fontId="9"/>
  </si>
  <si>
    <t>郷町262番地2</t>
    <rPh sb="0" eb="1">
      <t>ゴウ</t>
    </rPh>
    <rPh sb="1" eb="2">
      <t>マチ</t>
    </rPh>
    <rPh sb="5" eb="7">
      <t>バンチ</t>
    </rPh>
    <phoneticPr fontId="9"/>
  </si>
  <si>
    <t>医療社団法人　浅ノ川　金沢脳神経外科病院　</t>
    <rPh sb="0" eb="2">
      <t>イリョウ</t>
    </rPh>
    <rPh sb="2" eb="4">
      <t>シャダン</t>
    </rPh>
    <rPh sb="4" eb="6">
      <t>ホウジン</t>
    </rPh>
    <rPh sb="7" eb="8">
      <t>アサ</t>
    </rPh>
    <rPh sb="9" eb="10">
      <t>ガワ</t>
    </rPh>
    <rPh sb="11" eb="20">
      <t>カナザワ</t>
    </rPh>
    <phoneticPr fontId="9"/>
  </si>
  <si>
    <t>(株)総合保健センター</t>
    <rPh sb="0" eb="3">
      <t>カブ</t>
    </rPh>
    <rPh sb="3" eb="5">
      <t>ソウゴウ</t>
    </rPh>
    <rPh sb="5" eb="7">
      <t>ホケン</t>
    </rPh>
    <phoneticPr fontId="9"/>
  </si>
  <si>
    <t>野々市市上水道</t>
    <rPh sb="0" eb="4">
      <t>ノノイチシ</t>
    </rPh>
    <rPh sb="4" eb="7">
      <t>ジョウスイドウ</t>
    </rPh>
    <phoneticPr fontId="9"/>
  </si>
  <si>
    <t>上林１丁目１７９番地</t>
    <rPh sb="0" eb="2">
      <t>カンバヤシ</t>
    </rPh>
    <rPh sb="3" eb="5">
      <t>チョウメ</t>
    </rPh>
    <rPh sb="8" eb="10">
      <t>バンチ</t>
    </rPh>
    <phoneticPr fontId="9"/>
  </si>
  <si>
    <t>社会福祉法人石川県社会福祉事業団石川県百々鶴荘</t>
    <rPh sb="0" eb="16">
      <t>シャカイフクシホウジンイシカワケンシャカイフクシジギョウダン</t>
    </rPh>
    <rPh sb="16" eb="23">
      <t>モ</t>
    </rPh>
    <phoneticPr fontId="9"/>
  </si>
  <si>
    <t>社会福祉法人石川県社会福祉事業団</t>
    <rPh sb="0" eb="16">
      <t>シャカイフクシホウジンイシカワケンシャカイフクシジギョウダン</t>
    </rPh>
    <phoneticPr fontId="9"/>
  </si>
  <si>
    <t>(一財)北陸保健衛生研究所</t>
    <rPh sb="1" eb="2">
      <t>イチ</t>
    </rPh>
    <rPh sb="2" eb="3">
      <t>ザイ</t>
    </rPh>
    <rPh sb="4" eb="6">
      <t>ホクリク</t>
    </rPh>
    <rPh sb="6" eb="8">
      <t>ホケン</t>
    </rPh>
    <rPh sb="8" eb="10">
      <t>エイセイ</t>
    </rPh>
    <rPh sb="10" eb="13">
      <t>ケンキュウショ</t>
    </rPh>
    <phoneticPr fontId="9"/>
  </si>
  <si>
    <t>白山市横江町土地区画整備事業施工区域4街区1番</t>
    <rPh sb="0" eb="3">
      <t>ハクサンシ</t>
    </rPh>
    <rPh sb="3" eb="5">
      <t>ヨコエ</t>
    </rPh>
    <rPh sb="5" eb="6">
      <t>マチ</t>
    </rPh>
    <rPh sb="6" eb="8">
      <t>トチ</t>
    </rPh>
    <rPh sb="8" eb="10">
      <t>クカク</t>
    </rPh>
    <rPh sb="10" eb="12">
      <t>セイビ</t>
    </rPh>
    <rPh sb="12" eb="14">
      <t>ジギョウ</t>
    </rPh>
    <rPh sb="14" eb="16">
      <t>セコウ</t>
    </rPh>
    <rPh sb="16" eb="18">
      <t>クイキ</t>
    </rPh>
    <rPh sb="19" eb="21">
      <t>ガイク</t>
    </rPh>
    <rPh sb="22" eb="23">
      <t>バン</t>
    </rPh>
    <phoneticPr fontId="9"/>
  </si>
  <si>
    <t>株式会社クスリのアオキ新本社ビル</t>
    <rPh sb="0" eb="2">
      <t>カブシキ</t>
    </rPh>
    <rPh sb="2" eb="4">
      <t>カイシャ</t>
    </rPh>
    <rPh sb="11" eb="12">
      <t>シン</t>
    </rPh>
    <rPh sb="12" eb="14">
      <t>ホンシャ</t>
    </rPh>
    <phoneticPr fontId="9"/>
  </si>
  <si>
    <t>株式会社クスリのアオキ</t>
    <rPh sb="0" eb="2">
      <t>カブシキ</t>
    </rPh>
    <rPh sb="2" eb="4">
      <t>カイシャ</t>
    </rPh>
    <phoneticPr fontId="9"/>
  </si>
  <si>
    <t>白山市竹松町2480番地1</t>
    <rPh sb="0" eb="3">
      <t>ハクサンシ</t>
    </rPh>
    <rPh sb="3" eb="5">
      <t>タケマツ</t>
    </rPh>
    <rPh sb="5" eb="6">
      <t>マチ</t>
    </rPh>
    <rPh sb="10" eb="12">
      <t>バンチ</t>
    </rPh>
    <phoneticPr fontId="9"/>
  </si>
  <si>
    <t>シャープディスプレイマニファクチャリング㈱白山工場</t>
    <rPh sb="21" eb="25">
      <t>ハクサンコウジョウ</t>
    </rPh>
    <phoneticPr fontId="9"/>
  </si>
  <si>
    <t>シャープディスプレイマニファクチャリング㈱</t>
  </si>
  <si>
    <t>受水</t>
    <rPh sb="0" eb="2">
      <t>ジュスイ</t>
    </rPh>
    <phoneticPr fontId="9"/>
  </si>
  <si>
    <t>白山市宮保町2791番地</t>
    <rPh sb="0" eb="3">
      <t>ハクサンシ</t>
    </rPh>
    <rPh sb="3" eb="5">
      <t>ミヤボ</t>
    </rPh>
    <rPh sb="5" eb="6">
      <t>マチ</t>
    </rPh>
    <rPh sb="10" eb="12">
      <t>バンチ</t>
    </rPh>
    <phoneticPr fontId="9"/>
  </si>
  <si>
    <t>白山総合車両所</t>
    <rPh sb="0" eb="2">
      <t>ハクサン</t>
    </rPh>
    <rPh sb="2" eb="4">
      <t>ソウゴウ</t>
    </rPh>
    <rPh sb="4" eb="6">
      <t>シャリョウ</t>
    </rPh>
    <rPh sb="6" eb="7">
      <t>ジョ</t>
    </rPh>
    <phoneticPr fontId="9"/>
  </si>
  <si>
    <t>西日本旅客鉄道㈱金沢支社</t>
    <rPh sb="0" eb="1">
      <t>ニシ</t>
    </rPh>
    <rPh sb="1" eb="3">
      <t>ニホン</t>
    </rPh>
    <rPh sb="3" eb="5">
      <t>リョカク</t>
    </rPh>
    <rPh sb="5" eb="7">
      <t>テツドウ</t>
    </rPh>
    <rPh sb="8" eb="10">
      <t>カナザワ</t>
    </rPh>
    <rPh sb="10" eb="12">
      <t>シシャ</t>
    </rPh>
    <phoneticPr fontId="9"/>
  </si>
  <si>
    <t>白山市八束穂2丁目2番地</t>
    <rPh sb="0" eb="3">
      <t>ハクサンシ</t>
    </rPh>
    <rPh sb="3" eb="5">
      <t>ヤツカ</t>
    </rPh>
    <rPh sb="5" eb="6">
      <t>ホ</t>
    </rPh>
    <rPh sb="7" eb="9">
      <t>チョウメ</t>
    </rPh>
    <rPh sb="10" eb="12">
      <t>バンチ</t>
    </rPh>
    <phoneticPr fontId="9"/>
  </si>
  <si>
    <t>学校法人金沢工業大学</t>
    <rPh sb="0" eb="2">
      <t>ガッコウ</t>
    </rPh>
    <rPh sb="2" eb="4">
      <t>ホウジン</t>
    </rPh>
    <rPh sb="4" eb="6">
      <t>カナザワ</t>
    </rPh>
    <rPh sb="6" eb="8">
      <t>コウギョウ</t>
    </rPh>
    <rPh sb="8" eb="10">
      <t>ダイガク</t>
    </rPh>
    <phoneticPr fontId="9"/>
  </si>
  <si>
    <t>白山市上小川町800-8</t>
    <rPh sb="0" eb="2">
      <t>ハクサン</t>
    </rPh>
    <rPh sb="2" eb="3">
      <t>シ</t>
    </rPh>
    <rPh sb="3" eb="4">
      <t>カミ</t>
    </rPh>
    <rPh sb="4" eb="6">
      <t>オガワ</t>
    </rPh>
    <rPh sb="6" eb="7">
      <t>マチ</t>
    </rPh>
    <phoneticPr fontId="9"/>
  </si>
  <si>
    <t>松任フロンティアパーク</t>
    <rPh sb="0" eb="2">
      <t>マットウ</t>
    </rPh>
    <phoneticPr fontId="9"/>
  </si>
  <si>
    <t>白山市鹿島町2号1番</t>
    <rPh sb="0" eb="3">
      <t>ハクサンシ</t>
    </rPh>
    <rPh sb="3" eb="6">
      <t>カシママチ</t>
    </rPh>
    <rPh sb="7" eb="8">
      <t>ゴウ</t>
    </rPh>
    <rPh sb="9" eb="10">
      <t>バン</t>
    </rPh>
    <phoneticPr fontId="9"/>
  </si>
  <si>
    <t>ホテルルートイン美川センター</t>
    <rPh sb="8" eb="10">
      <t>ミカワ</t>
    </rPh>
    <phoneticPr fontId="9"/>
  </si>
  <si>
    <t>ルートインジャパン株式会社</t>
    <rPh sb="9" eb="11">
      <t>カブシキ</t>
    </rPh>
    <rPh sb="11" eb="13">
      <t>カイシャ</t>
    </rPh>
    <phoneticPr fontId="9"/>
  </si>
  <si>
    <t>白山市下柏野町153番地</t>
    <rPh sb="0" eb="3">
      <t>ハクサンシ</t>
    </rPh>
    <rPh sb="3" eb="7">
      <t>シモカシワノマチ</t>
    </rPh>
    <rPh sb="10" eb="12">
      <t>バンチ</t>
    </rPh>
    <phoneticPr fontId="9"/>
  </si>
  <si>
    <t>EIZO株式会社</t>
    <rPh sb="4" eb="6">
      <t>カブシキ</t>
    </rPh>
    <rPh sb="6" eb="8">
      <t>カイシャ</t>
    </rPh>
    <phoneticPr fontId="9"/>
  </si>
  <si>
    <t>（一財）北陸保健衛生研究所</t>
    <rPh sb="1" eb="3">
      <t>イチザイ</t>
    </rPh>
    <rPh sb="4" eb="6">
      <t>ホクリク</t>
    </rPh>
    <rPh sb="6" eb="8">
      <t>ホケン</t>
    </rPh>
    <rPh sb="8" eb="10">
      <t>エイセイ</t>
    </rPh>
    <rPh sb="10" eb="12">
      <t>ケンキュウ</t>
    </rPh>
    <rPh sb="12" eb="13">
      <t>ジョ</t>
    </rPh>
    <phoneticPr fontId="9"/>
  </si>
  <si>
    <t>白山市八束穂3-4</t>
    <rPh sb="0" eb="3">
      <t>ハクサンシ</t>
    </rPh>
    <rPh sb="3" eb="5">
      <t>ヤツカ</t>
    </rPh>
    <rPh sb="5" eb="6">
      <t>ホ</t>
    </rPh>
    <phoneticPr fontId="9"/>
  </si>
  <si>
    <t>石川ソフトリサーチパーク共同給水施設</t>
    <rPh sb="0" eb="2">
      <t>イシカワ</t>
    </rPh>
    <rPh sb="12" eb="14">
      <t>キョウドウ</t>
    </rPh>
    <rPh sb="14" eb="16">
      <t>キュウスイ</t>
    </rPh>
    <rPh sb="16" eb="18">
      <t>シセツ</t>
    </rPh>
    <phoneticPr fontId="9"/>
  </si>
  <si>
    <t>石川ソフトリサーチパーク運営協議会
事務局</t>
    <rPh sb="0" eb="2">
      <t>イシカワ</t>
    </rPh>
    <rPh sb="12" eb="14">
      <t>ウンエイ</t>
    </rPh>
    <rPh sb="14" eb="17">
      <t>キョウギカイ</t>
    </rPh>
    <rPh sb="18" eb="21">
      <t>ジムキョク</t>
    </rPh>
    <phoneticPr fontId="9"/>
  </si>
  <si>
    <t>白山市平木町112番地1</t>
    <rPh sb="0" eb="3">
      <t>ハ</t>
    </rPh>
    <rPh sb="3" eb="5">
      <t>ヒラキ</t>
    </rPh>
    <rPh sb="5" eb="6">
      <t>マチ</t>
    </rPh>
    <rPh sb="9" eb="11">
      <t>バンチ</t>
    </rPh>
    <phoneticPr fontId="9"/>
  </si>
  <si>
    <t>白山市立北西中学校</t>
    <rPh sb="0" eb="4">
      <t>ハクサンシリツ</t>
    </rPh>
    <rPh sb="4" eb="6">
      <t>ホクセイ</t>
    </rPh>
    <rPh sb="6" eb="9">
      <t>チュウガッコウ</t>
    </rPh>
    <phoneticPr fontId="9"/>
  </si>
  <si>
    <t>白山市長</t>
    <rPh sb="0" eb="4">
      <t>ハクサンシチョウ</t>
    </rPh>
    <phoneticPr fontId="9"/>
  </si>
  <si>
    <t>白山市菅波町1171番地1</t>
    <rPh sb="0" eb="3">
      <t>ハ</t>
    </rPh>
    <rPh sb="3" eb="6">
      <t>スガナミマチ</t>
    </rPh>
    <rPh sb="10" eb="12">
      <t>バンチ</t>
    </rPh>
    <phoneticPr fontId="9"/>
  </si>
  <si>
    <t>白山市立松南小学校</t>
    <rPh sb="0" eb="4">
      <t>ハクサンシリツ</t>
    </rPh>
    <rPh sb="4" eb="5">
      <t>マツ</t>
    </rPh>
    <rPh sb="5" eb="6">
      <t>ミナミ</t>
    </rPh>
    <rPh sb="6" eb="9">
      <t>ショウガッコウ</t>
    </rPh>
    <phoneticPr fontId="9"/>
  </si>
  <si>
    <t>白山市長</t>
    <rPh sb="0" eb="2">
      <t>ハクサン</t>
    </rPh>
    <rPh sb="2" eb="4">
      <t>シチョウ</t>
    </rPh>
    <phoneticPr fontId="9"/>
  </si>
  <si>
    <t>白山市源兵島町344番地</t>
    <rPh sb="0" eb="3">
      <t>ハ</t>
    </rPh>
    <rPh sb="3" eb="4">
      <t>ミナモト</t>
    </rPh>
    <rPh sb="4" eb="5">
      <t>ヘイ</t>
    </rPh>
    <rPh sb="5" eb="6">
      <t>シマ</t>
    </rPh>
    <rPh sb="6" eb="7">
      <t>マチ</t>
    </rPh>
    <rPh sb="10" eb="12">
      <t>バンチ</t>
    </rPh>
    <phoneticPr fontId="9"/>
  </si>
  <si>
    <t>白山市立石川小学校</t>
    <rPh sb="0" eb="4">
      <t>ハクサンシリツ</t>
    </rPh>
    <rPh sb="4" eb="6">
      <t>イシカワ</t>
    </rPh>
    <rPh sb="6" eb="9">
      <t>ショウガッコウ</t>
    </rPh>
    <phoneticPr fontId="9"/>
  </si>
  <si>
    <t>白山市笠間町1738番地</t>
    <rPh sb="0" eb="3">
      <t>ハクサンシ</t>
    </rPh>
    <rPh sb="3" eb="6">
      <t>カサママチ</t>
    </rPh>
    <rPh sb="10" eb="12">
      <t>バンチ</t>
    </rPh>
    <phoneticPr fontId="9"/>
  </si>
  <si>
    <t>特別養護老人ホーム　松美苑</t>
    <rPh sb="0" eb="2">
      <t>トクベツ</t>
    </rPh>
    <rPh sb="2" eb="4">
      <t>ヨウゴ</t>
    </rPh>
    <rPh sb="4" eb="6">
      <t>ロウジン</t>
    </rPh>
    <rPh sb="10" eb="11">
      <t>マツ</t>
    </rPh>
    <rPh sb="11" eb="12">
      <t>ビ</t>
    </rPh>
    <rPh sb="12" eb="13">
      <t>エン</t>
    </rPh>
    <phoneticPr fontId="9"/>
  </si>
  <si>
    <t>社会福祉法人　福寿会</t>
    <rPh sb="0" eb="2">
      <t>シャカイ</t>
    </rPh>
    <rPh sb="2" eb="4">
      <t>フクシ</t>
    </rPh>
    <rPh sb="4" eb="6">
      <t>ホウジン</t>
    </rPh>
    <rPh sb="7" eb="9">
      <t>フクジュ</t>
    </rPh>
    <rPh sb="9" eb="10">
      <t>カイ</t>
    </rPh>
    <phoneticPr fontId="9"/>
  </si>
  <si>
    <t>白山市平松町208-3</t>
    <rPh sb="0" eb="3">
      <t>ハクサンシ</t>
    </rPh>
    <rPh sb="3" eb="5">
      <t>ヒラマツ</t>
    </rPh>
    <rPh sb="5" eb="6">
      <t>マチ</t>
    </rPh>
    <phoneticPr fontId="9"/>
  </si>
  <si>
    <t>平松南団地簡易水道組合</t>
    <rPh sb="0" eb="2">
      <t>ヒラマツ</t>
    </rPh>
    <rPh sb="2" eb="3">
      <t>ミナミ</t>
    </rPh>
    <rPh sb="3" eb="5">
      <t>ダンチ</t>
    </rPh>
    <rPh sb="5" eb="7">
      <t>カンイ</t>
    </rPh>
    <rPh sb="7" eb="9">
      <t>スイドウ</t>
    </rPh>
    <rPh sb="9" eb="11">
      <t>クミアイ</t>
    </rPh>
    <phoneticPr fontId="9"/>
  </si>
  <si>
    <t>白山市四ツ屋町1100-16</t>
    <rPh sb="0" eb="3">
      <t>ハクサンシ</t>
    </rPh>
    <rPh sb="3" eb="4">
      <t>ヨ</t>
    </rPh>
    <rPh sb="5" eb="7">
      <t>ヤマチ</t>
    </rPh>
    <phoneticPr fontId="9"/>
  </si>
  <si>
    <t>四ツ屋町第六班簡易水道組合</t>
    <rPh sb="0" eb="1">
      <t>ヨ</t>
    </rPh>
    <rPh sb="2" eb="3">
      <t>ヤ</t>
    </rPh>
    <rPh sb="3" eb="4">
      <t>マチ</t>
    </rPh>
    <rPh sb="4" eb="5">
      <t>ダイ</t>
    </rPh>
    <rPh sb="5" eb="6">
      <t>ロク</t>
    </rPh>
    <rPh sb="6" eb="7">
      <t>ハン</t>
    </rPh>
    <rPh sb="7" eb="9">
      <t>カンイ</t>
    </rPh>
    <rPh sb="9" eb="11">
      <t>スイドウ</t>
    </rPh>
    <rPh sb="11" eb="13">
      <t>クミアイ</t>
    </rPh>
    <phoneticPr fontId="9"/>
  </si>
  <si>
    <t>白山市山島台4丁目100</t>
    <rPh sb="0" eb="3">
      <t>ハクサンシ</t>
    </rPh>
    <rPh sb="3" eb="4">
      <t>ヤマ</t>
    </rPh>
    <rPh sb="4" eb="5">
      <t>ジマ</t>
    </rPh>
    <rPh sb="5" eb="6">
      <t>ダイ</t>
    </rPh>
    <rPh sb="7" eb="9">
      <t>チョウメ</t>
    </rPh>
    <phoneticPr fontId="9"/>
  </si>
  <si>
    <t>特別養護老人ホーム　福寿園</t>
    <rPh sb="0" eb="2">
      <t>トクベツ</t>
    </rPh>
    <rPh sb="2" eb="4">
      <t>ヨウゴ</t>
    </rPh>
    <rPh sb="4" eb="6">
      <t>ロウジン</t>
    </rPh>
    <rPh sb="10" eb="12">
      <t>フクジュ</t>
    </rPh>
    <rPh sb="12" eb="13">
      <t>エン</t>
    </rPh>
    <phoneticPr fontId="9"/>
  </si>
  <si>
    <t>深井戸</t>
    <rPh sb="0" eb="1">
      <t>フカ</t>
    </rPh>
    <rPh sb="1" eb="3">
      <t>イド</t>
    </rPh>
    <phoneticPr fontId="30"/>
  </si>
  <si>
    <t>白山市徳光町2495</t>
    <rPh sb="0" eb="2">
      <t>ハクサン</t>
    </rPh>
    <rPh sb="2" eb="3">
      <t>シ</t>
    </rPh>
    <rPh sb="3" eb="5">
      <t>トクミツ</t>
    </rPh>
    <rPh sb="5" eb="6">
      <t>マチ</t>
    </rPh>
    <phoneticPr fontId="9"/>
  </si>
  <si>
    <t>中日本高速道路株式会社
金沢支社　金沢保全ｻｰﾋﾞｽｾﾝﾀｰ
北陸自動車道　徳光ﾊﾟｰｷﾝｸﾞｴﾘｱ</t>
    <rPh sb="0" eb="3">
      <t>ナカニホン</t>
    </rPh>
    <rPh sb="3" eb="5">
      <t>コウソク</t>
    </rPh>
    <rPh sb="5" eb="7">
      <t>ドウロ</t>
    </rPh>
    <rPh sb="7" eb="9">
      <t>カブシキ</t>
    </rPh>
    <rPh sb="9" eb="11">
      <t>カイシャ</t>
    </rPh>
    <rPh sb="12" eb="14">
      <t>カナザワ</t>
    </rPh>
    <rPh sb="14" eb="16">
      <t>シシャ</t>
    </rPh>
    <rPh sb="17" eb="19">
      <t>カナザワ</t>
    </rPh>
    <rPh sb="19" eb="21">
      <t>ホゼン</t>
    </rPh>
    <rPh sb="31" eb="33">
      <t>ホクリク</t>
    </rPh>
    <rPh sb="33" eb="36">
      <t>ジドウシャ</t>
    </rPh>
    <rPh sb="36" eb="37">
      <t>ドウ</t>
    </rPh>
    <rPh sb="38" eb="40">
      <t>トクミツ</t>
    </rPh>
    <phoneticPr fontId="9"/>
  </si>
  <si>
    <t>中日本高速道路株式会社
金沢支社　</t>
    <rPh sb="0" eb="3">
      <t>ナカニホン</t>
    </rPh>
    <rPh sb="3" eb="5">
      <t>コウソク</t>
    </rPh>
    <rPh sb="5" eb="7">
      <t>ドウロ</t>
    </rPh>
    <rPh sb="7" eb="9">
      <t>カブシキ</t>
    </rPh>
    <rPh sb="9" eb="11">
      <t>カイシャ</t>
    </rPh>
    <rPh sb="12" eb="14">
      <t>カナザワ</t>
    </rPh>
    <rPh sb="14" eb="16">
      <t>シシャ</t>
    </rPh>
    <phoneticPr fontId="9"/>
  </si>
  <si>
    <t>深井戸
受水</t>
    <rPh sb="0" eb="1">
      <t>フカ</t>
    </rPh>
    <rPh sb="1" eb="3">
      <t>イド</t>
    </rPh>
    <rPh sb="4" eb="6">
      <t>ジュスイ</t>
    </rPh>
    <phoneticPr fontId="9"/>
  </si>
  <si>
    <t>加賀市上水道</t>
    <rPh sb="0" eb="3">
      <t>カガシ</t>
    </rPh>
    <rPh sb="3" eb="6">
      <t>ジョウスイドウ</t>
    </rPh>
    <phoneticPr fontId="9"/>
  </si>
  <si>
    <t>加賀市山代温泉１１－２－１</t>
    <rPh sb="3" eb="7">
      <t>ヤマシロオンセン</t>
    </rPh>
    <phoneticPr fontId="9"/>
  </si>
  <si>
    <t>山代温泉みやびの宿加賀百万石</t>
    <rPh sb="0" eb="4">
      <t>ヤマシロオンセン</t>
    </rPh>
    <rPh sb="8" eb="9">
      <t>ヤド</t>
    </rPh>
    <rPh sb="9" eb="11">
      <t>カガ</t>
    </rPh>
    <rPh sb="11" eb="14">
      <t>ヒャクマンゴク</t>
    </rPh>
    <phoneticPr fontId="9"/>
  </si>
  <si>
    <t>ビッグ総合開発株式会社代表取締役金沢孝晃</t>
  </si>
  <si>
    <t>加賀市</t>
    <rPh sb="0" eb="2">
      <t>カガ</t>
    </rPh>
    <rPh sb="2" eb="3">
      <t>シ</t>
    </rPh>
    <phoneticPr fontId="9"/>
  </si>
  <si>
    <t>2,3,4</t>
  </si>
  <si>
    <t>深井戸
受水</t>
    <rPh sb="0" eb="1">
      <t>フカ</t>
    </rPh>
    <rPh sb="1" eb="3">
      <t>イド</t>
    </rPh>
    <rPh sb="4" eb="5">
      <t>ジュ</t>
    </rPh>
    <rPh sb="5" eb="6">
      <t>スイ</t>
    </rPh>
    <phoneticPr fontId="9"/>
  </si>
  <si>
    <t>加賀市山代温泉１９の４９－１</t>
    <rPh sb="3" eb="4">
      <t>ヤマ</t>
    </rPh>
    <rPh sb="4" eb="5">
      <t>シロ</t>
    </rPh>
    <rPh sb="5" eb="7">
      <t>オンセン</t>
    </rPh>
    <phoneticPr fontId="9"/>
  </si>
  <si>
    <t>ゆのくに天祥</t>
    <rPh sb="4" eb="6">
      <t>テンショウ</t>
    </rPh>
    <phoneticPr fontId="9"/>
  </si>
  <si>
    <t>株式会社ホテルゆのくに　　代表取締役　新滝　英樹</t>
  </si>
  <si>
    <t>加賀市山中温泉菅谷町ハ７３－１</t>
    <rPh sb="3" eb="5">
      <t>ヤマナカ</t>
    </rPh>
    <rPh sb="5" eb="7">
      <t>オンセン</t>
    </rPh>
    <rPh sb="7" eb="8">
      <t>スガ</t>
    </rPh>
    <rPh sb="8" eb="9">
      <t>タニ</t>
    </rPh>
    <rPh sb="9" eb="10">
      <t>マチ</t>
    </rPh>
    <phoneticPr fontId="9"/>
  </si>
  <si>
    <t>みずほリゾート加賀山中</t>
    <rPh sb="7" eb="9">
      <t>カガ</t>
    </rPh>
    <rPh sb="9" eb="11">
      <t>ヤマナカ</t>
    </rPh>
    <phoneticPr fontId="9"/>
  </si>
  <si>
    <t>株式会社瑞穂商事　　代表取締役　石井　寿夫</t>
  </si>
  <si>
    <t>環境未来（株）総合検査センター</t>
    <rPh sb="0" eb="2">
      <t>カンキョウ</t>
    </rPh>
    <rPh sb="2" eb="4">
      <t>ミライ</t>
    </rPh>
    <rPh sb="5" eb="6">
      <t>カブ</t>
    </rPh>
    <rPh sb="7" eb="9">
      <t>ソウゴウ</t>
    </rPh>
    <rPh sb="9" eb="11">
      <t>ケンサ</t>
    </rPh>
    <phoneticPr fontId="9"/>
  </si>
  <si>
    <t>3,4,6,8</t>
  </si>
  <si>
    <t>加賀市片山津温泉ア２－１</t>
    <rPh sb="3" eb="5">
      <t>カタヤマ</t>
    </rPh>
    <rPh sb="5" eb="6">
      <t>ツ</t>
    </rPh>
    <rPh sb="6" eb="8">
      <t>オンセン</t>
    </rPh>
    <phoneticPr fontId="9"/>
  </si>
  <si>
    <t>ＮＥＷ　ＭＡＲＵＹＡホテル専用水道</t>
    <rPh sb="13" eb="15">
      <t>センヨウ</t>
    </rPh>
    <rPh sb="15" eb="17">
      <t>スイドウ</t>
    </rPh>
    <phoneticPr fontId="9"/>
  </si>
  <si>
    <t>湯快リゾート株式会社　　代表取締役　西谷　浩司</t>
  </si>
  <si>
    <t>加賀市片山津町ム１６</t>
    <rPh sb="3" eb="5">
      <t>カタヤマ</t>
    </rPh>
    <rPh sb="5" eb="6">
      <t>ツ</t>
    </rPh>
    <rPh sb="6" eb="7">
      <t>マチ</t>
    </rPh>
    <phoneticPr fontId="9"/>
  </si>
  <si>
    <t>片山津温泉ながやま</t>
    <rPh sb="0" eb="2">
      <t>カタヤマ</t>
    </rPh>
    <rPh sb="2" eb="3">
      <t>ツ</t>
    </rPh>
    <rPh sb="3" eb="5">
      <t>オンセン</t>
    </rPh>
    <phoneticPr fontId="9"/>
  </si>
  <si>
    <t>片山津大江戸温泉物語株式会社　　代表取締役　森田　満昌</t>
  </si>
  <si>
    <t>(株)北陸環境科学研究所</t>
    <rPh sb="0" eb="3">
      <t>カブシキガイシャ</t>
    </rPh>
    <rPh sb="3" eb="5">
      <t>ホクリク</t>
    </rPh>
    <rPh sb="5" eb="7">
      <t>カンキョウ</t>
    </rPh>
    <rPh sb="7" eb="9">
      <t>カガク</t>
    </rPh>
    <rPh sb="9" eb="12">
      <t>ケンキュウショ</t>
    </rPh>
    <phoneticPr fontId="9"/>
  </si>
  <si>
    <t>加賀市新保町ト１番地の１</t>
    <rPh sb="0" eb="3">
      <t>カガシ</t>
    </rPh>
    <rPh sb="3" eb="5">
      <t>シンボ</t>
    </rPh>
    <rPh sb="5" eb="6">
      <t>マチ</t>
    </rPh>
    <rPh sb="8" eb="10">
      <t>バンチ</t>
    </rPh>
    <phoneticPr fontId="9"/>
  </si>
  <si>
    <t>片山津ゴルフ倶楽部</t>
    <rPh sb="0" eb="2">
      <t>カタヤマ</t>
    </rPh>
    <rPh sb="2" eb="3">
      <t>ツ</t>
    </rPh>
    <rPh sb="6" eb="9">
      <t>クラブ</t>
    </rPh>
    <phoneticPr fontId="9"/>
  </si>
  <si>
    <t>北陸観光開発株式会社　　代表取締役　太田　憲治</t>
  </si>
  <si>
    <t>受水</t>
    <rPh sb="0" eb="1">
      <t>ジュ</t>
    </rPh>
    <rPh sb="1" eb="2">
      <t>スイ</t>
    </rPh>
    <phoneticPr fontId="9"/>
  </si>
  <si>
    <t>加賀市永井町７９－１</t>
    <rPh sb="0" eb="3">
      <t>カガシ</t>
    </rPh>
    <rPh sb="3" eb="5">
      <t>ナガイ</t>
    </rPh>
    <rPh sb="5" eb="6">
      <t>マチ</t>
    </rPh>
    <phoneticPr fontId="9"/>
  </si>
  <si>
    <t>片山津ゴルフ場倶楽部山代山中ゴルフ場</t>
    <rPh sb="0" eb="2">
      <t>カタヤマ</t>
    </rPh>
    <rPh sb="2" eb="3">
      <t>ツ</t>
    </rPh>
    <rPh sb="6" eb="7">
      <t>バ</t>
    </rPh>
    <rPh sb="7" eb="10">
      <t>クラブ</t>
    </rPh>
    <rPh sb="10" eb="11">
      <t>ヤマ</t>
    </rPh>
    <rPh sb="11" eb="12">
      <t>シロ</t>
    </rPh>
    <rPh sb="12" eb="14">
      <t>ヤマナカ</t>
    </rPh>
    <rPh sb="17" eb="18">
      <t>ジョウ</t>
    </rPh>
    <phoneticPr fontId="9"/>
  </si>
  <si>
    <t>北陸観光開発株式会社　　代表取締役　太田　憲治</t>
    <rPh sb="0" eb="2">
      <t>ホクリク</t>
    </rPh>
    <rPh sb="2" eb="4">
      <t>カンコウ</t>
    </rPh>
    <rPh sb="4" eb="6">
      <t>カイハツ</t>
    </rPh>
    <rPh sb="6" eb="10">
      <t>カブシキガイシャ</t>
    </rPh>
    <rPh sb="12" eb="14">
      <t>ダイヒョウ</t>
    </rPh>
    <rPh sb="14" eb="17">
      <t>トリシマリヤク</t>
    </rPh>
    <rPh sb="18" eb="20">
      <t>オオタ</t>
    </rPh>
    <rPh sb="21" eb="23">
      <t>ケンジ</t>
    </rPh>
    <phoneticPr fontId="9"/>
  </si>
  <si>
    <t>3,6,8</t>
  </si>
  <si>
    <t>加賀市山代温泉１９の５８番地１</t>
    <rPh sb="0" eb="3">
      <t>カガシ</t>
    </rPh>
    <rPh sb="3" eb="4">
      <t>ヤマ</t>
    </rPh>
    <rPh sb="4" eb="5">
      <t>シロ</t>
    </rPh>
    <rPh sb="5" eb="7">
      <t>オンセン</t>
    </rPh>
    <rPh sb="12" eb="14">
      <t>バンチ</t>
    </rPh>
    <phoneticPr fontId="9"/>
  </si>
  <si>
    <t>よろずや観光㈱瑠璃光</t>
    <rPh sb="4" eb="6">
      <t>カンコウ</t>
    </rPh>
    <rPh sb="7" eb="9">
      <t>ルリ</t>
    </rPh>
    <rPh sb="9" eb="10">
      <t>ヒカリ</t>
    </rPh>
    <phoneticPr fontId="9"/>
  </si>
  <si>
    <t>よろずや観光株式会社　　代表取締役　萬谷　正幸</t>
  </si>
  <si>
    <t>㈶北陸保健衛生研究所</t>
    <rPh sb="1" eb="3">
      <t>ホクリク</t>
    </rPh>
    <rPh sb="3" eb="5">
      <t>ホケン</t>
    </rPh>
    <rPh sb="5" eb="7">
      <t>エイセイ</t>
    </rPh>
    <rPh sb="7" eb="10">
      <t>ケンキュウショ</t>
    </rPh>
    <phoneticPr fontId="9"/>
  </si>
  <si>
    <t>輪島市三井町三洲穂</t>
    <rPh sb="0" eb="3">
      <t>ワジマシ</t>
    </rPh>
    <rPh sb="3" eb="6">
      <t>ミイマチ</t>
    </rPh>
    <rPh sb="6" eb="7">
      <t>サン</t>
    </rPh>
    <rPh sb="7" eb="8">
      <t>ス</t>
    </rPh>
    <rPh sb="8" eb="9">
      <t>ホ</t>
    </rPh>
    <phoneticPr fontId="9"/>
  </si>
  <si>
    <t>臨空産業団地専用水道</t>
    <rPh sb="0" eb="2">
      <t>リンクウ</t>
    </rPh>
    <rPh sb="2" eb="4">
      <t>サンギョウ</t>
    </rPh>
    <rPh sb="4" eb="6">
      <t>ダンチ</t>
    </rPh>
    <rPh sb="6" eb="8">
      <t>センヨウ</t>
    </rPh>
    <rPh sb="8" eb="10">
      <t>スイドウ</t>
    </rPh>
    <phoneticPr fontId="9"/>
  </si>
  <si>
    <t>(株)北陸環境科学研究所</t>
    <rPh sb="0" eb="3">
      <t>カブ</t>
    </rPh>
    <rPh sb="3" eb="5">
      <t>ホクリク</t>
    </rPh>
    <rPh sb="5" eb="7">
      <t>カンキョウ</t>
    </rPh>
    <rPh sb="7" eb="9">
      <t>カガク</t>
    </rPh>
    <rPh sb="9" eb="12">
      <t>ケンキュウジョ</t>
    </rPh>
    <phoneticPr fontId="9"/>
  </si>
  <si>
    <t>小松市上下水道局</t>
    <rPh sb="0" eb="3">
      <t>コマツシ</t>
    </rPh>
    <rPh sb="3" eb="4">
      <t>ジョウ</t>
    </rPh>
    <rPh sb="4" eb="7">
      <t>ゲスイドウ</t>
    </rPh>
    <rPh sb="7" eb="8">
      <t>キョク</t>
    </rPh>
    <phoneticPr fontId="9"/>
  </si>
  <si>
    <t>小松市向本折町戊267</t>
    <rPh sb="0" eb="3">
      <t>コマツシ</t>
    </rPh>
    <rPh sb="3" eb="6">
      <t>ムカイモトオリ</t>
    </rPh>
    <rPh sb="6" eb="7">
      <t>マチ</t>
    </rPh>
    <rPh sb="7" eb="8">
      <t>ボ</t>
    </rPh>
    <phoneticPr fontId="9"/>
  </si>
  <si>
    <t>航空自衛隊小松基地</t>
  </si>
  <si>
    <t>航空自衛隊小松基地司令</t>
    <rPh sb="0" eb="2">
      <t>コウクウ</t>
    </rPh>
    <rPh sb="2" eb="5">
      <t>ジエイタイ</t>
    </rPh>
    <rPh sb="5" eb="9">
      <t>コマツキチ</t>
    </rPh>
    <rPh sb="9" eb="11">
      <t>シレイ</t>
    </rPh>
    <phoneticPr fontId="9"/>
  </si>
  <si>
    <t>北陸保健衛生研究所</t>
    <rPh sb="0" eb="2">
      <t>ホクリク</t>
    </rPh>
    <rPh sb="2" eb="4">
      <t>ホケン</t>
    </rPh>
    <rPh sb="4" eb="6">
      <t>エイセイ</t>
    </rPh>
    <rPh sb="6" eb="9">
      <t>ケンキュウショ</t>
    </rPh>
    <phoneticPr fontId="9"/>
  </si>
  <si>
    <t>上水道</t>
    <rPh sb="0" eb="3">
      <t>ジョウスイドウ</t>
    </rPh>
    <phoneticPr fontId="9"/>
  </si>
  <si>
    <t>小松市矢田野町ヲ88</t>
    <rPh sb="0" eb="3">
      <t>コマツシ</t>
    </rPh>
    <rPh sb="3" eb="7">
      <t>ヤタノマチ</t>
    </rPh>
    <phoneticPr fontId="9"/>
  </si>
  <si>
    <t>粟津神経サナトリウム</t>
    <rPh sb="0" eb="2">
      <t>アワヅ</t>
    </rPh>
    <rPh sb="2" eb="4">
      <t>シンケイ</t>
    </rPh>
    <phoneticPr fontId="9"/>
  </si>
  <si>
    <t>医療社団法人　澄鈴会</t>
    <rPh sb="0" eb="2">
      <t>イリョウ</t>
    </rPh>
    <rPh sb="2" eb="4">
      <t>シャダン</t>
    </rPh>
    <rPh sb="4" eb="6">
      <t>ホウジン</t>
    </rPh>
    <rPh sb="7" eb="8">
      <t>スミ</t>
    </rPh>
    <rPh sb="8" eb="9">
      <t>スズ</t>
    </rPh>
    <rPh sb="9" eb="10">
      <t>カイ</t>
    </rPh>
    <phoneticPr fontId="9"/>
  </si>
  <si>
    <t>一般社団法人北陸保健衛生研究所</t>
    <rPh sb="0" eb="6">
      <t>イッパンシャダンホウジン</t>
    </rPh>
    <rPh sb="6" eb="8">
      <t>ホクリク</t>
    </rPh>
    <rPh sb="8" eb="10">
      <t>ホケン</t>
    </rPh>
    <rPh sb="10" eb="12">
      <t>エイセイ</t>
    </rPh>
    <rPh sb="12" eb="15">
      <t>ケンキュウショ</t>
    </rPh>
    <phoneticPr fontId="9"/>
  </si>
  <si>
    <t>小松市安宅町ル1番地28</t>
    <rPh sb="0" eb="3">
      <t>コマツシ</t>
    </rPh>
    <rPh sb="3" eb="6">
      <t>アタカマチ</t>
    </rPh>
    <rPh sb="8" eb="10">
      <t>バンチ</t>
    </rPh>
    <phoneticPr fontId="9"/>
  </si>
  <si>
    <t>特別養護老人ホームあたかの郷</t>
    <rPh sb="0" eb="6">
      <t>トクベツヨウゴロウジン</t>
    </rPh>
    <rPh sb="13" eb="14">
      <t>サト</t>
    </rPh>
    <phoneticPr fontId="9"/>
  </si>
  <si>
    <t>社会福祉法人　あさひ会</t>
    <rPh sb="0" eb="2">
      <t>シャカイ</t>
    </rPh>
    <rPh sb="2" eb="4">
      <t>フクシ</t>
    </rPh>
    <rPh sb="4" eb="6">
      <t>ホウジン</t>
    </rPh>
    <rPh sb="10" eb="11">
      <t>カイ</t>
    </rPh>
    <phoneticPr fontId="9"/>
  </si>
  <si>
    <t>小松市大杉町イ98番地</t>
    <rPh sb="0" eb="3">
      <t>コマツシ</t>
    </rPh>
    <rPh sb="3" eb="5">
      <t>オオスギ</t>
    </rPh>
    <rPh sb="5" eb="6">
      <t>マチ</t>
    </rPh>
    <rPh sb="9" eb="11">
      <t>バンチ</t>
    </rPh>
    <phoneticPr fontId="9"/>
  </si>
  <si>
    <t>大杉みどりの里</t>
    <rPh sb="0" eb="2">
      <t>オオスギ</t>
    </rPh>
    <rPh sb="6" eb="7">
      <t>サト</t>
    </rPh>
    <phoneticPr fontId="9"/>
  </si>
  <si>
    <t>七尾市和倉町ヨ－91</t>
    <rPh sb="0" eb="3">
      <t>ナナオシ</t>
    </rPh>
    <rPh sb="3" eb="5">
      <t>ワクラ</t>
    </rPh>
    <rPh sb="5" eb="6">
      <t>マチ</t>
    </rPh>
    <phoneticPr fontId="9"/>
  </si>
  <si>
    <t>金波荘</t>
    <rPh sb="0" eb="1">
      <t>キン</t>
    </rPh>
    <rPh sb="1" eb="2">
      <t>ハ</t>
    </rPh>
    <rPh sb="2" eb="3">
      <t>ソウ</t>
    </rPh>
    <phoneticPr fontId="9"/>
  </si>
  <si>
    <t>湯快リゾート株式会社</t>
    <rPh sb="0" eb="1">
      <t>ユ</t>
    </rPh>
    <rPh sb="1" eb="2">
      <t>カイ</t>
    </rPh>
    <rPh sb="6" eb="8">
      <t>カブシキ</t>
    </rPh>
    <rPh sb="8" eb="9">
      <t>カイ</t>
    </rPh>
    <rPh sb="9" eb="10">
      <t>シャ</t>
    </rPh>
    <phoneticPr fontId="9"/>
  </si>
  <si>
    <t>金沢市上水道</t>
    <rPh sb="0" eb="3">
      <t>カナザワシ</t>
    </rPh>
    <rPh sb="3" eb="5">
      <t>ジョウスイ</t>
    </rPh>
    <rPh sb="5" eb="6">
      <t>ドウ</t>
    </rPh>
    <phoneticPr fontId="9"/>
  </si>
  <si>
    <t>金沢市野田町１－８</t>
    <rPh sb="0" eb="3">
      <t>カナザワシ</t>
    </rPh>
    <rPh sb="3" eb="4">
      <t>ノ</t>
    </rPh>
    <rPh sb="4" eb="5">
      <t>タ</t>
    </rPh>
    <rPh sb="5" eb="6">
      <t>マチ</t>
    </rPh>
    <phoneticPr fontId="9"/>
  </si>
  <si>
    <t>陸上自衛隊金沢駐屯地</t>
  </si>
  <si>
    <t>陸上自衛隊金沢駐屯地業務隊長</t>
    <rPh sb="0" eb="2">
      <t>リクジョウ</t>
    </rPh>
    <rPh sb="2" eb="5">
      <t>ジエイタイ</t>
    </rPh>
    <rPh sb="10" eb="12">
      <t>ギョウム</t>
    </rPh>
    <rPh sb="12" eb="14">
      <t>タイチョウ</t>
    </rPh>
    <phoneticPr fontId="9"/>
  </si>
  <si>
    <t>深井戸</t>
    <rPh sb="0" eb="1">
      <t>フカ</t>
    </rPh>
    <rPh sb="1" eb="3">
      <t>イド</t>
    </rPh>
    <phoneticPr fontId="52"/>
  </si>
  <si>
    <t>金沢市</t>
    <rPh sb="0" eb="3">
      <t>カナザワシ</t>
    </rPh>
    <phoneticPr fontId="52"/>
  </si>
  <si>
    <t>不明</t>
    <rPh sb="0" eb="2">
      <t>フメイ</t>
    </rPh>
    <phoneticPr fontId="52"/>
  </si>
  <si>
    <t>田上町公１</t>
    <rPh sb="0" eb="2">
      <t>タガミ</t>
    </rPh>
    <rPh sb="2" eb="3">
      <t>マチ</t>
    </rPh>
    <rPh sb="3" eb="4">
      <t>オオヤケ</t>
    </rPh>
    <phoneticPr fontId="52"/>
  </si>
  <si>
    <t>金沢刑務所</t>
    <rPh sb="0" eb="2">
      <t>カナザワ</t>
    </rPh>
    <rPh sb="2" eb="5">
      <t>ケイムショ</t>
    </rPh>
    <phoneticPr fontId="52"/>
  </si>
  <si>
    <t>金沢刑務所長</t>
    <rPh sb="0" eb="2">
      <t>カナザワ</t>
    </rPh>
    <rPh sb="2" eb="5">
      <t>ケイムショ</t>
    </rPh>
    <rPh sb="5" eb="6">
      <t>チョウ</t>
    </rPh>
    <phoneticPr fontId="9"/>
  </si>
  <si>
    <t>2,3,4,8</t>
  </si>
  <si>
    <t>金沢市三馬２丁目251番地</t>
    <rPh sb="0" eb="3">
      <t>カナザワシ</t>
    </rPh>
    <rPh sb="3" eb="5">
      <t>ミンマ</t>
    </rPh>
    <rPh sb="6" eb="8">
      <t>チョウメ</t>
    </rPh>
    <rPh sb="11" eb="13">
      <t>バンチ</t>
    </rPh>
    <phoneticPr fontId="9"/>
  </si>
  <si>
    <t>金沢赤十字病院</t>
    <rPh sb="0" eb="2">
      <t>カナザワ</t>
    </rPh>
    <rPh sb="2" eb="5">
      <t>セキジュウジ</t>
    </rPh>
    <rPh sb="5" eb="7">
      <t>ビョウイン</t>
    </rPh>
    <phoneticPr fontId="9"/>
  </si>
  <si>
    <t>金沢赤十字病院</t>
    <rPh sb="0" eb="7">
      <t>カナザワセキジュウジビョウイン</t>
    </rPh>
    <phoneticPr fontId="9"/>
  </si>
  <si>
    <t>環境未来株式会社</t>
    <rPh sb="0" eb="8">
      <t>カンキョウミライカブシキガイシャ</t>
    </rPh>
    <phoneticPr fontId="9"/>
  </si>
  <si>
    <t>石川県金沢市安江町２−１０</t>
  </si>
  <si>
    <t>ホテルフォルツァ金沢</t>
    <rPh sb="8" eb="10">
      <t>カナザワ</t>
    </rPh>
    <phoneticPr fontId="9"/>
  </si>
  <si>
    <t>株式会社エフ・ジェイ・ホテルズ</t>
    <rPh sb="0" eb="4">
      <t>カブシキカイシャ</t>
    </rPh>
    <phoneticPr fontId="9"/>
  </si>
  <si>
    <t>北陸保健衛生研究所</t>
    <rPh sb="0" eb="9">
      <t>ホクリクホケンエイセイケンキュウジョ</t>
    </rPh>
    <phoneticPr fontId="9"/>
  </si>
  <si>
    <t>浅井戸</t>
    <rPh sb="0" eb="2">
      <t>アサイ</t>
    </rPh>
    <rPh sb="2" eb="3">
      <t>ト</t>
    </rPh>
    <phoneticPr fontId="9"/>
  </si>
  <si>
    <t>金沢市此花町１０番１７号</t>
    <rPh sb="0" eb="3">
      <t>カナザワシ</t>
    </rPh>
    <rPh sb="3" eb="6">
      <t>コノハナマチ</t>
    </rPh>
    <rPh sb="8" eb="9">
      <t>バン</t>
    </rPh>
    <rPh sb="11" eb="12">
      <t>ゴウ</t>
    </rPh>
    <phoneticPr fontId="9"/>
  </si>
  <si>
    <t>ホテルマイステイズ金沢キャッスル</t>
  </si>
  <si>
    <t>株式会社マイステイズ・ホテル・マネジメント</t>
    <rPh sb="0" eb="2">
      <t>カブシキ</t>
    </rPh>
    <rPh sb="2" eb="4">
      <t>カイシャ</t>
    </rPh>
    <phoneticPr fontId="9"/>
  </si>
  <si>
    <t>環境未来(株)</t>
    <rPh sb="0" eb="2">
      <t>カンキョウ</t>
    </rPh>
    <rPh sb="2" eb="4">
      <t>ミライ</t>
    </rPh>
    <rPh sb="5" eb="6">
      <t>カブ</t>
    </rPh>
    <phoneticPr fontId="9"/>
  </si>
  <si>
    <t>金沢市広岡２丁目１３番２７号</t>
    <rPh sb="0" eb="3">
      <t>カナザワシ</t>
    </rPh>
    <rPh sb="3" eb="5">
      <t>ヒロオカ</t>
    </rPh>
    <rPh sb="6" eb="8">
      <t>チョウメ</t>
    </rPh>
    <rPh sb="10" eb="11">
      <t>バン</t>
    </rPh>
    <rPh sb="13" eb="14">
      <t>ゴウ</t>
    </rPh>
    <phoneticPr fontId="9"/>
  </si>
  <si>
    <t>ホテルビスタ金沢</t>
    <rPh sb="6" eb="8">
      <t>カナザワ</t>
    </rPh>
    <phoneticPr fontId="9"/>
  </si>
  <si>
    <t>株式会社ビスタホテルマネジメント</t>
    <rPh sb="0" eb="4">
      <t>カブシキガイシャ</t>
    </rPh>
    <phoneticPr fontId="9"/>
  </si>
  <si>
    <t>北陸保健衛生研究所</t>
    <rPh sb="0" eb="2">
      <t>ホクリク</t>
    </rPh>
    <rPh sb="2" eb="4">
      <t>ホケン</t>
    </rPh>
    <rPh sb="4" eb="6">
      <t>エイセイ</t>
    </rPh>
    <rPh sb="6" eb="9">
      <t>ケンキュウジョ</t>
    </rPh>
    <phoneticPr fontId="9"/>
  </si>
  <si>
    <t>金沢市三口新町１丁目８番１号</t>
    <rPh sb="0" eb="3">
      <t>カナザワシ</t>
    </rPh>
    <rPh sb="3" eb="5">
      <t>ミツクチ</t>
    </rPh>
    <rPh sb="5" eb="7">
      <t>シンマチ</t>
    </rPh>
    <rPh sb="8" eb="10">
      <t>チョウメ</t>
    </rPh>
    <rPh sb="11" eb="12">
      <t>バン</t>
    </rPh>
    <rPh sb="13" eb="14">
      <t>ゴウ</t>
    </rPh>
    <phoneticPr fontId="9"/>
  </si>
  <si>
    <t>社会福祉法人　陽風園</t>
    <rPh sb="0" eb="2">
      <t>シャカイ</t>
    </rPh>
    <rPh sb="2" eb="4">
      <t>フクシ</t>
    </rPh>
    <rPh sb="4" eb="6">
      <t>ホウジン</t>
    </rPh>
    <rPh sb="7" eb="9">
      <t>ヨウフウ</t>
    </rPh>
    <rPh sb="9" eb="10">
      <t>エン</t>
    </rPh>
    <phoneticPr fontId="9"/>
  </si>
  <si>
    <t>金沢市有松５丁目１番７号</t>
    <rPh sb="0" eb="3">
      <t>カナザワシ</t>
    </rPh>
    <rPh sb="3" eb="5">
      <t>アリマツ</t>
    </rPh>
    <rPh sb="6" eb="8">
      <t>チョウメ</t>
    </rPh>
    <rPh sb="9" eb="10">
      <t>バン</t>
    </rPh>
    <rPh sb="11" eb="12">
      <t>ゴウ</t>
    </rPh>
    <phoneticPr fontId="9"/>
  </si>
  <si>
    <t>医療法人社団　中央会　金沢有松病院</t>
    <rPh sb="0" eb="2">
      <t>イリョウ</t>
    </rPh>
    <rPh sb="2" eb="4">
      <t>ホウジン</t>
    </rPh>
    <rPh sb="4" eb="6">
      <t>シャダン</t>
    </rPh>
    <rPh sb="7" eb="10">
      <t>チュウオウカイ</t>
    </rPh>
    <rPh sb="11" eb="13">
      <t>カナザワ</t>
    </rPh>
    <rPh sb="13" eb="15">
      <t>アリマツ</t>
    </rPh>
    <rPh sb="15" eb="17">
      <t>ビョウイン</t>
    </rPh>
    <phoneticPr fontId="9"/>
  </si>
  <si>
    <t>金沢市京町２０番３号</t>
    <rPh sb="3" eb="5">
      <t>キョウマチ</t>
    </rPh>
    <rPh sb="7" eb="8">
      <t>バン</t>
    </rPh>
    <rPh sb="9" eb="10">
      <t>ゴウ</t>
    </rPh>
    <phoneticPr fontId="9"/>
  </si>
  <si>
    <t>公益社団法人石川勤労者医療協会　城北病院</t>
    <rPh sb="0" eb="2">
      <t>コウエキ</t>
    </rPh>
    <rPh sb="2" eb="3">
      <t>シャカイ</t>
    </rPh>
    <rPh sb="3" eb="4">
      <t>ダンケツ</t>
    </rPh>
    <rPh sb="4" eb="6">
      <t>ホウジン</t>
    </rPh>
    <rPh sb="6" eb="8">
      <t>イシカワ</t>
    </rPh>
    <rPh sb="8" eb="11">
      <t>キンロウシャ</t>
    </rPh>
    <rPh sb="11" eb="13">
      <t>イリョウ</t>
    </rPh>
    <rPh sb="13" eb="15">
      <t>キョウカイ</t>
    </rPh>
    <rPh sb="16" eb="18">
      <t>ジョウホク</t>
    </rPh>
    <rPh sb="18" eb="20">
      <t>ビョウイン</t>
    </rPh>
    <phoneticPr fontId="9"/>
  </si>
  <si>
    <t>公益社団法人石川勤労者医療協会</t>
    <rPh sb="0" eb="2">
      <t>コウエキ</t>
    </rPh>
    <rPh sb="2" eb="3">
      <t>シャカイ</t>
    </rPh>
    <rPh sb="3" eb="4">
      <t>ダンケツ</t>
    </rPh>
    <rPh sb="4" eb="6">
      <t>ホウジン</t>
    </rPh>
    <rPh sb="6" eb="8">
      <t>イシカワ</t>
    </rPh>
    <rPh sb="8" eb="11">
      <t>キンロウシャ</t>
    </rPh>
    <rPh sb="11" eb="13">
      <t>イリョウ</t>
    </rPh>
    <rPh sb="13" eb="15">
      <t>キョウカイ</t>
    </rPh>
    <phoneticPr fontId="9"/>
  </si>
  <si>
    <t>金沢市田上本町カ４５番地１</t>
    <rPh sb="0" eb="7">
      <t>カナザワシタガミホンマチ</t>
    </rPh>
    <rPh sb="10" eb="12">
      <t>バンチ</t>
    </rPh>
    <phoneticPr fontId="9"/>
  </si>
  <si>
    <t>医療法人　十全会　十全病院</t>
    <rPh sb="0" eb="2">
      <t>イリョウ</t>
    </rPh>
    <rPh sb="2" eb="4">
      <t>ホウジン</t>
    </rPh>
    <rPh sb="5" eb="7">
      <t>ジュウゼン</t>
    </rPh>
    <rPh sb="7" eb="8">
      <t>カイ</t>
    </rPh>
    <rPh sb="9" eb="11">
      <t>ジュウゼン</t>
    </rPh>
    <rPh sb="11" eb="13">
      <t>ビョウイン</t>
    </rPh>
    <phoneticPr fontId="9"/>
  </si>
  <si>
    <t>医療法人　十全会</t>
    <rPh sb="0" eb="2">
      <t>イリョウ</t>
    </rPh>
    <rPh sb="2" eb="4">
      <t>ホウジン</t>
    </rPh>
    <rPh sb="5" eb="7">
      <t>ジュウゼン</t>
    </rPh>
    <rPh sb="7" eb="8">
      <t>カイ</t>
    </rPh>
    <phoneticPr fontId="9"/>
  </si>
  <si>
    <t>(株)エオネックス</t>
    <rPh sb="1" eb="2">
      <t>カブ</t>
    </rPh>
    <phoneticPr fontId="9"/>
  </si>
  <si>
    <t>3.4.8</t>
  </si>
  <si>
    <t>深井戸
受水併用</t>
    <rPh sb="0" eb="3">
      <t>フカイド</t>
    </rPh>
    <rPh sb="4" eb="6">
      <t>ジュスイ</t>
    </rPh>
    <rPh sb="6" eb="8">
      <t>ヘイヨウ</t>
    </rPh>
    <phoneticPr fontId="9"/>
  </si>
  <si>
    <t>金沢市もりの里１丁目７０番地</t>
    <rPh sb="0" eb="3">
      <t>カナザワシ</t>
    </rPh>
    <rPh sb="6" eb="7">
      <t>サト</t>
    </rPh>
    <rPh sb="8" eb="10">
      <t>チョウメ</t>
    </rPh>
    <rPh sb="12" eb="14">
      <t>バンチ</t>
    </rPh>
    <phoneticPr fontId="9"/>
  </si>
  <si>
    <t>イオンもりの里店</t>
    <rPh sb="6" eb="7">
      <t>サト</t>
    </rPh>
    <rPh sb="7" eb="8">
      <t>ミセ</t>
    </rPh>
    <phoneticPr fontId="9"/>
  </si>
  <si>
    <t>イオンリテール株式会社</t>
    <rPh sb="7" eb="11">
      <t>カブシキガイシャ</t>
    </rPh>
    <phoneticPr fontId="9"/>
  </si>
  <si>
    <t>金沢市元菊町２０番１号</t>
    <rPh sb="3" eb="6">
      <t>モトギクチョウ</t>
    </rPh>
    <rPh sb="8" eb="9">
      <t>バン</t>
    </rPh>
    <rPh sb="10" eb="11">
      <t>ゴウ</t>
    </rPh>
    <phoneticPr fontId="9"/>
  </si>
  <si>
    <t>金沢春日ケアレジデンス</t>
    <rPh sb="0" eb="2">
      <t>カナザワ</t>
    </rPh>
    <rPh sb="2" eb="4">
      <t>カスガ</t>
    </rPh>
    <phoneticPr fontId="9"/>
  </si>
  <si>
    <t>医療法人社団　仁智会　</t>
  </si>
  <si>
    <t>金沢市本町１丁目２番２７号</t>
  </si>
  <si>
    <t>医療法人社団　白銀会　林病院</t>
    <rPh sb="11" eb="12">
      <t>ハヤシ</t>
    </rPh>
    <rPh sb="12" eb="14">
      <t>ビョウイン</t>
    </rPh>
    <phoneticPr fontId="9"/>
  </si>
  <si>
    <t>医療法人社団　白銀会　</t>
  </si>
  <si>
    <t>金沢市福久２丁目５８番地</t>
    <rPh sb="0" eb="3">
      <t>カナザワシ</t>
    </rPh>
    <rPh sb="3" eb="5">
      <t>フクヒサ</t>
    </rPh>
    <rPh sb="6" eb="8">
      <t>チョウメ</t>
    </rPh>
    <rPh sb="10" eb="12">
      <t>バンチ</t>
    </rPh>
    <phoneticPr fontId="9"/>
  </si>
  <si>
    <t>イオン金沢店</t>
    <rPh sb="3" eb="5">
      <t>カナザワ</t>
    </rPh>
    <rPh sb="5" eb="6">
      <t>テン</t>
    </rPh>
    <phoneticPr fontId="9"/>
  </si>
  <si>
    <t>イオンリテール株式会社　</t>
    <rPh sb="7" eb="11">
      <t>カブシキガイシャ</t>
    </rPh>
    <phoneticPr fontId="9"/>
  </si>
  <si>
    <t>金沢市堀川新町３番１号</t>
  </si>
  <si>
    <t>金沢フォーラス</t>
    <rPh sb="0" eb="2">
      <t>カナザワ</t>
    </rPh>
    <phoneticPr fontId="9"/>
  </si>
  <si>
    <t>ジェイアール西日本不動産開発株式会社</t>
    <rPh sb="6" eb="7">
      <t>ニシ</t>
    </rPh>
    <rPh sb="7" eb="9">
      <t>ニホン</t>
    </rPh>
    <rPh sb="9" eb="12">
      <t>フドウサン</t>
    </rPh>
    <rPh sb="12" eb="14">
      <t>カイハツ</t>
    </rPh>
    <rPh sb="14" eb="18">
      <t>カブシキガイシャ</t>
    </rPh>
    <phoneticPr fontId="9"/>
  </si>
  <si>
    <t>三菱ケミカルアクア・ソリューションズ(株)、(株)総合保健センター</t>
  </si>
  <si>
    <t>金沢市大浦町ホ２２番地１</t>
    <rPh sb="3" eb="6">
      <t>オオウラマチ</t>
    </rPh>
    <rPh sb="9" eb="11">
      <t>バンチ</t>
    </rPh>
    <phoneticPr fontId="9"/>
  </si>
  <si>
    <t>青樹会青和病院</t>
    <rPh sb="0" eb="3">
      <t>セイジュカイ</t>
    </rPh>
    <phoneticPr fontId="9"/>
  </si>
  <si>
    <t>医療法人社団 青樹会青和病院　</t>
    <rPh sb="0" eb="2">
      <t>イリョウ</t>
    </rPh>
    <rPh sb="2" eb="4">
      <t>ホウジン</t>
    </rPh>
    <rPh sb="4" eb="6">
      <t>シャダン</t>
    </rPh>
    <rPh sb="7" eb="8">
      <t>セイ</t>
    </rPh>
    <rPh sb="8" eb="10">
      <t>ジュカイ</t>
    </rPh>
    <phoneticPr fontId="9"/>
  </si>
  <si>
    <t>3,4,8,9</t>
  </si>
  <si>
    <t>金沢市小坂町中８３番地</t>
  </si>
  <si>
    <t>浅ノ川総合病院</t>
    <rPh sb="0" eb="1">
      <t>アサ</t>
    </rPh>
    <rPh sb="2" eb="3">
      <t>ガワ</t>
    </rPh>
    <rPh sb="3" eb="5">
      <t>ソウゴウ</t>
    </rPh>
    <rPh sb="5" eb="7">
      <t>ビョウイン</t>
    </rPh>
    <phoneticPr fontId="9"/>
  </si>
  <si>
    <t>医療法人社団　浅ノ川　</t>
    <rPh sb="0" eb="2">
      <t>イリョウ</t>
    </rPh>
    <rPh sb="2" eb="4">
      <t>ホウジン</t>
    </rPh>
    <rPh sb="4" eb="6">
      <t>シャダン</t>
    </rPh>
    <rPh sb="7" eb="8">
      <t>アサ</t>
    </rPh>
    <rPh sb="9" eb="10">
      <t>ガワ</t>
    </rPh>
    <phoneticPr fontId="9"/>
  </si>
  <si>
    <t>(株)総合保健センター</t>
    <rPh sb="1" eb="2">
      <t>カブ</t>
    </rPh>
    <rPh sb="3" eb="5">
      <t>ソウゴウ</t>
    </rPh>
    <rPh sb="5" eb="7">
      <t>ホケン</t>
    </rPh>
    <phoneticPr fontId="9"/>
  </si>
  <si>
    <t>金沢市広岡１丁目９番２８号</t>
    <rPh sb="0" eb="3">
      <t>カナザワシ</t>
    </rPh>
    <rPh sb="3" eb="5">
      <t>ヒロオカ</t>
    </rPh>
    <rPh sb="6" eb="8">
      <t>チョウメ</t>
    </rPh>
    <rPh sb="9" eb="10">
      <t>バン</t>
    </rPh>
    <rPh sb="12" eb="13">
      <t>ゴウ</t>
    </rPh>
    <phoneticPr fontId="9"/>
  </si>
  <si>
    <t>アパホテル金沢駅前</t>
    <rPh sb="5" eb="7">
      <t>カナザワ</t>
    </rPh>
    <rPh sb="7" eb="9">
      <t>エキマエ</t>
    </rPh>
    <phoneticPr fontId="9"/>
  </si>
  <si>
    <t>アパレント株式会社　</t>
    <rPh sb="5" eb="9">
      <t>カブシキガイシャ</t>
    </rPh>
    <phoneticPr fontId="9"/>
  </si>
  <si>
    <t>金沢市古府３丁目１２７番地</t>
    <rPh sb="0" eb="2">
      <t>カナザワ</t>
    </rPh>
    <rPh sb="2" eb="3">
      <t>シ</t>
    </rPh>
    <rPh sb="3" eb="4">
      <t>コ</t>
    </rPh>
    <rPh sb="4" eb="5">
      <t>フ</t>
    </rPh>
    <rPh sb="6" eb="8">
      <t>チョウメ</t>
    </rPh>
    <rPh sb="11" eb="13">
      <t>バンチ</t>
    </rPh>
    <phoneticPr fontId="9"/>
  </si>
  <si>
    <t>アパホテル金沢西</t>
    <rPh sb="5" eb="7">
      <t>カナザワ</t>
    </rPh>
    <rPh sb="7" eb="8">
      <t>ニシ</t>
    </rPh>
    <phoneticPr fontId="9"/>
  </si>
  <si>
    <t>アパホテル株式会社　</t>
    <rPh sb="5" eb="9">
      <t>カブシキガイシャ</t>
    </rPh>
    <phoneticPr fontId="9"/>
  </si>
  <si>
    <t>環境未来(株)総合検査センター</t>
    <rPh sb="0" eb="2">
      <t>カンキョウ</t>
    </rPh>
    <rPh sb="2" eb="4">
      <t>ミライ</t>
    </rPh>
    <rPh sb="5" eb="6">
      <t>カブ</t>
    </rPh>
    <rPh sb="7" eb="9">
      <t>ソウゴウ</t>
    </rPh>
    <rPh sb="9" eb="11">
      <t>ケンサ</t>
    </rPh>
    <phoneticPr fontId="9"/>
  </si>
  <si>
    <t>金沢市沖町ハ１５番地</t>
    <rPh sb="0" eb="3">
      <t>カナザワシ</t>
    </rPh>
    <rPh sb="3" eb="5">
      <t>オキマチ</t>
    </rPh>
    <rPh sb="8" eb="10">
      <t>バンチ</t>
    </rPh>
    <phoneticPr fontId="9"/>
  </si>
  <si>
    <t>独立行政法人　地域医療機能推進機構 金沢病院　</t>
    <rPh sb="7" eb="9">
      <t>チイキ</t>
    </rPh>
    <rPh sb="9" eb="11">
      <t>イリョウ</t>
    </rPh>
    <rPh sb="11" eb="13">
      <t>キノウ</t>
    </rPh>
    <rPh sb="13" eb="15">
      <t>スイシン</t>
    </rPh>
    <rPh sb="15" eb="17">
      <t>キコウ</t>
    </rPh>
    <rPh sb="18" eb="20">
      <t>カナザワ</t>
    </rPh>
    <rPh sb="20" eb="22">
      <t>ビョウイン</t>
    </rPh>
    <phoneticPr fontId="9"/>
  </si>
  <si>
    <t>独立行政法人　地域医療機能推進機構 金沢病院</t>
    <rPh sb="7" eb="9">
      <t>チイキ</t>
    </rPh>
    <rPh sb="9" eb="11">
      <t>イリョウ</t>
    </rPh>
    <rPh sb="11" eb="13">
      <t>キノウ</t>
    </rPh>
    <rPh sb="13" eb="15">
      <t>スイシン</t>
    </rPh>
    <rPh sb="15" eb="17">
      <t>キコウ</t>
    </rPh>
    <rPh sb="18" eb="20">
      <t>カナザワ</t>
    </rPh>
    <rPh sb="20" eb="22">
      <t>ビョウイン</t>
    </rPh>
    <phoneticPr fontId="9"/>
  </si>
  <si>
    <t>金沢市疋田３丁目７番地</t>
    <rPh sb="0" eb="3">
      <t>カナザワシ</t>
    </rPh>
    <rPh sb="3" eb="5">
      <t>ヒキダ</t>
    </rPh>
    <rPh sb="6" eb="8">
      <t>チョウメ</t>
    </rPh>
    <rPh sb="9" eb="11">
      <t>バンチ</t>
    </rPh>
    <phoneticPr fontId="9"/>
  </si>
  <si>
    <t>ザ　タワーホテル</t>
  </si>
  <si>
    <t>株式会社フロンティア・トラスト　</t>
    <rPh sb="0" eb="2">
      <t>カブシキ</t>
    </rPh>
    <rPh sb="2" eb="4">
      <t>カイシャ</t>
    </rPh>
    <phoneticPr fontId="9"/>
  </si>
  <si>
    <t>三菱ケミカルアクア・ソリューションズ(株)</t>
    <rPh sb="0" eb="2">
      <t>ミツビシ</t>
    </rPh>
    <rPh sb="19" eb="20">
      <t>カブ</t>
    </rPh>
    <phoneticPr fontId="9"/>
  </si>
  <si>
    <t>金沢市木ノ新保町１番１号</t>
    <rPh sb="0" eb="3">
      <t>カナザワシ</t>
    </rPh>
    <rPh sb="3" eb="4">
      <t>キ</t>
    </rPh>
    <rPh sb="5" eb="7">
      <t>シンボ</t>
    </rPh>
    <rPh sb="7" eb="8">
      <t>マチ</t>
    </rPh>
    <rPh sb="9" eb="10">
      <t>バン</t>
    </rPh>
    <rPh sb="11" eb="12">
      <t>ゴウ</t>
    </rPh>
    <phoneticPr fontId="9"/>
  </si>
  <si>
    <t>金沢駅西口ビル</t>
    <rPh sb="0" eb="2">
      <t>カナザワ</t>
    </rPh>
    <rPh sb="2" eb="3">
      <t>エキ</t>
    </rPh>
    <rPh sb="3" eb="4">
      <t>ニシ</t>
    </rPh>
    <rPh sb="4" eb="5">
      <t>クチ</t>
    </rPh>
    <phoneticPr fontId="9"/>
  </si>
  <si>
    <t>金沢ターミナル開発株式会社　</t>
    <rPh sb="0" eb="2">
      <t>カナザワ</t>
    </rPh>
    <rPh sb="7" eb="9">
      <t>カイハツ</t>
    </rPh>
    <rPh sb="9" eb="13">
      <t>カブシキガイシャ</t>
    </rPh>
    <phoneticPr fontId="9"/>
  </si>
  <si>
    <t>金沢市金川町イ7番地1</t>
    <rPh sb="3" eb="6">
      <t>カナカワマチ</t>
    </rPh>
    <rPh sb="8" eb="10">
      <t>バンチ</t>
    </rPh>
    <phoneticPr fontId="9"/>
  </si>
  <si>
    <t>北陸大学　松雲会館</t>
    <rPh sb="0" eb="2">
      <t>ホクリク</t>
    </rPh>
    <rPh sb="2" eb="4">
      <t>ダイガク</t>
    </rPh>
    <rPh sb="5" eb="6">
      <t>マツ</t>
    </rPh>
    <rPh sb="6" eb="7">
      <t>クモ</t>
    </rPh>
    <rPh sb="7" eb="9">
      <t>カイカン</t>
    </rPh>
    <phoneticPr fontId="9"/>
  </si>
  <si>
    <t>学校法人北陸大学　</t>
  </si>
  <si>
    <t>金沢市赤土町ニ１３番地６</t>
    <rPh sb="3" eb="6">
      <t>アカツチマチ</t>
    </rPh>
    <rPh sb="9" eb="11">
      <t>バンチ</t>
    </rPh>
    <phoneticPr fontId="9"/>
  </si>
  <si>
    <t>石川県済生会金沢病院</t>
    <rPh sb="0" eb="3">
      <t>イシカワケン</t>
    </rPh>
    <rPh sb="3" eb="6">
      <t>サイセイカイ</t>
    </rPh>
    <rPh sb="6" eb="8">
      <t>カナザワ</t>
    </rPh>
    <rPh sb="8" eb="10">
      <t>ビョウイン</t>
    </rPh>
    <phoneticPr fontId="9"/>
  </si>
  <si>
    <t>社会福祉法人恩賜財団済生会支部石川県共生会　</t>
    <rPh sb="0" eb="2">
      <t>シャカイ</t>
    </rPh>
    <rPh sb="2" eb="4">
      <t>フクシ</t>
    </rPh>
    <rPh sb="4" eb="6">
      <t>ホウジン</t>
    </rPh>
    <rPh sb="6" eb="8">
      <t>オンシ</t>
    </rPh>
    <rPh sb="8" eb="10">
      <t>ザイダン</t>
    </rPh>
    <rPh sb="10" eb="11">
      <t>スミ</t>
    </rPh>
    <rPh sb="11" eb="12">
      <t>ショウ</t>
    </rPh>
    <rPh sb="12" eb="13">
      <t>カイ</t>
    </rPh>
    <rPh sb="13" eb="15">
      <t>シブ</t>
    </rPh>
    <rPh sb="15" eb="18">
      <t>イシカワケン</t>
    </rPh>
    <rPh sb="18" eb="20">
      <t>キョウセイ</t>
    </rPh>
    <rPh sb="20" eb="21">
      <t>カイ</t>
    </rPh>
    <phoneticPr fontId="9"/>
  </si>
  <si>
    <t>金沢市香林坊２丁目１番１号</t>
    <rPh sb="3" eb="6">
      <t>コウリンボウ</t>
    </rPh>
    <rPh sb="7" eb="9">
      <t>チョウメ</t>
    </rPh>
    <rPh sb="10" eb="11">
      <t>バン</t>
    </rPh>
    <rPh sb="12" eb="13">
      <t>ゴウ</t>
    </rPh>
    <phoneticPr fontId="9"/>
  </si>
  <si>
    <t>香林坊第一開発ビル　</t>
    <rPh sb="0" eb="3">
      <t>コウリンボウ</t>
    </rPh>
    <rPh sb="3" eb="5">
      <t>ダイイチ</t>
    </rPh>
    <rPh sb="5" eb="7">
      <t>カイハツ</t>
    </rPh>
    <phoneticPr fontId="9"/>
  </si>
  <si>
    <t>香林坊第一開発ビル管理組合　</t>
    <rPh sb="0" eb="3">
      <t>コウリンボウ</t>
    </rPh>
    <rPh sb="3" eb="5">
      <t>ダイイチ</t>
    </rPh>
    <rPh sb="5" eb="7">
      <t>カイハツ</t>
    </rPh>
    <rPh sb="9" eb="11">
      <t>カンリ</t>
    </rPh>
    <rPh sb="11" eb="13">
      <t>クミアイ</t>
    </rPh>
    <phoneticPr fontId="9"/>
  </si>
  <si>
    <t>金沢市中村町１０番２０号</t>
    <rPh sb="3" eb="6">
      <t>ナカムラマチ</t>
    </rPh>
    <rPh sb="8" eb="9">
      <t>バン</t>
    </rPh>
    <rPh sb="11" eb="12">
      <t>ゴウ</t>
    </rPh>
    <phoneticPr fontId="9"/>
  </si>
  <si>
    <t>アピタ金沢店</t>
    <rPh sb="3" eb="5">
      <t>カナザワ</t>
    </rPh>
    <rPh sb="5" eb="6">
      <t>テン</t>
    </rPh>
    <phoneticPr fontId="9"/>
  </si>
  <si>
    <t>ユニー株式会社</t>
    <rPh sb="3" eb="7">
      <t>カブシキガイシャ</t>
    </rPh>
    <phoneticPr fontId="9"/>
  </si>
  <si>
    <t>三菱ケミカルアクア・ソリューションズ株式会社
(株)総合保健センター</t>
    <rPh sb="24" eb="25">
      <t>カブ</t>
    </rPh>
    <rPh sb="26" eb="28">
      <t>ソウゴウ</t>
    </rPh>
    <rPh sb="28" eb="30">
      <t>ホケン</t>
    </rPh>
    <phoneticPr fontId="9"/>
  </si>
  <si>
    <t>金沢市香林坊１丁目１番１号</t>
    <rPh sb="3" eb="6">
      <t>コウリンボウ</t>
    </rPh>
    <rPh sb="7" eb="9">
      <t>チョウメ</t>
    </rPh>
    <rPh sb="10" eb="11">
      <t>バン</t>
    </rPh>
    <rPh sb="12" eb="13">
      <t>ゴウ</t>
    </rPh>
    <phoneticPr fontId="9"/>
  </si>
  <si>
    <t>香林坊アトリオ</t>
    <rPh sb="0" eb="3">
      <t>コウリンボウ</t>
    </rPh>
    <phoneticPr fontId="9"/>
  </si>
  <si>
    <t>香林坊アトリオ管理組合　管理者　金沢都市開発株式会社　</t>
    <rPh sb="0" eb="3">
      <t>コウリンボウ</t>
    </rPh>
    <rPh sb="7" eb="9">
      <t>カンリ</t>
    </rPh>
    <rPh sb="9" eb="11">
      <t>クミアイ</t>
    </rPh>
    <rPh sb="12" eb="15">
      <t>カンリシャ</t>
    </rPh>
    <rPh sb="16" eb="18">
      <t>カナザワ</t>
    </rPh>
    <rPh sb="18" eb="20">
      <t>トシ</t>
    </rPh>
    <rPh sb="20" eb="22">
      <t>カイハツ</t>
    </rPh>
    <rPh sb="22" eb="26">
      <t>カブシキガイシャ</t>
    </rPh>
    <phoneticPr fontId="9"/>
  </si>
  <si>
    <t>春日町ケアセンター</t>
    <rPh sb="0" eb="3">
      <t>カスガマチ</t>
    </rPh>
    <phoneticPr fontId="9"/>
  </si>
  <si>
    <t>医療法人社団　仁智会</t>
    <rPh sb="0" eb="2">
      <t>イリョウ</t>
    </rPh>
    <rPh sb="2" eb="4">
      <t>ホウジン</t>
    </rPh>
    <rPh sb="4" eb="6">
      <t>シャダン</t>
    </rPh>
    <rPh sb="7" eb="8">
      <t>ジン</t>
    </rPh>
    <rPh sb="8" eb="9">
      <t>チ</t>
    </rPh>
    <rPh sb="9" eb="10">
      <t>カイ</t>
    </rPh>
    <phoneticPr fontId="9"/>
  </si>
  <si>
    <t>金沢市黒田１丁目２１２番地１</t>
    <rPh sb="3" eb="5">
      <t>クロダ</t>
    </rPh>
    <rPh sb="6" eb="8">
      <t>チョウメ</t>
    </rPh>
    <rPh sb="11" eb="13">
      <t>バンチ</t>
    </rPh>
    <phoneticPr fontId="9"/>
  </si>
  <si>
    <t>ホテル　アマリス＆ヒップ</t>
  </si>
  <si>
    <t>株式会社アプラウド　</t>
    <rPh sb="0" eb="4">
      <t>カブシキガイシャ</t>
    </rPh>
    <phoneticPr fontId="9"/>
  </si>
  <si>
    <t>金沢市昭和町２２番１号</t>
    <rPh sb="3" eb="6">
      <t>ショウワマチ</t>
    </rPh>
    <rPh sb="8" eb="9">
      <t>バン</t>
    </rPh>
    <rPh sb="10" eb="11">
      <t>ゴウ</t>
    </rPh>
    <phoneticPr fontId="9"/>
  </si>
  <si>
    <t>ホテルルートイン金沢駅前</t>
    <rPh sb="8" eb="10">
      <t>カナザワ</t>
    </rPh>
    <rPh sb="10" eb="12">
      <t>エキマエ</t>
    </rPh>
    <phoneticPr fontId="9"/>
  </si>
  <si>
    <t>ルートインジャパン株式会社　</t>
    <rPh sb="9" eb="13">
      <t>カブシキガイシャ</t>
    </rPh>
    <phoneticPr fontId="9"/>
  </si>
  <si>
    <t>金沢市田中町は１６番地</t>
    <rPh sb="3" eb="6">
      <t>タナカマチ</t>
    </rPh>
    <rPh sb="9" eb="11">
      <t>バンチ</t>
    </rPh>
    <phoneticPr fontId="9"/>
  </si>
  <si>
    <t>金沢循環器病院　</t>
    <rPh sb="0" eb="2">
      <t>カナザワ</t>
    </rPh>
    <rPh sb="2" eb="6">
      <t>ジュンカンキビョウ</t>
    </rPh>
    <rPh sb="6" eb="7">
      <t>イン</t>
    </rPh>
    <phoneticPr fontId="9"/>
  </si>
  <si>
    <t>医療法人社団浅ノ川　金沢循環器病院</t>
    <rPh sb="0" eb="2">
      <t>イリョウ</t>
    </rPh>
    <rPh sb="2" eb="4">
      <t>ホウジン</t>
    </rPh>
    <rPh sb="4" eb="6">
      <t>シャダン</t>
    </rPh>
    <rPh sb="6" eb="7">
      <t>アサ</t>
    </rPh>
    <rPh sb="8" eb="9">
      <t>カワ</t>
    </rPh>
    <rPh sb="10" eb="12">
      <t>カナザワ</t>
    </rPh>
    <rPh sb="12" eb="16">
      <t>ジュンカンキビョウ</t>
    </rPh>
    <rPh sb="16" eb="17">
      <t>イン</t>
    </rPh>
    <phoneticPr fontId="9"/>
  </si>
  <si>
    <t>金沢市下石引町１番１号</t>
    <rPh sb="3" eb="4">
      <t>シモ</t>
    </rPh>
    <rPh sb="4" eb="6">
      <t>イシビキ</t>
    </rPh>
    <rPh sb="6" eb="7">
      <t>マチ</t>
    </rPh>
    <rPh sb="8" eb="9">
      <t>バン</t>
    </rPh>
    <rPh sb="10" eb="11">
      <t>ゴウ</t>
    </rPh>
    <phoneticPr fontId="9"/>
  </si>
  <si>
    <t>金沢医療センター</t>
    <rPh sb="0" eb="2">
      <t>カナザワ</t>
    </rPh>
    <rPh sb="2" eb="4">
      <t>イリョウ</t>
    </rPh>
    <phoneticPr fontId="9"/>
  </si>
  <si>
    <t>独立行政法人国立病院機構金沢医療センター　</t>
  </si>
  <si>
    <t>金沢市宝町１３番１号</t>
    <rPh sb="3" eb="5">
      <t>タカラマチ</t>
    </rPh>
    <rPh sb="7" eb="8">
      <t>バン</t>
    </rPh>
    <rPh sb="9" eb="10">
      <t>ゴウ</t>
    </rPh>
    <phoneticPr fontId="9"/>
  </si>
  <si>
    <t>金沢大学宝町団地専用水道</t>
    <rPh sb="0" eb="2">
      <t>カナザワ</t>
    </rPh>
    <rPh sb="2" eb="4">
      <t>ダイガク</t>
    </rPh>
    <rPh sb="4" eb="6">
      <t>タカラマチ</t>
    </rPh>
    <rPh sb="6" eb="8">
      <t>ダンチ</t>
    </rPh>
    <rPh sb="8" eb="10">
      <t>センヨウ</t>
    </rPh>
    <rPh sb="10" eb="12">
      <t>スイドウ</t>
    </rPh>
    <phoneticPr fontId="9"/>
  </si>
  <si>
    <t>国立大学法人金沢大学　</t>
    <rPh sb="0" eb="2">
      <t>コクリツ</t>
    </rPh>
    <rPh sb="2" eb="4">
      <t>ダイガク</t>
    </rPh>
    <rPh sb="4" eb="6">
      <t>ホウジン</t>
    </rPh>
    <rPh sb="6" eb="8">
      <t>カナザワ</t>
    </rPh>
    <rPh sb="8" eb="10">
      <t>ダイガク</t>
    </rPh>
    <phoneticPr fontId="9"/>
  </si>
  <si>
    <t>金沢市西泉４丁目１１番地</t>
    <rPh sb="3" eb="5">
      <t>ニシイズミ</t>
    </rPh>
    <rPh sb="6" eb="8">
      <t>チョウメ</t>
    </rPh>
    <rPh sb="10" eb="12">
      <t>バンチ</t>
    </rPh>
    <phoneticPr fontId="9"/>
  </si>
  <si>
    <t>長崎屋　金沢店　</t>
    <rPh sb="0" eb="2">
      <t>ナガサキ</t>
    </rPh>
    <rPh sb="2" eb="3">
      <t>ヤ</t>
    </rPh>
    <rPh sb="4" eb="6">
      <t>カナザワ</t>
    </rPh>
    <rPh sb="6" eb="7">
      <t>テン</t>
    </rPh>
    <phoneticPr fontId="9"/>
  </si>
  <si>
    <t>日本アセットマーケティング株式会社　</t>
    <rPh sb="0" eb="2">
      <t>ニホン</t>
    </rPh>
    <rPh sb="13" eb="17">
      <t>カブシキガイシャ</t>
    </rPh>
    <phoneticPr fontId="9"/>
  </si>
  <si>
    <t>金沢市鞍月東１丁目９番地　映寿会みらい病院　施設課内</t>
    <rPh sb="3" eb="5">
      <t>クラツキ</t>
    </rPh>
    <rPh sb="5" eb="6">
      <t>ヒガシ</t>
    </rPh>
    <rPh sb="7" eb="9">
      <t>チョウメ</t>
    </rPh>
    <rPh sb="10" eb="12">
      <t>バンチ</t>
    </rPh>
    <rPh sb="13" eb="15">
      <t>エイジュ</t>
    </rPh>
    <rPh sb="15" eb="16">
      <t>カイ</t>
    </rPh>
    <rPh sb="19" eb="21">
      <t>ビョウイン</t>
    </rPh>
    <rPh sb="22" eb="24">
      <t>シセツ</t>
    </rPh>
    <rPh sb="24" eb="25">
      <t>カ</t>
    </rPh>
    <rPh sb="25" eb="26">
      <t>ナイ</t>
    </rPh>
    <phoneticPr fontId="9"/>
  </si>
  <si>
    <t>映寿会みらい病院</t>
    <rPh sb="0" eb="1">
      <t>エイ</t>
    </rPh>
    <rPh sb="1" eb="2">
      <t>コトブキ</t>
    </rPh>
    <rPh sb="2" eb="3">
      <t>カイ</t>
    </rPh>
    <rPh sb="6" eb="8">
      <t>ビョウイン</t>
    </rPh>
    <phoneticPr fontId="9"/>
  </si>
  <si>
    <t>医療法人社団映寿会　</t>
    <rPh sb="0" eb="2">
      <t>イリョウ</t>
    </rPh>
    <rPh sb="2" eb="4">
      <t>ホウジン</t>
    </rPh>
    <rPh sb="4" eb="6">
      <t>シャダン</t>
    </rPh>
    <rPh sb="6" eb="8">
      <t>エイジュ</t>
    </rPh>
    <rPh sb="8" eb="9">
      <t>カイ</t>
    </rPh>
    <phoneticPr fontId="9"/>
  </si>
  <si>
    <t>（株）総合保健センター</t>
    <rPh sb="1" eb="2">
      <t>カブ</t>
    </rPh>
    <rPh sb="3" eb="7">
      <t>ソウゴウホケン</t>
    </rPh>
    <phoneticPr fontId="9"/>
  </si>
  <si>
    <t>金沢市丸の内６番３号</t>
    <rPh sb="3" eb="4">
      <t>マル</t>
    </rPh>
    <rPh sb="5" eb="6">
      <t>ウチ</t>
    </rPh>
    <rPh sb="7" eb="8">
      <t>バン</t>
    </rPh>
    <rPh sb="9" eb="10">
      <t>ゴウ</t>
    </rPh>
    <phoneticPr fontId="9"/>
  </si>
  <si>
    <t>金沢白鳥路ホテル</t>
    <rPh sb="0" eb="2">
      <t>カナザワ</t>
    </rPh>
    <rPh sb="2" eb="4">
      <t>ハクチョウ</t>
    </rPh>
    <rPh sb="4" eb="5">
      <t>ミチ</t>
    </rPh>
    <phoneticPr fontId="9"/>
  </si>
  <si>
    <t>株式会社ケン・金沢ホテルマネジメント　</t>
    <rPh sb="0" eb="2">
      <t>カブシキ</t>
    </rPh>
    <rPh sb="2" eb="4">
      <t>カイシャ</t>
    </rPh>
    <rPh sb="7" eb="9">
      <t>カナザワ</t>
    </rPh>
    <phoneticPr fontId="9"/>
  </si>
  <si>
    <t>金沢市北安江１丁目６番１号</t>
    <rPh sb="3" eb="4">
      <t>キタ</t>
    </rPh>
    <rPh sb="4" eb="6">
      <t>ヤスエ</t>
    </rPh>
    <rPh sb="7" eb="9">
      <t>チョウメ</t>
    </rPh>
    <rPh sb="10" eb="11">
      <t>バン</t>
    </rPh>
    <rPh sb="12" eb="13">
      <t>ゴウ</t>
    </rPh>
    <phoneticPr fontId="9"/>
  </si>
  <si>
    <t>金沢マンテンホテル</t>
    <rPh sb="0" eb="2">
      <t>カナザワ</t>
    </rPh>
    <phoneticPr fontId="9"/>
  </si>
  <si>
    <t>マンテンホテル株式会社　</t>
    <rPh sb="7" eb="9">
      <t>カブシキ</t>
    </rPh>
    <rPh sb="9" eb="11">
      <t>カイシャ</t>
    </rPh>
    <phoneticPr fontId="9"/>
  </si>
  <si>
    <t>金沢市大額町ル８番地</t>
    <rPh sb="3" eb="6">
      <t>オオヌカマチ</t>
    </rPh>
    <rPh sb="8" eb="10">
      <t>バンチ</t>
    </rPh>
    <phoneticPr fontId="9"/>
  </si>
  <si>
    <t>金沢国際ホテル</t>
    <rPh sb="0" eb="2">
      <t>カナザワ</t>
    </rPh>
    <rPh sb="2" eb="4">
      <t>コクサイ</t>
    </rPh>
    <phoneticPr fontId="9"/>
  </si>
  <si>
    <t>株式会社金沢国際ホテル　</t>
    <rPh sb="0" eb="2">
      <t>カブシキ</t>
    </rPh>
    <rPh sb="2" eb="4">
      <t>カイシャ</t>
    </rPh>
    <rPh sb="4" eb="6">
      <t>カナザワ</t>
    </rPh>
    <rPh sb="6" eb="8">
      <t>コクサイ</t>
    </rPh>
    <phoneticPr fontId="9"/>
  </si>
  <si>
    <t>金沢百番街　専用水道</t>
    <rPh sb="0" eb="2">
      <t>カナザワ</t>
    </rPh>
    <rPh sb="2" eb="3">
      <t>ヒャク</t>
    </rPh>
    <rPh sb="3" eb="5">
      <t>バンガイ</t>
    </rPh>
    <rPh sb="6" eb="8">
      <t>センヨウ</t>
    </rPh>
    <rPh sb="8" eb="10">
      <t>スイドウ</t>
    </rPh>
    <phoneticPr fontId="9"/>
  </si>
  <si>
    <t>(株)北陸環境科学研究所</t>
    <rPh sb="1" eb="2">
      <t>カブ</t>
    </rPh>
    <rPh sb="3" eb="5">
      <t>ホクリク</t>
    </rPh>
    <rPh sb="5" eb="7">
      <t>カンキョウ</t>
    </rPh>
    <rPh sb="7" eb="9">
      <t>カガク</t>
    </rPh>
    <rPh sb="9" eb="12">
      <t>ケンキュウジョ</t>
    </rPh>
    <phoneticPr fontId="9"/>
  </si>
  <si>
    <t>金沢市昭和町１６番３号</t>
    <rPh sb="3" eb="6">
      <t>ショウワチョウ</t>
    </rPh>
    <rPh sb="8" eb="9">
      <t>バン</t>
    </rPh>
    <rPh sb="10" eb="11">
      <t>ゴウ</t>
    </rPh>
    <phoneticPr fontId="9"/>
  </si>
  <si>
    <t>ANAクラウンプラザホテル金沢</t>
    <rPh sb="13" eb="15">
      <t>カナザワ</t>
    </rPh>
    <phoneticPr fontId="9"/>
  </si>
  <si>
    <t>株式会社ホライズン・ホテルズ　</t>
    <rPh sb="0" eb="4">
      <t>カブシキガイシャ</t>
    </rPh>
    <phoneticPr fontId="9"/>
  </si>
  <si>
    <t>金沢市京町２０番55号</t>
    <rPh sb="3" eb="4">
      <t>キョウ</t>
    </rPh>
    <rPh sb="4" eb="5">
      <t>マチ</t>
    </rPh>
    <rPh sb="5" eb="8">
      <t>ニ０バン</t>
    </rPh>
    <rPh sb="10" eb="11">
      <t>ゴウ</t>
    </rPh>
    <phoneticPr fontId="9"/>
  </si>
  <si>
    <t>城北病院北棟</t>
    <rPh sb="0" eb="2">
      <t>ジョウホク</t>
    </rPh>
    <rPh sb="2" eb="4">
      <t>ビョウイン</t>
    </rPh>
    <rPh sb="4" eb="5">
      <t>キタ</t>
    </rPh>
    <rPh sb="5" eb="6">
      <t>トウ</t>
    </rPh>
    <phoneticPr fontId="9"/>
  </si>
  <si>
    <t>公益社団法人石川勤労者医療協会　</t>
    <rPh sb="0" eb="2">
      <t>コウエキ</t>
    </rPh>
    <rPh sb="2" eb="4">
      <t>シャダン</t>
    </rPh>
    <rPh sb="4" eb="6">
      <t>ホウジン</t>
    </rPh>
    <rPh sb="6" eb="8">
      <t>イシカワ</t>
    </rPh>
    <rPh sb="8" eb="11">
      <t>キンロウシャ</t>
    </rPh>
    <rPh sb="11" eb="13">
      <t>イリョウ</t>
    </rPh>
    <rPh sb="13" eb="15">
      <t>キョウカイ</t>
    </rPh>
    <phoneticPr fontId="9"/>
  </si>
  <si>
    <t>金沢市大豆田本町ハ６２番地</t>
    <rPh sb="3" eb="4">
      <t>ダイ</t>
    </rPh>
    <rPh sb="4" eb="5">
      <t>マメ</t>
    </rPh>
    <rPh sb="5" eb="6">
      <t>タ</t>
    </rPh>
    <rPh sb="6" eb="8">
      <t>ホンマチ</t>
    </rPh>
    <rPh sb="11" eb="13">
      <t>バンチ</t>
    </rPh>
    <phoneticPr fontId="9"/>
  </si>
  <si>
    <t>金沢安田内科病院</t>
    <rPh sb="0" eb="2">
      <t>カナザワ</t>
    </rPh>
    <rPh sb="2" eb="4">
      <t>ヤスダ</t>
    </rPh>
    <rPh sb="4" eb="6">
      <t>ナイカ</t>
    </rPh>
    <rPh sb="6" eb="8">
      <t>ビョウイン</t>
    </rPh>
    <phoneticPr fontId="9"/>
  </si>
  <si>
    <t>医療法人社団安田内科病院　</t>
    <rPh sb="0" eb="2">
      <t>イリョウ</t>
    </rPh>
    <rPh sb="2" eb="4">
      <t>ホウジン</t>
    </rPh>
    <rPh sb="4" eb="6">
      <t>シャダン</t>
    </rPh>
    <rPh sb="6" eb="8">
      <t>ヤスダ</t>
    </rPh>
    <rPh sb="8" eb="10">
      <t>ナイカ</t>
    </rPh>
    <rPh sb="10" eb="12">
      <t>ビョウイン</t>
    </rPh>
    <phoneticPr fontId="9"/>
  </si>
  <si>
    <t>金沢市上荒屋１丁目７９番地</t>
    <rPh sb="3" eb="4">
      <t>ジョウ</t>
    </rPh>
    <rPh sb="4" eb="6">
      <t>アラヤ</t>
    </rPh>
    <rPh sb="7" eb="9">
      <t>チョウメ</t>
    </rPh>
    <rPh sb="11" eb="13">
      <t>バンチ</t>
    </rPh>
    <phoneticPr fontId="9"/>
  </si>
  <si>
    <t>上荒屋クリニック</t>
    <rPh sb="0" eb="1">
      <t>カミ</t>
    </rPh>
    <rPh sb="1" eb="2">
      <t>イシガミ</t>
    </rPh>
    <phoneticPr fontId="9"/>
  </si>
  <si>
    <t>公益社団法人石川勤労者医療協会　</t>
    <rPh sb="0" eb="2">
      <t>コウエキ</t>
    </rPh>
    <rPh sb="2" eb="3">
      <t>シャカイ</t>
    </rPh>
    <rPh sb="3" eb="4">
      <t>ダンケツ</t>
    </rPh>
    <rPh sb="4" eb="6">
      <t>ホウジン</t>
    </rPh>
    <rPh sb="6" eb="8">
      <t>イシカワ</t>
    </rPh>
    <rPh sb="8" eb="11">
      <t>キンロウシャ</t>
    </rPh>
    <rPh sb="11" eb="13">
      <t>イリョウ</t>
    </rPh>
    <rPh sb="13" eb="15">
      <t>キョウカイ</t>
    </rPh>
    <phoneticPr fontId="9"/>
  </si>
  <si>
    <t>金沢市円光寺３丁目２１番７号</t>
    <rPh sb="3" eb="6">
      <t>エンコウジ</t>
    </rPh>
    <rPh sb="7" eb="9">
      <t>チョウメ</t>
    </rPh>
    <rPh sb="11" eb="12">
      <t>バン</t>
    </rPh>
    <rPh sb="13" eb="14">
      <t>ゴウ</t>
    </rPh>
    <phoneticPr fontId="9"/>
  </si>
  <si>
    <t>結城病院</t>
    <rPh sb="0" eb="2">
      <t>ユウキ</t>
    </rPh>
    <rPh sb="2" eb="4">
      <t>ビョウイン</t>
    </rPh>
    <phoneticPr fontId="9"/>
  </si>
  <si>
    <t>医療法人社団光風会　</t>
    <rPh sb="0" eb="2">
      <t>イリョウ</t>
    </rPh>
    <rPh sb="2" eb="4">
      <t>ホウジン</t>
    </rPh>
    <rPh sb="4" eb="6">
      <t>シャダン</t>
    </rPh>
    <rPh sb="6" eb="7">
      <t>ヒカリ</t>
    </rPh>
    <rPh sb="7" eb="8">
      <t>カゼ</t>
    </rPh>
    <rPh sb="8" eb="9">
      <t>カイ</t>
    </rPh>
    <phoneticPr fontId="9"/>
  </si>
  <si>
    <t>金沢市石引４丁目３番５号</t>
    <rPh sb="3" eb="5">
      <t>イシビキ</t>
    </rPh>
    <rPh sb="6" eb="8">
      <t>チョウメ</t>
    </rPh>
    <rPh sb="9" eb="10">
      <t>バン</t>
    </rPh>
    <rPh sb="11" eb="12">
      <t>ゴウ</t>
    </rPh>
    <phoneticPr fontId="9"/>
  </si>
  <si>
    <t>松原病院</t>
    <rPh sb="0" eb="2">
      <t>マツバラ</t>
    </rPh>
    <rPh sb="2" eb="4">
      <t>ビョウイン</t>
    </rPh>
    <phoneticPr fontId="9"/>
  </si>
  <si>
    <t>社会医療法人財団松原愛育会　</t>
    <rPh sb="0" eb="2">
      <t>シャカイ</t>
    </rPh>
    <rPh sb="2" eb="4">
      <t>イリョウ</t>
    </rPh>
    <rPh sb="4" eb="6">
      <t>ホウジン</t>
    </rPh>
    <rPh sb="6" eb="8">
      <t>ザイダン</t>
    </rPh>
    <rPh sb="8" eb="10">
      <t>マツバラ</t>
    </rPh>
    <rPh sb="10" eb="11">
      <t>アイ</t>
    </rPh>
    <rPh sb="11" eb="12">
      <t>イクセイ</t>
    </rPh>
    <rPh sb="12" eb="13">
      <t>カイ</t>
    </rPh>
    <phoneticPr fontId="9"/>
  </si>
  <si>
    <t>金沢市泉が丘２丁目１３番４３号</t>
    <rPh sb="3" eb="4">
      <t>イズミ</t>
    </rPh>
    <rPh sb="5" eb="6">
      <t>オカ</t>
    </rPh>
    <rPh sb="7" eb="9">
      <t>チョウメ</t>
    </rPh>
    <rPh sb="11" eb="12">
      <t>バン</t>
    </rPh>
    <rPh sb="14" eb="15">
      <t>ゴウ</t>
    </rPh>
    <phoneticPr fontId="9"/>
  </si>
  <si>
    <t>北陸病院</t>
    <rPh sb="0" eb="2">
      <t>ホクリク</t>
    </rPh>
    <rPh sb="2" eb="4">
      <t>ビョウイン</t>
    </rPh>
    <phoneticPr fontId="9"/>
  </si>
  <si>
    <t>国家公務員共済組合連合会　北陸病院</t>
    <rPh sb="0" eb="2">
      <t>コッカ</t>
    </rPh>
    <rPh sb="2" eb="5">
      <t>コウムイン</t>
    </rPh>
    <rPh sb="5" eb="7">
      <t>キョウサイ</t>
    </rPh>
    <rPh sb="7" eb="9">
      <t>クミアイ</t>
    </rPh>
    <rPh sb="9" eb="12">
      <t>レンゴウカイ</t>
    </rPh>
    <rPh sb="13" eb="15">
      <t>ホクリク</t>
    </rPh>
    <rPh sb="15" eb="17">
      <t>ビョウイン</t>
    </rPh>
    <phoneticPr fontId="9"/>
  </si>
  <si>
    <t>2.4.6</t>
  </si>
  <si>
    <t>金沢市馬替２丁目１２５番地</t>
    <rPh sb="3" eb="5">
      <t>マガエ</t>
    </rPh>
    <rPh sb="6" eb="8">
      <t>チョウメ</t>
    </rPh>
    <rPh sb="11" eb="13">
      <t>バンチ</t>
    </rPh>
    <phoneticPr fontId="9"/>
  </si>
  <si>
    <t>南が丘病院</t>
    <rPh sb="0" eb="1">
      <t>ミナミ</t>
    </rPh>
    <rPh sb="2" eb="3">
      <t>オカ</t>
    </rPh>
    <rPh sb="3" eb="5">
      <t>ビョウイン</t>
    </rPh>
    <phoneticPr fontId="9"/>
  </si>
  <si>
    <t>特定医療法人扇翔会　</t>
    <rPh sb="0" eb="2">
      <t>トクテイ</t>
    </rPh>
    <rPh sb="2" eb="4">
      <t>イリョウ</t>
    </rPh>
    <rPh sb="4" eb="6">
      <t>ホウジン</t>
    </rPh>
    <rPh sb="6" eb="7">
      <t>オウギ</t>
    </rPh>
    <rPh sb="7" eb="8">
      <t>ヒショウ</t>
    </rPh>
    <rPh sb="8" eb="9">
      <t>カイ</t>
    </rPh>
    <phoneticPr fontId="9"/>
  </si>
  <si>
    <t>金沢市長坂町チ部１５番地</t>
    <rPh sb="3" eb="6">
      <t>ナガサカマチ</t>
    </rPh>
    <rPh sb="7" eb="8">
      <t>ブ</t>
    </rPh>
    <rPh sb="10" eb="12">
      <t>バンチ</t>
    </rPh>
    <phoneticPr fontId="9"/>
  </si>
  <si>
    <t>介護老人保健施設あっぷる</t>
    <rPh sb="0" eb="2">
      <t>カイゴ</t>
    </rPh>
    <rPh sb="2" eb="4">
      <t>ロウジン</t>
    </rPh>
    <rPh sb="4" eb="6">
      <t>ホケン</t>
    </rPh>
    <rPh sb="6" eb="8">
      <t>シセツ</t>
    </rPh>
    <phoneticPr fontId="9"/>
  </si>
  <si>
    <t>医療法人積仁会　</t>
    <rPh sb="0" eb="2">
      <t>イリョウホウ</t>
    </rPh>
    <rPh sb="2" eb="4">
      <t>ホウジン</t>
    </rPh>
    <rPh sb="4" eb="5">
      <t>ツ</t>
    </rPh>
    <rPh sb="5" eb="6">
      <t>ジン</t>
    </rPh>
    <rPh sb="6" eb="7">
      <t>カイ</t>
    </rPh>
    <phoneticPr fontId="9"/>
  </si>
  <si>
    <t>岡部病院</t>
    <rPh sb="0" eb="2">
      <t>オカベ</t>
    </rPh>
    <rPh sb="2" eb="4">
      <t>ビョウイン</t>
    </rPh>
    <phoneticPr fontId="9"/>
  </si>
  <si>
    <t>金沢市駅西本町６丁目１５番４１号</t>
    <rPh sb="3" eb="4">
      <t>エキ</t>
    </rPh>
    <rPh sb="4" eb="5">
      <t>ニシ</t>
    </rPh>
    <rPh sb="5" eb="7">
      <t>ホンマチ</t>
    </rPh>
    <rPh sb="8" eb="10">
      <t>チョウメ</t>
    </rPh>
    <rPh sb="12" eb="13">
      <t>バン</t>
    </rPh>
    <rPh sb="15" eb="16">
      <t>ゴウ</t>
    </rPh>
    <phoneticPr fontId="9"/>
  </si>
  <si>
    <t>金沢西病院</t>
    <rPh sb="0" eb="2">
      <t>カナザワ</t>
    </rPh>
    <rPh sb="2" eb="3">
      <t>ニシ</t>
    </rPh>
    <rPh sb="3" eb="5">
      <t>ビョウイン</t>
    </rPh>
    <phoneticPr fontId="9"/>
  </si>
  <si>
    <t>医療法人社団博友会</t>
    <rPh sb="0" eb="2">
      <t>イリョウ</t>
    </rPh>
    <rPh sb="2" eb="4">
      <t>ホウジン</t>
    </rPh>
    <rPh sb="4" eb="6">
      <t>シャダン</t>
    </rPh>
    <rPh sb="6" eb="7">
      <t>ハクガク</t>
    </rPh>
    <rPh sb="7" eb="8">
      <t>トモ</t>
    </rPh>
    <rPh sb="8" eb="9">
      <t>カイ</t>
    </rPh>
    <phoneticPr fontId="9"/>
  </si>
  <si>
    <t>金沢市観法寺町へ１７４番地</t>
    <rPh sb="3" eb="6">
      <t>カンポウジ</t>
    </rPh>
    <rPh sb="6" eb="7">
      <t>マチ</t>
    </rPh>
    <rPh sb="11" eb="13">
      <t>バンチ</t>
    </rPh>
    <phoneticPr fontId="9"/>
  </si>
  <si>
    <t>桜ヶ丘病院</t>
    <rPh sb="0" eb="3">
      <t>サクラガオカ</t>
    </rPh>
    <phoneticPr fontId="9"/>
  </si>
  <si>
    <t>医療法人社団浅ノ川　桜ヶ丘病院</t>
    <rPh sb="0" eb="2">
      <t>イリョウ</t>
    </rPh>
    <rPh sb="2" eb="4">
      <t>ホウジン</t>
    </rPh>
    <rPh sb="4" eb="6">
      <t>シャダン</t>
    </rPh>
    <rPh sb="6" eb="7">
      <t>アサ</t>
    </rPh>
    <rPh sb="8" eb="9">
      <t>カワ</t>
    </rPh>
    <phoneticPr fontId="9"/>
  </si>
  <si>
    <t>金沢市平和町３丁目７番３号</t>
    <rPh sb="3" eb="6">
      <t>ヘイワマチ</t>
    </rPh>
    <rPh sb="7" eb="9">
      <t>チョウメ</t>
    </rPh>
    <rPh sb="10" eb="11">
      <t>バン</t>
    </rPh>
    <rPh sb="12" eb="13">
      <t>ゴウ</t>
    </rPh>
    <phoneticPr fontId="9"/>
  </si>
  <si>
    <t>金沢市立病院</t>
    <rPh sb="0" eb="4">
      <t>カナザワシリツ</t>
    </rPh>
    <rPh sb="4" eb="6">
      <t>ビョウイン</t>
    </rPh>
    <phoneticPr fontId="9"/>
  </si>
  <si>
    <t>金沢市立病院開設者</t>
    <rPh sb="0" eb="2">
      <t>カナザワ</t>
    </rPh>
    <rPh sb="2" eb="4">
      <t>シリツ</t>
    </rPh>
    <rPh sb="4" eb="6">
      <t>ビョウイン</t>
    </rPh>
    <rPh sb="6" eb="9">
      <t>カイセツシャ</t>
    </rPh>
    <phoneticPr fontId="9"/>
  </si>
  <si>
    <t>金沢市京町１番３０号</t>
    <rPh sb="3" eb="5">
      <t>キョウマチ</t>
    </rPh>
    <rPh sb="6" eb="7">
      <t>バン</t>
    </rPh>
    <rPh sb="9" eb="10">
      <t>ゴウ</t>
    </rPh>
    <phoneticPr fontId="9"/>
  </si>
  <si>
    <t>米澤病院</t>
    <rPh sb="0" eb="2">
      <t>ヨネザワ</t>
    </rPh>
    <rPh sb="2" eb="4">
      <t>ビョウイン</t>
    </rPh>
    <phoneticPr fontId="9"/>
  </si>
  <si>
    <t>医療法人社団橘会</t>
    <rPh sb="0" eb="2">
      <t>イリョウ</t>
    </rPh>
    <rPh sb="2" eb="4">
      <t>ホウジン</t>
    </rPh>
    <rPh sb="4" eb="6">
      <t>シャダン</t>
    </rPh>
    <rPh sb="6" eb="7">
      <t>タチバナ</t>
    </rPh>
    <rPh sb="7" eb="8">
      <t>カイ</t>
    </rPh>
    <phoneticPr fontId="9"/>
  </si>
  <si>
    <t>併用</t>
    <rPh sb="0" eb="2">
      <t>ヘイヨウ</t>
    </rPh>
    <phoneticPr fontId="9"/>
  </si>
  <si>
    <t>金沢市堀川新町１番１号</t>
    <rPh sb="3" eb="5">
      <t>ホリカワ</t>
    </rPh>
    <rPh sb="5" eb="7">
      <t>シンマチ</t>
    </rPh>
    <rPh sb="8" eb="9">
      <t>バン</t>
    </rPh>
    <rPh sb="10" eb="11">
      <t>ゴウ</t>
    </rPh>
    <phoneticPr fontId="9"/>
  </si>
  <si>
    <t>ホテル金沢</t>
    <rPh sb="3" eb="5">
      <t>カナザワ</t>
    </rPh>
    <phoneticPr fontId="9"/>
  </si>
  <si>
    <t>ホテル金沢株式会社</t>
    <rPh sb="3" eb="5">
      <t>カナザワ</t>
    </rPh>
    <rPh sb="5" eb="9">
      <t>カブシキガイシャ</t>
    </rPh>
    <phoneticPr fontId="9"/>
  </si>
  <si>
    <t>三菱ケミカルアクア・ソリューションズ(株)、（株）総合保健センター</t>
    <rPh sb="0" eb="2">
      <t>ミツビシ</t>
    </rPh>
    <rPh sb="18" eb="21">
      <t>カブ</t>
    </rPh>
    <rPh sb="22" eb="25">
      <t>カブ</t>
    </rPh>
    <rPh sb="25" eb="27">
      <t>ソウゴウ</t>
    </rPh>
    <rPh sb="27" eb="29">
      <t>ホケン</t>
    </rPh>
    <phoneticPr fontId="9"/>
  </si>
  <si>
    <t>金沢市武蔵町１５番１号</t>
    <rPh sb="3" eb="5">
      <t>ムサシ</t>
    </rPh>
    <rPh sb="5" eb="6">
      <t>マチ</t>
    </rPh>
    <rPh sb="8" eb="9">
      <t>バン</t>
    </rPh>
    <rPh sb="10" eb="11">
      <t>ゴウ</t>
    </rPh>
    <phoneticPr fontId="9"/>
  </si>
  <si>
    <t>金沢スカイビル</t>
    <rPh sb="0" eb="2">
      <t>カナザワ</t>
    </rPh>
    <phoneticPr fontId="9"/>
  </si>
  <si>
    <t>金沢スカイビル管理組合</t>
    <rPh sb="0" eb="2">
      <t>カナザワ</t>
    </rPh>
    <rPh sb="7" eb="9">
      <t>カンリ</t>
    </rPh>
    <rPh sb="9" eb="11">
      <t>クミアイ</t>
    </rPh>
    <phoneticPr fontId="9"/>
  </si>
  <si>
    <t>金沢市片町１丁目５番２４号</t>
    <rPh sb="3" eb="5">
      <t>カタマチ</t>
    </rPh>
    <rPh sb="6" eb="8">
      <t>チョウメ</t>
    </rPh>
    <rPh sb="9" eb="10">
      <t>バン</t>
    </rPh>
    <rPh sb="12" eb="13">
      <t>ゴウ</t>
    </rPh>
    <phoneticPr fontId="9"/>
  </si>
  <si>
    <t>APAホテル金沢中央</t>
    <rPh sb="6" eb="8">
      <t>カナザワ</t>
    </rPh>
    <rPh sb="8" eb="10">
      <t>チュウオウ</t>
    </rPh>
    <phoneticPr fontId="9"/>
  </si>
  <si>
    <t>アパホテル株式会社</t>
    <rPh sb="5" eb="9">
      <t>カブシキガイシャ</t>
    </rPh>
    <phoneticPr fontId="9"/>
  </si>
  <si>
    <t>金沢市諸江町３０番１号</t>
    <rPh sb="0" eb="3">
      <t>カナザワシ</t>
    </rPh>
    <rPh sb="3" eb="6">
      <t>モロエマチ</t>
    </rPh>
    <rPh sb="8" eb="9">
      <t>バン</t>
    </rPh>
    <rPh sb="10" eb="11">
      <t>ゴウ</t>
    </rPh>
    <phoneticPr fontId="9"/>
  </si>
  <si>
    <t>アルプラザ金沢</t>
    <rPh sb="5" eb="7">
      <t>カナザワ</t>
    </rPh>
    <phoneticPr fontId="9"/>
  </si>
  <si>
    <t>株式会社　平和堂　</t>
    <rPh sb="0" eb="4">
      <t>カブシキガイシャ</t>
    </rPh>
    <rPh sb="5" eb="8">
      <t>ヘイワドウ</t>
    </rPh>
    <phoneticPr fontId="9"/>
  </si>
  <si>
    <t>水質検査機関名称</t>
    <rPh sb="0" eb="2">
      <t>スイシツ</t>
    </rPh>
    <rPh sb="2" eb="4">
      <t>ケンサ</t>
    </rPh>
    <rPh sb="4" eb="6">
      <t>キカン</t>
    </rPh>
    <rPh sb="6" eb="8">
      <t>メイショウ</t>
    </rPh>
    <phoneticPr fontId="9"/>
  </si>
  <si>
    <t>水質検査機関記号</t>
    <rPh sb="0" eb="2">
      <t>スイシツ</t>
    </rPh>
    <rPh sb="2" eb="4">
      <t>ケンサ</t>
    </rPh>
    <rPh sb="4" eb="6">
      <t>キカン</t>
    </rPh>
    <rPh sb="6" eb="8">
      <t>キゴウ</t>
    </rPh>
    <phoneticPr fontId="9"/>
  </si>
  <si>
    <t>技術管理者の設置</t>
    <rPh sb="0" eb="2">
      <t>ギジュツ</t>
    </rPh>
    <rPh sb="2" eb="5">
      <t>カンリシャ</t>
    </rPh>
    <rPh sb="6" eb="8">
      <t>セッチ</t>
    </rPh>
    <phoneticPr fontId="9"/>
  </si>
  <si>
    <t>給水状況</t>
    <rPh sb="0" eb="2">
      <t>キュウスイ</t>
    </rPh>
    <rPh sb="2" eb="4">
      <t>ジョウキョウ</t>
    </rPh>
    <phoneticPr fontId="9"/>
  </si>
  <si>
    <t>施設の専用兼用の別</t>
    <rPh sb="0" eb="2">
      <t>シセツ</t>
    </rPh>
    <rPh sb="3" eb="5">
      <t>センヨウ</t>
    </rPh>
    <rPh sb="5" eb="7">
      <t>ケンヨウ</t>
    </rPh>
    <rPh sb="8" eb="9">
      <t>ベツ</t>
    </rPh>
    <phoneticPr fontId="9"/>
  </si>
  <si>
    <t>浄水施設の種別</t>
    <rPh sb="0" eb="2">
      <t>ジョウスイ</t>
    </rPh>
    <rPh sb="2" eb="4">
      <t>シセツ</t>
    </rPh>
    <rPh sb="5" eb="7">
      <t>シュベツ</t>
    </rPh>
    <phoneticPr fontId="9"/>
  </si>
  <si>
    <t>原水
種別
記号</t>
    <rPh sb="0" eb="2">
      <t>ゲンスイ</t>
    </rPh>
    <rPh sb="3" eb="5">
      <t>シュベツ</t>
    </rPh>
    <rPh sb="6" eb="8">
      <t>キゴウ</t>
    </rPh>
    <phoneticPr fontId="9"/>
  </si>
  <si>
    <t>原水の
種別</t>
    <rPh sb="0" eb="2">
      <t>ゲンスイ</t>
    </rPh>
    <rPh sb="4" eb="6">
      <t>シュベツ</t>
    </rPh>
    <phoneticPr fontId="9"/>
  </si>
  <si>
    <t>職員数
(人)</t>
    <rPh sb="0" eb="3">
      <t>ショクインスウ</t>
    </rPh>
    <rPh sb="5" eb="6">
      <t>ニン</t>
    </rPh>
    <phoneticPr fontId="9"/>
  </si>
  <si>
    <t>施設
能力
(ｍ3/日)</t>
    <rPh sb="0" eb="2">
      <t>シセツ</t>
    </rPh>
    <rPh sb="3" eb="5">
      <t>ノウリョク</t>
    </rPh>
    <rPh sb="10" eb="11">
      <t>ニチ</t>
    </rPh>
    <phoneticPr fontId="9"/>
  </si>
  <si>
    <t>現在
給水人口
（人）</t>
    <rPh sb="0" eb="2">
      <t>ゲンザイ</t>
    </rPh>
    <rPh sb="3" eb="5">
      <t>キュウスイ</t>
    </rPh>
    <rPh sb="5" eb="7">
      <t>ジンコウ</t>
    </rPh>
    <rPh sb="9" eb="10">
      <t>ニン</t>
    </rPh>
    <phoneticPr fontId="9"/>
  </si>
  <si>
    <t>確認時
給水人口
（人）</t>
    <rPh sb="0" eb="2">
      <t>カクニン</t>
    </rPh>
    <rPh sb="2" eb="3">
      <t>ジ</t>
    </rPh>
    <rPh sb="4" eb="6">
      <t>キュウスイ</t>
    </rPh>
    <rPh sb="6" eb="8">
      <t>ジンコウ</t>
    </rPh>
    <rPh sb="10" eb="11">
      <t>ニン</t>
    </rPh>
    <phoneticPr fontId="9"/>
  </si>
  <si>
    <t>給水区域の
上簡水の
名称</t>
    <rPh sb="0" eb="2">
      <t>キュウスイ</t>
    </rPh>
    <rPh sb="2" eb="4">
      <t>クイキ</t>
    </rPh>
    <rPh sb="6" eb="9">
      <t>ジョウスイ</t>
    </rPh>
    <rPh sb="11" eb="13">
      <t>メイショウ</t>
    </rPh>
    <phoneticPr fontId="9"/>
  </si>
  <si>
    <t>給水
区域
記号</t>
    <rPh sb="0" eb="2">
      <t>キュウスイ</t>
    </rPh>
    <rPh sb="3" eb="5">
      <t>クイキ</t>
    </rPh>
    <rPh sb="6" eb="8">
      <t>キゴウ</t>
    </rPh>
    <phoneticPr fontId="9"/>
  </si>
  <si>
    <t>竣功
年月</t>
    <rPh sb="0" eb="2">
      <t>シュンコウ</t>
    </rPh>
    <rPh sb="3" eb="5">
      <t>ネンゲツ</t>
    </rPh>
    <phoneticPr fontId="9"/>
  </si>
  <si>
    <t>確認
年月日</t>
    <rPh sb="0" eb="2">
      <t>カクニン</t>
    </rPh>
    <rPh sb="3" eb="4">
      <t>ネン</t>
    </rPh>
    <rPh sb="4" eb="6">
      <t>ガッピ</t>
    </rPh>
    <phoneticPr fontId="9"/>
  </si>
  <si>
    <t>施設所在地</t>
    <rPh sb="0" eb="2">
      <t>シセツ</t>
    </rPh>
    <rPh sb="2" eb="5">
      <t>ショザイチ</t>
    </rPh>
    <phoneticPr fontId="9"/>
  </si>
  <si>
    <t>国の施設</t>
    <rPh sb="0" eb="1">
      <t>クニ</t>
    </rPh>
    <rPh sb="2" eb="4">
      <t>シセツ</t>
    </rPh>
    <phoneticPr fontId="9"/>
  </si>
  <si>
    <t>施設名</t>
    <phoneticPr fontId="9"/>
  </si>
  <si>
    <t>設置者名</t>
    <rPh sb="0" eb="3">
      <t>セッチシャ</t>
    </rPh>
    <rPh sb="3" eb="4">
      <t>メイ</t>
    </rPh>
    <phoneticPr fontId="9"/>
  </si>
  <si>
    <t>市町
村名</t>
    <rPh sb="0" eb="1">
      <t>シ</t>
    </rPh>
    <rPh sb="1" eb="2">
      <t>マチ</t>
    </rPh>
    <rPh sb="3" eb="4">
      <t>ムラ</t>
    </rPh>
    <rPh sb="4" eb="5">
      <t>メイ</t>
    </rPh>
    <phoneticPr fontId="9"/>
  </si>
  <si>
    <t>番
号</t>
    <rPh sb="0" eb="3">
      <t>バンゴウ</t>
    </rPh>
    <phoneticPr fontId="9"/>
  </si>
  <si>
    <t>（５）専用水道</t>
    <rPh sb="3" eb="5">
      <t>センヨウ</t>
    </rPh>
    <rPh sb="5" eb="7">
      <t>スイドウ</t>
    </rPh>
    <phoneticPr fontId="9"/>
  </si>
  <si>
    <t>（３－２）　令和2年度　上水道管種別管路延長（基幹管路）</t>
    <rPh sb="6" eb="8">
      <t>レイワ</t>
    </rPh>
    <rPh sb="9" eb="11">
      <t>ネンド</t>
    </rPh>
    <rPh sb="12" eb="15">
      <t>ジョウスイドウ</t>
    </rPh>
    <rPh sb="15" eb="16">
      <t>カン</t>
    </rPh>
    <rPh sb="16" eb="18">
      <t>シュベツ</t>
    </rPh>
    <rPh sb="18" eb="20">
      <t>カンロ</t>
    </rPh>
    <rPh sb="20" eb="22">
      <t>エンチョウ</t>
    </rPh>
    <rPh sb="23" eb="25">
      <t>キカン</t>
    </rPh>
    <rPh sb="25" eb="27">
      <t>カンロ</t>
    </rPh>
    <phoneticPr fontId="26"/>
  </si>
  <si>
    <t>（３－３）　令和2年度　上水道管種別管路延長（総延長）</t>
    <rPh sb="6" eb="8">
      <t>レイワ</t>
    </rPh>
    <rPh sb="9" eb="11">
      <t>ネンド</t>
    </rPh>
    <rPh sb="12" eb="15">
      <t>ジョウスイドウ</t>
    </rPh>
    <rPh sb="15" eb="16">
      <t>カン</t>
    </rPh>
    <rPh sb="16" eb="18">
      <t>シュベツ</t>
    </rPh>
    <rPh sb="18" eb="20">
      <t>カンロ</t>
    </rPh>
    <rPh sb="20" eb="22">
      <t>エンチョウ</t>
    </rPh>
    <rPh sb="23" eb="26">
      <t>ソウエンチョウ</t>
    </rPh>
    <phoneticPr fontId="26"/>
  </si>
  <si>
    <t>５　専用水道調査表  -------------------------------------------------------------------  16</t>
    <phoneticPr fontId="4"/>
  </si>
  <si>
    <t>北陸保険衛生研究所</t>
    <rPh sb="0" eb="2">
      <t>ホクリク</t>
    </rPh>
    <rPh sb="2" eb="4">
      <t>ホケン</t>
    </rPh>
    <rPh sb="4" eb="6">
      <t>エイセイ</t>
    </rPh>
    <rPh sb="6" eb="8">
      <t>ケンキュウ</t>
    </rPh>
    <rPh sb="8" eb="9">
      <t>ジョ</t>
    </rPh>
    <phoneticPr fontId="49"/>
  </si>
  <si>
    <t>併用
（深井戸）</t>
    <rPh sb="0" eb="2">
      <t>ヘイヨウ</t>
    </rPh>
    <rPh sb="4" eb="7">
      <t>フカイド</t>
    </rPh>
    <phoneticPr fontId="49"/>
  </si>
  <si>
    <t>内灘町</t>
    <rPh sb="0" eb="3">
      <t>ウチナダマチ</t>
    </rPh>
    <phoneticPr fontId="49"/>
  </si>
  <si>
    <t>河北郡内灘町大学</t>
    <rPh sb="0" eb="3">
      <t>カホクグン</t>
    </rPh>
    <rPh sb="3" eb="6">
      <t>ウチナダマチ</t>
    </rPh>
    <rPh sb="6" eb="8">
      <t>ダイガク</t>
    </rPh>
    <phoneticPr fontId="49"/>
  </si>
  <si>
    <t>学校法人　金沢医科大学</t>
    <rPh sb="0" eb="2">
      <t>ガッコウ</t>
    </rPh>
    <rPh sb="2" eb="4">
      <t>ホウジン</t>
    </rPh>
    <rPh sb="5" eb="7">
      <t>カナザワ</t>
    </rPh>
    <rPh sb="7" eb="9">
      <t>イカ</t>
    </rPh>
    <rPh sb="9" eb="11">
      <t>ダイガク</t>
    </rPh>
    <phoneticPr fontId="49"/>
  </si>
  <si>
    <t>内灘町</t>
    <rPh sb="0" eb="2">
      <t>ウチナダ</t>
    </rPh>
    <rPh sb="2" eb="3">
      <t>マチ</t>
    </rPh>
    <phoneticPr fontId="49"/>
  </si>
  <si>
    <t>(株)北陸環境科学研究所</t>
    <phoneticPr fontId="9"/>
  </si>
  <si>
    <t>(株)エオネックス</t>
    <phoneticPr fontId="9"/>
  </si>
  <si>
    <t>環境未来(株)</t>
    <rPh sb="0" eb="2">
      <t>カンキョウ</t>
    </rPh>
    <rPh sb="2" eb="4">
      <t>ミライ</t>
    </rPh>
    <phoneticPr fontId="9"/>
  </si>
  <si>
    <t>(株)総合保健センター</t>
    <phoneticPr fontId="9"/>
  </si>
  <si>
    <t>三菱ケミカルアクア・ソリューションズ(株)、(株) 総合保健センター</t>
    <phoneticPr fontId="9"/>
  </si>
  <si>
    <t xml:space="preserve">三菱ケミカルアクア・ソリューションズ(株) </t>
    <phoneticPr fontId="9"/>
  </si>
  <si>
    <t>三菱ケミカルアクア・ソリューションズ(株)</t>
    <phoneticPr fontId="9"/>
  </si>
  <si>
    <t>環境未来(株)</t>
    <rPh sb="0" eb="4">
      <t>カンキョウミライ</t>
    </rPh>
    <rPh sb="4" eb="7">
      <t>カブ</t>
    </rPh>
    <phoneticPr fontId="9"/>
  </si>
  <si>
    <t>(株)エオネックス</t>
    <rPh sb="0" eb="3">
      <t>カブ</t>
    </rPh>
    <phoneticPr fontId="9"/>
  </si>
  <si>
    <t>(株)総合保健センター</t>
    <rPh sb="3" eb="5">
      <t>ソウゴウ</t>
    </rPh>
    <rPh sb="5" eb="7">
      <t>ホケン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</si>
</sst>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76" formatCode="0.0_ "/>
    <numFmt numFmtId="177" formatCode="0.0_);[Red]\(0.0\)"/>
    <numFmt numFmtId="178" formatCode="0_);\(0\)"/>
    <numFmt numFmtId="179" formatCode="#,##0;[Red]#,##0"/>
    <numFmt numFmtId="180" formatCode="#,##0.0;[Red]#,##0.0"/>
    <numFmt numFmtId="181" formatCode="0_);[Red]\(0\)"/>
    <numFmt numFmtId="182" formatCode="0.0;[Red]0.0"/>
    <numFmt numFmtId="183" formatCode="#,##0.0;[Red]\-#,##0.0"/>
    <numFmt numFmtId="184" formatCode="0_ "/>
    <numFmt numFmtId="185" formatCode="#,##0.0"/>
    <numFmt numFmtId="186" formatCode="0.0"/>
    <numFmt numFmtId="187" formatCode="0;_퐀"/>
    <numFmt numFmtId="188" formatCode="0;_Ⰰ"/>
    <numFmt numFmtId="189" formatCode="0;_뀀"/>
    <numFmt numFmtId="190" formatCode="0;_搀"/>
    <numFmt numFmtId="191" formatCode="0;_찀"/>
    <numFmt numFmtId="192" formatCode="0;_鰀"/>
    <numFmt numFmtId="193" formatCode="0;_저"/>
    <numFmt numFmtId="194" formatCode="0;_耀"/>
    <numFmt numFmtId="195" formatCode="0;_蠀"/>
    <numFmt numFmtId="196" formatCode="#,##0;&quot;△ &quot;#,##0"/>
    <numFmt numFmtId="197" formatCode="[$-411]ge\.m\.&quot;1&quot;"/>
    <numFmt numFmtId="198" formatCode="[$-411]ge\.m\.d;@"/>
  </numFmts>
  <fonts count="54" x14ac:knownFonts="1">
    <font>
      <sz val="11"/>
      <color theme="1"/>
      <name val="ＭＳ Ｐゴシック"/>
      <family val="2"/>
      <charset val="128"/>
      <scheme val="minor"/>
    </font>
    <font>
      <sz val="10.5"/>
      <color theme="1"/>
      <name val="Century"/>
      <family val="1"/>
    </font>
    <font>
      <sz val="14"/>
      <color theme="1"/>
      <name val="ＭＳ 明朝"/>
      <family val="1"/>
      <charset val="128"/>
    </font>
    <font>
      <sz val="14"/>
      <color theme="1"/>
      <name val="Century"/>
      <family val="1"/>
    </font>
    <font>
      <sz val="6"/>
      <name val="ＭＳ Ｐゴシック"/>
      <family val="2"/>
      <charset val="128"/>
      <scheme val="minor"/>
    </font>
    <font>
      <sz val="11"/>
      <color theme="1"/>
      <name val="ＭＳ ゴシック"/>
      <family val="3"/>
      <charset val="128"/>
    </font>
    <font>
      <sz val="28"/>
      <color theme="1"/>
      <name val="ＭＳ ゴシック"/>
      <family val="3"/>
      <charset val="128"/>
    </font>
    <font>
      <sz val="20"/>
      <color theme="1"/>
      <name val="ＭＳ ゴシック"/>
      <family val="3"/>
      <charset val="128"/>
    </font>
    <font>
      <sz val="12"/>
      <color theme="1"/>
      <name val="ＭＳ ゴシック"/>
      <family val="3"/>
      <charset val="128"/>
    </font>
    <font>
      <sz val="6"/>
      <name val="ＭＳ Ｐゴシック"/>
      <family val="3"/>
      <charset val="128"/>
    </font>
    <font>
      <sz val="14"/>
      <color theme="1"/>
      <name val="ＭＳ ゴシック"/>
      <family val="3"/>
      <charset val="128"/>
    </font>
    <font>
      <sz val="11"/>
      <name val="ＭＳ Ｐゴシック"/>
      <family val="3"/>
      <charset val="128"/>
    </font>
    <font>
      <sz val="11"/>
      <name val="ＭＳ ゴシック"/>
      <family val="3"/>
      <charset val="128"/>
    </font>
    <font>
      <sz val="9"/>
      <name val="ＭＳ ゴシック"/>
      <family val="3"/>
      <charset val="128"/>
    </font>
    <font>
      <sz val="16"/>
      <name val="ＭＳ ゴシック"/>
      <family val="3"/>
      <charset val="128"/>
    </font>
    <font>
      <sz val="12"/>
      <name val="ＭＳ ゴシック"/>
      <family val="3"/>
      <charset val="128"/>
    </font>
    <font>
      <sz val="18"/>
      <name val="ＭＳ ゴシック"/>
      <family val="3"/>
      <charset val="128"/>
    </font>
    <font>
      <b/>
      <sz val="12"/>
      <name val="ＭＳ ゴシック"/>
      <family val="3"/>
      <charset val="128"/>
    </font>
    <font>
      <sz val="24"/>
      <name val="ＭＳ ゴシック"/>
      <family val="3"/>
      <charset val="128"/>
    </font>
    <font>
      <sz val="14"/>
      <name val="ＭＳ ゴシック"/>
      <family val="3"/>
      <charset val="128"/>
    </font>
    <font>
      <sz val="11"/>
      <color theme="3"/>
      <name val="ＭＳ ゴシック"/>
      <family val="3"/>
      <charset val="128"/>
    </font>
    <font>
      <sz val="11"/>
      <color theme="3"/>
      <name val="ＭＳ Ｐゴシック"/>
      <family val="3"/>
    </font>
    <font>
      <sz val="11"/>
      <color indexed="8"/>
      <name val="ＭＳ ゴシック"/>
      <family val="3"/>
      <charset val="128"/>
    </font>
    <font>
      <sz val="8"/>
      <name val="ＭＳ ゴシック"/>
      <family val="3"/>
      <charset val="128"/>
    </font>
    <font>
      <sz val="18"/>
      <name val="ＭＳ Ｐゴシック"/>
      <family val="3"/>
      <charset val="128"/>
    </font>
    <font>
      <sz val="12"/>
      <name val="ＭＳ Ｐゴシック"/>
      <family val="3"/>
    </font>
    <font>
      <sz val="6"/>
      <name val="ＭＳ Ｐ明朝"/>
      <family val="1"/>
      <charset val="128"/>
    </font>
    <font>
      <sz val="16"/>
      <name val="ＭＳ Ｐゴシック"/>
      <family val="3"/>
      <charset val="128"/>
    </font>
    <font>
      <sz val="12"/>
      <color theme="3"/>
      <name val="ＭＳ ゴシック"/>
      <family val="3"/>
      <charset val="128"/>
    </font>
    <font>
      <sz val="12"/>
      <color theme="3"/>
      <name val="ＭＳ Ｐゴシック"/>
      <family val="3"/>
    </font>
    <font>
      <sz val="10"/>
      <name val="ＭＳ Ｐゴシック"/>
      <family val="3"/>
      <charset val="128"/>
    </font>
    <font>
      <sz val="10"/>
      <name val="ＭＳ ゴシック"/>
      <family val="3"/>
      <charset val="128"/>
    </font>
    <font>
      <vertAlign val="superscript"/>
      <sz val="12"/>
      <name val="ＭＳ Ｐゴシック"/>
      <family val="3"/>
      <charset val="128"/>
    </font>
    <font>
      <sz val="12"/>
      <name val="ＭＳ Ｐゴシック"/>
      <family val="3"/>
      <charset val="128"/>
    </font>
    <font>
      <b/>
      <sz val="18"/>
      <name val="ＭＳ ゴシック"/>
      <family val="3"/>
      <charset val="128"/>
    </font>
    <font>
      <sz val="12"/>
      <color indexed="12"/>
      <name val="ＭＳ ゴシック"/>
      <family val="3"/>
      <charset val="128"/>
    </font>
    <font>
      <sz val="14"/>
      <name val="ＭＳ Ｐゴシック"/>
      <family val="3"/>
      <charset val="128"/>
    </font>
    <font>
      <vertAlign val="superscript"/>
      <sz val="14"/>
      <name val="ＭＳ Ｐゴシック"/>
      <family val="3"/>
      <charset val="128"/>
    </font>
    <font>
      <sz val="12"/>
      <color indexed="8"/>
      <name val="ＭＳ ゴシック"/>
      <family val="3"/>
      <charset val="128"/>
    </font>
    <font>
      <sz val="12"/>
      <color indexed="8"/>
      <name val="ＭＳ Ｐゴシック"/>
      <family val="3"/>
      <charset val="128"/>
    </font>
    <font>
      <b/>
      <sz val="11"/>
      <name val="ＭＳ Ｐゴシック"/>
      <family val="3"/>
      <charset val="128"/>
    </font>
    <font>
      <sz val="11"/>
      <color theme="1"/>
      <name val="ＭＳ Ｐゴシック"/>
      <family val="3"/>
      <charset val="128"/>
    </font>
    <font>
      <b/>
      <sz val="9"/>
      <name val="ＭＳ ゴシック"/>
      <family val="3"/>
      <charset val="128"/>
    </font>
    <font>
      <vertAlign val="superscript"/>
      <sz val="9"/>
      <name val="ＭＳ ゴシック"/>
      <family val="3"/>
      <charset val="128"/>
    </font>
    <font>
      <sz val="20"/>
      <name val="ＭＳ ゴシック"/>
      <family val="3"/>
      <charset val="128"/>
    </font>
    <font>
      <sz val="28"/>
      <name val="ＭＳ ゴシック"/>
      <family val="3"/>
      <charset val="128"/>
    </font>
    <font>
      <sz val="9"/>
      <name val="ＭＳ Ｐゴシック"/>
      <family val="3"/>
      <charset val="128"/>
    </font>
    <font>
      <sz val="9"/>
      <name val="ＭＳ Ｐゴシック"/>
      <family val="3"/>
    </font>
    <font>
      <sz val="14"/>
      <name val="ＭＳ Ｐゴシック"/>
      <family val="3"/>
    </font>
    <font>
      <sz val="11"/>
      <color indexed="17"/>
      <name val="ＭＳ Ｐゴシック"/>
      <family val="3"/>
      <charset val="128"/>
    </font>
    <font>
      <sz val="11"/>
      <name val="ＭＳ Ｐゴシック"/>
      <family val="3"/>
    </font>
    <font>
      <sz val="14"/>
      <name val="ＭＳ Ｐゴシック"/>
      <family val="3"/>
      <scheme val="minor"/>
    </font>
    <font>
      <sz val="8"/>
      <name val="ＭＳ Ｐゴシック"/>
      <family val="3"/>
      <charset val="128"/>
    </font>
    <font>
      <sz val="13"/>
      <name val="ＭＳ Ｐゴシック"/>
      <family val="3"/>
    </font>
  </fonts>
  <fills count="4">
    <fill>
      <patternFill patternType="none"/>
    </fill>
    <fill>
      <patternFill patternType="gray125"/>
    </fill>
    <fill>
      <patternFill patternType="solid">
        <fgColor indexed="9"/>
        <bgColor indexed="64"/>
      </patternFill>
    </fill>
    <fill>
      <patternFill patternType="solid">
        <fgColor indexed="31"/>
        <bgColor indexed="64"/>
      </patternFill>
    </fill>
  </fills>
  <borders count="134">
    <border>
      <left/>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8"/>
      </left>
      <right style="thin">
        <color indexed="64"/>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64"/>
      </right>
      <top style="thin">
        <color indexed="8"/>
      </top>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right style="thin">
        <color indexed="64"/>
      </right>
      <top style="double">
        <color indexed="64"/>
      </top>
      <bottom/>
      <diagonal/>
    </border>
    <border>
      <left/>
      <right/>
      <top style="double">
        <color indexed="64"/>
      </top>
      <bottom/>
      <diagonal/>
    </border>
    <border>
      <left style="thin">
        <color indexed="64"/>
      </left>
      <right/>
      <top/>
      <bottom/>
      <diagonal/>
    </border>
    <border>
      <left/>
      <right style="thin">
        <color indexed="64"/>
      </right>
      <top style="thin">
        <color indexed="64"/>
      </top>
      <bottom style="thin">
        <color indexed="64"/>
      </bottom>
      <diagonal/>
    </border>
    <border>
      <left/>
      <right/>
      <top style="medium">
        <color indexed="8"/>
      </top>
      <bottom/>
      <diagonal/>
    </border>
    <border>
      <left/>
      <right style="medium">
        <color indexed="8"/>
      </right>
      <top style="thin">
        <color indexed="8"/>
      </top>
      <bottom style="medium">
        <color indexed="8"/>
      </bottom>
      <diagonal/>
    </border>
    <border>
      <left style="thin">
        <color indexed="8"/>
      </left>
      <right style="thin">
        <color indexed="64"/>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top style="thin">
        <color indexed="8"/>
      </top>
      <bottom style="medium">
        <color indexed="8"/>
      </bottom>
      <diagonal/>
    </border>
    <border>
      <left style="thin">
        <color indexed="64"/>
      </left>
      <right style="thin">
        <color indexed="8"/>
      </right>
      <top style="thin">
        <color indexed="8"/>
      </top>
      <bottom style="medium">
        <color indexed="8"/>
      </bottom>
      <diagonal/>
    </border>
    <border>
      <left style="thin">
        <color indexed="64"/>
      </left>
      <right/>
      <top style="thin">
        <color indexed="8"/>
      </top>
      <bottom style="medium">
        <color indexed="8"/>
      </bottom>
      <diagonal/>
    </border>
    <border>
      <left style="medium">
        <color indexed="8"/>
      </left>
      <right style="thin">
        <color indexed="8"/>
      </right>
      <top/>
      <bottom style="medium">
        <color indexed="8"/>
      </bottom>
      <diagonal/>
    </border>
    <border>
      <left/>
      <right style="medium">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64"/>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style="medium">
        <color indexed="8"/>
      </left>
      <right style="thin">
        <color indexed="8"/>
      </right>
      <top/>
      <bottom/>
      <diagonal/>
    </border>
    <border>
      <left style="medium">
        <color indexed="8"/>
      </left>
      <right style="thin">
        <color indexed="8"/>
      </right>
      <top style="thin">
        <color indexed="8"/>
      </top>
      <bottom/>
      <diagonal/>
    </border>
    <border>
      <left/>
      <right style="thin">
        <color indexed="8"/>
      </right>
      <top/>
      <bottom style="thin">
        <color indexed="8"/>
      </bottom>
      <diagonal/>
    </border>
    <border>
      <left style="medium">
        <color indexed="8"/>
      </left>
      <right/>
      <top/>
      <bottom style="thin">
        <color indexed="8"/>
      </bottom>
      <diagonal/>
    </border>
    <border>
      <left/>
      <right style="thin">
        <color indexed="8"/>
      </right>
      <top style="thin">
        <color indexed="8"/>
      </top>
      <bottom/>
      <diagonal/>
    </border>
    <border>
      <left style="medium">
        <color indexed="8"/>
      </left>
      <right/>
      <top style="thin">
        <color indexed="8"/>
      </top>
      <bottom/>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right style="medium">
        <color indexed="8"/>
      </right>
      <top/>
      <bottom style="thin">
        <color indexed="8"/>
      </bottom>
      <diagonal/>
    </border>
    <border>
      <left style="thin">
        <color indexed="8"/>
      </left>
      <right style="thin">
        <color indexed="64"/>
      </right>
      <top/>
      <bottom style="thin">
        <color indexed="8"/>
      </bottom>
      <diagonal/>
    </border>
    <border>
      <left style="thin">
        <color indexed="8"/>
      </left>
      <right/>
      <top/>
      <bottom style="thin">
        <color indexed="8"/>
      </bottom>
      <diagonal/>
    </border>
    <border>
      <left/>
      <right/>
      <top/>
      <bottom style="thin">
        <color indexed="8"/>
      </bottom>
      <diagonal/>
    </border>
    <border>
      <left style="thin">
        <color indexed="64"/>
      </left>
      <right style="thin">
        <color indexed="8"/>
      </right>
      <top/>
      <bottom style="thin">
        <color indexed="8"/>
      </bottom>
      <diagonal/>
    </border>
    <border>
      <left style="thin">
        <color indexed="64"/>
      </left>
      <right/>
      <top/>
      <bottom style="thin">
        <color indexed="8"/>
      </bottom>
      <diagonal/>
    </border>
    <border>
      <left style="thin">
        <color indexed="8"/>
      </left>
      <right/>
      <top/>
      <bottom/>
      <diagonal/>
    </border>
    <border>
      <left style="thin">
        <color indexed="8"/>
      </left>
      <right style="thin">
        <color indexed="8"/>
      </right>
      <top style="medium">
        <color indexed="8"/>
      </top>
      <bottom style="thin">
        <color indexed="8"/>
      </bottom>
      <diagonal/>
    </border>
    <border>
      <left style="medium">
        <color indexed="8"/>
      </left>
      <right/>
      <top/>
      <bottom/>
      <diagonal/>
    </border>
    <border>
      <left style="thin">
        <color indexed="64"/>
      </left>
      <right style="medium">
        <color indexed="8"/>
      </right>
      <top style="medium">
        <color indexed="8"/>
      </top>
      <bottom style="medium">
        <color indexed="64"/>
      </bottom>
      <diagonal/>
    </border>
    <border>
      <left style="thin">
        <color indexed="64"/>
      </left>
      <right style="thin">
        <color indexed="64"/>
      </right>
      <top style="medium">
        <color indexed="8"/>
      </top>
      <bottom style="medium">
        <color indexed="64"/>
      </bottom>
      <diagonal/>
    </border>
    <border>
      <left style="thin">
        <color indexed="8"/>
      </left>
      <right/>
      <top style="medium">
        <color indexed="8"/>
      </top>
      <bottom style="medium">
        <color indexed="64"/>
      </bottom>
      <diagonal/>
    </border>
    <border>
      <left style="thin">
        <color indexed="8"/>
      </left>
      <right/>
      <top style="medium">
        <color indexed="8"/>
      </top>
      <bottom style="medium">
        <color indexed="8"/>
      </bottom>
      <diagonal/>
    </border>
    <border>
      <left style="thin">
        <color indexed="8"/>
      </left>
      <right style="thin">
        <color indexed="8"/>
      </right>
      <top style="medium">
        <color indexed="8"/>
      </top>
      <bottom style="medium">
        <color indexed="8"/>
      </bottom>
      <diagonal/>
    </border>
    <border diagonalDown="1">
      <left/>
      <right style="thin">
        <color indexed="8"/>
      </right>
      <top style="medium">
        <color indexed="8"/>
      </top>
      <bottom style="medium">
        <color indexed="8"/>
      </bottom>
      <diagonal style="thin">
        <color indexed="8"/>
      </diagonal>
    </border>
    <border diagonalDown="1">
      <left/>
      <right/>
      <top style="medium">
        <color indexed="8"/>
      </top>
      <bottom style="medium">
        <color indexed="8"/>
      </bottom>
      <diagonal style="thin">
        <color indexed="8"/>
      </diagonal>
    </border>
    <border diagonalDown="1">
      <left style="medium">
        <color indexed="8"/>
      </left>
      <right/>
      <top style="medium">
        <color indexed="8"/>
      </top>
      <bottom style="medium">
        <color indexed="8"/>
      </bottom>
      <diagonal style="thin">
        <color indexed="8"/>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style="thin">
        <color indexed="64"/>
      </left>
      <right style="thin">
        <color indexed="8"/>
      </right>
      <top style="thin">
        <color indexed="64"/>
      </top>
      <bottom style="thin">
        <color indexed="64"/>
      </bottom>
      <diagonal/>
    </border>
    <border>
      <left/>
      <right style="thin">
        <color indexed="64"/>
      </right>
      <top style="thin">
        <color indexed="8"/>
      </top>
      <bottom style="thin">
        <color indexed="64"/>
      </bottom>
      <diagonal/>
    </border>
    <border>
      <left style="thin">
        <color indexed="8"/>
      </left>
      <right style="thin">
        <color indexed="64"/>
      </right>
      <top style="thin">
        <color indexed="64"/>
      </top>
      <bottom style="thin">
        <color indexed="64"/>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8"/>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diagonal/>
    </border>
    <border>
      <left style="thin">
        <color indexed="8"/>
      </left>
      <right/>
      <top style="thin">
        <color indexed="64"/>
      </top>
      <bottom/>
      <diagonal/>
    </border>
    <border>
      <left style="thin">
        <color indexed="64"/>
      </left>
      <right/>
      <top style="thin">
        <color indexed="8"/>
      </top>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style="thin">
        <color indexed="64"/>
      </top>
      <bottom style="thin">
        <color indexed="8"/>
      </bottom>
      <diagonal/>
    </border>
    <border>
      <left/>
      <right style="thin">
        <color indexed="8"/>
      </right>
      <top/>
      <bottom style="thin">
        <color indexed="64"/>
      </bottom>
      <diagonal/>
    </border>
    <border>
      <left style="thin">
        <color indexed="8"/>
      </left>
      <right style="thin">
        <color indexed="64"/>
      </right>
      <top/>
      <bottom style="thin">
        <color indexed="64"/>
      </bottom>
      <diagonal/>
    </border>
    <border>
      <left/>
      <right style="thin">
        <color indexed="8"/>
      </right>
      <top/>
      <bottom/>
      <diagonal/>
    </border>
    <border>
      <left style="thin">
        <color indexed="64"/>
      </left>
      <right style="thin">
        <color indexed="8"/>
      </right>
      <top/>
      <bottom/>
      <diagonal/>
    </border>
    <border>
      <left/>
      <right style="thin">
        <color indexed="8"/>
      </right>
      <top style="thin">
        <color indexed="8"/>
      </top>
      <bottom style="thin">
        <color indexed="64"/>
      </bottom>
      <diagonal/>
    </border>
    <border>
      <left/>
      <right style="thin">
        <color indexed="8"/>
      </right>
      <top style="thin">
        <color indexed="64"/>
      </top>
      <bottom/>
      <diagonal/>
    </border>
    <border>
      <left style="thin">
        <color indexed="64"/>
      </left>
      <right style="thin">
        <color indexed="8"/>
      </right>
      <top style="thin">
        <color indexed="64"/>
      </top>
      <bottom/>
      <diagonal/>
    </border>
    <border>
      <left/>
      <right/>
      <top style="thin">
        <color indexed="8"/>
      </top>
      <bottom style="thin">
        <color indexed="64"/>
      </bottom>
      <diagonal/>
    </border>
    <border>
      <left style="thin">
        <color indexed="64"/>
      </left>
      <right style="thin">
        <color indexed="64"/>
      </right>
      <top style="thin">
        <color indexed="64"/>
      </top>
      <bottom style="medium">
        <color indexed="64"/>
      </bottom>
      <diagonal/>
    </border>
    <border>
      <left style="thin">
        <color indexed="8"/>
      </left>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64"/>
      </left>
      <right style="thin">
        <color indexed="64"/>
      </right>
      <top style="thin">
        <color indexed="8"/>
      </top>
      <bottom/>
      <diagonal/>
    </border>
    <border>
      <left/>
      <right style="thin">
        <color indexed="64"/>
      </right>
      <top style="thin">
        <color indexed="8"/>
      </top>
      <bottom style="thin">
        <color indexed="8"/>
      </bottom>
      <diagonal/>
    </border>
    <border>
      <left/>
      <right style="thin">
        <color indexed="8"/>
      </right>
      <top style="thin">
        <color indexed="64"/>
      </top>
      <bottom style="thin">
        <color indexed="8"/>
      </bottom>
      <diagonal/>
    </border>
    <border>
      <left/>
      <right/>
      <top style="thin">
        <color indexed="64"/>
      </top>
      <bottom style="thin">
        <color indexed="8"/>
      </bottom>
      <diagonal/>
    </border>
    <border>
      <left style="thin">
        <color indexed="64"/>
      </left>
      <right style="thin">
        <color indexed="8"/>
      </right>
      <top/>
      <bottom style="thin">
        <color indexed="64"/>
      </bottom>
      <diagonal/>
    </border>
    <border>
      <left style="thin">
        <color indexed="64"/>
      </left>
      <right style="thin">
        <color indexed="8"/>
      </right>
      <top style="thin">
        <color indexed="8"/>
      </top>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8"/>
      </left>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64"/>
      </left>
      <right style="thin">
        <color indexed="8"/>
      </right>
      <top style="medium">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10">
    <xf numFmtId="0" fontId="0" fillId="0" borderId="0">
      <alignment vertical="center"/>
    </xf>
    <xf numFmtId="0" fontId="11" fillId="0" borderId="0">
      <alignment vertical="center"/>
    </xf>
    <xf numFmtId="9"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11" fillId="0" borderId="0"/>
    <xf numFmtId="0" fontId="25" fillId="0" borderId="0"/>
    <xf numFmtId="38" fontId="11" fillId="0" borderId="0" applyFont="0" applyFill="0" applyBorder="0" applyAlignment="0" applyProtection="0"/>
    <xf numFmtId="38" fontId="11" fillId="0" borderId="0" applyFont="0" applyFill="0" applyBorder="0" applyAlignment="0" applyProtection="0"/>
    <xf numFmtId="38" fontId="11" fillId="0" borderId="0" applyFont="0" applyFill="0" applyBorder="0" applyAlignment="0" applyProtection="0"/>
    <xf numFmtId="0" fontId="11" fillId="0" borderId="0"/>
  </cellStyleXfs>
  <cellXfs count="974">
    <xf numFmtId="0" fontId="0" fillId="0" borderId="0" xfId="0">
      <alignment vertical="center"/>
    </xf>
    <xf numFmtId="0" fontId="1" fillId="0" borderId="0" xfId="0" applyFont="1" applyAlignment="1">
      <alignment horizontal="justify" vertical="center"/>
    </xf>
    <xf numFmtId="0" fontId="2"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5" fillId="0" borderId="0" xfId="0" applyFont="1" applyAlignment="1">
      <alignment horizontal="left" vertical="center"/>
    </xf>
    <xf numFmtId="0" fontId="8" fillId="0" borderId="0" xfId="0" applyFont="1">
      <alignment vertical="center"/>
    </xf>
    <xf numFmtId="0" fontId="12" fillId="0" borderId="0" xfId="1" applyFont="1" applyAlignment="1">
      <alignment vertical="center"/>
    </xf>
    <xf numFmtId="176" fontId="12" fillId="0" borderId="0" xfId="1" applyNumberFormat="1" applyFont="1" applyAlignment="1">
      <alignment vertical="center"/>
    </xf>
    <xf numFmtId="3" fontId="12" fillId="0" borderId="0" xfId="1" applyNumberFormat="1" applyFont="1" applyAlignment="1">
      <alignment vertical="center"/>
    </xf>
    <xf numFmtId="0" fontId="13" fillId="0" borderId="1" xfId="1" applyFont="1" applyBorder="1" applyAlignment="1">
      <alignment horizontal="center" vertical="center"/>
    </xf>
    <xf numFmtId="177" fontId="13" fillId="0" borderId="2" xfId="2" applyNumberFormat="1" applyFont="1" applyFill="1" applyBorder="1" applyAlignment="1">
      <alignment vertical="center"/>
    </xf>
    <xf numFmtId="38" fontId="13" fillId="0" borderId="1" xfId="3" applyFont="1" applyFill="1" applyBorder="1" applyAlignment="1">
      <alignment vertical="center" wrapText="1"/>
    </xf>
    <xf numFmtId="0" fontId="13" fillId="0" borderId="1" xfId="1" applyNumberFormat="1" applyFont="1" applyFill="1" applyBorder="1" applyAlignment="1">
      <alignment horizontal="distributed" vertical="center" shrinkToFit="1"/>
    </xf>
    <xf numFmtId="178" fontId="13" fillId="0" borderId="3" xfId="1" applyNumberFormat="1" applyFont="1" applyBorder="1" applyAlignment="1">
      <alignment vertical="center"/>
    </xf>
    <xf numFmtId="177" fontId="13" fillId="0" borderId="4" xfId="1" applyNumberFormat="1" applyFont="1" applyBorder="1" applyAlignment="1">
      <alignment vertical="center"/>
    </xf>
    <xf numFmtId="38" fontId="13" fillId="0" borderId="3" xfId="3" applyFont="1" applyFill="1" applyBorder="1" applyAlignment="1">
      <alignment vertical="center" wrapText="1"/>
    </xf>
    <xf numFmtId="0" fontId="13" fillId="0" borderId="3" xfId="1" applyNumberFormat="1" applyFont="1" applyFill="1" applyBorder="1" applyAlignment="1">
      <alignment horizontal="distributed" vertical="center" shrinkToFit="1"/>
    </xf>
    <xf numFmtId="0" fontId="14" fillId="0" borderId="0" xfId="1" applyFont="1" applyAlignment="1">
      <alignment vertical="center"/>
    </xf>
    <xf numFmtId="178" fontId="13" fillId="0" borderId="5" xfId="1" applyNumberFormat="1" applyFont="1" applyBorder="1" applyAlignment="1">
      <alignment vertical="center"/>
    </xf>
    <xf numFmtId="177" fontId="13" fillId="0" borderId="6" xfId="1" applyNumberFormat="1" applyFont="1" applyBorder="1" applyAlignment="1">
      <alignment vertical="center"/>
    </xf>
    <xf numFmtId="38" fontId="13" fillId="0" borderId="5" xfId="3" applyFont="1" applyFill="1" applyBorder="1" applyAlignment="1">
      <alignment vertical="center" wrapText="1"/>
    </xf>
    <xf numFmtId="0" fontId="13" fillId="0" borderId="5" xfId="1" applyNumberFormat="1" applyFont="1" applyFill="1" applyBorder="1" applyAlignment="1">
      <alignment horizontal="distributed" vertical="center" shrinkToFit="1"/>
    </xf>
    <xf numFmtId="178" fontId="13" fillId="0" borderId="7" xfId="1" applyNumberFormat="1" applyFont="1" applyBorder="1" applyAlignment="1">
      <alignment vertical="center"/>
    </xf>
    <xf numFmtId="177" fontId="13" fillId="0" borderId="8" xfId="1" applyNumberFormat="1" applyFont="1" applyBorder="1" applyAlignment="1">
      <alignment vertical="center"/>
    </xf>
    <xf numFmtId="38" fontId="13" fillId="0" borderId="7" xfId="3" applyFont="1" applyFill="1" applyBorder="1" applyAlignment="1">
      <alignment vertical="center" wrapText="1"/>
    </xf>
    <xf numFmtId="0" fontId="13" fillId="0" borderId="7" xfId="1" applyNumberFormat="1" applyFont="1" applyFill="1" applyBorder="1" applyAlignment="1">
      <alignment horizontal="distributed" vertical="center" shrinkToFit="1"/>
    </xf>
    <xf numFmtId="178" fontId="13" fillId="0" borderId="9" xfId="1" applyNumberFormat="1" applyFont="1" applyBorder="1" applyAlignment="1">
      <alignment vertical="center"/>
    </xf>
    <xf numFmtId="177" fontId="13" fillId="0" borderId="10" xfId="1" applyNumberFormat="1" applyFont="1" applyBorder="1" applyAlignment="1">
      <alignment vertical="center"/>
    </xf>
    <xf numFmtId="38" fontId="13" fillId="0" borderId="11" xfId="3" applyFont="1" applyFill="1" applyBorder="1" applyAlignment="1">
      <alignment vertical="center" wrapText="1"/>
    </xf>
    <xf numFmtId="0" fontId="13" fillId="0" borderId="12" xfId="1" applyNumberFormat="1" applyFont="1" applyFill="1" applyBorder="1" applyAlignment="1">
      <alignment horizontal="distributed" vertical="center" shrinkToFit="1"/>
    </xf>
    <xf numFmtId="177" fontId="13" fillId="0" borderId="4" xfId="1" applyNumberFormat="1" applyFont="1" applyFill="1" applyBorder="1" applyAlignment="1">
      <alignment vertical="center"/>
    </xf>
    <xf numFmtId="177" fontId="13" fillId="0" borderId="4" xfId="2" applyNumberFormat="1" applyFont="1" applyFill="1" applyBorder="1" applyAlignment="1">
      <alignment vertical="center"/>
    </xf>
    <xf numFmtId="0" fontId="13" fillId="0" borderId="7" xfId="1" applyFont="1" applyBorder="1" applyAlignment="1">
      <alignment horizontal="center" vertical="center"/>
    </xf>
    <xf numFmtId="0" fontId="13" fillId="0" borderId="7" xfId="1" applyFont="1" applyBorder="1" applyAlignment="1">
      <alignment horizontal="center" vertical="center" shrinkToFit="1"/>
    </xf>
    <xf numFmtId="0" fontId="15" fillId="0" borderId="0" xfId="1" applyFont="1" applyAlignment="1">
      <alignment vertical="center"/>
    </xf>
    <xf numFmtId="0" fontId="13" fillId="0" borderId="13" xfId="1" applyFont="1" applyBorder="1" applyAlignment="1">
      <alignment vertical="center"/>
    </xf>
    <xf numFmtId="0" fontId="13" fillId="0" borderId="14" xfId="1" applyFont="1" applyBorder="1" applyAlignment="1">
      <alignment horizontal="center" vertical="center"/>
    </xf>
    <xf numFmtId="0" fontId="13" fillId="0" borderId="15" xfId="1" applyFont="1" applyBorder="1" applyAlignment="1">
      <alignment horizontal="center" vertical="center"/>
    </xf>
    <xf numFmtId="0" fontId="16" fillId="0" borderId="0" xfId="1" applyFont="1" applyAlignment="1">
      <alignment vertical="center"/>
    </xf>
    <xf numFmtId="0" fontId="13" fillId="0" borderId="16" xfId="1" applyFont="1" applyBorder="1" applyAlignment="1">
      <alignment horizontal="center" vertical="center"/>
    </xf>
    <xf numFmtId="0" fontId="17" fillId="0" borderId="0" xfId="1" applyFont="1" applyAlignment="1">
      <alignment vertical="center"/>
    </xf>
    <xf numFmtId="0" fontId="18" fillId="0" borderId="0" xfId="1" applyFont="1" applyAlignment="1">
      <alignment vertical="center"/>
    </xf>
    <xf numFmtId="0" fontId="11" fillId="0" borderId="0" xfId="4" applyFont="1" applyFill="1"/>
    <xf numFmtId="49" fontId="11" fillId="0" borderId="0" xfId="4" applyNumberFormat="1" applyFont="1" applyFill="1"/>
    <xf numFmtId="0" fontId="19" fillId="0" borderId="0" xfId="4" applyFont="1" applyFill="1" applyBorder="1"/>
    <xf numFmtId="0" fontId="12" fillId="0" borderId="0" xfId="4" applyFont="1" applyFill="1"/>
    <xf numFmtId="0" fontId="19" fillId="0" borderId="0" xfId="4" applyFont="1" applyFill="1"/>
    <xf numFmtId="0" fontId="15" fillId="0" borderId="0" xfId="4" applyFont="1" applyFill="1"/>
    <xf numFmtId="179" fontId="20" fillId="0" borderId="7" xfId="4" applyNumberFormat="1" applyFont="1" applyFill="1" applyBorder="1" applyAlignment="1">
      <alignment vertical="center"/>
    </xf>
    <xf numFmtId="179" fontId="20" fillId="0" borderId="20" xfId="4" applyNumberFormat="1" applyFont="1" applyFill="1" applyBorder="1" applyAlignment="1">
      <alignment vertical="center"/>
    </xf>
    <xf numFmtId="180" fontId="20" fillId="0" borderId="7" xfId="4" applyNumberFormat="1" applyFont="1" applyFill="1" applyBorder="1"/>
    <xf numFmtId="179" fontId="20" fillId="0" borderId="8" xfId="4" applyNumberFormat="1" applyFont="1" applyFill="1" applyBorder="1" applyAlignment="1">
      <alignment vertical="center"/>
    </xf>
    <xf numFmtId="179" fontId="20" fillId="0" borderId="21" xfId="4" applyNumberFormat="1" applyFont="1" applyFill="1" applyBorder="1" applyAlignment="1">
      <alignment vertical="center"/>
    </xf>
    <xf numFmtId="179" fontId="20" fillId="0" borderId="7" xfId="4" applyNumberFormat="1" applyFont="1" applyFill="1" applyBorder="1"/>
    <xf numFmtId="179" fontId="20" fillId="0" borderId="21" xfId="4" applyNumberFormat="1" applyFont="1" applyFill="1" applyBorder="1"/>
    <xf numFmtId="179" fontId="20" fillId="0" borderId="5" xfId="4" applyNumberFormat="1" applyFont="1" applyFill="1" applyBorder="1" applyAlignment="1">
      <alignment vertical="center"/>
    </xf>
    <xf numFmtId="179" fontId="20" fillId="0" borderId="22" xfId="4" applyNumberFormat="1" applyFont="1" applyFill="1" applyBorder="1" applyAlignment="1">
      <alignment vertical="center"/>
    </xf>
    <xf numFmtId="180" fontId="20" fillId="0" borderId="5" xfId="4" applyNumberFormat="1" applyFont="1" applyFill="1" applyBorder="1"/>
    <xf numFmtId="179" fontId="20" fillId="0" borderId="6" xfId="4" applyNumberFormat="1" applyFont="1" applyFill="1" applyBorder="1" applyAlignment="1">
      <alignment vertical="center"/>
    </xf>
    <xf numFmtId="179" fontId="20" fillId="0" borderId="23" xfId="4" applyNumberFormat="1" applyFont="1" applyFill="1" applyBorder="1" applyAlignment="1">
      <alignment vertical="center"/>
    </xf>
    <xf numFmtId="180" fontId="20" fillId="0" borderId="24" xfId="4" applyNumberFormat="1" applyFont="1" applyFill="1" applyBorder="1"/>
    <xf numFmtId="179" fontId="20" fillId="0" borderId="24" xfId="4" applyNumberFormat="1" applyFont="1" applyFill="1" applyBorder="1"/>
    <xf numFmtId="179" fontId="20" fillId="0" borderId="0" xfId="4" applyNumberFormat="1" applyFont="1" applyFill="1" applyBorder="1"/>
    <xf numFmtId="0" fontId="12" fillId="0" borderId="25" xfId="4" applyFont="1" applyFill="1" applyBorder="1"/>
    <xf numFmtId="0" fontId="12" fillId="0" borderId="21" xfId="4" applyFont="1" applyFill="1" applyBorder="1"/>
    <xf numFmtId="0" fontId="12" fillId="0" borderId="0" xfId="4" applyFont="1" applyFill="1" applyAlignment="1">
      <alignment horizontal="left"/>
    </xf>
    <xf numFmtId="0" fontId="12" fillId="0" borderId="26" xfId="4" applyFont="1" applyFill="1" applyBorder="1"/>
    <xf numFmtId="179" fontId="12" fillId="0" borderId="0" xfId="4" applyNumberFormat="1" applyFont="1" applyFill="1" applyBorder="1" applyAlignment="1">
      <alignment vertical="center"/>
    </xf>
    <xf numFmtId="179" fontId="20" fillId="0" borderId="20" xfId="4" applyNumberFormat="1" applyFont="1" applyFill="1" applyBorder="1"/>
    <xf numFmtId="179" fontId="20" fillId="0" borderId="7" xfId="4" applyNumberFormat="1" applyFont="1" applyFill="1" applyBorder="1" applyAlignment="1">
      <alignment horizontal="right"/>
    </xf>
    <xf numFmtId="0" fontId="12" fillId="0" borderId="7" xfId="4" applyFont="1" applyFill="1" applyBorder="1" applyAlignment="1">
      <alignment horizontal="distributed"/>
    </xf>
    <xf numFmtId="179" fontId="20" fillId="0" borderId="0" xfId="4" applyNumberFormat="1" applyFont="1" applyFill="1" applyBorder="1" applyAlignment="1">
      <alignment horizontal="right"/>
    </xf>
    <xf numFmtId="179" fontId="20" fillId="0" borderId="26" xfId="4" applyNumberFormat="1" applyFont="1" applyFill="1" applyBorder="1"/>
    <xf numFmtId="179" fontId="20" fillId="0" borderId="24" xfId="4" applyNumberFormat="1" applyFont="1" applyFill="1" applyBorder="1" applyAlignment="1">
      <alignment horizontal="right"/>
    </xf>
    <xf numFmtId="0" fontId="12" fillId="0" borderId="24" xfId="4" applyFont="1" applyFill="1" applyBorder="1" applyAlignment="1">
      <alignment horizontal="distributed"/>
    </xf>
    <xf numFmtId="180" fontId="20" fillId="0" borderId="27" xfId="4" applyNumberFormat="1" applyFont="1" applyFill="1" applyBorder="1"/>
    <xf numFmtId="179" fontId="20" fillId="0" borderId="27" xfId="4" applyNumberFormat="1" applyFont="1" applyFill="1" applyBorder="1"/>
    <xf numFmtId="179" fontId="20" fillId="0" borderId="28" xfId="4" applyNumberFormat="1" applyFont="1" applyFill="1" applyBorder="1"/>
    <xf numFmtId="180" fontId="20" fillId="0" borderId="29" xfId="4" applyNumberFormat="1" applyFont="1" applyFill="1" applyBorder="1"/>
    <xf numFmtId="179" fontId="20" fillId="0" borderId="29" xfId="4" applyNumberFormat="1" applyFont="1" applyFill="1" applyBorder="1"/>
    <xf numFmtId="179" fontId="20" fillId="0" borderId="30" xfId="4" applyNumberFormat="1" applyFont="1" applyFill="1" applyBorder="1" applyAlignment="1">
      <alignment horizontal="right"/>
    </xf>
    <xf numFmtId="179" fontId="20" fillId="0" borderId="30" xfId="4" applyNumberFormat="1" applyFont="1" applyFill="1" applyBorder="1"/>
    <xf numFmtId="0" fontId="21" fillId="0" borderId="29" xfId="4" applyFont="1" applyFill="1" applyBorder="1" applyAlignment="1"/>
    <xf numFmtId="0" fontId="21" fillId="0" borderId="28" xfId="4" applyFont="1" applyFill="1" applyBorder="1" applyAlignment="1"/>
    <xf numFmtId="179" fontId="20" fillId="0" borderId="29" xfId="4" applyNumberFormat="1" applyFont="1" applyFill="1" applyBorder="1" applyAlignment="1">
      <alignment horizontal="right"/>
    </xf>
    <xf numFmtId="179" fontId="20" fillId="0" borderId="22" xfId="4" applyNumberFormat="1" applyFont="1" applyFill="1" applyBorder="1"/>
    <xf numFmtId="179" fontId="20" fillId="0" borderId="5" xfId="4" applyNumberFormat="1" applyFont="1" applyFill="1" applyBorder="1"/>
    <xf numFmtId="179" fontId="20" fillId="0" borderId="23" xfId="4" applyNumberFormat="1" applyFont="1" applyFill="1" applyBorder="1"/>
    <xf numFmtId="179" fontId="20" fillId="0" borderId="5" xfId="4" applyNumberFormat="1" applyFont="1" applyFill="1" applyBorder="1" applyAlignment="1"/>
    <xf numFmtId="179" fontId="20" fillId="0" borderId="22" xfId="4" applyNumberFormat="1" applyFont="1" applyFill="1" applyBorder="1" applyAlignment="1"/>
    <xf numFmtId="179" fontId="20" fillId="0" borderId="21" xfId="4" applyNumberFormat="1" applyFont="1" applyFill="1" applyBorder="1" applyAlignment="1">
      <alignment horizontal="right"/>
    </xf>
    <xf numFmtId="0" fontId="21" fillId="0" borderId="7" xfId="4" applyFont="1" applyFill="1" applyBorder="1" applyAlignment="1">
      <alignment vertical="center"/>
    </xf>
    <xf numFmtId="0" fontId="21" fillId="0" borderId="20" xfId="4" applyFont="1" applyFill="1" applyBorder="1" applyAlignment="1">
      <alignment vertical="center"/>
    </xf>
    <xf numFmtId="179" fontId="21" fillId="0" borderId="31" xfId="4" applyNumberFormat="1" applyFont="1" applyFill="1" applyBorder="1"/>
    <xf numFmtId="179" fontId="20" fillId="0" borderId="32" xfId="4" applyNumberFormat="1" applyFont="1" applyFill="1" applyBorder="1"/>
    <xf numFmtId="179" fontId="20" fillId="0" borderId="27" xfId="4" applyNumberFormat="1" applyFont="1" applyFill="1" applyBorder="1" applyAlignment="1"/>
    <xf numFmtId="179" fontId="20" fillId="0" borderId="31" xfId="4" applyNumberFormat="1" applyFont="1" applyFill="1" applyBorder="1"/>
    <xf numFmtId="179" fontId="20" fillId="0" borderId="31" xfId="4" applyNumberFormat="1" applyFont="1" applyFill="1" applyBorder="1" applyAlignment="1"/>
    <xf numFmtId="179" fontId="12" fillId="0" borderId="20" xfId="4" applyNumberFormat="1" applyFont="1" applyFill="1" applyBorder="1"/>
    <xf numFmtId="179" fontId="12" fillId="0" borderId="7" xfId="4" applyNumberFormat="1" applyFont="1" applyFill="1" applyBorder="1"/>
    <xf numFmtId="179" fontId="12" fillId="0" borderId="21" xfId="4" applyNumberFormat="1" applyFont="1" applyFill="1" applyBorder="1"/>
    <xf numFmtId="179" fontId="12" fillId="0" borderId="24" xfId="4" applyNumberFormat="1" applyFont="1" applyFill="1" applyBorder="1"/>
    <xf numFmtId="179" fontId="12" fillId="0" borderId="0" xfId="4" applyNumberFormat="1" applyFont="1" applyFill="1" applyBorder="1"/>
    <xf numFmtId="49" fontId="11" fillId="0" borderId="0" xfId="4" quotePrefix="1" applyNumberFormat="1" applyFont="1" applyFill="1"/>
    <xf numFmtId="179" fontId="12" fillId="0" borderId="22" xfId="4" applyNumberFormat="1" applyFont="1" applyFill="1" applyBorder="1"/>
    <xf numFmtId="179" fontId="12" fillId="0" borderId="5" xfId="4" applyNumberFormat="1" applyFont="1" applyFill="1" applyBorder="1"/>
    <xf numFmtId="179" fontId="12" fillId="0" borderId="23" xfId="4" applyNumberFormat="1" applyFont="1" applyFill="1" applyBorder="1"/>
    <xf numFmtId="179" fontId="22" fillId="0" borderId="24" xfId="4" applyNumberFormat="1" applyFont="1" applyFill="1" applyBorder="1"/>
    <xf numFmtId="179" fontId="22" fillId="0" borderId="0" xfId="4" applyNumberFormat="1" applyFont="1" applyFill="1" applyBorder="1"/>
    <xf numFmtId="179" fontId="20" fillId="0" borderId="5" xfId="4" applyNumberFormat="1" applyFont="1" applyFill="1" applyBorder="1" applyAlignment="1">
      <alignment horizontal="right"/>
    </xf>
    <xf numFmtId="0" fontId="13" fillId="0" borderId="20" xfId="4" applyFont="1" applyFill="1" applyBorder="1" applyAlignment="1">
      <alignment horizontal="center" vertical="center"/>
    </xf>
    <xf numFmtId="0" fontId="13" fillId="0" borderId="7" xfId="4" applyFont="1" applyFill="1" applyBorder="1" applyAlignment="1">
      <alignment horizontal="center" vertical="center"/>
    </xf>
    <xf numFmtId="0" fontId="12" fillId="0" borderId="7" xfId="4" applyFont="1" applyFill="1" applyBorder="1" applyAlignment="1">
      <alignment horizontal="center" vertical="center"/>
    </xf>
    <xf numFmtId="0" fontId="13" fillId="0" borderId="8" xfId="4" applyFont="1" applyFill="1" applyBorder="1" applyAlignment="1">
      <alignment horizontal="center" vertical="center"/>
    </xf>
    <xf numFmtId="0" fontId="13" fillId="0" borderId="21" xfId="4" applyFont="1" applyFill="1" applyBorder="1" applyAlignment="1">
      <alignment horizontal="center" vertical="center"/>
    </xf>
    <xf numFmtId="0" fontId="12" fillId="0" borderId="20" xfId="4" applyFont="1" applyFill="1" applyBorder="1" applyAlignment="1">
      <alignment horizontal="center" vertical="center"/>
    </xf>
    <xf numFmtId="9" fontId="13" fillId="0" borderId="7" xfId="4" applyNumberFormat="1" applyFont="1" applyFill="1" applyBorder="1" applyAlignment="1">
      <alignment horizontal="center" vertical="center"/>
    </xf>
    <xf numFmtId="49" fontId="13" fillId="0" borderId="7" xfId="4" applyNumberFormat="1" applyFont="1" applyFill="1" applyBorder="1" applyAlignment="1">
      <alignment horizontal="center" vertical="center"/>
    </xf>
    <xf numFmtId="0" fontId="13" fillId="0" borderId="7" xfId="4" applyFont="1" applyFill="1" applyBorder="1" applyAlignment="1">
      <alignment vertical="center"/>
    </xf>
    <xf numFmtId="0" fontId="13" fillId="0" borderId="26" xfId="4" applyFont="1" applyFill="1" applyBorder="1" applyAlignment="1">
      <alignment horizontal="center" vertical="center"/>
    </xf>
    <xf numFmtId="0" fontId="13" fillId="0" borderId="24" xfId="4" applyFont="1" applyFill="1" applyBorder="1" applyAlignment="1">
      <alignment horizontal="center" vertical="center"/>
    </xf>
    <xf numFmtId="0" fontId="13" fillId="0" borderId="33" xfId="4" applyFont="1" applyFill="1" applyBorder="1" applyAlignment="1">
      <alignment horizontal="center" vertical="center"/>
    </xf>
    <xf numFmtId="0" fontId="13" fillId="0" borderId="0" xfId="4" applyFont="1" applyFill="1" applyBorder="1" applyAlignment="1">
      <alignment horizontal="center" vertical="center"/>
    </xf>
    <xf numFmtId="0" fontId="23" fillId="0" borderId="24" xfId="4" applyFont="1" applyFill="1" applyBorder="1" applyAlignment="1">
      <alignment horizontal="center" vertical="center"/>
    </xf>
    <xf numFmtId="0" fontId="13" fillId="0" borderId="24" xfId="4" applyFont="1" applyFill="1" applyBorder="1" applyAlignment="1">
      <alignment vertical="center"/>
    </xf>
    <xf numFmtId="0" fontId="12" fillId="0" borderId="24" xfId="4" applyFont="1" applyFill="1" applyBorder="1" applyAlignment="1">
      <alignment horizontal="center" vertical="center" wrapText="1"/>
    </xf>
    <xf numFmtId="0" fontId="12" fillId="0" borderId="26" xfId="4" applyFont="1" applyFill="1" applyBorder="1" applyAlignment="1">
      <alignment vertical="center"/>
    </xf>
    <xf numFmtId="0" fontId="12" fillId="0" borderId="5" xfId="4" applyFont="1" applyFill="1" applyBorder="1" applyAlignment="1">
      <alignment vertical="center"/>
    </xf>
    <xf numFmtId="0" fontId="12" fillId="0" borderId="24" xfId="4" applyFont="1" applyFill="1" applyBorder="1" applyAlignment="1">
      <alignment vertical="center"/>
    </xf>
    <xf numFmtId="0" fontId="12" fillId="0" borderId="0" xfId="4" applyFont="1" applyFill="1" applyBorder="1" applyAlignment="1">
      <alignment vertical="center"/>
    </xf>
    <xf numFmtId="0" fontId="12" fillId="0" borderId="24" xfId="4" applyFont="1" applyFill="1" applyBorder="1" applyAlignment="1">
      <alignment horizontal="center" vertical="center"/>
    </xf>
    <xf numFmtId="0" fontId="12" fillId="0" borderId="5" xfId="4" applyFont="1" applyFill="1" applyBorder="1" applyAlignment="1">
      <alignment horizontal="center" vertical="center"/>
    </xf>
    <xf numFmtId="0" fontId="24" fillId="0" borderId="0" xfId="4" applyFont="1" applyFill="1" applyAlignment="1">
      <alignment vertical="top"/>
    </xf>
    <xf numFmtId="0" fontId="16" fillId="0" borderId="0" xfId="4" applyFont="1" applyFill="1" applyAlignment="1">
      <alignment vertical="top"/>
    </xf>
    <xf numFmtId="49" fontId="24" fillId="0" borderId="0" xfId="4" applyNumberFormat="1" applyFont="1" applyFill="1" applyAlignment="1">
      <alignment vertical="top"/>
    </xf>
    <xf numFmtId="0" fontId="11" fillId="0" borderId="0" xfId="4" applyFont="1" applyFill="1" applyBorder="1"/>
    <xf numFmtId="0" fontId="11" fillId="0" borderId="0" xfId="4" quotePrefix="1" applyFont="1" applyFill="1"/>
    <xf numFmtId="0" fontId="25" fillId="0" borderId="0" xfId="5" applyFill="1" applyAlignment="1">
      <alignment vertical="center"/>
    </xf>
    <xf numFmtId="181" fontId="25" fillId="0" borderId="0" xfId="5" applyNumberFormat="1" applyFill="1" applyAlignment="1">
      <alignment vertical="center"/>
    </xf>
    <xf numFmtId="0" fontId="25" fillId="0" borderId="0" xfId="5" applyFill="1" applyAlignment="1"/>
    <xf numFmtId="0" fontId="25" fillId="0" borderId="0" xfId="5" applyFill="1" applyBorder="1" applyAlignment="1">
      <alignment vertical="center"/>
    </xf>
    <xf numFmtId="0" fontId="25" fillId="0" borderId="35" xfId="5" applyFill="1" applyBorder="1" applyAlignment="1">
      <alignment vertical="center"/>
    </xf>
    <xf numFmtId="38" fontId="12" fillId="0" borderId="35" xfId="3" applyFont="1" applyFill="1" applyBorder="1" applyAlignment="1">
      <alignment vertical="center" shrinkToFit="1"/>
    </xf>
    <xf numFmtId="0" fontId="12" fillId="0" borderId="0" xfId="5" applyFont="1" applyFill="1" applyBorder="1" applyAlignment="1">
      <alignment vertical="center"/>
    </xf>
    <xf numFmtId="0" fontId="11" fillId="0" borderId="0" xfId="5" applyFont="1" applyFill="1" applyBorder="1" applyAlignment="1"/>
    <xf numFmtId="0" fontId="25" fillId="0" borderId="0" xfId="5" applyFill="1" applyBorder="1" applyAlignment="1"/>
    <xf numFmtId="0" fontId="19" fillId="0" borderId="0" xfId="5" applyFont="1" applyFill="1" applyBorder="1" applyAlignment="1">
      <alignment vertical="center"/>
    </xf>
    <xf numFmtId="182" fontId="20" fillId="0" borderId="36" xfId="5" applyNumberFormat="1" applyFont="1" applyFill="1" applyBorder="1" applyAlignment="1">
      <alignment vertical="center"/>
    </xf>
    <xf numFmtId="182" fontId="12" fillId="0" borderId="37" xfId="5" applyNumberFormat="1" applyFont="1" applyFill="1" applyBorder="1" applyAlignment="1">
      <alignment vertical="center"/>
    </xf>
    <xf numFmtId="182" fontId="12" fillId="0" borderId="38" xfId="5" applyNumberFormat="1" applyFont="1" applyFill="1" applyBorder="1" applyAlignment="1">
      <alignment vertical="center"/>
    </xf>
    <xf numFmtId="182" fontId="12" fillId="0" borderId="39" xfId="5" applyNumberFormat="1" applyFont="1" applyFill="1" applyBorder="1" applyAlignment="1">
      <alignment vertical="center"/>
    </xf>
    <xf numFmtId="182" fontId="12" fillId="0" borderId="40" xfId="5" applyNumberFormat="1" applyFont="1" applyFill="1" applyBorder="1" applyAlignment="1">
      <alignment vertical="center"/>
    </xf>
    <xf numFmtId="182" fontId="12" fillId="0" borderId="41" xfId="5" applyNumberFormat="1" applyFont="1" applyFill="1" applyBorder="1" applyAlignment="1">
      <alignment vertical="center"/>
    </xf>
    <xf numFmtId="182" fontId="12" fillId="0" borderId="42" xfId="5" applyNumberFormat="1" applyFont="1" applyFill="1" applyBorder="1" applyAlignment="1">
      <alignment vertical="center"/>
    </xf>
    <xf numFmtId="183" fontId="12" fillId="0" borderId="39" xfId="3" applyNumberFormat="1" applyFont="1" applyFill="1" applyBorder="1" applyAlignment="1">
      <alignment vertical="center"/>
    </xf>
    <xf numFmtId="0" fontId="12" fillId="0" borderId="40" xfId="5" applyFont="1" applyFill="1" applyBorder="1" applyAlignment="1">
      <alignment vertical="center"/>
    </xf>
    <xf numFmtId="0" fontId="12" fillId="0" borderId="38" xfId="5" applyFont="1" applyFill="1" applyBorder="1" applyAlignment="1">
      <alignment horizontal="left" vertical="center" indent="1"/>
    </xf>
    <xf numFmtId="182" fontId="20" fillId="0" borderId="44" xfId="5" applyNumberFormat="1" applyFont="1" applyFill="1" applyBorder="1" applyAlignment="1">
      <alignment vertical="center"/>
    </xf>
    <xf numFmtId="182" fontId="12" fillId="0" borderId="45" xfId="5" applyNumberFormat="1" applyFont="1" applyFill="1" applyBorder="1" applyAlignment="1">
      <alignment vertical="center"/>
    </xf>
    <xf numFmtId="182" fontId="12" fillId="0" borderId="19" xfId="5" applyNumberFormat="1" applyFont="1" applyFill="1" applyBorder="1" applyAlignment="1">
      <alignment vertical="center"/>
    </xf>
    <xf numFmtId="182" fontId="12" fillId="0" borderId="46" xfId="5" applyNumberFormat="1" applyFont="1" applyFill="1" applyBorder="1" applyAlignment="1">
      <alignment vertical="center"/>
    </xf>
    <xf numFmtId="182" fontId="12" fillId="0" borderId="18" xfId="5" applyNumberFormat="1" applyFont="1" applyFill="1" applyBorder="1" applyAlignment="1">
      <alignment vertical="center"/>
    </xf>
    <xf numFmtId="182" fontId="12" fillId="0" borderId="47" xfId="5" applyNumberFormat="1" applyFont="1" applyFill="1" applyBorder="1" applyAlignment="1">
      <alignment vertical="center"/>
    </xf>
    <xf numFmtId="182" fontId="12" fillId="0" borderId="48" xfId="5" applyNumberFormat="1" applyFont="1" applyFill="1" applyBorder="1" applyAlignment="1">
      <alignment vertical="center"/>
    </xf>
    <xf numFmtId="182" fontId="12" fillId="0" borderId="14" xfId="5" applyNumberFormat="1" applyFont="1" applyFill="1" applyBorder="1" applyAlignment="1">
      <alignment vertical="center"/>
    </xf>
    <xf numFmtId="182" fontId="12" fillId="0" borderId="49" xfId="5" applyNumberFormat="1" applyFont="1" applyFill="1" applyBorder="1" applyAlignment="1">
      <alignment vertical="center"/>
    </xf>
    <xf numFmtId="183" fontId="12" fillId="0" borderId="46" xfId="3" applyNumberFormat="1" applyFont="1" applyFill="1" applyBorder="1" applyAlignment="1">
      <alignment vertical="center"/>
    </xf>
    <xf numFmtId="0" fontId="12" fillId="0" borderId="50" xfId="5" applyFont="1" applyFill="1" applyBorder="1" applyAlignment="1">
      <alignment vertical="center"/>
    </xf>
    <xf numFmtId="0" fontId="12" fillId="0" borderId="49" xfId="5" applyFont="1" applyFill="1" applyBorder="1" applyAlignment="1">
      <alignment horizontal="left" vertical="center" indent="1"/>
    </xf>
    <xf numFmtId="180" fontId="20" fillId="0" borderId="44" xfId="5" applyNumberFormat="1" applyFont="1" applyFill="1" applyBorder="1" applyAlignment="1">
      <alignment vertical="center"/>
    </xf>
    <xf numFmtId="180" fontId="12" fillId="0" borderId="45" xfId="5" applyNumberFormat="1" applyFont="1" applyFill="1" applyBorder="1" applyAlignment="1">
      <alignment vertical="center"/>
    </xf>
    <xf numFmtId="180" fontId="12" fillId="0" borderId="19" xfId="5" applyNumberFormat="1" applyFont="1" applyFill="1" applyBorder="1" applyAlignment="1">
      <alignment vertical="center"/>
    </xf>
    <xf numFmtId="180" fontId="12" fillId="0" borderId="46" xfId="5" applyNumberFormat="1" applyFont="1" applyFill="1" applyBorder="1" applyAlignment="1">
      <alignment vertical="center"/>
    </xf>
    <xf numFmtId="180" fontId="12" fillId="0" borderId="18" xfId="5" applyNumberFormat="1" applyFont="1" applyFill="1" applyBorder="1" applyAlignment="1">
      <alignment vertical="center"/>
    </xf>
    <xf numFmtId="180" fontId="12" fillId="0" borderId="47" xfId="5" applyNumberFormat="1" applyFont="1" applyFill="1" applyBorder="1" applyAlignment="1">
      <alignment vertical="center"/>
    </xf>
    <xf numFmtId="180" fontId="12" fillId="0" borderId="48" xfId="5" applyNumberFormat="1" applyFont="1" applyFill="1" applyBorder="1" applyAlignment="1">
      <alignment vertical="center"/>
    </xf>
    <xf numFmtId="38" fontId="12" fillId="0" borderId="46" xfId="3" applyFont="1" applyFill="1" applyBorder="1" applyAlignment="1">
      <alignment horizontal="center" vertical="center"/>
    </xf>
    <xf numFmtId="38" fontId="12" fillId="0" borderId="46" xfId="3" applyFont="1" applyFill="1" applyBorder="1" applyAlignment="1">
      <alignment vertical="center"/>
    </xf>
    <xf numFmtId="179" fontId="20" fillId="0" borderId="44" xfId="5" applyNumberFormat="1" applyFont="1" applyFill="1" applyBorder="1" applyAlignment="1">
      <alignment vertical="center"/>
    </xf>
    <xf numFmtId="179" fontId="12" fillId="0" borderId="45" xfId="5" applyNumberFormat="1" applyFont="1" applyFill="1" applyBorder="1" applyAlignment="1">
      <alignment vertical="center"/>
    </xf>
    <xf numFmtId="179" fontId="12" fillId="0" borderId="19" xfId="5" applyNumberFormat="1" applyFont="1" applyFill="1" applyBorder="1" applyAlignment="1">
      <alignment vertical="center"/>
    </xf>
    <xf numFmtId="179" fontId="12" fillId="0" borderId="46" xfId="5" applyNumberFormat="1" applyFont="1" applyFill="1" applyBorder="1" applyAlignment="1">
      <alignment vertical="center"/>
    </xf>
    <xf numFmtId="179" fontId="12" fillId="0" borderId="18" xfId="5" applyNumberFormat="1" applyFont="1" applyFill="1" applyBorder="1" applyAlignment="1">
      <alignment vertical="center"/>
    </xf>
    <xf numFmtId="179" fontId="12" fillId="0" borderId="47" xfId="5" applyNumberFormat="1" applyFont="1" applyFill="1" applyBorder="1" applyAlignment="1">
      <alignment vertical="center"/>
    </xf>
    <xf numFmtId="179" fontId="12" fillId="0" borderId="48" xfId="5" applyNumberFormat="1" applyFont="1" applyFill="1" applyBorder="1" applyAlignment="1">
      <alignment vertical="center"/>
    </xf>
    <xf numFmtId="179" fontId="12" fillId="0" borderId="14" xfId="5" applyNumberFormat="1" applyFont="1" applyFill="1" applyBorder="1" applyAlignment="1">
      <alignment vertical="center"/>
    </xf>
    <xf numFmtId="179" fontId="12" fillId="0" borderId="49" xfId="5" applyNumberFormat="1" applyFont="1" applyFill="1" applyBorder="1" applyAlignment="1">
      <alignment vertical="center"/>
    </xf>
    <xf numFmtId="0" fontId="12" fillId="0" borderId="50" xfId="5" applyFont="1" applyFill="1" applyBorder="1" applyAlignment="1">
      <alignment horizontal="left" vertical="center" indent="1"/>
    </xf>
    <xf numFmtId="184" fontId="25" fillId="0" borderId="0" xfId="5" applyNumberFormat="1" applyFill="1" applyAlignment="1">
      <alignment vertical="center"/>
    </xf>
    <xf numFmtId="182" fontId="12" fillId="0" borderId="44" xfId="5" applyNumberFormat="1" applyFont="1" applyFill="1" applyBorder="1" applyAlignment="1">
      <alignment horizontal="right" vertical="center"/>
    </xf>
    <xf numFmtId="182" fontId="12" fillId="0" borderId="45" xfId="5" applyNumberFormat="1" applyFont="1" applyFill="1" applyBorder="1" applyAlignment="1">
      <alignment horizontal="right" vertical="center"/>
    </xf>
    <xf numFmtId="182" fontId="12" fillId="0" borderId="19" xfId="5" applyNumberFormat="1" applyFont="1" applyFill="1" applyBorder="1" applyAlignment="1">
      <alignment horizontal="right" vertical="center"/>
    </xf>
    <xf numFmtId="182" fontId="12" fillId="0" borderId="46" xfId="5" applyNumberFormat="1" applyFont="1" applyFill="1" applyBorder="1" applyAlignment="1">
      <alignment horizontal="right" vertical="center"/>
    </xf>
    <xf numFmtId="182" fontId="12" fillId="0" borderId="18" xfId="5" applyNumberFormat="1" applyFont="1" applyFill="1" applyBorder="1" applyAlignment="1">
      <alignment horizontal="right" vertical="center"/>
    </xf>
    <xf numFmtId="182" fontId="12" fillId="0" borderId="47" xfId="5" applyNumberFormat="1" applyFont="1" applyFill="1" applyBorder="1" applyAlignment="1">
      <alignment horizontal="right" vertical="center"/>
    </xf>
    <xf numFmtId="182" fontId="12" fillId="0" borderId="48" xfId="5" applyNumberFormat="1" applyFont="1" applyFill="1" applyBorder="1" applyAlignment="1">
      <alignment horizontal="right" vertical="center"/>
    </xf>
    <xf numFmtId="182" fontId="12" fillId="0" borderId="46" xfId="3" applyNumberFormat="1" applyFont="1" applyFill="1" applyBorder="1" applyAlignment="1">
      <alignment vertical="center"/>
    </xf>
    <xf numFmtId="0" fontId="12" fillId="0" borderId="56" xfId="5" applyFont="1" applyFill="1" applyBorder="1" applyAlignment="1">
      <alignment horizontal="left" vertical="center" indent="1"/>
    </xf>
    <xf numFmtId="179" fontId="20" fillId="0" borderId="59" xfId="5" applyNumberFormat="1" applyFont="1" applyFill="1" applyBorder="1" applyAlignment="1">
      <alignment vertical="center"/>
    </xf>
    <xf numFmtId="179" fontId="12" fillId="0" borderId="60" xfId="5" applyNumberFormat="1" applyFont="1" applyFill="1" applyBorder="1" applyAlignment="1">
      <alignment vertical="center"/>
    </xf>
    <xf numFmtId="179" fontId="12" fillId="0" borderId="61" xfId="5" applyNumberFormat="1" applyFont="1" applyFill="1" applyBorder="1" applyAlignment="1">
      <alignment vertical="center"/>
    </xf>
    <xf numFmtId="179" fontId="12" fillId="0" borderId="58" xfId="5" applyNumberFormat="1" applyFont="1" applyFill="1" applyBorder="1" applyAlignment="1">
      <alignment vertical="center"/>
    </xf>
    <xf numFmtId="179" fontId="12" fillId="0" borderId="62" xfId="5" applyNumberFormat="1" applyFont="1" applyFill="1" applyBorder="1" applyAlignment="1">
      <alignment vertical="center"/>
    </xf>
    <xf numFmtId="179" fontId="12" fillId="0" borderId="63" xfId="5" applyNumberFormat="1" applyFont="1" applyFill="1" applyBorder="1" applyAlignment="1">
      <alignment vertical="center"/>
    </xf>
    <xf numFmtId="179" fontId="12" fillId="0" borderId="64" xfId="5" applyNumberFormat="1" applyFont="1" applyFill="1" applyBorder="1" applyAlignment="1">
      <alignment vertical="center"/>
    </xf>
    <xf numFmtId="179" fontId="12" fillId="0" borderId="15" xfId="5" applyNumberFormat="1" applyFont="1" applyFill="1" applyBorder="1" applyAlignment="1">
      <alignment vertical="center"/>
    </xf>
    <xf numFmtId="179" fontId="12" fillId="0" borderId="65" xfId="5" applyNumberFormat="1" applyFont="1" applyFill="1" applyBorder="1" applyAlignment="1">
      <alignment vertical="center"/>
    </xf>
    <xf numFmtId="38" fontId="12" fillId="0" borderId="66" xfId="3" applyFont="1" applyFill="1" applyBorder="1" applyAlignment="1">
      <alignment vertical="center"/>
    </xf>
    <xf numFmtId="0" fontId="12" fillId="0" borderId="67" xfId="5" applyFont="1" applyFill="1" applyBorder="1" applyAlignment="1">
      <alignment horizontal="left" vertical="center" indent="1"/>
    </xf>
    <xf numFmtId="0" fontId="12" fillId="0" borderId="68" xfId="5" applyFont="1" applyFill="1" applyBorder="1" applyAlignment="1">
      <alignment horizontal="center" vertical="center"/>
    </xf>
    <xf numFmtId="181" fontId="12" fillId="0" borderId="69" xfId="5" applyNumberFormat="1" applyFont="1" applyFill="1" applyBorder="1" applyAlignment="1">
      <alignment horizontal="center" vertical="center"/>
    </xf>
    <xf numFmtId="181" fontId="12" fillId="0" borderId="70" xfId="5" applyNumberFormat="1" applyFont="1" applyFill="1" applyBorder="1" applyAlignment="1">
      <alignment horizontal="center" vertical="center"/>
    </xf>
    <xf numFmtId="0" fontId="12" fillId="0" borderId="71" xfId="5" applyFont="1" applyFill="1" applyBorder="1" applyAlignment="1">
      <alignment horizontal="center" vertical="center"/>
    </xf>
    <xf numFmtId="0" fontId="12" fillId="0" borderId="72" xfId="5" applyFont="1" applyFill="1" applyBorder="1" applyAlignment="1">
      <alignment horizontal="center" vertical="center"/>
    </xf>
    <xf numFmtId="38" fontId="12" fillId="0" borderId="72" xfId="3" applyFont="1" applyFill="1" applyBorder="1" applyAlignment="1">
      <alignment horizontal="center" vertical="center"/>
    </xf>
    <xf numFmtId="0" fontId="15" fillId="0" borderId="0" xfId="5" applyFont="1" applyFill="1" applyAlignment="1">
      <alignment vertical="center"/>
    </xf>
    <xf numFmtId="0" fontId="27" fillId="0" borderId="0" xfId="5" applyFont="1" applyFill="1" applyAlignment="1">
      <alignment vertical="center"/>
    </xf>
    <xf numFmtId="181" fontId="27" fillId="0" borderId="0" xfId="5" applyNumberFormat="1" applyFont="1" applyFill="1" applyAlignment="1">
      <alignment vertical="center"/>
    </xf>
    <xf numFmtId="0" fontId="14" fillId="0" borderId="0" xfId="5" applyFont="1" applyFill="1" applyAlignment="1">
      <alignment vertical="center"/>
    </xf>
    <xf numFmtId="0" fontId="27" fillId="0" borderId="0" xfId="5" applyFont="1" applyFill="1" applyAlignment="1"/>
    <xf numFmtId="0" fontId="25" fillId="0" borderId="0" xfId="5" applyNumberFormat="1" applyFont="1" applyFill="1" applyAlignment="1" applyProtection="1">
      <alignment vertical="center"/>
      <protection locked="0"/>
    </xf>
    <xf numFmtId="0" fontId="25" fillId="0" borderId="0" xfId="5" applyNumberFormat="1" applyFont="1" applyFill="1" applyAlignment="1" applyProtection="1">
      <alignment vertical="center" wrapText="1"/>
      <protection locked="0"/>
    </xf>
    <xf numFmtId="3" fontId="25" fillId="0" borderId="0" xfId="5" applyNumberFormat="1" applyFont="1" applyFill="1" applyAlignment="1" applyProtection="1">
      <alignment vertical="center" wrapText="1"/>
      <protection locked="0"/>
    </xf>
    <xf numFmtId="0" fontId="15" fillId="0" borderId="0" xfId="5" applyNumberFormat="1" applyFont="1" applyFill="1" applyAlignment="1" applyProtection="1">
      <alignment vertical="center" wrapText="1"/>
      <protection locked="0"/>
    </xf>
    <xf numFmtId="3" fontId="15" fillId="0" borderId="0" xfId="5" applyNumberFormat="1" applyFont="1" applyFill="1" applyAlignment="1" applyProtection="1">
      <alignment vertical="center" wrapText="1"/>
      <protection locked="0"/>
    </xf>
    <xf numFmtId="0" fontId="15" fillId="0" borderId="0" xfId="5" applyNumberFormat="1" applyFont="1" applyFill="1" applyAlignment="1" applyProtection="1">
      <alignment vertical="center"/>
      <protection locked="0"/>
    </xf>
    <xf numFmtId="0" fontId="25" fillId="0" borderId="0" xfId="5" applyNumberFormat="1" applyFont="1" applyFill="1" applyAlignment="1" applyProtection="1">
      <alignment vertical="center" shrinkToFit="1"/>
      <protection locked="0"/>
    </xf>
    <xf numFmtId="3" fontId="25" fillId="0" borderId="0" xfId="5" applyNumberFormat="1" applyFont="1" applyFill="1" applyAlignment="1" applyProtection="1">
      <alignment vertical="center" shrinkToFit="1"/>
      <protection locked="0"/>
    </xf>
    <xf numFmtId="0" fontId="25" fillId="0" borderId="0" xfId="5" applyNumberFormat="1" applyFont="1" applyFill="1" applyBorder="1" applyAlignment="1" applyProtection="1">
      <alignment vertical="center" shrinkToFit="1"/>
      <protection locked="0"/>
    </xf>
    <xf numFmtId="3" fontId="15" fillId="0" borderId="3" xfId="5" applyNumberFormat="1" applyFont="1" applyFill="1" applyBorder="1" applyAlignment="1" applyProtection="1">
      <alignment vertical="center" shrinkToFit="1"/>
      <protection locked="0"/>
    </xf>
    <xf numFmtId="185" fontId="15" fillId="0" borderId="3" xfId="5" applyNumberFormat="1" applyFont="1" applyFill="1" applyBorder="1" applyAlignment="1" applyProtection="1">
      <alignment vertical="center" shrinkToFit="1"/>
      <protection locked="0"/>
    </xf>
    <xf numFmtId="3" fontId="15" fillId="0" borderId="3" xfId="5" applyNumberFormat="1" applyFont="1" applyFill="1" applyBorder="1" applyAlignment="1" applyProtection="1">
      <alignment horizontal="right" vertical="center" shrinkToFit="1"/>
      <protection locked="0"/>
    </xf>
    <xf numFmtId="3" fontId="15" fillId="0" borderId="3" xfId="5" applyNumberFormat="1" applyFont="1" applyFill="1" applyBorder="1" applyAlignment="1" applyProtection="1">
      <alignment horizontal="right" vertical="center" wrapText="1" shrinkToFit="1"/>
      <protection locked="0"/>
    </xf>
    <xf numFmtId="0" fontId="15" fillId="0" borderId="3" xfId="5" applyNumberFormat="1" applyFont="1" applyFill="1" applyBorder="1" applyAlignment="1" applyProtection="1">
      <alignment horizontal="center" vertical="center" shrinkToFit="1"/>
      <protection locked="0"/>
    </xf>
    <xf numFmtId="3" fontId="15" fillId="0" borderId="80" xfId="5" applyNumberFormat="1" applyFont="1" applyFill="1" applyBorder="1" applyAlignment="1" applyProtection="1">
      <alignment vertical="center" shrinkToFit="1"/>
    </xf>
    <xf numFmtId="3" fontId="15" fillId="0" borderId="82" xfId="5" applyNumberFormat="1" applyFont="1" applyFill="1" applyBorder="1" applyAlignment="1" applyProtection="1">
      <alignment vertical="center" shrinkToFit="1"/>
    </xf>
    <xf numFmtId="0" fontId="15" fillId="0" borderId="82" xfId="5" applyNumberFormat="1" applyFont="1" applyFill="1" applyBorder="1" applyAlignment="1" applyProtection="1">
      <alignment horizontal="center" vertical="center" shrinkToFit="1"/>
      <protection locked="0"/>
    </xf>
    <xf numFmtId="3" fontId="25" fillId="0" borderId="0" xfId="5" applyNumberFormat="1" applyFont="1" applyFill="1" applyAlignment="1" applyProtection="1">
      <alignment vertical="center"/>
      <protection locked="0"/>
    </xf>
    <xf numFmtId="0" fontId="25" fillId="0" borderId="0" xfId="5" applyNumberFormat="1" applyFont="1" applyFill="1" applyBorder="1" applyAlignment="1" applyProtection="1">
      <alignment vertical="center"/>
      <protection locked="0"/>
    </xf>
    <xf numFmtId="3" fontId="15" fillId="0" borderId="55" xfId="5" applyNumberFormat="1" applyFont="1" applyFill="1" applyBorder="1" applyAlignment="1" applyProtection="1">
      <alignment vertical="center" wrapText="1"/>
      <protection locked="0"/>
    </xf>
    <xf numFmtId="3" fontId="28" fillId="0" borderId="3" xfId="5" applyNumberFormat="1" applyFont="1" applyFill="1" applyBorder="1" applyAlignment="1" applyProtection="1">
      <alignment vertical="center" wrapText="1"/>
    </xf>
    <xf numFmtId="3" fontId="15" fillId="0" borderId="3" xfId="5" applyNumberFormat="1" applyFont="1" applyFill="1" applyBorder="1" applyAlignment="1" applyProtection="1">
      <alignment vertical="center" wrapText="1"/>
      <protection locked="0"/>
    </xf>
    <xf numFmtId="3" fontId="15" fillId="0" borderId="3" xfId="5" applyNumberFormat="1" applyFont="1" applyFill="1" applyBorder="1" applyAlignment="1" applyProtection="1">
      <alignment vertical="center" wrapText="1"/>
    </xf>
    <xf numFmtId="3" fontId="15" fillId="0" borderId="84" xfId="5" applyNumberFormat="1" applyFont="1" applyFill="1" applyBorder="1" applyAlignment="1" applyProtection="1">
      <alignment vertical="center" wrapText="1"/>
    </xf>
    <xf numFmtId="0" fontId="15" fillId="0" borderId="77" xfId="5" applyNumberFormat="1" applyFont="1" applyFill="1" applyBorder="1" applyAlignment="1" applyProtection="1">
      <alignment horizontal="center" vertical="center"/>
      <protection locked="0"/>
    </xf>
    <xf numFmtId="3" fontId="15" fillId="0" borderId="14" xfId="5" applyNumberFormat="1" applyFont="1" applyFill="1" applyBorder="1" applyAlignment="1" applyProtection="1">
      <alignment vertical="center" wrapText="1"/>
      <protection locked="0"/>
    </xf>
    <xf numFmtId="3" fontId="28" fillId="0" borderId="86" xfId="5" applyNumberFormat="1" applyFont="1" applyFill="1" applyBorder="1" applyAlignment="1" applyProtection="1">
      <alignment vertical="center" wrapText="1"/>
    </xf>
    <xf numFmtId="3" fontId="15" fillId="0" borderId="49" xfId="5" applyNumberFormat="1" applyFont="1" applyFill="1" applyBorder="1" applyAlignment="1" applyProtection="1">
      <alignment vertical="center" wrapText="1"/>
      <protection locked="0"/>
    </xf>
    <xf numFmtId="3" fontId="28" fillId="0" borderId="87" xfId="5" applyNumberFormat="1" applyFont="1" applyFill="1" applyBorder="1" applyAlignment="1" applyProtection="1">
      <alignment vertical="center" wrapText="1"/>
    </xf>
    <xf numFmtId="3" fontId="28" fillId="0" borderId="15" xfId="5" applyNumberFormat="1" applyFont="1" applyFill="1" applyBorder="1" applyAlignment="1" applyProtection="1">
      <alignment vertical="center" wrapText="1"/>
    </xf>
    <xf numFmtId="0" fontId="15" fillId="0" borderId="49" xfId="5" applyNumberFormat="1" applyFont="1" applyFill="1" applyBorder="1" applyAlignment="1" applyProtection="1">
      <alignment horizontal="center" vertical="center"/>
      <protection locked="0"/>
    </xf>
    <xf numFmtId="3" fontId="28" fillId="0" borderId="83" xfId="5" applyNumberFormat="1" applyFont="1" applyFill="1" applyBorder="1" applyAlignment="1" applyProtection="1">
      <alignment vertical="center" wrapText="1"/>
    </xf>
    <xf numFmtId="3" fontId="28" fillId="0" borderId="89" xfId="5" applyNumberFormat="1" applyFont="1" applyFill="1" applyBorder="1" applyAlignment="1" applyProtection="1">
      <alignment vertical="center" wrapText="1"/>
    </xf>
    <xf numFmtId="3" fontId="28" fillId="0" borderId="58" xfId="5" applyNumberFormat="1" applyFont="1" applyFill="1" applyBorder="1" applyAlignment="1" applyProtection="1">
      <alignment vertical="center" wrapText="1"/>
    </xf>
    <xf numFmtId="3" fontId="15" fillId="0" borderId="14" xfId="5" applyNumberFormat="1" applyFont="1" applyFill="1" applyBorder="1" applyAlignment="1" applyProtection="1">
      <alignment vertical="center" wrapText="1"/>
    </xf>
    <xf numFmtId="0" fontId="15" fillId="0" borderId="49" xfId="5" applyNumberFormat="1" applyFont="1" applyFill="1" applyBorder="1" applyAlignment="1" applyProtection="1">
      <alignment horizontal="center" vertical="center" wrapText="1"/>
      <protection locked="0"/>
    </xf>
    <xf numFmtId="3" fontId="28" fillId="0" borderId="53" xfId="5" applyNumberFormat="1" applyFont="1" applyFill="1" applyBorder="1" applyAlignment="1" applyProtection="1">
      <alignment vertical="center" wrapText="1"/>
    </xf>
    <xf numFmtId="0" fontId="25" fillId="0" borderId="3" xfId="5" applyNumberFormat="1" applyFont="1" applyFill="1" applyBorder="1" applyAlignment="1" applyProtection="1">
      <alignment vertical="center" wrapText="1"/>
      <protection locked="0"/>
    </xf>
    <xf numFmtId="185" fontId="15" fillId="0" borderId="19" xfId="5" applyNumberFormat="1" applyFont="1" applyFill="1" applyBorder="1" applyAlignment="1" applyProtection="1">
      <alignment vertical="center" wrapText="1"/>
    </xf>
    <xf numFmtId="185" fontId="15" fillId="0" borderId="46" xfId="5" applyNumberFormat="1" applyFont="1" applyFill="1" applyBorder="1" applyAlignment="1" applyProtection="1">
      <alignment vertical="center" wrapText="1"/>
    </xf>
    <xf numFmtId="3" fontId="15" fillId="0" borderId="49" xfId="5" applyNumberFormat="1" applyFont="1" applyFill="1" applyBorder="1" applyAlignment="1" applyProtection="1">
      <alignment vertical="center" wrapText="1"/>
    </xf>
    <xf numFmtId="3" fontId="15" fillId="0" borderId="46" xfId="5" applyNumberFormat="1" applyFont="1" applyFill="1" applyBorder="1" applyAlignment="1" applyProtection="1">
      <alignment vertical="center" wrapText="1"/>
    </xf>
    <xf numFmtId="38" fontId="15" fillId="0" borderId="88" xfId="6" applyFont="1" applyFill="1" applyBorder="1" applyAlignment="1" applyProtection="1">
      <alignment horizontal="center" vertical="center"/>
    </xf>
    <xf numFmtId="3" fontId="15" fillId="0" borderId="15" xfId="5" applyNumberFormat="1" applyFont="1" applyFill="1" applyBorder="1" applyAlignment="1" applyProtection="1">
      <alignment vertical="center" wrapText="1"/>
    </xf>
    <xf numFmtId="3" fontId="15" fillId="0" borderId="50" xfId="5" applyNumberFormat="1" applyFont="1" applyFill="1" applyBorder="1" applyAlignment="1" applyProtection="1">
      <alignment vertical="center" wrapText="1"/>
    </xf>
    <xf numFmtId="3" fontId="15" fillId="0" borderId="50" xfId="5" applyNumberFormat="1" applyFont="1" applyFill="1" applyBorder="1" applyAlignment="1" applyProtection="1">
      <alignment vertical="center" wrapText="1"/>
      <protection locked="0"/>
    </xf>
    <xf numFmtId="3" fontId="28" fillId="0" borderId="84" xfId="5" applyNumberFormat="1" applyFont="1" applyFill="1" applyBorder="1" applyAlignment="1" applyProtection="1">
      <alignment vertical="center" wrapText="1"/>
    </xf>
    <xf numFmtId="3" fontId="28" fillId="0" borderId="14" xfId="5" applyNumberFormat="1" applyFont="1" applyFill="1" applyBorder="1" applyAlignment="1" applyProtection="1">
      <alignment vertical="center" wrapText="1"/>
    </xf>
    <xf numFmtId="3" fontId="28" fillId="0" borderId="46" xfId="5" applyNumberFormat="1" applyFont="1" applyFill="1" applyBorder="1" applyAlignment="1" applyProtection="1">
      <alignment vertical="center" wrapText="1"/>
    </xf>
    <xf numFmtId="3" fontId="28" fillId="0" borderId="50" xfId="5" applyNumberFormat="1" applyFont="1" applyFill="1" applyBorder="1" applyAlignment="1" applyProtection="1">
      <alignment vertical="center" wrapText="1"/>
    </xf>
    <xf numFmtId="3" fontId="28" fillId="0" borderId="3" xfId="5" applyNumberFormat="1" applyFont="1" applyFill="1" applyBorder="1" applyAlignment="1" applyProtection="1">
      <alignment vertical="center" wrapText="1"/>
      <protection locked="0"/>
    </xf>
    <xf numFmtId="3" fontId="28" fillId="0" borderId="50" xfId="5" applyNumberFormat="1" applyFont="1" applyFill="1" applyBorder="1" applyAlignment="1" applyProtection="1">
      <alignment vertical="center" wrapText="1"/>
      <protection locked="0"/>
    </xf>
    <xf numFmtId="3" fontId="15" fillId="0" borderId="65" xfId="5" applyNumberFormat="1" applyFont="1" applyFill="1" applyBorder="1" applyAlignment="1" applyProtection="1">
      <alignment vertical="center" wrapText="1"/>
      <protection locked="0"/>
    </xf>
    <xf numFmtId="3" fontId="15" fillId="0" borderId="15" xfId="5" applyNumberFormat="1" applyFont="1" applyFill="1" applyBorder="1" applyAlignment="1" applyProtection="1">
      <alignment vertical="center" wrapText="1"/>
      <protection locked="0"/>
    </xf>
    <xf numFmtId="3" fontId="15" fillId="0" borderId="83" xfId="5" applyNumberFormat="1" applyFont="1" applyFill="1" applyBorder="1" applyAlignment="1" applyProtection="1">
      <alignment vertical="center" wrapText="1"/>
      <protection locked="0"/>
    </xf>
    <xf numFmtId="0" fontId="15" fillId="0" borderId="65" xfId="5" applyNumberFormat="1" applyFont="1" applyFill="1" applyBorder="1" applyAlignment="1" applyProtection="1">
      <alignment horizontal="center" vertical="center"/>
      <protection locked="0"/>
    </xf>
    <xf numFmtId="0" fontId="30" fillId="0" borderId="0" xfId="5" applyNumberFormat="1" applyFont="1" applyFill="1" applyAlignment="1" applyProtection="1">
      <alignment vertical="center"/>
      <protection locked="0"/>
    </xf>
    <xf numFmtId="0" fontId="30" fillId="0" borderId="0" xfId="5" applyNumberFormat="1" applyFont="1" applyFill="1" applyBorder="1" applyAlignment="1" applyProtection="1">
      <alignment horizontal="center" vertical="center" wrapText="1"/>
      <protection locked="0"/>
    </xf>
    <xf numFmtId="0" fontId="31" fillId="0" borderId="81" xfId="5" applyNumberFormat="1" applyFont="1" applyFill="1" applyBorder="1" applyAlignment="1" applyProtection="1">
      <alignment horizontal="center" vertical="center" wrapText="1"/>
      <protection locked="0"/>
    </xf>
    <xf numFmtId="0" fontId="31" fillId="0" borderId="82" xfId="5" applyNumberFormat="1" applyFont="1" applyFill="1" applyBorder="1" applyAlignment="1" applyProtection="1">
      <alignment horizontal="center" vertical="center" wrapText="1"/>
      <protection locked="0"/>
    </xf>
    <xf numFmtId="0" fontId="31" fillId="0" borderId="92" xfId="5" applyNumberFormat="1" applyFont="1" applyFill="1" applyBorder="1" applyAlignment="1" applyProtection="1">
      <alignment horizontal="center" vertical="center" wrapText="1"/>
      <protection locked="0"/>
    </xf>
    <xf numFmtId="0" fontId="31" fillId="0" borderId="21" xfId="5" applyNumberFormat="1" applyFont="1" applyFill="1" applyBorder="1" applyAlignment="1" applyProtection="1">
      <alignment horizontal="center" vertical="center" wrapText="1"/>
      <protection locked="0"/>
    </xf>
    <xf numFmtId="0" fontId="31" fillId="0" borderId="93" xfId="5" applyNumberFormat="1" applyFont="1" applyFill="1" applyBorder="1" applyAlignment="1" applyProtection="1">
      <alignment horizontal="center" vertical="center" wrapText="1"/>
      <protection locked="0"/>
    </xf>
    <xf numFmtId="0" fontId="31" fillId="0" borderId="82" xfId="5" applyNumberFormat="1" applyFont="1" applyFill="1" applyBorder="1" applyAlignment="1" applyProtection="1">
      <alignment horizontal="center" vertical="center"/>
      <protection locked="0"/>
    </xf>
    <xf numFmtId="0" fontId="15" fillId="0" borderId="21" xfId="5" applyNumberFormat="1" applyFont="1" applyFill="1" applyBorder="1" applyAlignment="1" applyProtection="1">
      <alignment horizontal="center" vertical="center" wrapText="1"/>
      <protection locked="0"/>
    </xf>
    <xf numFmtId="0" fontId="15" fillId="0" borderId="7" xfId="5" applyNumberFormat="1" applyFont="1" applyFill="1" applyBorder="1" applyAlignment="1" applyProtection="1">
      <alignment horizontal="center" vertical="center" wrapText="1"/>
      <protection locked="0"/>
    </xf>
    <xf numFmtId="0" fontId="15" fillId="0" borderId="93" xfId="5" applyNumberFormat="1" applyFont="1" applyFill="1" applyBorder="1" applyAlignment="1" applyProtection="1">
      <alignment horizontal="center" vertical="center" wrapText="1"/>
      <protection locked="0"/>
    </xf>
    <xf numFmtId="0" fontId="31" fillId="0" borderId="63" xfId="5" applyNumberFormat="1" applyFont="1" applyFill="1" applyBorder="1" applyAlignment="1" applyProtection="1">
      <alignment horizontal="center" vertical="center" wrapText="1"/>
      <protection locked="0"/>
    </xf>
    <xf numFmtId="0" fontId="31" fillId="0" borderId="7" xfId="5" applyNumberFormat="1" applyFont="1" applyFill="1" applyBorder="1" applyAlignment="1" applyProtection="1">
      <alignment horizontal="center" vertical="center" wrapText="1"/>
      <protection locked="0"/>
    </xf>
    <xf numFmtId="0" fontId="31" fillId="0" borderId="8" xfId="5" applyNumberFormat="1" applyFont="1" applyFill="1" applyBorder="1" applyAlignment="1" applyProtection="1">
      <alignment horizontal="center" vertical="center"/>
      <protection locked="0"/>
    </xf>
    <xf numFmtId="0" fontId="15" fillId="0" borderId="15" xfId="5" applyNumberFormat="1" applyFont="1" applyFill="1" applyBorder="1" applyAlignment="1" applyProtection="1">
      <alignment horizontal="center" vertical="center" wrapText="1"/>
      <protection locked="0"/>
    </xf>
    <xf numFmtId="0" fontId="15" fillId="0" borderId="65" xfId="5" applyNumberFormat="1" applyFont="1" applyFill="1" applyBorder="1" applyAlignment="1" applyProtection="1">
      <alignment horizontal="center" vertical="center" wrapText="1"/>
      <protection locked="0"/>
    </xf>
    <xf numFmtId="0" fontId="15" fillId="0" borderId="33" xfId="5" applyNumberFormat="1" applyFont="1" applyFill="1" applyBorder="1" applyAlignment="1" applyProtection="1">
      <alignment horizontal="center" vertical="center" wrapText="1"/>
      <protection locked="0"/>
    </xf>
    <xf numFmtId="0" fontId="15" fillId="0" borderId="86" xfId="5" applyNumberFormat="1" applyFont="1" applyFill="1" applyBorder="1" applyAlignment="1" applyProtection="1">
      <alignment horizontal="center" vertical="center" wrapText="1"/>
      <protection locked="0"/>
    </xf>
    <xf numFmtId="0" fontId="24" fillId="0" borderId="0" xfId="5" applyNumberFormat="1" applyFont="1" applyFill="1" applyAlignment="1" applyProtection="1">
      <alignment vertical="center"/>
      <protection locked="0"/>
    </xf>
    <xf numFmtId="0" fontId="24" fillId="0" borderId="0" xfId="5" applyNumberFormat="1" applyFont="1" applyFill="1" applyBorder="1" applyAlignment="1" applyProtection="1">
      <alignment vertical="center"/>
      <protection locked="0"/>
    </xf>
    <xf numFmtId="0" fontId="16" fillId="0" borderId="0" xfId="5" applyNumberFormat="1" applyFont="1" applyFill="1" applyAlignment="1" applyProtection="1">
      <alignment vertical="center" wrapText="1"/>
      <protection locked="0"/>
    </xf>
    <xf numFmtId="0" fontId="16" fillId="0" borderId="0" xfId="5" applyNumberFormat="1" applyFont="1" applyFill="1" applyAlignment="1" applyProtection="1">
      <alignment vertical="center"/>
      <protection locked="0"/>
    </xf>
    <xf numFmtId="0" fontId="25" fillId="0" borderId="0" xfId="5" applyFont="1" applyFill="1" applyAlignment="1" applyProtection="1">
      <alignment vertical="center"/>
      <protection locked="0"/>
    </xf>
    <xf numFmtId="3" fontId="15" fillId="0" borderId="0" xfId="5" applyNumberFormat="1" applyFont="1" applyFill="1" applyAlignment="1" applyProtection="1">
      <alignment vertical="center"/>
      <protection locked="0"/>
    </xf>
    <xf numFmtId="176" fontId="15" fillId="0" borderId="0" xfId="5" applyNumberFormat="1" applyFont="1" applyFill="1" applyAlignment="1" applyProtection="1">
      <alignment vertical="center"/>
      <protection locked="0"/>
    </xf>
    <xf numFmtId="176" fontId="29" fillId="0" borderId="7" xfId="5" applyNumberFormat="1" applyFont="1" applyFill="1" applyBorder="1" applyAlignment="1" applyProtection="1">
      <alignment vertical="center"/>
    </xf>
    <xf numFmtId="3" fontId="28" fillId="0" borderId="82" xfId="5" applyNumberFormat="1" applyFont="1" applyFill="1" applyBorder="1" applyAlignment="1" applyProtection="1">
      <alignment vertical="center"/>
    </xf>
    <xf numFmtId="3" fontId="28" fillId="0" borderId="81" xfId="5" applyNumberFormat="1" applyFont="1" applyFill="1" applyBorder="1" applyAlignment="1" applyProtection="1">
      <alignment vertical="center"/>
    </xf>
    <xf numFmtId="0" fontId="15" fillId="0" borderId="81" xfId="5" applyNumberFormat="1" applyFont="1" applyFill="1" applyBorder="1" applyAlignment="1" applyProtection="1">
      <alignment horizontal="center" vertical="center"/>
      <protection locked="0"/>
    </xf>
    <xf numFmtId="184" fontId="29" fillId="0" borderId="100" xfId="5" applyNumberFormat="1" applyFont="1" applyFill="1" applyBorder="1" applyAlignment="1" applyProtection="1">
      <alignment vertical="center"/>
    </xf>
    <xf numFmtId="3" fontId="28" fillId="0" borderId="101" xfId="5" applyNumberFormat="1" applyFont="1" applyFill="1" applyBorder="1" applyAlignment="1" applyProtection="1">
      <alignment vertical="center"/>
    </xf>
    <xf numFmtId="3" fontId="28" fillId="0" borderId="102" xfId="5" applyNumberFormat="1" applyFont="1" applyFill="1" applyBorder="1" applyAlignment="1" applyProtection="1">
      <alignment vertical="center"/>
    </xf>
    <xf numFmtId="3" fontId="15" fillId="0" borderId="102" xfId="5" applyNumberFormat="1" applyFont="1" applyFill="1" applyBorder="1" applyAlignment="1" applyProtection="1">
      <alignment vertical="center"/>
      <protection locked="0"/>
    </xf>
    <xf numFmtId="38" fontId="28" fillId="0" borderId="102" xfId="6" applyFont="1" applyFill="1" applyBorder="1" applyAlignment="1" applyProtection="1">
      <alignment vertical="center"/>
      <protection locked="0"/>
    </xf>
    <xf numFmtId="3" fontId="28" fillId="0" borderId="102" xfId="5" applyNumberFormat="1" applyFont="1" applyFill="1" applyBorder="1" applyAlignment="1" applyProtection="1">
      <alignment vertical="center"/>
      <protection locked="0"/>
    </xf>
    <xf numFmtId="0" fontId="15" fillId="0" borderId="102" xfId="5" applyNumberFormat="1" applyFont="1" applyFill="1" applyBorder="1" applyAlignment="1" applyProtection="1">
      <alignment horizontal="center" vertical="center"/>
      <protection locked="0"/>
    </xf>
    <xf numFmtId="184" fontId="29" fillId="0" borderId="3" xfId="5" applyNumberFormat="1" applyFont="1" applyFill="1" applyBorder="1" applyAlignment="1" applyProtection="1">
      <alignment vertical="center"/>
    </xf>
    <xf numFmtId="3" fontId="28" fillId="0" borderId="19" xfId="5" applyNumberFormat="1" applyFont="1" applyFill="1" applyBorder="1" applyAlignment="1" applyProtection="1">
      <alignment vertical="center"/>
    </xf>
    <xf numFmtId="3" fontId="28" fillId="0" borderId="46" xfId="5" applyNumberFormat="1" applyFont="1" applyFill="1" applyBorder="1" applyAlignment="1" applyProtection="1">
      <alignment vertical="center"/>
    </xf>
    <xf numFmtId="3" fontId="15" fillId="0" borderId="46" xfId="5" applyNumberFormat="1" applyFont="1" applyFill="1" applyBorder="1" applyAlignment="1" applyProtection="1">
      <alignment vertical="center"/>
      <protection locked="0"/>
    </xf>
    <xf numFmtId="38" fontId="28" fillId="0" borderId="46" xfId="6" applyFont="1" applyFill="1" applyBorder="1" applyAlignment="1" applyProtection="1">
      <alignment vertical="center"/>
      <protection locked="0"/>
    </xf>
    <xf numFmtId="3" fontId="28" fillId="0" borderId="46" xfId="5" applyNumberFormat="1" applyFont="1" applyFill="1" applyBorder="1" applyAlignment="1" applyProtection="1">
      <alignment vertical="center"/>
      <protection locked="0"/>
    </xf>
    <xf numFmtId="0" fontId="15" fillId="0" borderId="46" xfId="5" applyNumberFormat="1" applyFont="1" applyFill="1" applyBorder="1" applyAlignment="1" applyProtection="1">
      <alignment horizontal="center" vertical="center"/>
      <protection locked="0"/>
    </xf>
    <xf numFmtId="176" fontId="29" fillId="0" borderId="3" xfId="5" applyNumberFormat="1" applyFont="1" applyFill="1" applyBorder="1" applyAlignment="1" applyProtection="1">
      <alignment vertical="center"/>
    </xf>
    <xf numFmtId="3" fontId="15" fillId="0" borderId="46" xfId="5" applyNumberFormat="1" applyFont="1" applyFill="1" applyBorder="1" applyAlignment="1" applyProtection="1">
      <alignment vertical="center"/>
    </xf>
    <xf numFmtId="38" fontId="15" fillId="0" borderId="46" xfId="6" applyFont="1" applyFill="1" applyBorder="1" applyAlignment="1" applyProtection="1">
      <alignment vertical="center"/>
      <protection locked="0"/>
    </xf>
    <xf numFmtId="3" fontId="28" fillId="0" borderId="76" xfId="5" applyNumberFormat="1" applyFont="1" applyFill="1" applyBorder="1" applyAlignment="1" applyProtection="1">
      <alignment vertical="center"/>
      <protection locked="0"/>
    </xf>
    <xf numFmtId="38" fontId="15" fillId="0" borderId="76" xfId="6" applyFont="1" applyFill="1" applyBorder="1" applyAlignment="1" applyProtection="1">
      <alignment vertical="center"/>
      <protection locked="0"/>
    </xf>
    <xf numFmtId="38" fontId="28" fillId="0" borderId="76" xfId="6" applyFont="1" applyFill="1" applyBorder="1" applyAlignment="1" applyProtection="1">
      <alignment vertical="center"/>
      <protection locked="0"/>
    </xf>
    <xf numFmtId="0" fontId="25" fillId="0" borderId="0" xfId="5" applyNumberFormat="1" applyFont="1" applyFill="1" applyBorder="1" applyAlignment="1" applyProtection="1">
      <alignment horizontal="center" vertical="center"/>
      <protection locked="0"/>
    </xf>
    <xf numFmtId="0" fontId="25" fillId="0" borderId="0" xfId="5" applyNumberFormat="1" applyFont="1" applyFill="1" applyAlignment="1" applyProtection="1">
      <alignment horizontal="center" vertical="center"/>
      <protection locked="0"/>
    </xf>
    <xf numFmtId="0" fontId="25" fillId="0" borderId="0" xfId="5" applyFont="1" applyFill="1" applyBorder="1" applyAlignment="1" applyProtection="1">
      <alignment vertical="center"/>
      <protection locked="0"/>
    </xf>
    <xf numFmtId="0" fontId="25" fillId="0" borderId="7" xfId="5" applyNumberFormat="1" applyFont="1" applyFill="1" applyBorder="1" applyAlignment="1" applyProtection="1">
      <alignment horizontal="center" vertical="center"/>
      <protection locked="0"/>
    </xf>
    <xf numFmtId="0" fontId="25" fillId="0" borderId="61" xfId="5" applyFont="1" applyFill="1" applyBorder="1" applyAlignment="1" applyProtection="1">
      <alignment horizontal="center" vertical="center"/>
      <protection locked="0"/>
    </xf>
    <xf numFmtId="0" fontId="25" fillId="0" borderId="58" xfId="5" applyFont="1" applyFill="1" applyBorder="1" applyAlignment="1" applyProtection="1">
      <alignment horizontal="center" vertical="center" wrapText="1"/>
      <protection locked="0"/>
    </xf>
    <xf numFmtId="0" fontId="25" fillId="0" borderId="58" xfId="5" applyFont="1" applyFill="1" applyBorder="1" applyAlignment="1" applyProtection="1">
      <alignment horizontal="center" vertical="center"/>
      <protection locked="0"/>
    </xf>
    <xf numFmtId="0" fontId="25" fillId="0" borderId="58" xfId="5" applyNumberFormat="1" applyFont="1" applyFill="1" applyBorder="1" applyAlignment="1" applyProtection="1">
      <alignment horizontal="center" vertical="center"/>
      <protection locked="0"/>
    </xf>
    <xf numFmtId="0" fontId="25" fillId="0" borderId="15" xfId="5" applyNumberFormat="1" applyFont="1" applyFill="1" applyBorder="1" applyAlignment="1" applyProtection="1">
      <alignment horizontal="center" vertical="center"/>
      <protection locked="0"/>
    </xf>
    <xf numFmtId="0" fontId="25" fillId="0" borderId="46" xfId="5" applyNumberFormat="1" applyFont="1" applyFill="1" applyBorder="1" applyAlignment="1" applyProtection="1">
      <alignment horizontal="center" vertical="center" wrapText="1"/>
      <protection locked="0"/>
    </xf>
    <xf numFmtId="0" fontId="25" fillId="0" borderId="14" xfId="5" applyNumberFormat="1" applyFont="1" applyFill="1" applyBorder="1" applyAlignment="1" applyProtection="1">
      <alignment horizontal="center" vertical="center"/>
      <protection locked="0"/>
    </xf>
    <xf numFmtId="0" fontId="17" fillId="0" borderId="0" xfId="5" applyFont="1" applyFill="1" applyAlignment="1" applyProtection="1">
      <alignment horizontal="right" vertical="center"/>
      <protection locked="0"/>
    </xf>
    <xf numFmtId="0" fontId="17" fillId="0" borderId="0" xfId="5" applyNumberFormat="1" applyFont="1" applyFill="1" applyAlignment="1" applyProtection="1">
      <alignment horizontal="right" vertical="center"/>
      <protection locked="0"/>
    </xf>
    <xf numFmtId="0" fontId="15" fillId="0" borderId="0" xfId="5" applyNumberFormat="1" applyFont="1" applyFill="1" applyAlignment="1" applyProtection="1">
      <alignment horizontal="center" vertical="center"/>
      <protection locked="0"/>
    </xf>
    <xf numFmtId="0" fontId="24" fillId="0" borderId="0" xfId="5" applyFont="1" applyFill="1" applyAlignment="1" applyProtection="1">
      <alignment vertical="center"/>
      <protection locked="0"/>
    </xf>
    <xf numFmtId="0" fontId="25" fillId="0" borderId="0" xfId="5" applyNumberFormat="1" applyFont="1" applyFill="1" applyAlignment="1" applyProtection="1">
      <alignment horizontal="right"/>
      <protection locked="0"/>
    </xf>
    <xf numFmtId="0" fontId="34" fillId="0" borderId="0" xfId="5" applyFont="1" applyFill="1" applyAlignment="1" applyProtection="1">
      <alignment vertical="center"/>
      <protection locked="0"/>
    </xf>
    <xf numFmtId="0" fontId="34" fillId="0" borderId="0" xfId="5" applyNumberFormat="1" applyFont="1" applyFill="1" applyAlignment="1" applyProtection="1">
      <alignment vertical="center"/>
      <protection locked="0"/>
    </xf>
    <xf numFmtId="38" fontId="29" fillId="0" borderId="33" xfId="5" applyNumberFormat="1" applyFont="1" applyFill="1" applyBorder="1" applyAlignment="1" applyProtection="1">
      <alignment vertical="center"/>
    </xf>
    <xf numFmtId="3" fontId="28" fillId="0" borderId="58" xfId="5" applyNumberFormat="1" applyFont="1" applyFill="1" applyBorder="1" applyAlignment="1" applyProtection="1">
      <alignment vertical="center" wrapText="1"/>
      <protection locked="0"/>
    </xf>
    <xf numFmtId="3" fontId="28" fillId="0" borderId="65" xfId="5" applyNumberFormat="1" applyFont="1" applyFill="1" applyBorder="1" applyAlignment="1" applyProtection="1">
      <alignment vertical="center" wrapText="1"/>
      <protection locked="0"/>
    </xf>
    <xf numFmtId="3" fontId="28" fillId="0" borderId="91" xfId="5" applyNumberFormat="1" applyFont="1" applyFill="1" applyBorder="1" applyAlignment="1" applyProtection="1">
      <alignment vertical="center" wrapText="1"/>
    </xf>
    <xf numFmtId="3" fontId="28" fillId="0" borderId="49" xfId="5" applyNumberFormat="1" applyFont="1" applyFill="1" applyBorder="1" applyAlignment="1" applyProtection="1">
      <alignment vertical="center" wrapText="1"/>
    </xf>
    <xf numFmtId="185" fontId="28" fillId="0" borderId="91" xfId="5" applyNumberFormat="1" applyFont="1" applyFill="1" applyBorder="1" applyAlignment="1" applyProtection="1">
      <alignment vertical="center" wrapText="1"/>
    </xf>
    <xf numFmtId="185" fontId="28" fillId="0" borderId="46" xfId="5" applyNumberFormat="1" applyFont="1" applyFill="1" applyBorder="1" applyAlignment="1" applyProtection="1">
      <alignment vertical="center" wrapText="1"/>
    </xf>
    <xf numFmtId="185" fontId="28" fillId="0" borderId="19" xfId="5" applyNumberFormat="1" applyFont="1" applyFill="1" applyBorder="1" applyAlignment="1" applyProtection="1">
      <alignment vertical="center" wrapText="1"/>
    </xf>
    <xf numFmtId="3" fontId="28" fillId="0" borderId="0" xfId="5" applyNumberFormat="1" applyFont="1" applyFill="1" applyBorder="1" applyAlignment="1" applyProtection="1">
      <alignment vertical="center" wrapText="1"/>
      <protection locked="0"/>
    </xf>
    <xf numFmtId="3" fontId="28" fillId="0" borderId="0" xfId="5" applyNumberFormat="1" applyFont="1" applyFill="1" applyBorder="1" applyAlignment="1" applyProtection="1">
      <alignment vertical="center" wrapText="1"/>
    </xf>
    <xf numFmtId="3" fontId="28" fillId="0" borderId="13" xfId="5" applyNumberFormat="1" applyFont="1" applyFill="1" applyBorder="1" applyAlignment="1" applyProtection="1">
      <alignment vertical="center" wrapText="1"/>
    </xf>
    <xf numFmtId="3" fontId="28" fillId="0" borderId="78" xfId="5" applyNumberFormat="1" applyFont="1" applyFill="1" applyBorder="1" applyAlignment="1" applyProtection="1">
      <alignment vertical="center" wrapText="1"/>
    </xf>
    <xf numFmtId="3" fontId="28" fillId="0" borderId="65" xfId="5" applyNumberFormat="1" applyFont="1" applyFill="1" applyBorder="1" applyAlignment="1" applyProtection="1">
      <alignment vertical="center" wrapText="1"/>
    </xf>
    <xf numFmtId="38" fontId="29" fillId="0" borderId="47" xfId="5" applyNumberFormat="1" applyFont="1" applyFill="1" applyBorder="1" applyAlignment="1" applyProtection="1">
      <alignment vertical="center"/>
    </xf>
    <xf numFmtId="3" fontId="28" fillId="0" borderId="49" xfId="5" applyNumberFormat="1" applyFont="1" applyFill="1" applyBorder="1" applyAlignment="1" applyProtection="1">
      <alignment vertical="center" wrapText="1"/>
      <protection locked="0"/>
    </xf>
    <xf numFmtId="3" fontId="28" fillId="0" borderId="16" xfId="5" applyNumberFormat="1" applyFont="1" applyFill="1" applyBorder="1" applyAlignment="1" applyProtection="1">
      <alignment vertical="center" wrapText="1"/>
    </xf>
    <xf numFmtId="3" fontId="28" fillId="0" borderId="19" xfId="5" applyNumberFormat="1" applyFont="1" applyFill="1" applyBorder="1" applyAlignment="1" applyProtection="1">
      <alignment vertical="center" wrapText="1"/>
      <protection locked="0"/>
    </xf>
    <xf numFmtId="3" fontId="28" fillId="0" borderId="89" xfId="5" applyNumberFormat="1" applyFont="1" applyFill="1" applyBorder="1" applyAlignment="1" applyProtection="1">
      <alignment vertical="center" wrapText="1"/>
      <protection locked="0"/>
    </xf>
    <xf numFmtId="3" fontId="28" fillId="0" borderId="90" xfId="5" applyNumberFormat="1" applyFont="1" applyFill="1" applyBorder="1" applyAlignment="1" applyProtection="1">
      <alignment vertical="center" wrapText="1"/>
    </xf>
    <xf numFmtId="38" fontId="28" fillId="0" borderId="88" xfId="6" applyFont="1" applyFill="1" applyBorder="1" applyAlignment="1" applyProtection="1">
      <alignment horizontal="center" vertical="center"/>
    </xf>
    <xf numFmtId="3" fontId="28" fillId="0" borderId="5" xfId="5" applyNumberFormat="1" applyFont="1" applyFill="1" applyBorder="1" applyAlignment="1" applyProtection="1">
      <alignment vertical="center" wrapText="1"/>
    </xf>
    <xf numFmtId="3" fontId="28" fillId="0" borderId="5" xfId="5" applyNumberFormat="1" applyFont="1" applyFill="1" applyBorder="1" applyAlignment="1" applyProtection="1">
      <alignment vertical="center" wrapText="1"/>
      <protection locked="0"/>
    </xf>
    <xf numFmtId="38" fontId="28" fillId="0" borderId="85" xfId="6" applyFont="1" applyFill="1" applyBorder="1" applyAlignment="1" applyProtection="1">
      <alignment horizontal="center" vertical="center"/>
    </xf>
    <xf numFmtId="3" fontId="28" fillId="0" borderId="77" xfId="5" applyNumberFormat="1" applyFont="1" applyFill="1" applyBorder="1" applyAlignment="1" applyProtection="1">
      <alignment vertical="center" wrapText="1"/>
      <protection locked="0"/>
    </xf>
    <xf numFmtId="3" fontId="28" fillId="0" borderId="76" xfId="5" applyNumberFormat="1" applyFont="1" applyFill="1" applyBorder="1" applyAlignment="1" applyProtection="1">
      <alignment vertical="center" wrapText="1"/>
    </xf>
    <xf numFmtId="3" fontId="28" fillId="0" borderId="8" xfId="5" applyNumberFormat="1" applyFont="1" applyFill="1" applyBorder="1" applyAlignment="1" applyProtection="1">
      <alignment vertical="center" shrinkToFit="1"/>
    </xf>
    <xf numFmtId="3" fontId="28" fillId="0" borderId="81" xfId="5" applyNumberFormat="1" applyFont="1" applyFill="1" applyBorder="1" applyAlignment="1" applyProtection="1">
      <alignment vertical="center" shrinkToFit="1"/>
    </xf>
    <xf numFmtId="3" fontId="28" fillId="0" borderId="82" xfId="5" applyNumberFormat="1" applyFont="1" applyFill="1" applyBorder="1" applyAlignment="1" applyProtection="1">
      <alignment vertical="center" shrinkToFit="1"/>
    </xf>
    <xf numFmtId="3" fontId="28" fillId="0" borderId="76" xfId="5" applyNumberFormat="1" applyFont="1" applyFill="1" applyBorder="1" applyAlignment="1" applyProtection="1">
      <alignment vertical="center" shrinkToFit="1"/>
    </xf>
    <xf numFmtId="3" fontId="28" fillId="0" borderId="77" xfId="5" applyNumberFormat="1" applyFont="1" applyFill="1" applyBorder="1" applyAlignment="1" applyProtection="1">
      <alignment vertical="center" shrinkToFit="1"/>
    </xf>
    <xf numFmtId="185" fontId="28" fillId="0" borderId="76" xfId="5" applyNumberFormat="1" applyFont="1" applyFill="1" applyBorder="1" applyAlignment="1" applyProtection="1">
      <alignment vertical="center" shrinkToFit="1"/>
    </xf>
    <xf numFmtId="3" fontId="28" fillId="0" borderId="83" xfId="5" applyNumberFormat="1" applyFont="1" applyFill="1" applyBorder="1" applyAlignment="1" applyProtection="1">
      <alignment vertical="center" shrinkToFit="1"/>
    </xf>
    <xf numFmtId="3" fontId="28" fillId="0" borderId="79" xfId="5" applyNumberFormat="1" applyFont="1" applyFill="1" applyBorder="1" applyAlignment="1" applyProtection="1">
      <alignment vertical="center" shrinkToFit="1"/>
    </xf>
    <xf numFmtId="3" fontId="28" fillId="0" borderId="78" xfId="5" applyNumberFormat="1" applyFont="1" applyFill="1" applyBorder="1" applyAlignment="1" applyProtection="1">
      <alignment vertical="center" shrinkToFit="1"/>
    </xf>
    <xf numFmtId="0" fontId="25" fillId="0" borderId="0" xfId="5" applyFill="1" applyAlignment="1" applyProtection="1">
      <alignment vertical="center"/>
      <protection locked="0"/>
    </xf>
    <xf numFmtId="0" fontId="25" fillId="0" borderId="0" xfId="5" applyNumberFormat="1" applyFill="1" applyAlignment="1" applyProtection="1">
      <alignment vertical="center"/>
      <protection locked="0"/>
    </xf>
    <xf numFmtId="0" fontId="25" fillId="0" borderId="3" xfId="5" applyNumberFormat="1" applyFill="1" applyBorder="1" applyAlignment="1" applyProtection="1">
      <alignment vertical="center"/>
      <protection locked="0"/>
    </xf>
    <xf numFmtId="3" fontId="15" fillId="0" borderId="3" xfId="5" applyNumberFormat="1" applyFont="1" applyFill="1" applyBorder="1" applyAlignment="1" applyProtection="1">
      <alignment vertical="center"/>
      <protection locked="0"/>
    </xf>
    <xf numFmtId="0" fontId="15" fillId="0" borderId="3" xfId="5" applyNumberFormat="1" applyFont="1" applyFill="1" applyBorder="1" applyAlignment="1" applyProtection="1">
      <alignment vertical="center"/>
      <protection locked="0"/>
    </xf>
    <xf numFmtId="0" fontId="15" fillId="0" borderId="3" xfId="5" applyNumberFormat="1" applyFont="1" applyFill="1" applyBorder="1" applyAlignment="1" applyProtection="1">
      <alignment vertical="center" shrinkToFit="1"/>
      <protection locked="0"/>
    </xf>
    <xf numFmtId="3" fontId="28" fillId="0" borderId="81" xfId="5" applyNumberFormat="1" applyFont="1" applyFill="1" applyBorder="1" applyAlignment="1" applyProtection="1">
      <alignment vertical="center"/>
      <protection locked="0"/>
    </xf>
    <xf numFmtId="176" fontId="29" fillId="0" borderId="100" xfId="5" applyNumberFormat="1" applyFont="1" applyFill="1" applyBorder="1" applyAlignment="1" applyProtection="1">
      <alignment vertical="center"/>
    </xf>
    <xf numFmtId="3" fontId="35" fillId="0" borderId="102" xfId="5" applyNumberFormat="1" applyFont="1" applyFill="1" applyBorder="1" applyAlignment="1" applyProtection="1">
      <alignment vertical="center"/>
      <protection locked="0"/>
    </xf>
    <xf numFmtId="0" fontId="28" fillId="0" borderId="102" xfId="6" quotePrefix="1" applyNumberFormat="1" applyFont="1" applyFill="1" applyBorder="1" applyAlignment="1" applyProtection="1">
      <alignment vertical="center"/>
      <protection locked="0"/>
    </xf>
    <xf numFmtId="3" fontId="35" fillId="0" borderId="46" xfId="5" applyNumberFormat="1" applyFont="1" applyFill="1" applyBorder="1" applyAlignment="1" applyProtection="1">
      <alignment vertical="center"/>
      <protection locked="0"/>
    </xf>
    <xf numFmtId="0" fontId="28" fillId="0" borderId="46" xfId="6" quotePrefix="1" applyNumberFormat="1" applyFont="1" applyFill="1" applyBorder="1" applyAlignment="1" applyProtection="1">
      <alignment vertical="center"/>
      <protection locked="0"/>
    </xf>
    <xf numFmtId="0" fontId="15" fillId="0" borderId="46" xfId="6" quotePrefix="1" applyNumberFormat="1" applyFont="1" applyFill="1" applyBorder="1" applyAlignment="1" applyProtection="1">
      <alignment vertical="center"/>
      <protection locked="0"/>
    </xf>
    <xf numFmtId="0" fontId="28" fillId="0" borderId="76" xfId="6" quotePrefix="1" applyNumberFormat="1" applyFont="1" applyFill="1" applyBorder="1" applyAlignment="1" applyProtection="1">
      <alignment vertical="center"/>
      <protection locked="0"/>
    </xf>
    <xf numFmtId="0" fontId="25" fillId="0" borderId="0" xfId="5" applyFill="1" applyBorder="1" applyAlignment="1" applyProtection="1">
      <alignment vertical="center"/>
      <protection locked="0"/>
    </xf>
    <xf numFmtId="0" fontId="36" fillId="0" borderId="0" xfId="5" applyNumberFormat="1" applyFont="1" applyFill="1" applyAlignment="1" applyProtection="1">
      <alignment horizontal="right"/>
      <protection locked="0"/>
    </xf>
    <xf numFmtId="0" fontId="15" fillId="0" borderId="0" xfId="5" applyFont="1" applyFill="1" applyAlignment="1" applyProtection="1">
      <alignment vertical="center"/>
      <protection locked="0"/>
    </xf>
    <xf numFmtId="0" fontId="15" fillId="0" borderId="0" xfId="1" applyNumberFormat="1" applyFont="1" applyFill="1" applyAlignment="1" applyProtection="1">
      <alignment vertical="center"/>
      <protection locked="0"/>
    </xf>
    <xf numFmtId="0" fontId="15" fillId="0" borderId="58" xfId="1" applyNumberFormat="1" applyFont="1" applyFill="1" applyBorder="1" applyAlignment="1" applyProtection="1">
      <alignment vertical="center"/>
      <protection locked="0"/>
    </xf>
    <xf numFmtId="3" fontId="28" fillId="0" borderId="81" xfId="1" applyNumberFormat="1" applyFont="1" applyFill="1" applyBorder="1" applyAlignment="1" applyProtection="1">
      <alignment vertical="center" wrapText="1"/>
    </xf>
    <xf numFmtId="0" fontId="15" fillId="0" borderId="81" xfId="1" applyNumberFormat="1" applyFont="1" applyFill="1" applyBorder="1" applyAlignment="1" applyProtection="1">
      <alignment horizontal="center" vertical="center"/>
      <protection locked="0"/>
    </xf>
    <xf numFmtId="3" fontId="28" fillId="0" borderId="102" xfId="1" applyNumberFormat="1" applyFont="1" applyFill="1" applyBorder="1" applyAlignment="1" applyProtection="1">
      <alignment vertical="center" wrapText="1"/>
    </xf>
    <xf numFmtId="3" fontId="15" fillId="0" borderId="102" xfId="1" applyNumberFormat="1" applyFont="1" applyFill="1" applyBorder="1" applyAlignment="1" applyProtection="1">
      <alignment vertical="center" wrapText="1"/>
      <protection locked="0"/>
    </xf>
    <xf numFmtId="3" fontId="28" fillId="0" borderId="102" xfId="1" applyNumberFormat="1" applyFont="1" applyFill="1" applyBorder="1" applyAlignment="1" applyProtection="1">
      <alignment vertical="center" wrapText="1"/>
      <protection locked="0"/>
    </xf>
    <xf numFmtId="0" fontId="15" fillId="0" borderId="102" xfId="1" applyNumberFormat="1" applyFont="1" applyFill="1" applyBorder="1" applyAlignment="1" applyProtection="1">
      <alignment horizontal="center" vertical="center"/>
      <protection locked="0"/>
    </xf>
    <xf numFmtId="3" fontId="28" fillId="0" borderId="46" xfId="1" applyNumberFormat="1" applyFont="1" applyFill="1" applyBorder="1" applyAlignment="1" applyProtection="1">
      <alignment vertical="center" wrapText="1"/>
    </xf>
    <xf numFmtId="3" fontId="15" fillId="0" borderId="58" xfId="1" applyNumberFormat="1" applyFont="1" applyFill="1" applyBorder="1" applyAlignment="1" applyProtection="1">
      <alignment vertical="center" wrapText="1"/>
      <protection locked="0"/>
    </xf>
    <xf numFmtId="3" fontId="28" fillId="0" borderId="58" xfId="1" applyNumberFormat="1" applyFont="1" applyFill="1" applyBorder="1" applyAlignment="1" applyProtection="1">
      <alignment vertical="center" wrapText="1"/>
      <protection locked="0"/>
    </xf>
    <xf numFmtId="0" fontId="15" fillId="0" borderId="46" xfId="1" applyNumberFormat="1" applyFont="1" applyFill="1" applyBorder="1" applyAlignment="1" applyProtection="1">
      <alignment horizontal="center" vertical="center"/>
      <protection locked="0"/>
    </xf>
    <xf numFmtId="3" fontId="15" fillId="0" borderId="46" xfId="1" applyNumberFormat="1" applyFont="1" applyFill="1" applyBorder="1" applyAlignment="1" applyProtection="1">
      <alignment vertical="center" wrapText="1"/>
      <protection locked="0"/>
    </xf>
    <xf numFmtId="3" fontId="28" fillId="0" borderId="46" xfId="1" applyNumberFormat="1" applyFont="1" applyFill="1" applyBorder="1" applyAlignment="1" applyProtection="1">
      <alignment vertical="center" wrapText="1"/>
      <protection locked="0"/>
    </xf>
    <xf numFmtId="3" fontId="15" fillId="0" borderId="46" xfId="1" applyNumberFormat="1" applyFont="1" applyFill="1" applyBorder="1" applyAlignment="1" applyProtection="1">
      <alignment vertical="center" wrapText="1"/>
    </xf>
    <xf numFmtId="0" fontId="15" fillId="0" borderId="15" xfId="1" applyNumberFormat="1" applyFont="1" applyFill="1" applyBorder="1" applyAlignment="1" applyProtection="1">
      <alignment horizontal="center" vertical="center"/>
      <protection locked="0"/>
    </xf>
    <xf numFmtId="0" fontId="15" fillId="0" borderId="15" xfId="1" applyNumberFormat="1" applyFont="1" applyFill="1" applyBorder="1" applyAlignment="1" applyProtection="1">
      <alignment horizontal="center" vertical="center" wrapText="1"/>
      <protection locked="0"/>
    </xf>
    <xf numFmtId="0" fontId="16" fillId="0" borderId="0" xfId="1" applyNumberFormat="1" applyFont="1" applyFill="1" applyAlignment="1" applyProtection="1">
      <alignment vertical="center"/>
      <protection locked="0"/>
    </xf>
    <xf numFmtId="0" fontId="15" fillId="0" borderId="0" xfId="1" applyNumberFormat="1" applyFont="1" applyFill="1" applyAlignment="1" applyProtection="1">
      <alignment vertical="center" wrapText="1"/>
      <protection locked="0"/>
    </xf>
    <xf numFmtId="0" fontId="15" fillId="0" borderId="0" xfId="1" applyNumberFormat="1" applyFont="1" applyFill="1" applyAlignment="1" applyProtection="1">
      <alignment vertical="center" shrinkToFit="1"/>
      <protection locked="0"/>
    </xf>
    <xf numFmtId="49" fontId="38" fillId="0" borderId="15" xfId="1" applyNumberFormat="1" applyFont="1" applyFill="1" applyBorder="1" applyAlignment="1" applyProtection="1">
      <alignment horizontal="center" vertical="center" shrinkToFit="1"/>
      <protection locked="0"/>
    </xf>
    <xf numFmtId="3" fontId="15" fillId="0" borderId="0" xfId="1" applyNumberFormat="1" applyFont="1" applyFill="1" applyAlignment="1" applyProtection="1">
      <alignment vertical="center"/>
      <protection locked="0"/>
    </xf>
    <xf numFmtId="3" fontId="28" fillId="0" borderId="46" xfId="1" applyNumberFormat="1" applyFont="1" applyFill="1" applyBorder="1" applyAlignment="1" applyProtection="1">
      <alignment vertical="center" shrinkToFit="1"/>
    </xf>
    <xf numFmtId="3" fontId="28" fillId="0" borderId="46" xfId="1" applyNumberFormat="1" applyFont="1" applyFill="1" applyBorder="1" applyAlignment="1" applyProtection="1">
      <alignment vertical="center" shrinkToFit="1"/>
      <protection locked="0"/>
    </xf>
    <xf numFmtId="3" fontId="28" fillId="0" borderId="58" xfId="1" applyNumberFormat="1" applyFont="1" applyFill="1" applyBorder="1" applyAlignment="1" applyProtection="1">
      <alignment vertical="center" shrinkToFit="1"/>
      <protection locked="0"/>
    </xf>
    <xf numFmtId="38" fontId="28" fillId="0" borderId="46" xfId="6" applyFont="1" applyFill="1" applyBorder="1" applyAlignment="1" applyProtection="1">
      <alignment vertical="center" shrinkToFit="1"/>
      <protection locked="0"/>
    </xf>
    <xf numFmtId="0" fontId="15" fillId="0" borderId="76" xfId="1" applyNumberFormat="1" applyFont="1" applyFill="1" applyBorder="1" applyAlignment="1" applyProtection="1">
      <alignment horizontal="center" vertical="center"/>
      <protection locked="0"/>
    </xf>
    <xf numFmtId="3" fontId="28" fillId="0" borderId="19" xfId="1" applyNumberFormat="1" applyFont="1" applyFill="1" applyBorder="1" applyAlignment="1" applyProtection="1">
      <alignment vertical="center" shrinkToFit="1"/>
    </xf>
    <xf numFmtId="3" fontId="28" fillId="0" borderId="58" xfId="1" applyNumberFormat="1" applyFont="1" applyFill="1" applyBorder="1" applyAlignment="1" applyProtection="1">
      <alignment vertical="center" shrinkToFit="1"/>
    </xf>
    <xf numFmtId="0" fontId="15" fillId="0" borderId="58" xfId="1" applyNumberFormat="1" applyFont="1" applyFill="1" applyBorder="1" applyAlignment="1" applyProtection="1">
      <alignment horizontal="center" vertical="center" wrapText="1"/>
      <protection locked="0"/>
    </xf>
    <xf numFmtId="0" fontId="15" fillId="0" borderId="0" xfId="1" applyNumberFormat="1" applyFont="1" applyFill="1" applyAlignment="1">
      <alignment vertical="center"/>
    </xf>
    <xf numFmtId="0" fontId="15" fillId="0" borderId="0" xfId="1" applyNumberFormat="1" applyFont="1" applyFill="1" applyAlignment="1">
      <alignment vertical="center" wrapText="1"/>
    </xf>
    <xf numFmtId="0" fontId="15" fillId="0" borderId="0" xfId="1" applyNumberFormat="1" applyFont="1" applyFill="1" applyAlignment="1">
      <alignment vertical="center" shrinkToFit="1"/>
    </xf>
    <xf numFmtId="0" fontId="24" fillId="0" borderId="0" xfId="1" applyNumberFormat="1" applyFont="1" applyFill="1" applyAlignment="1">
      <alignment vertical="center"/>
    </xf>
    <xf numFmtId="0" fontId="25" fillId="0" borderId="0" xfId="5" applyFont="1" applyFill="1" applyAlignment="1">
      <alignment vertical="center"/>
    </xf>
    <xf numFmtId="0" fontId="25" fillId="0" borderId="0" xfId="5" applyNumberFormat="1" applyFont="1" applyFill="1" applyAlignment="1">
      <alignment vertical="center"/>
    </xf>
    <xf numFmtId="0" fontId="39" fillId="0" borderId="0" xfId="5" applyNumberFormat="1" applyFont="1" applyFill="1" applyBorder="1" applyAlignment="1">
      <alignment horizontal="center" vertical="center"/>
    </xf>
    <xf numFmtId="0" fontId="25" fillId="0" borderId="0" xfId="5" applyFont="1" applyFill="1" applyBorder="1" applyAlignment="1">
      <alignment vertical="center" wrapText="1"/>
    </xf>
    <xf numFmtId="0" fontId="25" fillId="0" borderId="0" xfId="5" applyFont="1" applyFill="1" applyBorder="1" applyAlignment="1">
      <alignment horizontal="right" vertical="center" wrapText="1"/>
    </xf>
    <xf numFmtId="0" fontId="25" fillId="0" borderId="0" xfId="5" applyFont="1" applyFill="1" applyBorder="1" applyAlignment="1">
      <alignment vertical="center"/>
    </xf>
    <xf numFmtId="0" fontId="39" fillId="0" borderId="3" xfId="5" applyNumberFormat="1" applyFont="1" applyFill="1" applyBorder="1" applyAlignment="1">
      <alignment vertical="center"/>
    </xf>
    <xf numFmtId="0" fontId="39" fillId="0" borderId="3" xfId="5" applyNumberFormat="1" applyFont="1" applyFill="1" applyBorder="1" applyAlignment="1">
      <alignment vertical="center" wrapText="1"/>
    </xf>
    <xf numFmtId="0" fontId="25" fillId="0" borderId="0" xfId="5" applyNumberFormat="1" applyFont="1" applyFill="1" applyBorder="1" applyAlignment="1">
      <alignment vertical="center"/>
    </xf>
    <xf numFmtId="3" fontId="29" fillId="0" borderId="7" xfId="5" applyNumberFormat="1" applyFont="1" applyFill="1" applyBorder="1" applyAlignment="1" applyProtection="1">
      <alignment vertical="center"/>
      <protection locked="0"/>
    </xf>
    <xf numFmtId="186" fontId="29" fillId="0" borderId="7" xfId="5" applyNumberFormat="1" applyFont="1" applyFill="1" applyBorder="1" applyAlignment="1">
      <alignment vertical="center"/>
    </xf>
    <xf numFmtId="3" fontId="29" fillId="0" borderId="7" xfId="5" applyNumberFormat="1" applyFont="1" applyFill="1" applyBorder="1" applyAlignment="1">
      <alignment vertical="center"/>
    </xf>
    <xf numFmtId="176" fontId="28" fillId="0" borderId="7" xfId="5" applyNumberFormat="1" applyFont="1" applyFill="1" applyBorder="1" applyAlignment="1">
      <alignment horizontal="center" vertical="center"/>
    </xf>
    <xf numFmtId="38" fontId="29" fillId="0" borderId="7" xfId="6" applyFont="1" applyFill="1" applyBorder="1" applyAlignment="1" applyProtection="1">
      <alignment horizontal="center" vertical="center"/>
      <protection locked="0"/>
    </xf>
    <xf numFmtId="0" fontId="29" fillId="0" borderId="7" xfId="5" applyNumberFormat="1" applyFont="1" applyFill="1" applyBorder="1" applyAlignment="1" applyProtection="1">
      <alignment horizontal="center" vertical="center"/>
      <protection locked="0"/>
    </xf>
    <xf numFmtId="0" fontId="39" fillId="0" borderId="7" xfId="5" applyNumberFormat="1" applyFont="1" applyFill="1" applyBorder="1" applyAlignment="1" applyProtection="1">
      <alignment horizontal="center" vertical="center"/>
      <protection locked="0"/>
    </xf>
    <xf numFmtId="3" fontId="29" fillId="0" borderId="100" xfId="5" applyNumberFormat="1" applyFont="1" applyFill="1" applyBorder="1" applyAlignment="1">
      <alignment vertical="center" wrapText="1"/>
    </xf>
    <xf numFmtId="186" fontId="29" fillId="0" borderId="100" xfId="5" applyNumberFormat="1" applyFont="1" applyFill="1" applyBorder="1" applyAlignment="1">
      <alignment vertical="center"/>
    </xf>
    <xf numFmtId="38" fontId="28" fillId="0" borderId="100" xfId="6" applyFont="1" applyFill="1" applyBorder="1" applyAlignment="1">
      <alignment horizontal="center" vertical="center"/>
    </xf>
    <xf numFmtId="176" fontId="28" fillId="0" borderId="100" xfId="5" applyNumberFormat="1" applyFont="1" applyFill="1" applyBorder="1" applyAlignment="1">
      <alignment horizontal="center" vertical="center"/>
    </xf>
    <xf numFmtId="0" fontId="28" fillId="0" borderId="100" xfId="5" applyNumberFormat="1" applyFont="1" applyFill="1" applyBorder="1" applyAlignment="1">
      <alignment horizontal="center" vertical="center"/>
    </xf>
    <xf numFmtId="0" fontId="28" fillId="0" borderId="100" xfId="5" applyNumberFormat="1" applyFont="1" applyFill="1" applyBorder="1" applyAlignment="1">
      <alignment horizontal="center" vertical="center" shrinkToFit="1"/>
    </xf>
    <xf numFmtId="0" fontId="15" fillId="0" borderId="100" xfId="5" applyNumberFormat="1" applyFont="1" applyFill="1" applyBorder="1" applyAlignment="1">
      <alignment horizontal="center" vertical="center" shrinkToFit="1"/>
    </xf>
    <xf numFmtId="0" fontId="15" fillId="0" borderId="100" xfId="5" applyNumberFormat="1" applyFont="1" applyFill="1" applyBorder="1" applyAlignment="1">
      <alignment horizontal="center" vertical="center"/>
    </xf>
    <xf numFmtId="3" fontId="29" fillId="0" borderId="3" xfId="5" applyNumberFormat="1" applyFont="1" applyFill="1" applyBorder="1" applyAlignment="1">
      <alignment vertical="center" wrapText="1"/>
    </xf>
    <xf numFmtId="186" fontId="29" fillId="0" borderId="3" xfId="5" applyNumberFormat="1" applyFont="1" applyFill="1" applyBorder="1" applyAlignment="1">
      <alignment vertical="center"/>
    </xf>
    <xf numFmtId="38" fontId="28" fillId="0" borderId="3" xfId="6" applyFont="1" applyFill="1" applyBorder="1" applyAlignment="1">
      <alignment horizontal="center" vertical="center"/>
    </xf>
    <xf numFmtId="176" fontId="28" fillId="0" borderId="3" xfId="5" applyNumberFormat="1" applyFont="1" applyFill="1" applyBorder="1" applyAlignment="1">
      <alignment horizontal="center" vertical="center"/>
    </xf>
    <xf numFmtId="0" fontId="28" fillId="0" borderId="3" xfId="5" applyNumberFormat="1" applyFont="1" applyFill="1" applyBorder="1" applyAlignment="1">
      <alignment horizontal="center" vertical="center"/>
    </xf>
    <xf numFmtId="0" fontId="28" fillId="0" borderId="3" xfId="5" applyNumberFormat="1" applyFont="1" applyFill="1" applyBorder="1" applyAlignment="1">
      <alignment horizontal="center" vertical="center" shrinkToFit="1"/>
    </xf>
    <xf numFmtId="0" fontId="15" fillId="0" borderId="3" xfId="5" applyNumberFormat="1" applyFont="1" applyFill="1" applyBorder="1" applyAlignment="1">
      <alignment horizontal="center" vertical="center" shrinkToFit="1"/>
    </xf>
    <xf numFmtId="0" fontId="15" fillId="0" borderId="3" xfId="5" applyNumberFormat="1" applyFont="1" applyFill="1" applyBorder="1" applyAlignment="1">
      <alignment horizontal="center" vertical="center"/>
    </xf>
    <xf numFmtId="38" fontId="28" fillId="0" borderId="3" xfId="6" applyFont="1" applyFill="1" applyBorder="1" applyAlignment="1">
      <alignment horizontal="center" vertical="center" wrapText="1"/>
    </xf>
    <xf numFmtId="0" fontId="15" fillId="0" borderId="3" xfId="5" applyNumberFormat="1" applyFont="1" applyFill="1" applyBorder="1" applyAlignment="1">
      <alignment horizontal="center" vertical="center" wrapText="1" shrinkToFit="1"/>
    </xf>
    <xf numFmtId="3" fontId="29" fillId="0" borderId="78" xfId="5" applyNumberFormat="1" applyFont="1" applyFill="1" applyBorder="1" applyAlignment="1">
      <alignment vertical="center" wrapText="1"/>
    </xf>
    <xf numFmtId="38" fontId="28" fillId="0" borderId="3" xfId="6" applyFont="1" applyFill="1" applyBorder="1" applyAlignment="1">
      <alignment horizontal="right" vertical="center"/>
    </xf>
    <xf numFmtId="0" fontId="28" fillId="0" borderId="3" xfId="5" applyNumberFormat="1" applyFont="1" applyFill="1" applyBorder="1" applyAlignment="1">
      <alignment horizontal="right" vertical="center"/>
    </xf>
    <xf numFmtId="0" fontId="25" fillId="0" borderId="23" xfId="5" applyFont="1" applyFill="1" applyBorder="1" applyAlignment="1">
      <alignment vertical="center"/>
    </xf>
    <xf numFmtId="0" fontId="25" fillId="0" borderId="23" xfId="5" applyNumberFormat="1" applyFont="1" applyFill="1" applyBorder="1" applyAlignment="1">
      <alignment vertical="center"/>
    </xf>
    <xf numFmtId="0" fontId="39" fillId="0" borderId="86" xfId="5" applyNumberFormat="1" applyFont="1" applyFill="1" applyBorder="1" applyAlignment="1" applyProtection="1">
      <alignment horizontal="center" vertical="center"/>
      <protection locked="0"/>
    </xf>
    <xf numFmtId="0" fontId="39" fillId="0" borderId="87" xfId="5" applyNumberFormat="1" applyFont="1" applyFill="1" applyBorder="1" applyAlignment="1">
      <alignment horizontal="center" vertical="center"/>
    </xf>
    <xf numFmtId="0" fontId="39" fillId="0" borderId="86" xfId="5" applyNumberFormat="1" applyFont="1" applyFill="1" applyBorder="1" applyAlignment="1">
      <alignment horizontal="center" vertical="center"/>
    </xf>
    <xf numFmtId="0" fontId="39" fillId="0" borderId="83" xfId="5" applyNumberFormat="1" applyFont="1" applyFill="1" applyBorder="1" applyAlignment="1">
      <alignment horizontal="center" vertical="center"/>
    </xf>
    <xf numFmtId="0" fontId="39" fillId="0" borderId="90" xfId="5" applyNumberFormat="1" applyFont="1" applyFill="1" applyBorder="1" applyAlignment="1">
      <alignment horizontal="center" vertical="center"/>
    </xf>
    <xf numFmtId="0" fontId="39" fillId="0" borderId="3" xfId="5" applyNumberFormat="1" applyFont="1" applyFill="1" applyBorder="1" applyAlignment="1">
      <alignment horizontal="center" vertical="center"/>
    </xf>
    <xf numFmtId="0" fontId="39" fillId="0" borderId="80" xfId="5" applyNumberFormat="1" applyFont="1" applyFill="1" applyBorder="1" applyAlignment="1">
      <alignment horizontal="center" vertical="center"/>
    </xf>
    <xf numFmtId="0" fontId="39" fillId="0" borderId="89" xfId="5" applyNumberFormat="1" applyFont="1" applyFill="1" applyBorder="1" applyAlignment="1">
      <alignment horizontal="center" vertical="center"/>
    </xf>
    <xf numFmtId="0" fontId="39" fillId="0" borderId="78" xfId="5" applyNumberFormat="1" applyFont="1" applyFill="1" applyBorder="1" applyAlignment="1">
      <alignment horizontal="center" vertical="center"/>
    </xf>
    <xf numFmtId="0" fontId="39" fillId="0" borderId="25" xfId="5" applyNumberFormat="1" applyFont="1" applyFill="1" applyBorder="1" applyAlignment="1">
      <alignment horizontal="center" vertical="center"/>
    </xf>
    <xf numFmtId="0" fontId="15" fillId="0" borderId="89" xfId="5" applyNumberFormat="1" applyFont="1" applyFill="1" applyBorder="1" applyAlignment="1">
      <alignment horizontal="center" vertical="center" wrapText="1"/>
    </xf>
    <xf numFmtId="0" fontId="39" fillId="0" borderId="82" xfId="5" applyNumberFormat="1" applyFont="1" applyFill="1" applyBorder="1" applyAlignment="1">
      <alignment horizontal="center" vertical="center"/>
    </xf>
    <xf numFmtId="0" fontId="25" fillId="0" borderId="83" xfId="5" applyFont="1" applyFill="1" applyBorder="1" applyAlignment="1">
      <alignment horizontal="center" vertical="center" wrapText="1"/>
    </xf>
    <xf numFmtId="0" fontId="39" fillId="0" borderId="93" xfId="5" applyNumberFormat="1" applyFont="1" applyFill="1" applyBorder="1" applyAlignment="1">
      <alignment horizontal="center" vertical="center"/>
    </xf>
    <xf numFmtId="0" fontId="15" fillId="0" borderId="65" xfId="5" applyNumberFormat="1" applyFont="1" applyFill="1" applyBorder="1" applyAlignment="1">
      <alignment horizontal="center" vertical="center" wrapText="1"/>
    </xf>
    <xf numFmtId="0" fontId="39" fillId="0" borderId="99" xfId="5" applyNumberFormat="1" applyFont="1" applyFill="1" applyBorder="1" applyAlignment="1">
      <alignment horizontal="center" vertical="center"/>
    </xf>
    <xf numFmtId="0" fontId="39" fillId="0" borderId="16" xfId="5" applyNumberFormat="1" applyFont="1" applyFill="1" applyBorder="1" applyAlignment="1">
      <alignment horizontal="center" vertical="center"/>
    </xf>
    <xf numFmtId="0" fontId="24" fillId="0" borderId="0" xfId="5" applyFont="1" applyFill="1" applyAlignment="1">
      <alignment vertical="center"/>
    </xf>
    <xf numFmtId="0" fontId="24" fillId="0" borderId="0" xfId="5" applyNumberFormat="1" applyFont="1" applyFill="1" applyAlignment="1">
      <alignment vertical="center"/>
    </xf>
    <xf numFmtId="0" fontId="16" fillId="0" borderId="0" xfId="5" applyNumberFormat="1" applyFont="1" applyFill="1" applyAlignment="1">
      <alignment vertical="center"/>
    </xf>
    <xf numFmtId="49" fontId="25" fillId="0" borderId="0" xfId="5" applyNumberFormat="1" applyFont="1" applyFill="1" applyAlignment="1">
      <alignment horizontal="center" vertical="center"/>
    </xf>
    <xf numFmtId="0" fontId="11" fillId="0" borderId="0" xfId="1" applyFont="1" applyFill="1" applyAlignment="1">
      <alignment vertical="center"/>
    </xf>
    <xf numFmtId="3" fontId="11" fillId="0" borderId="0" xfId="1" applyNumberFormat="1" applyFont="1" applyFill="1" applyAlignment="1">
      <alignment vertical="center"/>
    </xf>
    <xf numFmtId="0" fontId="11" fillId="0" borderId="0" xfId="1" applyNumberFormat="1" applyFont="1" applyFill="1" applyAlignment="1">
      <alignment vertical="center"/>
    </xf>
    <xf numFmtId="0" fontId="11" fillId="0" borderId="0" xfId="1" applyNumberFormat="1" applyFont="1" applyFill="1" applyBorder="1" applyAlignment="1">
      <alignment vertical="center"/>
    </xf>
    <xf numFmtId="0" fontId="40" fillId="0" borderId="0" xfId="1" applyFont="1" applyFill="1" applyAlignment="1">
      <alignment vertical="center"/>
    </xf>
    <xf numFmtId="176" fontId="41" fillId="0" borderId="7" xfId="1" applyNumberFormat="1" applyFont="1" applyFill="1" applyBorder="1" applyAlignment="1">
      <alignment vertical="center"/>
    </xf>
    <xf numFmtId="38" fontId="11" fillId="0" borderId="7" xfId="3" applyFont="1" applyFill="1" applyBorder="1" applyAlignment="1">
      <alignment vertical="center"/>
    </xf>
    <xf numFmtId="3" fontId="41" fillId="0" borderId="20" xfId="1" applyNumberFormat="1" applyFont="1" applyFill="1" applyBorder="1" applyAlignment="1">
      <alignment vertical="center"/>
    </xf>
    <xf numFmtId="3" fontId="41" fillId="0" borderId="109" xfId="1" applyNumberFormat="1" applyFont="1" applyFill="1" applyBorder="1" applyAlignment="1">
      <alignment vertical="center"/>
    </xf>
    <xf numFmtId="3" fontId="41" fillId="0" borderId="7" xfId="1" applyNumberFormat="1" applyFont="1" applyFill="1" applyBorder="1" applyAlignment="1">
      <alignment vertical="center"/>
    </xf>
    <xf numFmtId="0" fontId="11" fillId="0" borderId="7" xfId="1" applyNumberFormat="1" applyFont="1" applyFill="1" applyBorder="1" applyAlignment="1">
      <alignment horizontal="center" vertical="center"/>
    </xf>
    <xf numFmtId="176" fontId="41" fillId="0" borderId="100" xfId="1" applyNumberFormat="1" applyFont="1" applyFill="1" applyBorder="1" applyAlignment="1">
      <alignment vertical="center"/>
    </xf>
    <xf numFmtId="38" fontId="11" fillId="0" borderId="100" xfId="3" applyFont="1" applyFill="1" applyBorder="1" applyAlignment="1">
      <alignment vertical="center"/>
    </xf>
    <xf numFmtId="3" fontId="41" fillId="0" borderId="110" xfId="1" applyNumberFormat="1" applyFont="1" applyFill="1" applyBorder="1" applyAlignment="1">
      <alignment vertical="center"/>
    </xf>
    <xf numFmtId="3" fontId="41" fillId="0" borderId="111" xfId="1" applyNumberFormat="1" applyFont="1" applyFill="1" applyBorder="1" applyAlignment="1">
      <alignment vertical="center"/>
    </xf>
    <xf numFmtId="3" fontId="41" fillId="0" borderId="100" xfId="1" applyNumberFormat="1" applyFont="1" applyFill="1" applyBorder="1" applyAlignment="1">
      <alignment vertical="center"/>
    </xf>
    <xf numFmtId="0" fontId="11" fillId="0" borderId="100" xfId="1" applyNumberFormat="1" applyFont="1" applyFill="1" applyBorder="1" applyAlignment="1">
      <alignment horizontal="center" vertical="center"/>
    </xf>
    <xf numFmtId="176" fontId="41" fillId="0" borderId="3" xfId="1" applyNumberFormat="1" applyFont="1" applyFill="1" applyBorder="1" applyAlignment="1">
      <alignment vertical="center"/>
    </xf>
    <xf numFmtId="38" fontId="11" fillId="0" borderId="3" xfId="3" applyFont="1" applyFill="1" applyBorder="1" applyAlignment="1">
      <alignment vertical="center"/>
    </xf>
    <xf numFmtId="3" fontId="41" fillId="0" borderId="34" xfId="1" applyNumberFormat="1" applyFont="1" applyFill="1" applyBorder="1" applyAlignment="1">
      <alignment vertical="center"/>
    </xf>
    <xf numFmtId="3" fontId="41" fillId="0" borderId="112" xfId="1" applyNumberFormat="1" applyFont="1" applyFill="1" applyBorder="1" applyAlignment="1">
      <alignment vertical="center"/>
    </xf>
    <xf numFmtId="3" fontId="41" fillId="0" borderId="3" xfId="1" applyNumberFormat="1" applyFont="1" applyFill="1" applyBorder="1" applyAlignment="1">
      <alignment vertical="center"/>
    </xf>
    <xf numFmtId="0" fontId="41" fillId="0" borderId="3" xfId="1" applyNumberFormat="1" applyFont="1" applyFill="1" applyBorder="1" applyAlignment="1">
      <alignment horizontal="center" vertical="center"/>
    </xf>
    <xf numFmtId="0" fontId="11" fillId="0" borderId="3" xfId="1" applyNumberFormat="1" applyFont="1" applyFill="1" applyBorder="1" applyAlignment="1">
      <alignment horizontal="center" vertical="center"/>
    </xf>
    <xf numFmtId="0" fontId="11" fillId="0" borderId="7" xfId="1" applyFont="1" applyFill="1" applyBorder="1" applyAlignment="1">
      <alignment horizontal="center" vertical="center"/>
    </xf>
    <xf numFmtId="0" fontId="11" fillId="0" borderId="20" xfId="1" applyNumberFormat="1" applyFont="1" applyFill="1" applyBorder="1" applyAlignment="1">
      <alignment horizontal="center" vertical="center"/>
    </xf>
    <xf numFmtId="0" fontId="11" fillId="0" borderId="109" xfId="1" applyNumberFormat="1" applyFont="1" applyFill="1" applyBorder="1" applyAlignment="1">
      <alignment horizontal="center" vertical="center"/>
    </xf>
    <xf numFmtId="0" fontId="11" fillId="0" borderId="3" xfId="1" applyNumberFormat="1" applyFont="1" applyFill="1" applyBorder="1" applyAlignment="1">
      <alignment horizontal="center" vertical="center" wrapText="1" shrinkToFit="1"/>
    </xf>
    <xf numFmtId="0" fontId="41" fillId="0" borderId="3" xfId="1" applyNumberFormat="1" applyFont="1" applyFill="1" applyBorder="1" applyAlignment="1">
      <alignment horizontal="center" vertical="center" wrapText="1" shrinkToFit="1"/>
    </xf>
    <xf numFmtId="0" fontId="11" fillId="0" borderId="113" xfId="1" applyNumberFormat="1" applyFont="1" applyFill="1" applyBorder="1" applyAlignment="1">
      <alignment horizontal="center" vertical="center"/>
    </xf>
    <xf numFmtId="0" fontId="11" fillId="0" borderId="5" xfId="1" applyNumberFormat="1" applyFont="1" applyFill="1" applyBorder="1" applyAlignment="1">
      <alignment horizontal="center" vertical="center" wrapText="1"/>
    </xf>
    <xf numFmtId="0" fontId="11" fillId="0" borderId="5" xfId="1" applyNumberFormat="1" applyFont="1" applyFill="1" applyBorder="1" applyAlignment="1">
      <alignment horizontal="center" vertical="center"/>
    </xf>
    <xf numFmtId="0" fontId="33" fillId="0" borderId="0" xfId="1" applyNumberFormat="1" applyFont="1" applyFill="1" applyAlignment="1">
      <alignment vertical="center"/>
    </xf>
    <xf numFmtId="38" fontId="11" fillId="0" borderId="7" xfId="3" applyFont="1" applyFill="1" applyBorder="1" applyAlignment="1">
      <alignment vertical="center" shrinkToFit="1"/>
    </xf>
    <xf numFmtId="3" fontId="41" fillId="0" borderId="20" xfId="1" applyNumberFormat="1" applyFont="1" applyFill="1" applyBorder="1" applyAlignment="1">
      <alignment vertical="center" shrinkToFit="1"/>
    </xf>
    <xf numFmtId="3" fontId="41" fillId="0" borderId="109" xfId="1" applyNumberFormat="1" applyFont="1" applyFill="1" applyBorder="1" applyAlignment="1">
      <alignment vertical="center" shrinkToFit="1"/>
    </xf>
    <xf numFmtId="3" fontId="41" fillId="0" borderId="7" xfId="1" applyNumberFormat="1" applyFont="1" applyFill="1" applyBorder="1" applyAlignment="1">
      <alignment vertical="center" shrinkToFit="1"/>
    </xf>
    <xf numFmtId="38" fontId="11" fillId="0" borderId="100" xfId="3" applyFont="1" applyFill="1" applyBorder="1" applyAlignment="1">
      <alignment vertical="center" shrinkToFit="1"/>
    </xf>
    <xf numFmtId="3" fontId="41" fillId="0" borderId="100" xfId="1" applyNumberFormat="1" applyFont="1" applyFill="1" applyBorder="1" applyAlignment="1">
      <alignment vertical="center" shrinkToFit="1"/>
    </xf>
    <xf numFmtId="38" fontId="11" fillId="0" borderId="3" xfId="3" applyFont="1" applyFill="1" applyBorder="1" applyAlignment="1">
      <alignment vertical="center" shrinkToFit="1"/>
    </xf>
    <xf numFmtId="3" fontId="41" fillId="0" borderId="3" xfId="1" applyNumberFormat="1" applyFont="1" applyFill="1" applyBorder="1" applyAlignment="1">
      <alignment vertical="center" shrinkToFit="1"/>
    </xf>
    <xf numFmtId="0" fontId="11" fillId="0" borderId="0" xfId="1" applyFont="1" applyFill="1" applyAlignment="1">
      <alignment vertical="center" shrinkToFit="1"/>
    </xf>
    <xf numFmtId="176" fontId="41" fillId="0" borderId="3" xfId="1" applyNumberFormat="1" applyFont="1" applyFill="1" applyBorder="1" applyAlignment="1">
      <alignment vertical="center" shrinkToFit="1"/>
    </xf>
    <xf numFmtId="3" fontId="41" fillId="0" borderId="34" xfId="1" applyNumberFormat="1" applyFont="1" applyFill="1" applyBorder="1" applyAlignment="1">
      <alignment vertical="center" shrinkToFit="1"/>
    </xf>
    <xf numFmtId="3" fontId="41" fillId="0" borderId="112" xfId="1" applyNumberFormat="1" applyFont="1" applyFill="1" applyBorder="1" applyAlignment="1">
      <alignment vertical="center" shrinkToFit="1"/>
    </xf>
    <xf numFmtId="0" fontId="11" fillId="0" borderId="3" xfId="1" applyNumberFormat="1" applyFont="1" applyFill="1" applyBorder="1" applyAlignment="1">
      <alignment horizontal="center" vertical="center" shrinkToFit="1"/>
    </xf>
    <xf numFmtId="0" fontId="12" fillId="0" borderId="0" xfId="1" applyFont="1" applyFill="1" applyBorder="1">
      <alignment vertical="center"/>
    </xf>
    <xf numFmtId="0" fontId="12" fillId="0" borderId="0" xfId="1" applyFont="1" applyFill="1" applyBorder="1" applyAlignment="1">
      <alignment horizontal="distributed" vertical="center"/>
    </xf>
    <xf numFmtId="0" fontId="12" fillId="0" borderId="0" xfId="1" applyFont="1" applyFill="1" applyBorder="1" applyAlignment="1">
      <alignment vertical="center"/>
    </xf>
    <xf numFmtId="0" fontId="12" fillId="0" borderId="0" xfId="1" applyFont="1" applyFill="1">
      <alignment vertical="center"/>
    </xf>
    <xf numFmtId="0" fontId="12" fillId="0" borderId="0" xfId="1" applyFont="1" applyFill="1" applyAlignment="1">
      <alignment horizontal="distributed" vertical="center"/>
    </xf>
    <xf numFmtId="0" fontId="12" fillId="0" borderId="0" xfId="1" applyFont="1" applyFill="1" applyAlignment="1">
      <alignment vertical="center"/>
    </xf>
    <xf numFmtId="0" fontId="13" fillId="0" borderId="0" xfId="1" applyFont="1" applyFill="1" applyBorder="1">
      <alignment vertical="center"/>
    </xf>
    <xf numFmtId="0" fontId="13" fillId="0" borderId="0" xfId="1" applyFont="1" applyFill="1">
      <alignment vertical="center"/>
    </xf>
    <xf numFmtId="0" fontId="13" fillId="0" borderId="0" xfId="1" applyFont="1" applyFill="1" applyAlignment="1">
      <alignment horizontal="distributed" vertical="center"/>
    </xf>
    <xf numFmtId="0" fontId="13" fillId="0" borderId="0" xfId="1" applyFont="1" applyFill="1" applyAlignment="1">
      <alignment vertical="center"/>
    </xf>
    <xf numFmtId="38" fontId="13" fillId="0" borderId="3" xfId="3" applyFont="1" applyFill="1" applyBorder="1" applyAlignment="1">
      <alignment horizontal="right" vertical="center" wrapText="1"/>
    </xf>
    <xf numFmtId="38" fontId="13" fillId="0" borderId="114" xfId="3" applyFont="1" applyFill="1" applyBorder="1" applyAlignment="1">
      <alignment horizontal="right" vertical="center" wrapText="1"/>
    </xf>
    <xf numFmtId="38" fontId="13" fillId="0" borderId="115" xfId="3" applyFont="1" applyFill="1" applyBorder="1" applyAlignment="1">
      <alignment vertical="center" wrapText="1"/>
    </xf>
    <xf numFmtId="38" fontId="13" fillId="0" borderId="4" xfId="3" applyFont="1" applyFill="1" applyBorder="1" applyAlignment="1">
      <alignment vertical="center"/>
    </xf>
    <xf numFmtId="38" fontId="13" fillId="0" borderId="1" xfId="3" applyFont="1" applyFill="1" applyBorder="1" applyAlignment="1">
      <alignment horizontal="right" vertical="center" wrapText="1"/>
    </xf>
    <xf numFmtId="38" fontId="13" fillId="0" borderId="116" xfId="3" applyFont="1" applyFill="1" applyBorder="1" applyAlignment="1">
      <alignment horizontal="right" vertical="center" wrapText="1"/>
    </xf>
    <xf numFmtId="38" fontId="13" fillId="0" borderId="117" xfId="3" applyFont="1" applyFill="1" applyBorder="1" applyAlignment="1">
      <alignment vertical="center" wrapText="1"/>
    </xf>
    <xf numFmtId="38" fontId="13" fillId="0" borderId="2" xfId="3" applyFont="1" applyFill="1" applyBorder="1" applyAlignment="1">
      <alignment vertical="center"/>
    </xf>
    <xf numFmtId="38" fontId="13" fillId="0" borderId="100" xfId="3" applyFont="1" applyFill="1" applyBorder="1" applyAlignment="1">
      <alignment horizontal="right" vertical="center" wrapText="1"/>
    </xf>
    <xf numFmtId="38" fontId="13" fillId="0" borderId="122" xfId="3" applyFont="1" applyFill="1" applyBorder="1" applyAlignment="1">
      <alignment horizontal="right" vertical="center" wrapText="1"/>
    </xf>
    <xf numFmtId="38" fontId="13" fillId="0" borderId="123" xfId="3" applyFont="1" applyFill="1" applyBorder="1" applyAlignment="1">
      <alignment horizontal="right" vertical="center" wrapText="1"/>
    </xf>
    <xf numFmtId="38" fontId="13" fillId="0" borderId="100" xfId="3" applyFont="1" applyFill="1" applyBorder="1" applyAlignment="1">
      <alignment horizontal="center" vertical="center" wrapText="1"/>
    </xf>
    <xf numFmtId="0" fontId="13" fillId="0" borderId="100" xfId="1" applyFont="1" applyFill="1" applyBorder="1" applyAlignment="1">
      <alignment horizontal="center" vertical="center" wrapText="1"/>
    </xf>
    <xf numFmtId="0" fontId="13" fillId="0" borderId="100" xfId="1" applyFont="1" applyFill="1" applyBorder="1" applyAlignment="1">
      <alignment horizontal="distributed" vertical="center" shrinkToFit="1"/>
    </xf>
    <xf numFmtId="0" fontId="16" fillId="0" borderId="0" xfId="1" applyFont="1" applyFill="1" applyBorder="1" applyAlignment="1">
      <alignment horizontal="center" vertical="center"/>
    </xf>
    <xf numFmtId="38" fontId="12" fillId="0" borderId="0" xfId="3" applyFont="1" applyFill="1" applyBorder="1" applyAlignment="1">
      <alignment horizontal="center" vertical="center"/>
    </xf>
    <xf numFmtId="38" fontId="13" fillId="0" borderId="4" xfId="3" applyFont="1" applyFill="1" applyBorder="1" applyAlignment="1">
      <alignment horizontal="right" vertical="center" wrapText="1"/>
    </xf>
    <xf numFmtId="38" fontId="13" fillId="0" borderId="3" xfId="3" applyFont="1" applyFill="1" applyBorder="1" applyAlignment="1">
      <alignment horizontal="center" vertical="center" wrapText="1"/>
    </xf>
    <xf numFmtId="38" fontId="13" fillId="0" borderId="3" xfId="3" applyFont="1" applyFill="1" applyBorder="1" applyAlignment="1">
      <alignment horizontal="distributed" vertical="center" shrinkToFit="1"/>
    </xf>
    <xf numFmtId="49" fontId="12" fillId="0" borderId="0" xfId="3" applyNumberFormat="1" applyFont="1" applyFill="1" applyBorder="1" applyAlignment="1">
      <alignment horizontal="center" vertical="center"/>
    </xf>
    <xf numFmtId="38" fontId="13" fillId="0" borderId="3" xfId="3" applyNumberFormat="1" applyFont="1" applyFill="1" applyBorder="1" applyAlignment="1">
      <alignment horizontal="right" vertical="center" wrapText="1"/>
    </xf>
    <xf numFmtId="38" fontId="23" fillId="0" borderId="3" xfId="3" applyFont="1" applyFill="1" applyBorder="1" applyAlignment="1">
      <alignment horizontal="right" vertical="center" wrapText="1"/>
    </xf>
    <xf numFmtId="38" fontId="23" fillId="0" borderId="3" xfId="3" applyFont="1" applyFill="1" applyBorder="1" applyAlignment="1">
      <alignment horizontal="center" vertical="center" wrapText="1"/>
    </xf>
    <xf numFmtId="38" fontId="13" fillId="0" borderId="114" xfId="1" applyNumberFormat="1" applyFont="1" applyFill="1" applyBorder="1" applyAlignment="1">
      <alignment horizontal="right" vertical="center" wrapText="1"/>
    </xf>
    <xf numFmtId="38" fontId="13" fillId="0" borderId="3" xfId="3" applyFont="1" applyFill="1" applyBorder="1" applyAlignment="1">
      <alignment horizontal="right" vertical="center" shrinkToFit="1"/>
    </xf>
    <xf numFmtId="38" fontId="13" fillId="0" borderId="3" xfId="3" applyFont="1" applyFill="1" applyBorder="1" applyAlignment="1">
      <alignment horizontal="center" vertical="center" shrinkToFit="1"/>
    </xf>
    <xf numFmtId="0" fontId="12" fillId="0" borderId="0" xfId="1" applyFont="1" applyFill="1" applyBorder="1" applyAlignment="1">
      <alignment horizontal="center" vertical="center"/>
    </xf>
    <xf numFmtId="38" fontId="13" fillId="0" borderId="124" xfId="3" applyFont="1" applyFill="1" applyBorder="1" applyAlignment="1">
      <alignment horizontal="right" vertical="center" wrapText="1"/>
    </xf>
    <xf numFmtId="38" fontId="13" fillId="0" borderId="124" xfId="3" applyFont="1" applyFill="1" applyBorder="1" applyAlignment="1">
      <alignment horizontal="center" vertical="center" wrapText="1"/>
    </xf>
    <xf numFmtId="187" fontId="13" fillId="0" borderId="125" xfId="1" applyNumberFormat="1" applyFont="1" applyFill="1" applyBorder="1" applyAlignment="1">
      <alignment horizontal="center" vertical="center" wrapText="1"/>
    </xf>
    <xf numFmtId="0" fontId="13" fillId="0" borderId="126" xfId="1" applyFont="1" applyFill="1" applyBorder="1" applyAlignment="1">
      <alignment horizontal="right" vertical="center" wrapText="1"/>
    </xf>
    <xf numFmtId="0" fontId="13" fillId="0" borderId="124" xfId="1" applyFont="1" applyFill="1" applyBorder="1" applyAlignment="1">
      <alignment horizontal="right" vertical="center" wrapText="1"/>
    </xf>
    <xf numFmtId="187" fontId="13" fillId="0" borderId="124" xfId="1" applyNumberFormat="1" applyFont="1" applyFill="1" applyBorder="1" applyAlignment="1">
      <alignment horizontal="center" vertical="center" wrapText="1"/>
    </xf>
    <xf numFmtId="0" fontId="13" fillId="0" borderId="124" xfId="1" applyFont="1" applyFill="1" applyBorder="1" applyAlignment="1">
      <alignment horizontal="center" vertical="center" wrapText="1"/>
    </xf>
    <xf numFmtId="38" fontId="13" fillId="0" borderId="127" xfId="3" applyFont="1" applyFill="1" applyBorder="1" applyAlignment="1">
      <alignment horizontal="center" vertical="center" wrapText="1"/>
    </xf>
    <xf numFmtId="38" fontId="13" fillId="0" borderId="127" xfId="3" applyFont="1" applyFill="1" applyBorder="1" applyAlignment="1">
      <alignment horizontal="right" vertical="center" wrapText="1"/>
    </xf>
    <xf numFmtId="38" fontId="13" fillId="0" borderId="128" xfId="1" applyNumberFormat="1" applyFont="1" applyFill="1" applyBorder="1" applyAlignment="1">
      <alignment horizontal="right" vertical="center" wrapText="1"/>
    </xf>
    <xf numFmtId="0" fontId="13" fillId="0" borderId="129" xfId="1" applyFont="1" applyFill="1" applyBorder="1" applyAlignment="1">
      <alignment horizontal="right" vertical="center" wrapText="1"/>
    </xf>
    <xf numFmtId="0" fontId="13" fillId="0" borderId="127" xfId="1" applyFont="1" applyFill="1" applyBorder="1" applyAlignment="1">
      <alignment horizontal="right" vertical="center" wrapText="1"/>
    </xf>
    <xf numFmtId="187" fontId="13" fillId="0" borderId="127" xfId="1" applyNumberFormat="1" applyFont="1" applyFill="1" applyBorder="1" applyAlignment="1">
      <alignment horizontal="center" vertical="center" wrapText="1"/>
    </xf>
    <xf numFmtId="0" fontId="13" fillId="0" borderId="127" xfId="1" applyFont="1" applyFill="1" applyBorder="1" applyAlignment="1">
      <alignment horizontal="center" vertical="center" wrapText="1"/>
    </xf>
    <xf numFmtId="0" fontId="13" fillId="0" borderId="128" xfId="1" applyFont="1" applyFill="1" applyBorder="1" applyAlignment="1">
      <alignment horizontal="right" vertical="center" wrapText="1"/>
    </xf>
    <xf numFmtId="190" fontId="13" fillId="0" borderId="124" xfId="1" applyNumberFormat="1" applyFont="1" applyFill="1" applyBorder="1" applyAlignment="1">
      <alignment horizontal="center" vertical="center" wrapText="1"/>
    </xf>
    <xf numFmtId="190" fontId="13" fillId="0" borderId="127" xfId="1" applyNumberFormat="1" applyFont="1" applyFill="1" applyBorder="1" applyAlignment="1">
      <alignment horizontal="center" vertical="center" wrapText="1"/>
    </xf>
    <xf numFmtId="0" fontId="13" fillId="0" borderId="114" xfId="1" applyFont="1" applyFill="1" applyBorder="1" applyAlignment="1">
      <alignment horizontal="right" vertical="center" wrapText="1"/>
    </xf>
    <xf numFmtId="0" fontId="13" fillId="0" borderId="4" xfId="1" applyFont="1" applyFill="1" applyBorder="1" applyAlignment="1">
      <alignment horizontal="right" vertical="center" wrapText="1"/>
    </xf>
    <xf numFmtId="0" fontId="13" fillId="0" borderId="3" xfId="1" applyFont="1" applyFill="1" applyBorder="1" applyAlignment="1">
      <alignment horizontal="right" vertical="center" wrapText="1"/>
    </xf>
    <xf numFmtId="187" fontId="13" fillId="0" borderId="3" xfId="1" applyNumberFormat="1" applyFont="1" applyFill="1" applyBorder="1" applyAlignment="1">
      <alignment horizontal="center" vertical="center" wrapText="1"/>
    </xf>
    <xf numFmtId="0" fontId="13" fillId="0" borderId="3" xfId="1" applyFont="1" applyFill="1" applyBorder="1" applyAlignment="1">
      <alignment horizontal="center" vertical="center" wrapText="1"/>
    </xf>
    <xf numFmtId="0" fontId="13" fillId="0" borderId="3" xfId="1" applyFont="1" applyFill="1" applyBorder="1" applyAlignment="1">
      <alignment horizontal="distributed" vertical="center" shrinkToFit="1"/>
    </xf>
    <xf numFmtId="191" fontId="13" fillId="0" borderId="114" xfId="1" applyNumberFormat="1" applyFont="1" applyFill="1" applyBorder="1" applyAlignment="1">
      <alignment horizontal="right" vertical="center" wrapText="1"/>
    </xf>
    <xf numFmtId="191" fontId="13" fillId="0" borderId="4" xfId="1" applyNumberFormat="1" applyFont="1" applyFill="1" applyBorder="1" applyAlignment="1">
      <alignment horizontal="right" vertical="center" wrapText="1"/>
    </xf>
    <xf numFmtId="191" fontId="13" fillId="0" borderId="3" xfId="1" applyNumberFormat="1" applyFont="1" applyFill="1" applyBorder="1" applyAlignment="1">
      <alignment horizontal="right" vertical="center" wrapText="1"/>
    </xf>
    <xf numFmtId="38" fontId="13" fillId="0" borderId="128" xfId="3" applyNumberFormat="1" applyFont="1" applyFill="1" applyBorder="1" applyAlignment="1">
      <alignment horizontal="right" vertical="center" wrapText="1"/>
    </xf>
    <xf numFmtId="0" fontId="13" fillId="0" borderId="3" xfId="1" applyFont="1" applyFill="1" applyBorder="1" applyAlignment="1">
      <alignment horizontal="distributed" vertical="center" wrapText="1" shrinkToFit="1"/>
    </xf>
    <xf numFmtId="0" fontId="42" fillId="0" borderId="3" xfId="1" applyFont="1" applyFill="1" applyBorder="1" applyAlignment="1">
      <alignment horizontal="center" vertical="center" wrapText="1"/>
    </xf>
    <xf numFmtId="38" fontId="13" fillId="0" borderId="128" xfId="3" applyFont="1" applyFill="1" applyBorder="1" applyAlignment="1">
      <alignment horizontal="right" vertical="center" wrapText="1"/>
    </xf>
    <xf numFmtId="38" fontId="13" fillId="0" borderId="124" xfId="3" applyNumberFormat="1" applyFont="1" applyFill="1" applyBorder="1" applyAlignment="1">
      <alignment horizontal="right" vertical="center" wrapText="1"/>
    </xf>
    <xf numFmtId="38" fontId="13" fillId="0" borderId="127" xfId="3" applyNumberFormat="1" applyFont="1" applyFill="1" applyBorder="1" applyAlignment="1">
      <alignment horizontal="right" vertical="center" wrapText="1"/>
    </xf>
    <xf numFmtId="191" fontId="13" fillId="0" borderId="127" xfId="1" applyNumberFormat="1" applyFont="1" applyFill="1" applyBorder="1" applyAlignment="1">
      <alignment horizontal="center" vertical="center" wrapText="1"/>
    </xf>
    <xf numFmtId="194" fontId="13" fillId="0" borderId="4" xfId="1" applyNumberFormat="1" applyFont="1" applyFill="1" applyBorder="1" applyAlignment="1">
      <alignment horizontal="right" vertical="center" wrapText="1"/>
    </xf>
    <xf numFmtId="194" fontId="13" fillId="0" borderId="3" xfId="1" applyNumberFormat="1" applyFont="1" applyFill="1" applyBorder="1" applyAlignment="1">
      <alignment horizontal="right" vertical="center" wrapText="1"/>
    </xf>
    <xf numFmtId="184" fontId="13" fillId="0" borderId="3" xfId="1" applyNumberFormat="1" applyFont="1" applyFill="1" applyBorder="1" applyAlignment="1">
      <alignment horizontal="center" vertical="center" wrapText="1"/>
    </xf>
    <xf numFmtId="187" fontId="13" fillId="0" borderId="126" xfId="1" applyNumberFormat="1" applyFont="1" applyFill="1" applyBorder="1" applyAlignment="1">
      <alignment horizontal="right" vertical="center" wrapText="1"/>
    </xf>
    <xf numFmtId="187" fontId="13" fillId="0" borderId="124" xfId="1" applyNumberFormat="1" applyFont="1" applyFill="1" applyBorder="1" applyAlignment="1">
      <alignment horizontal="right" vertical="center" wrapText="1"/>
    </xf>
    <xf numFmtId="187" fontId="13" fillId="0" borderId="129" xfId="1" applyNumberFormat="1" applyFont="1" applyFill="1" applyBorder="1" applyAlignment="1">
      <alignment horizontal="right" vertical="center" wrapText="1"/>
    </xf>
    <xf numFmtId="187" fontId="13" fillId="0" borderId="127" xfId="1" applyNumberFormat="1" applyFont="1" applyFill="1" applyBorder="1" applyAlignment="1">
      <alignment horizontal="right" vertical="center" wrapText="1"/>
    </xf>
    <xf numFmtId="184" fontId="13" fillId="0" borderId="4" xfId="1" applyNumberFormat="1" applyFont="1" applyFill="1" applyBorder="1" applyAlignment="1">
      <alignment horizontal="right" vertical="center" wrapText="1"/>
    </xf>
    <xf numFmtId="184" fontId="13" fillId="0" borderId="3" xfId="1" applyNumberFormat="1" applyFont="1" applyFill="1" applyBorder="1" applyAlignment="1">
      <alignment horizontal="right" vertical="center" wrapText="1"/>
    </xf>
    <xf numFmtId="0" fontId="12" fillId="0" borderId="0" xfId="1" applyFont="1" applyFill="1" applyBorder="1" applyAlignment="1">
      <alignment horizontal="center" vertical="center" shrinkToFit="1"/>
    </xf>
    <xf numFmtId="0" fontId="13" fillId="0" borderId="114" xfId="1" applyFont="1" applyFill="1" applyBorder="1" applyAlignment="1">
      <alignment horizontal="center" vertical="center" wrapText="1"/>
    </xf>
    <xf numFmtId="0" fontId="13" fillId="0" borderId="4" xfId="1" applyFont="1" applyFill="1" applyBorder="1" applyAlignment="1">
      <alignment horizontal="center" vertical="center" wrapText="1"/>
    </xf>
    <xf numFmtId="0" fontId="13" fillId="0" borderId="3" xfId="1" quotePrefix="1" applyFont="1" applyFill="1" applyBorder="1" applyAlignment="1">
      <alignment horizontal="center" vertical="center" wrapText="1"/>
    </xf>
    <xf numFmtId="56" fontId="13" fillId="0" borderId="3" xfId="1" quotePrefix="1" applyNumberFormat="1" applyFont="1" applyFill="1" applyBorder="1" applyAlignment="1">
      <alignment horizontal="center" vertical="center" wrapText="1"/>
    </xf>
    <xf numFmtId="0" fontId="44" fillId="0" borderId="0" xfId="1" applyFont="1" applyFill="1" applyBorder="1">
      <alignment vertical="center"/>
    </xf>
    <xf numFmtId="0" fontId="19" fillId="0" borderId="0" xfId="1" applyFont="1" applyFill="1" applyAlignment="1">
      <alignment vertical="top"/>
    </xf>
    <xf numFmtId="0" fontId="45" fillId="0" borderId="0" xfId="1" applyFont="1" applyFill="1" applyBorder="1">
      <alignment vertical="center"/>
    </xf>
    <xf numFmtId="0" fontId="15" fillId="0" borderId="33" xfId="1" applyNumberFormat="1" applyFont="1" applyFill="1" applyBorder="1" applyAlignment="1" applyProtection="1">
      <alignment vertical="center"/>
      <protection locked="0"/>
    </xf>
    <xf numFmtId="38" fontId="13" fillId="0" borderId="130" xfId="1" applyNumberFormat="1" applyFont="1" applyFill="1" applyBorder="1" applyAlignment="1" applyProtection="1">
      <alignment horizontal="right" vertical="center" shrinkToFit="1"/>
      <protection locked="0"/>
    </xf>
    <xf numFmtId="38" fontId="13" fillId="0" borderId="131" xfId="1" applyNumberFormat="1" applyFont="1" applyFill="1" applyBorder="1" applyAlignment="1" applyProtection="1">
      <alignment horizontal="right" vertical="center" shrinkToFit="1"/>
      <protection locked="0"/>
    </xf>
    <xf numFmtId="0" fontId="13" fillId="0" borderId="132" xfId="1" applyNumberFormat="1" applyFont="1" applyFill="1" applyBorder="1" applyAlignment="1" applyProtection="1">
      <alignment horizontal="center" vertical="center"/>
      <protection locked="0"/>
    </xf>
    <xf numFmtId="38" fontId="13" fillId="0" borderId="102" xfId="6" applyFont="1" applyFill="1" applyBorder="1" applyAlignment="1" applyProtection="1">
      <alignment vertical="center" shrinkToFit="1"/>
      <protection locked="0"/>
    </xf>
    <xf numFmtId="0" fontId="13" fillId="0" borderId="102" xfId="1" applyNumberFormat="1" applyFont="1" applyFill="1" applyBorder="1" applyAlignment="1" applyProtection="1">
      <alignment horizontal="center" vertical="center"/>
      <protection locked="0"/>
    </xf>
    <xf numFmtId="38" fontId="13" fillId="0" borderId="46" xfId="6" applyFont="1" applyFill="1" applyBorder="1" applyAlignment="1" applyProtection="1">
      <alignment vertical="center" shrinkToFit="1"/>
      <protection locked="0"/>
    </xf>
    <xf numFmtId="0" fontId="13" fillId="0" borderId="76" xfId="1" applyNumberFormat="1" applyFont="1" applyFill="1" applyBorder="1" applyAlignment="1" applyProtection="1">
      <alignment horizontal="center" vertical="center"/>
      <protection locked="0"/>
    </xf>
    <xf numFmtId="0" fontId="13" fillId="0" borderId="46" xfId="1" applyNumberFormat="1" applyFont="1" applyFill="1" applyBorder="1" applyAlignment="1" applyProtection="1">
      <alignment horizontal="center" vertical="center"/>
      <protection locked="0"/>
    </xf>
    <xf numFmtId="0" fontId="13" fillId="0" borderId="15" xfId="1" applyNumberFormat="1" applyFont="1" applyFill="1" applyBorder="1" applyAlignment="1" applyProtection="1">
      <alignment horizontal="center" vertical="center"/>
      <protection locked="0"/>
    </xf>
    <xf numFmtId="3" fontId="46" fillId="0" borderId="3" xfId="5" applyNumberFormat="1" applyFont="1" applyFill="1" applyBorder="1" applyAlignment="1">
      <alignment horizontal="center" vertical="center" wrapText="1"/>
    </xf>
    <xf numFmtId="0" fontId="14" fillId="0" borderId="0" xfId="1" applyNumberFormat="1" applyFont="1" applyFill="1" applyAlignment="1" applyProtection="1">
      <alignment vertical="center"/>
      <protection locked="0"/>
    </xf>
    <xf numFmtId="196" fontId="13" fillId="0" borderId="7" xfId="1" applyNumberFormat="1" applyFont="1" applyFill="1" applyBorder="1" applyAlignment="1" applyProtection="1">
      <alignment horizontal="right" vertical="center" shrinkToFit="1"/>
      <protection locked="0"/>
    </xf>
    <xf numFmtId="0" fontId="13" fillId="0" borderId="82" xfId="1" applyNumberFormat="1" applyFont="1" applyFill="1" applyBorder="1" applyAlignment="1" applyProtection="1">
      <alignment horizontal="center" vertical="center"/>
      <protection locked="0"/>
    </xf>
    <xf numFmtId="196" fontId="13" fillId="0" borderId="102" xfId="6" applyNumberFormat="1" applyFont="1" applyFill="1" applyBorder="1" applyAlignment="1" applyProtection="1">
      <alignment vertical="center" shrinkToFit="1"/>
      <protection locked="0"/>
    </xf>
    <xf numFmtId="196" fontId="13" fillId="0" borderId="46" xfId="6" applyNumberFormat="1" applyFont="1" applyFill="1" applyBorder="1" applyAlignment="1" applyProtection="1">
      <alignment vertical="center" shrinkToFit="1"/>
      <protection locked="0"/>
    </xf>
    <xf numFmtId="3" fontId="46" fillId="0" borderId="7" xfId="5" applyNumberFormat="1" applyFont="1" applyFill="1" applyBorder="1" applyAlignment="1">
      <alignment horizontal="center" vertical="center" wrapText="1"/>
    </xf>
    <xf numFmtId="3" fontId="46" fillId="0" borderId="8" xfId="5" applyNumberFormat="1" applyFont="1" applyFill="1" applyBorder="1" applyAlignment="1">
      <alignment horizontal="center" vertical="center" wrapText="1"/>
    </xf>
    <xf numFmtId="3" fontId="47" fillId="0" borderId="34" xfId="5" applyNumberFormat="1" applyFont="1" applyFill="1" applyBorder="1" applyAlignment="1">
      <alignment horizontal="center" vertical="center"/>
    </xf>
    <xf numFmtId="3" fontId="47" fillId="0" borderId="25" xfId="5" applyNumberFormat="1" applyFont="1" applyFill="1" applyBorder="1" applyAlignment="1">
      <alignment horizontal="center" vertical="center"/>
    </xf>
    <xf numFmtId="3" fontId="47" fillId="0" borderId="20" xfId="5" applyNumberFormat="1" applyFont="1" applyFill="1" applyBorder="1" applyAlignment="1">
      <alignment horizontal="center" vertical="center"/>
    </xf>
    <xf numFmtId="3" fontId="46" fillId="0" borderId="5" xfId="5" applyNumberFormat="1" applyFont="1" applyFill="1" applyBorder="1" applyAlignment="1">
      <alignment horizontal="center" vertical="center" wrapText="1"/>
    </xf>
    <xf numFmtId="3" fontId="47" fillId="0" borderId="22" xfId="5" applyNumberFormat="1" applyFont="1" applyFill="1" applyBorder="1" applyAlignment="1">
      <alignment horizontal="center" vertical="center"/>
    </xf>
    <xf numFmtId="3" fontId="47" fillId="0" borderId="23" xfId="5" applyNumberFormat="1" applyFont="1" applyFill="1" applyBorder="1" applyAlignment="1">
      <alignment horizontal="center" vertical="center"/>
    </xf>
    <xf numFmtId="0" fontId="48" fillId="0" borderId="0" xfId="5" applyFont="1" applyAlignment="1"/>
    <xf numFmtId="0" fontId="48" fillId="0" borderId="0" xfId="5" applyFont="1" applyAlignment="1">
      <alignment wrapText="1"/>
    </xf>
    <xf numFmtId="0" fontId="48" fillId="0" borderId="3" xfId="5" applyFont="1" applyBorder="1" applyAlignment="1" applyProtection="1">
      <alignment horizontal="right" vertical="center"/>
      <protection locked="0"/>
    </xf>
    <xf numFmtId="0" fontId="48" fillId="0" borderId="3" xfId="5" applyFont="1" applyBorder="1" applyAlignment="1" applyProtection="1">
      <alignment vertical="center"/>
      <protection locked="0"/>
    </xf>
    <xf numFmtId="0" fontId="48" fillId="0" borderId="3" xfId="5" applyNumberFormat="1" applyFont="1" applyBorder="1" applyAlignment="1" applyProtection="1">
      <alignment vertical="center"/>
      <protection locked="0"/>
    </xf>
    <xf numFmtId="0" fontId="48" fillId="0" borderId="3" xfId="5" applyFont="1" applyBorder="1" applyAlignment="1" applyProtection="1">
      <alignment vertical="center" wrapText="1"/>
      <protection locked="0"/>
    </xf>
    <xf numFmtId="197" fontId="48" fillId="0" borderId="3" xfId="5" applyNumberFormat="1" applyFont="1" applyBorder="1" applyAlignment="1" applyProtection="1">
      <alignment horizontal="left" vertical="center"/>
      <protection locked="0"/>
    </xf>
    <xf numFmtId="0" fontId="48" fillId="0" borderId="3" xfId="5" applyFont="1" applyFill="1" applyBorder="1" applyAlignment="1" applyProtection="1">
      <alignment vertical="center"/>
      <protection locked="0"/>
    </xf>
    <xf numFmtId="0" fontId="51" fillId="2" borderId="3" xfId="1" applyFont="1" applyFill="1" applyBorder="1" applyAlignment="1" applyProtection="1">
      <alignment horizontal="right" vertical="center" wrapText="1"/>
      <protection locked="0"/>
    </xf>
    <xf numFmtId="0" fontId="51" fillId="2" borderId="3" xfId="1" applyFont="1" applyFill="1" applyBorder="1" applyAlignment="1" applyProtection="1">
      <alignment vertical="center" wrapText="1"/>
      <protection locked="0"/>
    </xf>
    <xf numFmtId="38" fontId="51" fillId="2" borderId="3" xfId="7" applyFont="1" applyFill="1" applyBorder="1" applyAlignment="1" applyProtection="1">
      <alignment vertical="center" wrapText="1"/>
      <protection locked="0"/>
    </xf>
    <xf numFmtId="197" fontId="51" fillId="2" borderId="3" xfId="1" applyNumberFormat="1" applyFont="1" applyFill="1" applyBorder="1" applyAlignment="1" applyProtection="1">
      <alignment horizontal="left" vertical="center" wrapText="1"/>
      <protection locked="0"/>
    </xf>
    <xf numFmtId="0" fontId="51" fillId="0" borderId="3" xfId="1" applyFont="1" applyFill="1" applyBorder="1" applyAlignment="1" applyProtection="1">
      <alignment vertical="center" wrapText="1"/>
      <protection locked="0"/>
    </xf>
    <xf numFmtId="0" fontId="48" fillId="0" borderId="3" xfId="5" applyFont="1" applyBorder="1" applyAlignment="1">
      <alignment horizontal="right" vertical="center"/>
    </xf>
    <xf numFmtId="0" fontId="48" fillId="0" borderId="3" xfId="5" applyFont="1" applyBorder="1" applyAlignment="1">
      <alignment vertical="center"/>
    </xf>
    <xf numFmtId="0" fontId="48" fillId="0" borderId="3" xfId="5" applyFont="1" applyBorder="1" applyAlignment="1">
      <alignment vertical="center" wrapText="1"/>
    </xf>
    <xf numFmtId="197" fontId="48" fillId="0" borderId="3" xfId="5" applyNumberFormat="1" applyFont="1" applyBorder="1" applyAlignment="1">
      <alignment horizontal="left" vertical="center"/>
    </xf>
    <xf numFmtId="0" fontId="48" fillId="0" borderId="3" xfId="5" applyFont="1" applyFill="1" applyBorder="1" applyAlignment="1">
      <alignment vertical="center"/>
    </xf>
    <xf numFmtId="0" fontId="51" fillId="0" borderId="3" xfId="1" applyFont="1" applyFill="1" applyBorder="1" applyAlignment="1" applyProtection="1">
      <alignment horizontal="right" vertical="center" wrapText="1"/>
      <protection locked="0"/>
    </xf>
    <xf numFmtId="38" fontId="51" fillId="0" borderId="3" xfId="7" applyFont="1" applyFill="1" applyBorder="1" applyAlignment="1" applyProtection="1">
      <alignment vertical="center" wrapText="1"/>
      <protection locked="0"/>
    </xf>
    <xf numFmtId="197" fontId="51" fillId="0" borderId="3" xfId="1" applyNumberFormat="1" applyFont="1" applyFill="1" applyBorder="1" applyAlignment="1" applyProtection="1">
      <alignment horizontal="left" vertical="center" wrapText="1"/>
      <protection locked="0"/>
    </xf>
    <xf numFmtId="0" fontId="51" fillId="0" borderId="3" xfId="1" applyFont="1" applyFill="1" applyBorder="1" applyAlignment="1">
      <alignment horizontal="right" vertical="center" wrapText="1"/>
    </xf>
    <xf numFmtId="0" fontId="51" fillId="0" borderId="3" xfId="8" applyNumberFormat="1" applyFont="1" applyFill="1" applyBorder="1" applyAlignment="1">
      <alignment horizontal="right" vertical="center" wrapText="1"/>
    </xf>
    <xf numFmtId="38" fontId="51" fillId="0" borderId="3" xfId="8" applyFont="1" applyFill="1" applyBorder="1" applyAlignment="1">
      <alignment horizontal="right" vertical="center" wrapText="1"/>
    </xf>
    <xf numFmtId="0" fontId="51" fillId="0" borderId="3" xfId="1" applyFont="1" applyFill="1" applyBorder="1" applyAlignment="1" applyProtection="1">
      <alignment horizontal="left" vertical="center" wrapText="1"/>
      <protection locked="0"/>
    </xf>
    <xf numFmtId="197" fontId="51" fillId="0" borderId="3" xfId="1" applyNumberFormat="1" applyFont="1" applyFill="1" applyBorder="1" applyAlignment="1">
      <alignment horizontal="left" vertical="center" wrapText="1"/>
    </xf>
    <xf numFmtId="0" fontId="51" fillId="0" borderId="3" xfId="1" applyFont="1" applyFill="1" applyBorder="1" applyAlignment="1">
      <alignment horizontal="left" vertical="center" wrapText="1"/>
    </xf>
    <xf numFmtId="0" fontId="48" fillId="0" borderId="3" xfId="5" applyFont="1" applyBorder="1" applyAlignment="1" applyProtection="1">
      <alignment horizontal="right" vertical="center" shrinkToFit="1"/>
      <protection locked="0"/>
    </xf>
    <xf numFmtId="0" fontId="48" fillId="0" borderId="3" xfId="5" applyFont="1" applyBorder="1" applyAlignment="1" applyProtection="1">
      <alignment vertical="center" shrinkToFit="1"/>
      <protection locked="0"/>
    </xf>
    <xf numFmtId="0" fontId="48" fillId="0" borderId="3" xfId="5" applyNumberFormat="1" applyFont="1" applyBorder="1" applyAlignment="1" applyProtection="1">
      <alignment vertical="center" shrinkToFit="1"/>
      <protection locked="0"/>
    </xf>
    <xf numFmtId="197" fontId="48" fillId="0" borderId="3" xfId="5" applyNumberFormat="1" applyFont="1" applyBorder="1" applyAlignment="1" applyProtection="1">
      <alignment horizontal="left" vertical="center" shrinkToFit="1"/>
      <protection locked="0"/>
    </xf>
    <xf numFmtId="198" fontId="48" fillId="0" borderId="3" xfId="5" applyNumberFormat="1" applyFont="1" applyBorder="1" applyAlignment="1" applyProtection="1">
      <alignment horizontal="left" vertical="center" shrinkToFit="1"/>
      <protection locked="0"/>
    </xf>
    <xf numFmtId="0" fontId="48" fillId="0" borderId="3" xfId="5" applyFont="1" applyFill="1" applyBorder="1" applyAlignment="1" applyProtection="1">
      <alignment vertical="center" shrinkToFit="1"/>
      <protection locked="0"/>
    </xf>
    <xf numFmtId="0" fontId="48" fillId="0" borderId="3" xfId="5" applyFont="1" applyFill="1" applyBorder="1" applyAlignment="1" applyProtection="1">
      <alignment vertical="center" wrapText="1" shrinkToFit="1"/>
      <protection locked="0"/>
    </xf>
    <xf numFmtId="0" fontId="48" fillId="0" borderId="3" xfId="5" applyFont="1" applyFill="1" applyBorder="1" applyAlignment="1">
      <alignment horizontal="right" vertical="center" wrapText="1"/>
    </xf>
    <xf numFmtId="197" fontId="48" fillId="0" borderId="3" xfId="5" applyNumberFormat="1" applyFont="1" applyFill="1" applyBorder="1" applyAlignment="1">
      <alignment horizontal="left" vertical="center" wrapText="1"/>
    </xf>
    <xf numFmtId="198" fontId="48" fillId="0" borderId="133" xfId="5" applyNumberFormat="1" applyFont="1" applyFill="1" applyBorder="1" applyAlignment="1">
      <alignment horizontal="left" vertical="center" wrapText="1"/>
    </xf>
    <xf numFmtId="0" fontId="48" fillId="0" borderId="3" xfId="5" applyFont="1" applyFill="1" applyBorder="1" applyAlignment="1">
      <alignment vertical="center" wrapText="1"/>
    </xf>
    <xf numFmtId="198" fontId="48" fillId="0" borderId="3" xfId="5" applyNumberFormat="1" applyFont="1" applyFill="1" applyBorder="1" applyAlignment="1">
      <alignment horizontal="left" vertical="center" wrapText="1"/>
    </xf>
    <xf numFmtId="0" fontId="48" fillId="0" borderId="3" xfId="5" applyFont="1" applyFill="1" applyBorder="1" applyAlignment="1">
      <alignment vertical="center" wrapText="1" shrinkToFit="1"/>
    </xf>
    <xf numFmtId="197" fontId="48" fillId="0" borderId="3" xfId="5" applyNumberFormat="1" applyFont="1" applyFill="1" applyBorder="1" applyAlignment="1">
      <alignment horizontal="left" vertical="center"/>
    </xf>
    <xf numFmtId="198" fontId="48" fillId="0" borderId="133" xfId="5" applyNumberFormat="1" applyFont="1" applyFill="1" applyBorder="1" applyAlignment="1">
      <alignment horizontal="left" vertical="center"/>
    </xf>
    <xf numFmtId="0" fontId="48" fillId="3" borderId="3" xfId="5" applyFont="1" applyFill="1" applyBorder="1" applyAlignment="1">
      <alignment horizontal="distributed" vertical="center" wrapText="1"/>
    </xf>
    <xf numFmtId="0" fontId="48" fillId="3" borderId="3" xfId="5" applyFont="1" applyFill="1" applyBorder="1" applyAlignment="1">
      <alignment horizontal="distributed" vertical="center"/>
    </xf>
    <xf numFmtId="0" fontId="15" fillId="0" borderId="0" xfId="1" applyFont="1" applyAlignment="1">
      <alignment vertical="top"/>
    </xf>
    <xf numFmtId="38" fontId="28" fillId="0" borderId="102" xfId="7" applyFont="1" applyFill="1" applyBorder="1" applyAlignment="1" applyProtection="1">
      <alignment vertical="center"/>
      <protection locked="0"/>
    </xf>
    <xf numFmtId="38" fontId="28" fillId="0" borderId="46" xfId="7" applyFont="1" applyFill="1" applyBorder="1" applyAlignment="1" applyProtection="1">
      <alignment vertical="center"/>
      <protection locked="0"/>
    </xf>
    <xf numFmtId="3" fontId="28" fillId="0" borderId="58" xfId="1" applyNumberFormat="1" applyFont="1" applyFill="1" applyBorder="1" applyAlignment="1" applyProtection="1">
      <alignment vertical="center" wrapText="1"/>
    </xf>
    <xf numFmtId="38" fontId="28" fillId="0" borderId="58" xfId="7" applyFont="1" applyFill="1" applyBorder="1" applyAlignment="1" applyProtection="1">
      <alignment vertical="center"/>
      <protection locked="0"/>
    </xf>
    <xf numFmtId="0" fontId="15" fillId="0" borderId="83" xfId="1" applyNumberFormat="1" applyFont="1" applyFill="1" applyBorder="1" applyAlignment="1" applyProtection="1">
      <alignment horizontal="center" vertical="center" wrapText="1"/>
      <protection locked="0"/>
    </xf>
    <xf numFmtId="0" fontId="15" fillId="0" borderId="81" xfId="1" applyFont="1" applyFill="1" applyBorder="1" applyAlignment="1" applyProtection="1">
      <alignment horizontal="center" vertical="center" wrapText="1"/>
      <protection locked="0"/>
    </xf>
    <xf numFmtId="0" fontId="15" fillId="0" borderId="81" xfId="1" applyNumberFormat="1" applyFont="1" applyFill="1" applyBorder="1" applyAlignment="1" applyProtection="1">
      <alignment horizontal="center" vertical="center" wrapText="1"/>
      <protection locked="0"/>
    </xf>
    <xf numFmtId="3" fontId="28" fillId="0" borderId="3" xfId="1" applyNumberFormat="1" applyFont="1" applyFill="1" applyBorder="1" applyAlignment="1">
      <alignment vertical="center" shrinkToFit="1"/>
    </xf>
    <xf numFmtId="3" fontId="15" fillId="0" borderId="3" xfId="1" applyNumberFormat="1" applyFont="1" applyFill="1" applyBorder="1" applyAlignment="1">
      <alignment vertical="center" shrinkToFit="1"/>
    </xf>
    <xf numFmtId="0" fontId="15" fillId="0" borderId="3" xfId="1" applyNumberFormat="1" applyFont="1" applyFill="1" applyBorder="1" applyAlignment="1">
      <alignment horizontal="center" vertical="center"/>
    </xf>
    <xf numFmtId="38" fontId="15" fillId="0" borderId="3" xfId="7" applyFont="1" applyFill="1" applyBorder="1" applyAlignment="1" applyProtection="1">
      <alignment vertical="center" shrinkToFit="1"/>
      <protection locked="0"/>
    </xf>
    <xf numFmtId="38" fontId="28" fillId="0" borderId="3" xfId="7" applyFont="1" applyFill="1" applyBorder="1" applyAlignment="1" applyProtection="1">
      <alignment vertical="center" shrinkToFit="1"/>
      <protection locked="0"/>
    </xf>
    <xf numFmtId="0" fontId="50" fillId="0" borderId="7" xfId="5" applyFont="1" applyFill="1" applyBorder="1" applyAlignment="1">
      <alignment horizontal="center" vertical="center" wrapText="1"/>
    </xf>
    <xf numFmtId="0" fontId="50" fillId="0" borderId="21" xfId="5" applyFont="1" applyFill="1" applyBorder="1" applyAlignment="1">
      <alignment horizontal="center" vertical="center" wrapText="1"/>
    </xf>
    <xf numFmtId="0" fontId="30" fillId="0" borderId="5" xfId="1" applyNumberFormat="1" applyFont="1" applyFill="1" applyBorder="1" applyAlignment="1">
      <alignment horizontal="center" vertical="center" wrapText="1"/>
    </xf>
    <xf numFmtId="38" fontId="48" fillId="0" borderId="3" xfId="7" applyFont="1" applyBorder="1" applyAlignment="1" applyProtection="1">
      <alignment vertical="center"/>
      <protection locked="0"/>
    </xf>
    <xf numFmtId="198" fontId="48" fillId="0" borderId="3" xfId="5" applyNumberFormat="1" applyFont="1" applyBorder="1" applyAlignment="1" applyProtection="1">
      <alignment horizontal="left" vertical="center"/>
      <protection locked="0"/>
    </xf>
    <xf numFmtId="0" fontId="48" fillId="0" borderId="3" xfId="5" applyFont="1" applyFill="1" applyBorder="1" applyAlignment="1" applyProtection="1">
      <alignment vertical="center" wrapText="1"/>
      <protection locked="0"/>
    </xf>
    <xf numFmtId="0" fontId="50" fillId="0" borderId="3" xfId="5" applyFont="1" applyFill="1" applyBorder="1" applyAlignment="1" applyProtection="1">
      <alignment vertical="center" wrapText="1"/>
      <protection locked="0"/>
    </xf>
    <xf numFmtId="0" fontId="53" fillId="0" borderId="3" xfId="5" applyFont="1" applyFill="1" applyBorder="1" applyAlignment="1" applyProtection="1">
      <alignment vertical="center" wrapText="1"/>
      <protection locked="0"/>
    </xf>
    <xf numFmtId="198" fontId="51" fillId="2" borderId="3" xfId="1" applyNumberFormat="1" applyFont="1" applyFill="1" applyBorder="1" applyAlignment="1" applyProtection="1">
      <alignment horizontal="left" vertical="center" wrapText="1"/>
      <protection locked="0"/>
    </xf>
    <xf numFmtId="0" fontId="48" fillId="0" borderId="3" xfId="7" applyNumberFormat="1" applyFont="1" applyBorder="1" applyAlignment="1">
      <alignment vertical="center"/>
    </xf>
    <xf numFmtId="38" fontId="48" fillId="0" borderId="3" xfId="7" applyFont="1" applyBorder="1" applyAlignment="1">
      <alignment vertical="center"/>
    </xf>
    <xf numFmtId="198" fontId="48" fillId="0" borderId="3" xfId="5" applyNumberFormat="1" applyFont="1" applyBorder="1" applyAlignment="1">
      <alignment horizontal="left" vertical="center"/>
    </xf>
    <xf numFmtId="198" fontId="51" fillId="0" borderId="3" xfId="1" applyNumberFormat="1" applyFont="1" applyFill="1" applyBorder="1" applyAlignment="1" applyProtection="1">
      <alignment horizontal="left" vertical="center" wrapText="1"/>
      <protection locked="0"/>
    </xf>
    <xf numFmtId="198" fontId="51" fillId="0" borderId="3" xfId="1" applyNumberFormat="1" applyFont="1" applyFill="1" applyBorder="1" applyAlignment="1">
      <alignment horizontal="left" vertical="center" wrapText="1"/>
    </xf>
    <xf numFmtId="38" fontId="48" fillId="0" borderId="3" xfId="7" applyFont="1" applyFill="1" applyBorder="1" applyAlignment="1" applyProtection="1">
      <alignment vertical="center" shrinkToFit="1"/>
      <protection locked="0"/>
    </xf>
    <xf numFmtId="0" fontId="25" fillId="0" borderId="3" xfId="5" applyFont="1" applyBorder="1" applyAlignment="1" applyProtection="1">
      <alignment vertical="center" wrapText="1"/>
      <protection locked="0"/>
    </xf>
    <xf numFmtId="49" fontId="25" fillId="0" borderId="3" xfId="5" applyNumberFormat="1" applyFont="1" applyBorder="1" applyAlignment="1" applyProtection="1">
      <alignment vertical="center" wrapText="1" shrinkToFit="1"/>
      <protection locked="0"/>
    </xf>
    <xf numFmtId="0" fontId="48" fillId="3" borderId="3" xfId="7" applyNumberFormat="1" applyFont="1" applyFill="1" applyBorder="1" applyAlignment="1">
      <alignment horizontal="distributed" vertical="center" wrapText="1"/>
    </xf>
    <xf numFmtId="38" fontId="48" fillId="3" borderId="3" xfId="7" applyFont="1" applyFill="1" applyBorder="1" applyAlignment="1">
      <alignment horizontal="distributed" vertical="center" wrapText="1"/>
    </xf>
    <xf numFmtId="38" fontId="53" fillId="0" borderId="3" xfId="7" applyFont="1" applyBorder="1" applyAlignment="1" applyProtection="1">
      <alignment vertical="center"/>
      <protection locked="0"/>
    </xf>
    <xf numFmtId="0" fontId="53" fillId="0" borderId="3" xfId="5" applyFont="1" applyBorder="1" applyAlignment="1" applyProtection="1">
      <alignment vertical="center" wrapText="1"/>
      <protection locked="0"/>
    </xf>
    <xf numFmtId="0" fontId="10" fillId="0" borderId="0" xfId="0" applyFont="1" applyAlignment="1">
      <alignment horizontal="center" vertical="center"/>
    </xf>
    <xf numFmtId="0" fontId="13" fillId="0" borderId="14" xfId="1" applyFont="1" applyBorder="1" applyAlignment="1">
      <alignment horizontal="center" vertical="center" shrinkToFit="1"/>
    </xf>
    <xf numFmtId="0" fontId="13" fillId="0" borderId="15" xfId="1" applyFont="1" applyBorder="1" applyAlignment="1">
      <alignment horizontal="center" vertical="center" shrinkToFit="1"/>
    </xf>
    <xf numFmtId="0" fontId="13" fillId="0" borderId="19" xfId="1" applyFont="1" applyBorder="1" applyAlignment="1">
      <alignment horizontal="center" vertical="center"/>
    </xf>
    <xf numFmtId="0" fontId="13" fillId="0" borderId="18" xfId="1" applyFont="1" applyBorder="1" applyAlignment="1">
      <alignment horizontal="center" vertical="center"/>
    </xf>
    <xf numFmtId="0" fontId="13" fillId="0" borderId="17" xfId="1" applyFont="1" applyBorder="1" applyAlignment="1">
      <alignment horizontal="center" vertical="center"/>
    </xf>
    <xf numFmtId="0" fontId="13" fillId="0" borderId="3" xfId="1" applyFont="1" applyBorder="1" applyAlignment="1">
      <alignment horizontal="center" vertical="center" wrapText="1"/>
    </xf>
    <xf numFmtId="0" fontId="13" fillId="0" borderId="5" xfId="1" applyFont="1" applyBorder="1" applyAlignment="1">
      <alignment horizontal="center" vertical="center"/>
    </xf>
    <xf numFmtId="0" fontId="12" fillId="0" borderId="5" xfId="4" applyFont="1" applyFill="1" applyBorder="1" applyAlignment="1">
      <alignment horizontal="distributed" vertical="center"/>
    </xf>
    <xf numFmtId="0" fontId="11" fillId="0" borderId="7" xfId="4" applyFont="1" applyFill="1" applyBorder="1" applyAlignment="1">
      <alignment horizontal="distributed" vertical="center"/>
    </xf>
    <xf numFmtId="179" fontId="20" fillId="0" borderId="5" xfId="4" applyNumberFormat="1" applyFont="1" applyFill="1" applyBorder="1" applyAlignment="1">
      <alignment horizontal="center" vertical="center"/>
    </xf>
    <xf numFmtId="179" fontId="20" fillId="0" borderId="7" xfId="4" applyNumberFormat="1" applyFont="1" applyFill="1" applyBorder="1" applyAlignment="1">
      <alignment horizontal="center" vertical="center"/>
    </xf>
    <xf numFmtId="179" fontId="20" fillId="0" borderId="5" xfId="4" applyNumberFormat="1" applyFont="1" applyFill="1" applyBorder="1" applyAlignment="1">
      <alignment vertical="center"/>
    </xf>
    <xf numFmtId="0" fontId="21" fillId="0" borderId="7" xfId="4" applyFont="1" applyFill="1" applyBorder="1" applyAlignment="1">
      <alignment vertical="center"/>
    </xf>
    <xf numFmtId="180" fontId="20" fillId="0" borderId="5" xfId="4" applyNumberFormat="1" applyFont="1" applyFill="1" applyBorder="1" applyAlignment="1">
      <alignment vertical="center"/>
    </xf>
    <xf numFmtId="0" fontId="12" fillId="0" borderId="27" xfId="4" applyFont="1" applyFill="1" applyBorder="1" applyAlignment="1">
      <alignment horizontal="distributed" vertical="center"/>
    </xf>
    <xf numFmtId="179" fontId="20" fillId="0" borderId="27" xfId="4" applyNumberFormat="1" applyFont="1" applyFill="1" applyBorder="1" applyAlignment="1">
      <alignment vertical="center"/>
    </xf>
    <xf numFmtId="180" fontId="20" fillId="0" borderId="27" xfId="4" applyNumberFormat="1" applyFont="1" applyFill="1" applyBorder="1" applyAlignment="1">
      <alignment vertical="center"/>
    </xf>
    <xf numFmtId="180" fontId="20" fillId="0" borderId="7" xfId="4" applyNumberFormat="1" applyFont="1" applyFill="1" applyBorder="1" applyAlignment="1">
      <alignment vertical="center"/>
    </xf>
    <xf numFmtId="0" fontId="11" fillId="0" borderId="29" xfId="4" applyFont="1" applyFill="1" applyBorder="1" applyAlignment="1">
      <alignment horizontal="distributed" vertical="center"/>
    </xf>
    <xf numFmtId="0" fontId="21" fillId="0" borderId="29" xfId="4" applyFont="1" applyFill="1" applyBorder="1" applyAlignment="1">
      <alignment vertical="center"/>
    </xf>
    <xf numFmtId="180" fontId="20" fillId="0" borderId="29" xfId="4" applyNumberFormat="1" applyFont="1" applyFill="1" applyBorder="1" applyAlignment="1">
      <alignment vertical="center"/>
    </xf>
    <xf numFmtId="179" fontId="20" fillId="0" borderId="7" xfId="4" applyNumberFormat="1" applyFont="1" applyFill="1" applyBorder="1" applyAlignment="1">
      <alignment vertical="center"/>
    </xf>
    <xf numFmtId="0" fontId="12" fillId="0" borderId="24" xfId="4" applyFont="1" applyFill="1" applyBorder="1" applyAlignment="1">
      <alignment horizontal="distributed" vertical="center"/>
    </xf>
    <xf numFmtId="179" fontId="12" fillId="0" borderId="5" xfId="4" applyNumberFormat="1" applyFont="1" applyFill="1" applyBorder="1" applyAlignment="1">
      <alignment vertical="center"/>
    </xf>
    <xf numFmtId="179" fontId="12" fillId="0" borderId="7" xfId="4" applyNumberFormat="1" applyFont="1" applyFill="1" applyBorder="1" applyAlignment="1">
      <alignment vertical="center"/>
    </xf>
    <xf numFmtId="0" fontId="12" fillId="0" borderId="3" xfId="4" applyFont="1" applyFill="1" applyBorder="1" applyAlignment="1">
      <alignment horizontal="center" vertical="center"/>
    </xf>
    <xf numFmtId="0" fontId="12" fillId="0" borderId="26" xfId="4" applyFont="1" applyFill="1" applyBorder="1" applyAlignment="1">
      <alignment horizontal="center" vertical="center" wrapText="1"/>
    </xf>
    <xf numFmtId="180" fontId="20" fillId="0" borderId="6" xfId="4" applyNumberFormat="1" applyFont="1" applyFill="1" applyBorder="1" applyAlignment="1">
      <alignment vertical="center"/>
    </xf>
    <xf numFmtId="0" fontId="12" fillId="0" borderId="24" xfId="4" applyFont="1" applyFill="1" applyBorder="1" applyAlignment="1">
      <alignment horizontal="center" vertical="center" wrapText="1"/>
    </xf>
    <xf numFmtId="0" fontId="11" fillId="0" borderId="26" xfId="4" applyFont="1" applyFill="1" applyBorder="1" applyAlignment="1">
      <alignment horizontal="center" vertical="center" wrapText="1"/>
    </xf>
    <xf numFmtId="0" fontId="12" fillId="0" borderId="22" xfId="4" applyFont="1" applyFill="1" applyBorder="1" applyAlignment="1">
      <alignment horizontal="center" vertical="center" wrapText="1"/>
    </xf>
    <xf numFmtId="0" fontId="11" fillId="0" borderId="24" xfId="4" applyFont="1" applyFill="1" applyBorder="1" applyAlignment="1">
      <alignment horizontal="center" vertical="center" wrapText="1"/>
    </xf>
    <xf numFmtId="0" fontId="12" fillId="0" borderId="6" xfId="4" applyFont="1" applyFill="1" applyBorder="1" applyAlignment="1">
      <alignment horizontal="center" vertical="center" wrapText="1"/>
    </xf>
    <xf numFmtId="0" fontId="11" fillId="0" borderId="33" xfId="4" applyFont="1" applyFill="1" applyBorder="1" applyAlignment="1">
      <alignment horizontal="center" vertical="center" wrapText="1"/>
    </xf>
    <xf numFmtId="0" fontId="12" fillId="0" borderId="25" xfId="4" applyFont="1" applyFill="1" applyBorder="1" applyAlignment="1">
      <alignment horizontal="center" vertical="center"/>
    </xf>
    <xf numFmtId="0" fontId="12" fillId="0" borderId="34" xfId="4" applyFont="1" applyFill="1" applyBorder="1" applyAlignment="1">
      <alignment horizontal="center" vertical="center"/>
    </xf>
    <xf numFmtId="0" fontId="12" fillId="0" borderId="5" xfId="4" applyFont="1" applyFill="1" applyBorder="1" applyAlignment="1">
      <alignment horizontal="center" vertical="center" wrapText="1"/>
    </xf>
    <xf numFmtId="0" fontId="12" fillId="0" borderId="4" xfId="4" applyFont="1" applyFill="1" applyBorder="1" applyAlignment="1">
      <alignment horizontal="center" vertical="center"/>
    </xf>
    <xf numFmtId="0" fontId="12" fillId="0" borderId="52" xfId="5" applyFont="1" applyFill="1" applyBorder="1" applyAlignment="1">
      <alignment horizontal="left" vertical="center" wrapText="1" indent="1"/>
    </xf>
    <xf numFmtId="0" fontId="12" fillId="0" borderId="51" xfId="5" applyFont="1" applyFill="1" applyBorder="1" applyAlignment="1">
      <alignment horizontal="left" vertical="center" wrapText="1" indent="1"/>
    </xf>
    <xf numFmtId="0" fontId="12" fillId="0" borderId="57" xfId="5" applyFont="1" applyFill="1" applyBorder="1" applyAlignment="1">
      <alignment horizontal="left" vertical="center" wrapText="1" indent="1"/>
    </xf>
    <xf numFmtId="0" fontId="12" fillId="0" borderId="14" xfId="5" applyFont="1" applyFill="1" applyBorder="1" applyAlignment="1">
      <alignment horizontal="left" vertical="center" indent="1"/>
    </xf>
    <xf numFmtId="0" fontId="25" fillId="0" borderId="58" xfId="5" applyFill="1" applyBorder="1" applyAlignment="1">
      <alignment horizontal="left" vertical="center" indent="1"/>
    </xf>
    <xf numFmtId="0" fontId="12" fillId="0" borderId="56" xfId="5" applyFont="1" applyFill="1" applyBorder="1" applyAlignment="1">
      <alignment horizontal="left" vertical="center" indent="1"/>
    </xf>
    <xf numFmtId="0" fontId="25" fillId="0" borderId="55" xfId="5" applyFill="1" applyBorder="1" applyAlignment="1">
      <alignment horizontal="left" indent="1"/>
    </xf>
    <xf numFmtId="0" fontId="25" fillId="0" borderId="54" xfId="5" applyFill="1" applyBorder="1" applyAlignment="1">
      <alignment horizontal="left" indent="1"/>
    </xf>
    <xf numFmtId="0" fontId="25" fillId="0" borderId="53" xfId="5" applyFill="1" applyBorder="1" applyAlignment="1">
      <alignment horizontal="left" indent="1"/>
    </xf>
    <xf numFmtId="0" fontId="12" fillId="0" borderId="52" xfId="5" applyFont="1" applyFill="1" applyBorder="1" applyAlignment="1">
      <alignment horizontal="left" vertical="center" indent="1"/>
    </xf>
    <xf numFmtId="0" fontId="25" fillId="0" borderId="51" xfId="5" applyFill="1" applyBorder="1" applyAlignment="1">
      <alignment horizontal="left" indent="1"/>
    </xf>
    <xf numFmtId="0" fontId="25" fillId="0" borderId="43" xfId="5" applyFill="1" applyBorder="1" applyAlignment="1">
      <alignment horizontal="left" indent="1"/>
    </xf>
    <xf numFmtId="0" fontId="12" fillId="0" borderId="75" xfId="5" applyFont="1" applyFill="1" applyBorder="1" applyAlignment="1">
      <alignment horizontal="left" vertical="center" wrapText="1" indent="2"/>
    </xf>
    <xf numFmtId="0" fontId="12" fillId="0" borderId="74" xfId="5" applyFont="1" applyFill="1" applyBorder="1" applyAlignment="1">
      <alignment horizontal="left" vertical="center" wrapText="1" indent="2"/>
    </xf>
    <xf numFmtId="0" fontId="12" fillId="0" borderId="73" xfId="5" applyFont="1" applyFill="1" applyBorder="1" applyAlignment="1">
      <alignment horizontal="left" vertical="center" wrapText="1" indent="2"/>
    </xf>
    <xf numFmtId="0" fontId="25" fillId="0" borderId="0" xfId="5" applyNumberFormat="1" applyFont="1" applyFill="1" applyAlignment="1" applyProtection="1">
      <alignment vertical="center" wrapText="1"/>
      <protection locked="0"/>
    </xf>
    <xf numFmtId="0" fontId="15" fillId="0" borderId="77" xfId="5" applyNumberFormat="1" applyFont="1" applyFill="1" applyBorder="1" applyAlignment="1" applyProtection="1">
      <alignment horizontal="center" vertical="center" wrapText="1"/>
      <protection locked="0"/>
    </xf>
    <xf numFmtId="0" fontId="15" fillId="0" borderId="96" xfId="5" applyFont="1" applyFill="1" applyBorder="1" applyAlignment="1" applyProtection="1">
      <alignment horizontal="center" vertical="center" wrapText="1"/>
      <protection locked="0"/>
    </xf>
    <xf numFmtId="0" fontId="15" fillId="0" borderId="49" xfId="5" applyNumberFormat="1" applyFont="1" applyFill="1" applyBorder="1" applyAlignment="1" applyProtection="1">
      <alignment horizontal="center" vertical="center" wrapText="1"/>
      <protection locked="0"/>
    </xf>
    <xf numFmtId="0" fontId="15" fillId="0" borderId="55" xfId="5" applyFont="1" applyFill="1" applyBorder="1" applyAlignment="1" applyProtection="1">
      <alignment horizontal="center" vertical="center" wrapText="1"/>
      <protection locked="0"/>
    </xf>
    <xf numFmtId="0" fontId="15" fillId="0" borderId="65" xfId="5" applyNumberFormat="1" applyFont="1" applyFill="1" applyBorder="1" applyAlignment="1" applyProtection="1">
      <alignment horizontal="center" vertical="center" wrapText="1"/>
      <protection locked="0"/>
    </xf>
    <xf numFmtId="0" fontId="15" fillId="0" borderId="26" xfId="5" applyNumberFormat="1" applyFont="1" applyFill="1" applyBorder="1" applyAlignment="1" applyProtection="1">
      <alignment horizontal="center" vertical="center" wrapText="1"/>
      <protection locked="0"/>
    </xf>
    <xf numFmtId="0" fontId="15" fillId="0" borderId="4" xfId="5" applyNumberFormat="1" applyFont="1" applyFill="1" applyBorder="1" applyAlignment="1" applyProtection="1">
      <alignment horizontal="center" vertical="center" wrapText="1"/>
      <protection locked="0"/>
    </xf>
    <xf numFmtId="0" fontId="15" fillId="0" borderId="90" xfId="5" applyNumberFormat="1" applyFont="1" applyFill="1" applyBorder="1" applyAlignment="1" applyProtection="1">
      <alignment horizontal="center" vertical="center" wrapText="1"/>
      <protection locked="0"/>
    </xf>
    <xf numFmtId="0" fontId="15" fillId="0" borderId="89" xfId="5" applyNumberFormat="1" applyFont="1" applyFill="1" applyBorder="1" applyAlignment="1" applyProtection="1">
      <alignment horizontal="center" vertical="center" wrapText="1"/>
      <protection locked="0"/>
    </xf>
    <xf numFmtId="0" fontId="15" fillId="0" borderId="94" xfId="5" applyNumberFormat="1" applyFont="1" applyFill="1" applyBorder="1" applyAlignment="1" applyProtection="1">
      <alignment horizontal="center" vertical="center" wrapText="1"/>
      <protection locked="0"/>
    </xf>
    <xf numFmtId="0" fontId="15" fillId="0" borderId="22" xfId="5" applyFont="1" applyFill="1" applyBorder="1" applyAlignment="1" applyProtection="1">
      <alignment horizontal="center" vertical="center" wrapText="1"/>
      <protection locked="0"/>
    </xf>
    <xf numFmtId="0" fontId="15" fillId="0" borderId="26" xfId="5" applyFont="1" applyFill="1" applyBorder="1" applyAlignment="1" applyProtection="1">
      <alignment horizontal="center" vertical="center" wrapText="1"/>
      <protection locked="0"/>
    </xf>
    <xf numFmtId="0" fontId="15" fillId="0" borderId="25" xfId="5" applyNumberFormat="1" applyFont="1" applyFill="1" applyBorder="1" applyAlignment="1" applyProtection="1">
      <alignment horizontal="center" vertical="center" wrapText="1"/>
      <protection locked="0"/>
    </xf>
    <xf numFmtId="0" fontId="15" fillId="0" borderId="5" xfId="5" applyFont="1" applyFill="1" applyBorder="1" applyAlignment="1" applyProtection="1">
      <alignment horizontal="center" vertical="center" wrapText="1"/>
      <protection locked="0"/>
    </xf>
    <xf numFmtId="0" fontId="15" fillId="0" borderId="24" xfId="5" applyFont="1" applyFill="1" applyBorder="1" applyAlignment="1" applyProtection="1">
      <alignment horizontal="center" vertical="center" wrapText="1"/>
      <protection locked="0"/>
    </xf>
    <xf numFmtId="0" fontId="15" fillId="0" borderId="98" xfId="5" applyFont="1" applyFill="1" applyBorder="1" applyAlignment="1" applyProtection="1">
      <alignment horizontal="center" vertical="center" wrapText="1"/>
      <protection locked="0"/>
    </xf>
    <xf numFmtId="0" fontId="15" fillId="0" borderId="95" xfId="5" applyFont="1" applyFill="1" applyBorder="1" applyAlignment="1" applyProtection="1">
      <alignment horizontal="center" vertical="center" wrapText="1"/>
      <protection locked="0"/>
    </xf>
    <xf numFmtId="0" fontId="15" fillId="0" borderId="23" xfId="5" applyFont="1" applyFill="1" applyBorder="1" applyAlignment="1" applyProtection="1">
      <alignment horizontal="center" vertical="center" wrapText="1"/>
      <protection locked="0"/>
    </xf>
    <xf numFmtId="0" fontId="15" fillId="0" borderId="0" xfId="5" applyFont="1" applyFill="1" applyBorder="1" applyAlignment="1" applyProtection="1">
      <alignment horizontal="center" vertical="center" wrapText="1"/>
      <protection locked="0"/>
    </xf>
    <xf numFmtId="0" fontId="15" fillId="0" borderId="6" xfId="5" applyFont="1" applyFill="1" applyBorder="1" applyAlignment="1" applyProtection="1">
      <alignment horizontal="center" vertical="center" wrapText="1"/>
      <protection locked="0"/>
    </xf>
    <xf numFmtId="0" fontId="15" fillId="0" borderId="33" xfId="5" applyFont="1" applyFill="1" applyBorder="1" applyAlignment="1" applyProtection="1">
      <alignment horizontal="center" vertical="center" wrapText="1"/>
      <protection locked="0"/>
    </xf>
    <xf numFmtId="0" fontId="15" fillId="0" borderId="14" xfId="5" applyNumberFormat="1" applyFont="1" applyFill="1" applyBorder="1" applyAlignment="1" applyProtection="1">
      <alignment horizontal="center" vertical="center" wrapText="1"/>
      <protection locked="0"/>
    </xf>
    <xf numFmtId="0" fontId="15" fillId="0" borderId="0" xfId="5" applyNumberFormat="1" applyFont="1" applyFill="1" applyBorder="1" applyAlignment="1" applyProtection="1">
      <alignment horizontal="center" vertical="center" wrapText="1"/>
      <protection locked="0"/>
    </xf>
    <xf numFmtId="0" fontId="15" fillId="0" borderId="18" xfId="5" applyNumberFormat="1" applyFont="1" applyFill="1" applyBorder="1" applyAlignment="1" applyProtection="1">
      <alignment horizontal="center" vertical="center" wrapText="1"/>
      <protection locked="0"/>
    </xf>
    <xf numFmtId="0" fontId="15" fillId="0" borderId="18" xfId="5" applyFont="1" applyFill="1" applyBorder="1" applyAlignment="1" applyProtection="1">
      <alignment horizontal="center" vertical="center" wrapText="1"/>
      <protection locked="0"/>
    </xf>
    <xf numFmtId="0" fontId="15" fillId="0" borderId="17" xfId="5" applyFont="1" applyFill="1" applyBorder="1" applyAlignment="1" applyProtection="1">
      <alignment horizontal="center" vertical="center" wrapText="1"/>
      <protection locked="0"/>
    </xf>
    <xf numFmtId="0" fontId="15" fillId="0" borderId="99" xfId="5" applyNumberFormat="1" applyFont="1" applyFill="1" applyBorder="1" applyAlignment="1" applyProtection="1">
      <alignment horizontal="center" vertical="center" wrapText="1"/>
      <protection locked="0"/>
    </xf>
    <xf numFmtId="0" fontId="15" fillId="0" borderId="96" xfId="5" applyNumberFormat="1" applyFont="1" applyFill="1" applyBorder="1" applyAlignment="1" applyProtection="1">
      <alignment horizontal="center" vertical="center" wrapText="1"/>
      <protection locked="0"/>
    </xf>
    <xf numFmtId="0" fontId="15" fillId="0" borderId="87" xfId="5" applyNumberFormat="1" applyFont="1" applyFill="1" applyBorder="1" applyAlignment="1" applyProtection="1">
      <alignment horizontal="center" vertical="center" wrapText="1"/>
      <protection locked="0"/>
    </xf>
    <xf numFmtId="0" fontId="15" fillId="0" borderId="97" xfId="5" applyFont="1" applyFill="1" applyBorder="1" applyAlignment="1" applyProtection="1">
      <alignment horizontal="center" vertical="center" wrapText="1"/>
      <protection locked="0"/>
    </xf>
    <xf numFmtId="0" fontId="25" fillId="0" borderId="14" xfId="5" applyFont="1" applyFill="1" applyBorder="1" applyAlignment="1" applyProtection="1">
      <alignment horizontal="center" vertical="center"/>
      <protection locked="0"/>
    </xf>
    <xf numFmtId="0" fontId="25" fillId="0" borderId="58" xfId="5" applyFont="1" applyFill="1" applyBorder="1" applyAlignment="1" applyProtection="1">
      <alignment horizontal="center" vertical="center"/>
      <protection locked="0"/>
    </xf>
    <xf numFmtId="0" fontId="25" fillId="0" borderId="14" xfId="5" applyFont="1" applyFill="1" applyBorder="1" applyAlignment="1" applyProtection="1">
      <alignment horizontal="center" vertical="center" wrapText="1"/>
      <protection locked="0"/>
    </xf>
    <xf numFmtId="0" fontId="25" fillId="0" borderId="58" xfId="5" applyFont="1" applyFill="1" applyBorder="1" applyAlignment="1" applyProtection="1">
      <alignment horizontal="center" vertical="center" wrapText="1"/>
      <protection locked="0"/>
    </xf>
    <xf numFmtId="0" fontId="25" fillId="0" borderId="14" xfId="5" applyNumberFormat="1" applyFont="1" applyFill="1" applyBorder="1" applyAlignment="1" applyProtection="1">
      <alignment horizontal="center" vertical="center" wrapText="1"/>
      <protection locked="0"/>
    </xf>
    <xf numFmtId="0" fontId="25" fillId="0" borderId="58" xfId="5" applyNumberFormat="1" applyFont="1" applyFill="1" applyBorder="1" applyAlignment="1" applyProtection="1">
      <alignment horizontal="center" vertical="center" wrapText="1"/>
      <protection locked="0"/>
    </xf>
    <xf numFmtId="0" fontId="25" fillId="0" borderId="46" xfId="5" applyNumberFormat="1" applyFont="1" applyFill="1" applyBorder="1" applyAlignment="1" applyProtection="1">
      <alignment horizontal="center" vertical="center"/>
      <protection locked="0"/>
    </xf>
    <xf numFmtId="0" fontId="25" fillId="0" borderId="46" xfId="5" applyFont="1" applyFill="1" applyBorder="1" applyAlignment="1" applyProtection="1">
      <alignment horizontal="center" vertical="center"/>
      <protection locked="0"/>
    </xf>
    <xf numFmtId="0" fontId="25" fillId="0" borderId="15" xfId="5" applyFont="1" applyFill="1" applyBorder="1" applyAlignment="1" applyProtection="1">
      <alignment horizontal="center" vertical="center" wrapText="1"/>
      <protection locked="0"/>
    </xf>
    <xf numFmtId="0" fontId="25" fillId="0" borderId="14" xfId="5" applyNumberFormat="1" applyFont="1" applyFill="1" applyBorder="1" applyAlignment="1" applyProtection="1">
      <alignment horizontal="center" vertical="center"/>
      <protection locked="0"/>
    </xf>
    <xf numFmtId="0" fontId="25" fillId="0" borderId="15" xfId="5" applyFont="1" applyFill="1" applyBorder="1" applyAlignment="1" applyProtection="1">
      <alignment horizontal="center" vertical="center"/>
      <protection locked="0"/>
    </xf>
    <xf numFmtId="0" fontId="25" fillId="0" borderId="15" xfId="5" applyNumberFormat="1" applyFont="1" applyFill="1" applyBorder="1" applyAlignment="1" applyProtection="1">
      <alignment horizontal="center" vertical="center"/>
      <protection locked="0"/>
    </xf>
    <xf numFmtId="0" fontId="25" fillId="0" borderId="19" xfId="5" applyNumberFormat="1" applyFont="1" applyFill="1" applyBorder="1" applyAlignment="1" applyProtection="1">
      <alignment horizontal="center" vertical="center"/>
      <protection locked="0"/>
    </xf>
    <xf numFmtId="0" fontId="25" fillId="0" borderId="18" xfId="5" applyNumberFormat="1" applyFont="1" applyFill="1" applyBorder="1" applyAlignment="1" applyProtection="1">
      <alignment horizontal="center" vertical="center"/>
      <protection locked="0"/>
    </xf>
    <xf numFmtId="0" fontId="25" fillId="0" borderId="17" xfId="5" applyNumberFormat="1" applyFont="1" applyFill="1" applyBorder="1" applyAlignment="1" applyProtection="1">
      <alignment horizontal="center" vertical="center"/>
      <protection locked="0"/>
    </xf>
    <xf numFmtId="0" fontId="25" fillId="0" borderId="104" xfId="5" applyNumberFormat="1" applyFont="1" applyFill="1" applyBorder="1" applyAlignment="1" applyProtection="1">
      <alignment horizontal="center" vertical="center"/>
      <protection locked="0"/>
    </xf>
    <xf numFmtId="0" fontId="25" fillId="0" borderId="103" xfId="5" applyNumberFormat="1" applyFont="1" applyFill="1" applyBorder="1" applyAlignment="1" applyProtection="1">
      <alignment horizontal="center" vertical="center" wrapText="1"/>
      <protection locked="0"/>
    </xf>
    <xf numFmtId="0" fontId="25" fillId="0" borderId="24" xfId="5" applyNumberFormat="1" applyFont="1" applyFill="1" applyBorder="1" applyAlignment="1" applyProtection="1">
      <alignment horizontal="center" vertical="center"/>
      <protection locked="0"/>
    </xf>
    <xf numFmtId="0" fontId="25" fillId="0" borderId="58" xfId="5" applyNumberFormat="1" applyFont="1" applyFill="1" applyBorder="1" applyAlignment="1" applyProtection="1">
      <alignment horizontal="center" vertical="center"/>
      <protection locked="0"/>
    </xf>
    <xf numFmtId="0" fontId="25" fillId="0" borderId="49" xfId="5" applyNumberFormat="1" applyFont="1" applyFill="1" applyBorder="1" applyAlignment="1" applyProtection="1">
      <alignment horizontal="center" vertical="center"/>
      <protection locked="0"/>
    </xf>
    <xf numFmtId="0" fontId="25" fillId="0" borderId="65" xfId="5" applyFont="1" applyFill="1" applyBorder="1" applyAlignment="1" applyProtection="1">
      <alignment horizontal="center" vertical="center"/>
      <protection locked="0"/>
    </xf>
    <xf numFmtId="0" fontId="25" fillId="0" borderId="46" xfId="5" applyFill="1" applyBorder="1" applyAlignment="1" applyProtection="1">
      <alignment horizontal="center" vertical="center"/>
      <protection locked="0"/>
    </xf>
    <xf numFmtId="0" fontId="15" fillId="0" borderId="49" xfId="1" applyNumberFormat="1" applyFont="1" applyFill="1" applyBorder="1" applyAlignment="1" applyProtection="1">
      <alignment horizontal="center" vertical="center" wrapText="1"/>
      <protection locked="0"/>
    </xf>
    <xf numFmtId="0" fontId="15" fillId="0" borderId="55" xfId="1" applyNumberFormat="1" applyFont="1" applyFill="1" applyBorder="1" applyAlignment="1" applyProtection="1">
      <alignment horizontal="center" vertical="center" wrapText="1"/>
      <protection locked="0"/>
    </xf>
    <xf numFmtId="0" fontId="15" fillId="0" borderId="49" xfId="1" applyFont="1" applyFill="1" applyBorder="1" applyAlignment="1" applyProtection="1">
      <alignment horizontal="center" vertical="center" wrapText="1"/>
      <protection locked="0"/>
    </xf>
    <xf numFmtId="0" fontId="15" fillId="0" borderId="55" xfId="1" applyFont="1" applyFill="1" applyBorder="1" applyAlignment="1" applyProtection="1">
      <alignment horizontal="center" vertical="center" wrapText="1"/>
      <protection locked="0"/>
    </xf>
    <xf numFmtId="0" fontId="15" fillId="0" borderId="14" xfId="1" applyNumberFormat="1" applyFont="1" applyFill="1" applyBorder="1" applyAlignment="1" applyProtection="1">
      <alignment horizontal="center" vertical="center" wrapText="1"/>
      <protection locked="0"/>
    </xf>
    <xf numFmtId="0" fontId="15" fillId="0" borderId="15" xfId="1" applyNumberFormat="1" applyFont="1" applyFill="1" applyBorder="1" applyAlignment="1" applyProtection="1">
      <alignment horizontal="center" vertical="center"/>
      <protection locked="0"/>
    </xf>
    <xf numFmtId="0" fontId="15" fillId="0" borderId="81" xfId="1" applyNumberFormat="1" applyFont="1" applyFill="1" applyBorder="1" applyAlignment="1" applyProtection="1">
      <alignment horizontal="center" vertical="center"/>
      <protection locked="0"/>
    </xf>
    <xf numFmtId="0" fontId="15" fillId="0" borderId="19" xfId="1" applyNumberFormat="1" applyFont="1" applyFill="1" applyBorder="1" applyAlignment="1" applyProtection="1">
      <alignment horizontal="center" vertical="center"/>
      <protection locked="0"/>
    </xf>
    <xf numFmtId="0" fontId="15" fillId="0" borderId="18" xfId="1" applyNumberFormat="1" applyFont="1" applyFill="1" applyBorder="1" applyAlignment="1" applyProtection="1">
      <alignment horizontal="center" vertical="center"/>
      <protection locked="0"/>
    </xf>
    <xf numFmtId="0" fontId="15" fillId="0" borderId="17" xfId="1" applyNumberFormat="1" applyFont="1" applyFill="1" applyBorder="1" applyAlignment="1" applyProtection="1">
      <alignment horizontal="center" vertical="center"/>
      <protection locked="0"/>
    </xf>
    <xf numFmtId="0" fontId="15" fillId="0" borderId="50" xfId="1" applyNumberFormat="1" applyFont="1" applyFill="1" applyBorder="1" applyAlignment="1" applyProtection="1">
      <alignment horizontal="center" vertical="center" wrapText="1"/>
      <protection locked="0"/>
    </xf>
    <xf numFmtId="0" fontId="15" fillId="0" borderId="15" xfId="1" applyNumberFormat="1" applyFont="1" applyFill="1" applyBorder="1" applyAlignment="1" applyProtection="1">
      <alignment horizontal="center" vertical="center" wrapText="1"/>
      <protection locked="0"/>
    </xf>
    <xf numFmtId="0" fontId="15" fillId="0" borderId="19" xfId="1" applyNumberFormat="1" applyFont="1" applyFill="1" applyBorder="1" applyAlignment="1" applyProtection="1">
      <alignment horizontal="center" vertical="center" wrapText="1"/>
      <protection locked="0"/>
    </xf>
    <xf numFmtId="0" fontId="15" fillId="0" borderId="17" xfId="1" applyNumberFormat="1" applyFont="1" applyFill="1" applyBorder="1" applyAlignment="1" applyProtection="1">
      <alignment horizontal="center" vertical="center" wrapText="1"/>
      <protection locked="0"/>
    </xf>
    <xf numFmtId="0" fontId="15" fillId="0" borderId="14" xfId="1" applyNumberFormat="1" applyFont="1" applyFill="1" applyBorder="1" applyAlignment="1" applyProtection="1">
      <alignment horizontal="center" vertical="center"/>
      <protection locked="0"/>
    </xf>
    <xf numFmtId="0" fontId="15" fillId="0" borderId="65" xfId="1" applyNumberFormat="1" applyFont="1" applyFill="1" applyBorder="1" applyAlignment="1" applyProtection="1">
      <alignment horizontal="center" vertical="center"/>
      <protection locked="0"/>
    </xf>
    <xf numFmtId="0" fontId="15" fillId="0" borderId="58" xfId="1" applyNumberFormat="1" applyFont="1" applyFill="1" applyBorder="1" applyAlignment="1" applyProtection="1">
      <alignment horizontal="center" vertical="center"/>
      <protection locked="0"/>
    </xf>
    <xf numFmtId="0" fontId="15" fillId="0" borderId="18" xfId="1" applyNumberFormat="1" applyFont="1" applyFill="1" applyBorder="1" applyAlignment="1" applyProtection="1">
      <alignment horizontal="center" vertical="center" wrapText="1"/>
      <protection locked="0"/>
    </xf>
    <xf numFmtId="0" fontId="15" fillId="0" borderId="14" xfId="1" applyNumberFormat="1" applyFont="1" applyFill="1" applyBorder="1" applyAlignment="1">
      <alignment horizontal="center" vertical="center" wrapText="1"/>
    </xf>
    <xf numFmtId="0" fontId="15" fillId="0" borderId="15" xfId="1" applyNumberFormat="1" applyFont="1" applyFill="1" applyBorder="1" applyAlignment="1">
      <alignment horizontal="center" vertical="center" wrapText="1"/>
    </xf>
    <xf numFmtId="0" fontId="15" fillId="0" borderId="98" xfId="1" applyNumberFormat="1" applyFont="1" applyFill="1" applyBorder="1" applyAlignment="1">
      <alignment horizontal="center" vertical="center"/>
    </xf>
    <xf numFmtId="0" fontId="15" fillId="0" borderId="95" xfId="1" applyNumberFormat="1" applyFont="1" applyFill="1" applyBorder="1" applyAlignment="1">
      <alignment horizontal="center" vertical="center"/>
    </xf>
    <xf numFmtId="0" fontId="15" fillId="0" borderId="84" xfId="1" applyNumberFormat="1" applyFont="1" applyFill="1" applyBorder="1" applyAlignment="1">
      <alignment horizontal="center" vertical="center" wrapText="1"/>
    </xf>
    <xf numFmtId="0" fontId="15" fillId="0" borderId="106" xfId="1" applyNumberFormat="1" applyFont="1" applyFill="1" applyBorder="1" applyAlignment="1">
      <alignment horizontal="center" vertical="center" wrapText="1"/>
    </xf>
    <xf numFmtId="0" fontId="15" fillId="0" borderId="105" xfId="1" applyNumberFormat="1" applyFont="1" applyFill="1" applyBorder="1" applyAlignment="1">
      <alignment horizontal="center" vertical="center" wrapText="1"/>
    </xf>
    <xf numFmtId="0" fontId="15" fillId="0" borderId="86" xfId="1" applyNumberFormat="1" applyFont="1" applyFill="1" applyBorder="1" applyAlignment="1">
      <alignment horizontal="center" vertical="center" wrapText="1"/>
    </xf>
    <xf numFmtId="0" fontId="15" fillId="0" borderId="22" xfId="1" applyNumberFormat="1" applyFont="1" applyFill="1" applyBorder="1" applyAlignment="1">
      <alignment horizontal="center" vertical="center" wrapText="1"/>
    </xf>
    <xf numFmtId="0" fontId="15" fillId="0" borderId="26" xfId="1" applyNumberFormat="1" applyFont="1" applyFill="1" applyBorder="1" applyAlignment="1">
      <alignment horizontal="center" vertical="center" wrapText="1"/>
    </xf>
    <xf numFmtId="0" fontId="15" fillId="0" borderId="49" xfId="1" applyNumberFormat="1" applyFont="1" applyFill="1" applyBorder="1" applyAlignment="1">
      <alignment horizontal="center" vertical="center" wrapText="1"/>
    </xf>
    <xf numFmtId="0" fontId="15" fillId="0" borderId="65" xfId="1" applyNumberFormat="1" applyFont="1" applyFill="1" applyBorder="1" applyAlignment="1">
      <alignment horizontal="center" vertical="center" wrapText="1"/>
    </xf>
    <xf numFmtId="0" fontId="39" fillId="0" borderId="14" xfId="5" applyNumberFormat="1" applyFont="1" applyFill="1" applyBorder="1" applyAlignment="1">
      <alignment horizontal="center" vertical="center" wrapText="1"/>
    </xf>
    <xf numFmtId="0" fontId="39" fillId="0" borderId="15" xfId="5" applyNumberFormat="1" applyFont="1" applyFill="1" applyBorder="1" applyAlignment="1">
      <alignment horizontal="center" vertical="center" wrapText="1"/>
    </xf>
    <xf numFmtId="0" fontId="39" fillId="0" borderId="13" xfId="5" applyNumberFormat="1" applyFont="1" applyFill="1" applyBorder="1" applyAlignment="1">
      <alignment horizontal="center" vertical="center" wrapText="1"/>
    </xf>
    <xf numFmtId="0" fontId="39" fillId="0" borderId="98" xfId="5" applyNumberFormat="1" applyFont="1" applyFill="1" applyBorder="1" applyAlignment="1">
      <alignment horizontal="center" vertical="center" wrapText="1"/>
    </xf>
    <xf numFmtId="0" fontId="39" fillId="0" borderId="107" xfId="5" applyNumberFormat="1" applyFont="1" applyFill="1" applyBorder="1" applyAlignment="1">
      <alignment horizontal="center" vertical="center" wrapText="1"/>
    </xf>
    <xf numFmtId="0" fontId="15" fillId="0" borderId="15" xfId="5" applyNumberFormat="1" applyFont="1" applyFill="1" applyBorder="1" applyAlignment="1">
      <alignment horizontal="center" vertical="center" wrapText="1"/>
    </xf>
    <xf numFmtId="0" fontId="39" fillId="0" borderId="5" xfId="5" applyNumberFormat="1" applyFont="1" applyFill="1" applyBorder="1" applyAlignment="1">
      <alignment horizontal="center" vertical="center" wrapText="1"/>
    </xf>
    <xf numFmtId="0" fontId="39" fillId="0" borderId="7" xfId="5" applyNumberFormat="1" applyFont="1" applyFill="1" applyBorder="1" applyAlignment="1">
      <alignment horizontal="center" vertical="center" wrapText="1"/>
    </xf>
    <xf numFmtId="0" fontId="39" fillId="0" borderId="14" xfId="5" applyNumberFormat="1" applyFont="1" applyFill="1" applyBorder="1" applyAlignment="1" applyProtection="1">
      <alignment horizontal="center" vertical="center" wrapText="1"/>
      <protection locked="0"/>
    </xf>
    <xf numFmtId="0" fontId="39" fillId="0" borderId="15" xfId="5" applyNumberFormat="1" applyFont="1" applyFill="1" applyBorder="1" applyAlignment="1" applyProtection="1">
      <alignment horizontal="center" vertical="center" wrapText="1"/>
      <protection locked="0"/>
    </xf>
    <xf numFmtId="0" fontId="25" fillId="0" borderId="15" xfId="5" applyFont="1" applyFill="1" applyBorder="1" applyAlignment="1">
      <alignment horizontal="center" vertical="center" wrapText="1"/>
    </xf>
    <xf numFmtId="0" fontId="39" fillId="0" borderId="92" xfId="5" applyNumberFormat="1" applyFont="1" applyFill="1" applyBorder="1" applyAlignment="1">
      <alignment horizontal="center" vertical="center" wrapText="1"/>
    </xf>
    <xf numFmtId="0" fontId="39" fillId="0" borderId="81" xfId="5" applyNumberFormat="1" applyFont="1" applyFill="1" applyBorder="1" applyAlignment="1">
      <alignment horizontal="center" vertical="center" wrapText="1"/>
    </xf>
    <xf numFmtId="0" fontId="39" fillId="0" borderId="26" xfId="5" applyNumberFormat="1" applyFont="1" applyFill="1" applyBorder="1" applyAlignment="1">
      <alignment horizontal="center" vertical="center" wrapText="1"/>
    </xf>
    <xf numFmtId="0" fontId="39" fillId="0" borderId="99" xfId="5" applyNumberFormat="1" applyFont="1" applyFill="1" applyBorder="1" applyAlignment="1">
      <alignment horizontal="center" vertical="center"/>
    </xf>
    <xf numFmtId="0" fontId="39" fillId="0" borderId="96" xfId="5" applyNumberFormat="1" applyFont="1" applyFill="1" applyBorder="1" applyAlignment="1">
      <alignment horizontal="center" vertical="center"/>
    </xf>
    <xf numFmtId="0" fontId="39" fillId="0" borderId="77" xfId="5" applyNumberFormat="1" applyFont="1" applyFill="1" applyBorder="1" applyAlignment="1">
      <alignment horizontal="center" vertical="center"/>
    </xf>
    <xf numFmtId="0" fontId="39" fillId="0" borderId="79" xfId="5" applyNumberFormat="1" applyFont="1" applyFill="1" applyBorder="1" applyAlignment="1">
      <alignment horizontal="center" vertical="center"/>
    </xf>
    <xf numFmtId="0" fontId="39" fillId="0" borderId="85" xfId="5" applyNumberFormat="1" applyFont="1" applyFill="1" applyBorder="1" applyAlignment="1">
      <alignment horizontal="center" vertical="center"/>
    </xf>
    <xf numFmtId="0" fontId="39" fillId="0" borderId="108" xfId="5" applyNumberFormat="1" applyFont="1" applyFill="1" applyBorder="1" applyAlignment="1">
      <alignment horizontal="center" vertical="center" wrapText="1"/>
    </xf>
    <xf numFmtId="0" fontId="39" fillId="0" borderId="95" xfId="5" applyNumberFormat="1" applyFont="1" applyFill="1" applyBorder="1" applyAlignment="1">
      <alignment horizontal="center" vertical="center" wrapText="1"/>
    </xf>
    <xf numFmtId="0" fontId="11" fillId="0" borderId="3" xfId="1" applyNumberFormat="1" applyFont="1" applyFill="1" applyBorder="1" applyAlignment="1">
      <alignment horizontal="center" vertical="center" wrapText="1"/>
    </xf>
    <xf numFmtId="0" fontId="11" fillId="0" borderId="3" xfId="1" applyFont="1" applyFill="1" applyBorder="1" applyAlignment="1">
      <alignment horizontal="center" vertical="center"/>
    </xf>
    <xf numFmtId="0" fontId="11" fillId="0" borderId="4" xfId="1" applyNumberFormat="1" applyFont="1" applyFill="1" applyBorder="1" applyAlignment="1">
      <alignment horizontal="center" vertical="center"/>
    </xf>
    <xf numFmtId="0" fontId="11" fillId="0" borderId="25" xfId="1" applyNumberFormat="1" applyFont="1" applyFill="1" applyBorder="1" applyAlignment="1">
      <alignment horizontal="center" vertical="center"/>
    </xf>
    <xf numFmtId="0" fontId="11" fillId="0" borderId="34" xfId="1" applyNumberFormat="1" applyFont="1" applyFill="1" applyBorder="1" applyAlignment="1">
      <alignment horizontal="center" vertical="center"/>
    </xf>
    <xf numFmtId="0" fontId="11" fillId="0" borderId="3" xfId="1" applyNumberFormat="1" applyFont="1" applyFill="1" applyBorder="1" applyAlignment="1">
      <alignment horizontal="center" vertical="center"/>
    </xf>
    <xf numFmtId="0" fontId="11" fillId="0" borderId="23" xfId="1" applyFont="1" applyFill="1" applyBorder="1" applyAlignment="1">
      <alignment horizontal="center" vertical="center" wrapText="1"/>
    </xf>
    <xf numFmtId="0" fontId="11" fillId="0" borderId="22" xfId="1" applyFont="1" applyFill="1" applyBorder="1" applyAlignment="1">
      <alignment horizontal="center" vertical="center" wrapText="1"/>
    </xf>
    <xf numFmtId="0" fontId="11" fillId="0" borderId="6" xfId="1" applyFont="1" applyFill="1" applyBorder="1" applyAlignment="1">
      <alignment horizontal="center" vertical="center" wrapText="1"/>
    </xf>
    <xf numFmtId="0" fontId="13" fillId="0" borderId="3" xfId="1" applyFont="1" applyFill="1" applyBorder="1" applyAlignment="1">
      <alignment horizontal="center" vertical="center" wrapText="1"/>
    </xf>
    <xf numFmtId="191" fontId="13" fillId="0" borderId="124" xfId="1" applyNumberFormat="1" applyFont="1" applyFill="1" applyBorder="1" applyAlignment="1">
      <alignment horizontal="center" vertical="center" wrapText="1"/>
    </xf>
    <xf numFmtId="184" fontId="13" fillId="0" borderId="3" xfId="1" applyNumberFormat="1" applyFont="1" applyFill="1" applyBorder="1" applyAlignment="1">
      <alignment horizontal="center" vertical="center" wrapText="1"/>
    </xf>
    <xf numFmtId="0" fontId="13" fillId="0" borderId="114" xfId="1" applyFont="1" applyFill="1" applyBorder="1" applyAlignment="1">
      <alignment horizontal="center" vertical="center" wrapText="1"/>
    </xf>
    <xf numFmtId="0" fontId="13" fillId="0" borderId="4" xfId="1" applyFont="1" applyFill="1" applyBorder="1" applyAlignment="1">
      <alignment horizontal="center" vertical="center" wrapText="1"/>
    </xf>
    <xf numFmtId="0" fontId="13" fillId="0" borderId="5" xfId="1" applyFont="1" applyFill="1" applyBorder="1" applyAlignment="1">
      <alignment horizontal="center" vertical="center" wrapText="1"/>
    </xf>
    <xf numFmtId="0" fontId="13" fillId="0" borderId="7" xfId="1" applyFont="1" applyFill="1" applyBorder="1" applyAlignment="1">
      <alignment horizontal="center" vertical="center" wrapText="1"/>
    </xf>
    <xf numFmtId="193" fontId="13" fillId="0" borderId="124" xfId="1" applyNumberFormat="1" applyFont="1" applyFill="1" applyBorder="1" applyAlignment="1">
      <alignment horizontal="center" vertical="center" wrapText="1"/>
    </xf>
    <xf numFmtId="188" fontId="13" fillId="0" borderId="124" xfId="1" applyNumberFormat="1" applyFont="1" applyFill="1" applyBorder="1" applyAlignment="1">
      <alignment horizontal="center" vertical="center" wrapText="1"/>
    </xf>
    <xf numFmtId="187" fontId="13" fillId="0" borderId="124" xfId="1" applyNumberFormat="1" applyFont="1" applyFill="1" applyBorder="1" applyAlignment="1">
      <alignment horizontal="center" vertical="center" wrapText="1"/>
    </xf>
    <xf numFmtId="192" fontId="13" fillId="0" borderId="124" xfId="1" applyNumberFormat="1" applyFont="1" applyFill="1" applyBorder="1" applyAlignment="1">
      <alignment horizontal="center" vertical="center" wrapText="1"/>
    </xf>
    <xf numFmtId="191" fontId="13" fillId="0" borderId="127" xfId="1" applyNumberFormat="1" applyFont="1" applyFill="1" applyBorder="1" applyAlignment="1">
      <alignment horizontal="center" vertical="center" wrapText="1"/>
    </xf>
    <xf numFmtId="192" fontId="13" fillId="0" borderId="127" xfId="1" applyNumberFormat="1" applyFont="1" applyFill="1" applyBorder="1" applyAlignment="1">
      <alignment horizontal="center" vertical="center" wrapText="1"/>
    </xf>
    <xf numFmtId="191" fontId="13" fillId="0" borderId="3" xfId="1" applyNumberFormat="1" applyFont="1" applyFill="1" applyBorder="1" applyAlignment="1">
      <alignment horizontal="center" vertical="center" wrapText="1"/>
    </xf>
    <xf numFmtId="0" fontId="13" fillId="0" borderId="34" xfId="1" applyFont="1" applyFill="1" applyBorder="1" applyAlignment="1">
      <alignment horizontal="center" vertical="center" wrapText="1"/>
    </xf>
    <xf numFmtId="0" fontId="13" fillId="0" borderId="25" xfId="1" applyFont="1" applyFill="1" applyBorder="1" applyAlignment="1">
      <alignment horizontal="center" vertical="center" wrapText="1"/>
    </xf>
    <xf numFmtId="0" fontId="13" fillId="0" borderId="5" xfId="1" applyFont="1" applyFill="1" applyBorder="1" applyAlignment="1">
      <alignment horizontal="center" vertical="center" wrapText="1" shrinkToFit="1"/>
    </xf>
    <xf numFmtId="0" fontId="13" fillId="0" borderId="7" xfId="1" applyFont="1" applyFill="1" applyBorder="1" applyAlignment="1">
      <alignment horizontal="center" vertical="center" shrinkToFit="1"/>
    </xf>
    <xf numFmtId="0" fontId="13" fillId="0" borderId="3" xfId="1" applyFont="1" applyFill="1" applyBorder="1" applyAlignment="1">
      <alignment horizontal="distributed" vertical="center" shrinkToFit="1"/>
    </xf>
    <xf numFmtId="187" fontId="13" fillId="0" borderId="127" xfId="1" applyNumberFormat="1" applyFont="1" applyFill="1" applyBorder="1" applyAlignment="1">
      <alignment horizontal="center" vertical="center" wrapText="1"/>
    </xf>
    <xf numFmtId="195" fontId="13" fillId="0" borderId="3" xfId="1" applyNumberFormat="1" applyFont="1" applyFill="1" applyBorder="1" applyAlignment="1">
      <alignment horizontal="center" vertical="center" wrapText="1"/>
    </xf>
    <xf numFmtId="1" fontId="13" fillId="0" borderId="127" xfId="1" applyNumberFormat="1" applyFont="1" applyFill="1" applyBorder="1" applyAlignment="1">
      <alignment horizontal="center" vertical="center" wrapText="1"/>
    </xf>
    <xf numFmtId="1" fontId="13" fillId="0" borderId="124" xfId="1" applyNumberFormat="1" applyFont="1" applyFill="1" applyBorder="1" applyAlignment="1">
      <alignment horizontal="center" vertical="center" wrapText="1"/>
    </xf>
    <xf numFmtId="184" fontId="13" fillId="0" borderId="127" xfId="1" applyNumberFormat="1" applyFont="1" applyFill="1" applyBorder="1" applyAlignment="1">
      <alignment horizontal="center" vertical="center" wrapText="1"/>
    </xf>
    <xf numFmtId="193" fontId="13" fillId="0" borderId="127" xfId="1" applyNumberFormat="1" applyFont="1" applyFill="1" applyBorder="1" applyAlignment="1">
      <alignment horizontal="center" vertical="center" wrapText="1"/>
    </xf>
    <xf numFmtId="38" fontId="13" fillId="0" borderId="127" xfId="3" applyFont="1" applyFill="1" applyBorder="1" applyAlignment="1">
      <alignment horizontal="center" vertical="center" wrapText="1"/>
    </xf>
    <xf numFmtId="38" fontId="13" fillId="0" borderId="124" xfId="3" applyFont="1" applyFill="1" applyBorder="1" applyAlignment="1">
      <alignment horizontal="center" vertical="center" wrapText="1"/>
    </xf>
    <xf numFmtId="189" fontId="13" fillId="0" borderId="127" xfId="1" applyNumberFormat="1" applyFont="1" applyFill="1" applyBorder="1" applyAlignment="1">
      <alignment horizontal="center" vertical="center" wrapText="1"/>
    </xf>
    <xf numFmtId="189" fontId="13" fillId="0" borderId="124" xfId="1" applyNumberFormat="1" applyFont="1" applyFill="1" applyBorder="1" applyAlignment="1">
      <alignment horizontal="center" vertical="center" wrapText="1"/>
    </xf>
    <xf numFmtId="184" fontId="13" fillId="0" borderId="124" xfId="1" applyNumberFormat="1" applyFont="1" applyFill="1" applyBorder="1" applyAlignment="1">
      <alignment horizontal="center" vertical="center" wrapText="1"/>
    </xf>
    <xf numFmtId="0" fontId="13" fillId="0" borderId="3" xfId="1" applyFont="1" applyFill="1" applyBorder="1" applyAlignment="1">
      <alignment horizontal="distributed" vertical="center" wrapText="1" shrinkToFit="1"/>
    </xf>
    <xf numFmtId="0" fontId="13" fillId="0" borderId="127" xfId="1" applyFont="1" applyFill="1" applyBorder="1" applyAlignment="1">
      <alignment horizontal="center" vertical="center" wrapText="1"/>
    </xf>
    <xf numFmtId="0" fontId="13" fillId="0" borderId="124" xfId="1" applyFont="1" applyFill="1" applyBorder="1" applyAlignment="1">
      <alignment horizontal="center" vertical="center" wrapText="1"/>
    </xf>
    <xf numFmtId="188" fontId="13" fillId="0" borderId="127" xfId="1" applyNumberFormat="1" applyFont="1" applyFill="1" applyBorder="1" applyAlignment="1">
      <alignment horizontal="center" vertical="center" wrapText="1"/>
    </xf>
    <xf numFmtId="0" fontId="13" fillId="0" borderId="121" xfId="1" applyFont="1" applyFill="1" applyBorder="1" applyAlignment="1">
      <alignment horizontal="center" vertical="center" shrinkToFit="1"/>
    </xf>
    <xf numFmtId="0" fontId="13" fillId="0" borderId="24" xfId="1" applyFont="1" applyFill="1" applyBorder="1" applyAlignment="1">
      <alignment horizontal="center" vertical="center" shrinkToFit="1"/>
    </xf>
    <xf numFmtId="0" fontId="13" fillId="0" borderId="121" xfId="1" applyFont="1" applyFill="1" applyBorder="1" applyAlignment="1">
      <alignment horizontal="center" vertical="center" wrapText="1"/>
    </xf>
    <xf numFmtId="0" fontId="13" fillId="0" borderId="24" xfId="1" applyFont="1" applyFill="1" applyBorder="1" applyAlignment="1">
      <alignment horizontal="center" vertical="center" wrapText="1"/>
    </xf>
    <xf numFmtId="38" fontId="13" fillId="0" borderId="121" xfId="3" applyFont="1" applyFill="1" applyBorder="1" applyAlignment="1">
      <alignment horizontal="center" vertical="center" wrapText="1"/>
    </xf>
    <xf numFmtId="38" fontId="13" fillId="0" borderId="24" xfId="3" applyFont="1" applyFill="1" applyBorder="1" applyAlignment="1">
      <alignment horizontal="center" vertical="center" wrapText="1"/>
    </xf>
    <xf numFmtId="38" fontId="13" fillId="0" borderId="7" xfId="3" applyFont="1" applyFill="1" applyBorder="1" applyAlignment="1">
      <alignment horizontal="center" vertical="center" wrapText="1"/>
    </xf>
    <xf numFmtId="0" fontId="13" fillId="0" borderId="120" xfId="1" applyFont="1" applyFill="1" applyBorder="1" applyAlignment="1">
      <alignment horizontal="center" vertical="center" wrapText="1"/>
    </xf>
    <xf numFmtId="0" fontId="13" fillId="0" borderId="33" xfId="1" applyFont="1" applyFill="1" applyBorder="1" applyAlignment="1">
      <alignment horizontal="center" vertical="center" wrapText="1"/>
    </xf>
    <xf numFmtId="0" fontId="13" fillId="0" borderId="8" xfId="1" applyFont="1" applyFill="1" applyBorder="1" applyAlignment="1">
      <alignment horizontal="center" vertical="center" wrapText="1"/>
    </xf>
    <xf numFmtId="0" fontId="13" fillId="0" borderId="119" xfId="1" applyFont="1" applyFill="1" applyBorder="1" applyAlignment="1">
      <alignment horizontal="center" vertical="center" wrapText="1"/>
    </xf>
    <xf numFmtId="0" fontId="13" fillId="0" borderId="0" xfId="1" applyFont="1" applyFill="1" applyBorder="1" applyAlignment="1">
      <alignment horizontal="center" vertical="center" wrapText="1"/>
    </xf>
    <xf numFmtId="0" fontId="13" fillId="0" borderId="21" xfId="1" applyFont="1" applyFill="1" applyBorder="1" applyAlignment="1">
      <alignment horizontal="center" vertical="center" wrapText="1"/>
    </xf>
    <xf numFmtId="0" fontId="13" fillId="0" borderId="118" xfId="1" applyFont="1" applyFill="1" applyBorder="1" applyAlignment="1">
      <alignment horizontal="center" vertical="center" wrapText="1"/>
    </xf>
    <xf numFmtId="0" fontId="13" fillId="0" borderId="26" xfId="1" applyFont="1" applyFill="1" applyBorder="1" applyAlignment="1">
      <alignment horizontal="center" vertical="center" wrapText="1"/>
    </xf>
    <xf numFmtId="0" fontId="13" fillId="0" borderId="20" xfId="1" applyFont="1" applyFill="1" applyBorder="1" applyAlignment="1">
      <alignment horizontal="center" vertical="center" wrapText="1"/>
    </xf>
    <xf numFmtId="38" fontId="13" fillId="0" borderId="3" xfId="3" applyFont="1" applyFill="1" applyBorder="1" applyAlignment="1">
      <alignment horizontal="center" vertical="center" wrapText="1"/>
    </xf>
    <xf numFmtId="38" fontId="13" fillId="0" borderId="100" xfId="3" applyFont="1" applyFill="1" applyBorder="1" applyAlignment="1">
      <alignment horizontal="center" vertical="center" wrapText="1"/>
    </xf>
    <xf numFmtId="49" fontId="46" fillId="0" borderId="3" xfId="5" applyNumberFormat="1" applyFont="1" applyFill="1" applyBorder="1" applyAlignment="1">
      <alignment horizontal="center" vertical="center" wrapText="1"/>
    </xf>
    <xf numFmtId="3" fontId="47" fillId="0" borderId="34" xfId="5" applyNumberFormat="1" applyFont="1" applyFill="1" applyBorder="1" applyAlignment="1">
      <alignment horizontal="center" vertical="center"/>
    </xf>
    <xf numFmtId="3" fontId="47" fillId="0" borderId="3" xfId="5" applyNumberFormat="1" applyFont="1" applyFill="1" applyBorder="1" applyAlignment="1">
      <alignment horizontal="center" vertical="center"/>
    </xf>
    <xf numFmtId="3" fontId="47" fillId="0" borderId="25" xfId="5" applyNumberFormat="1" applyFont="1" applyFill="1" applyBorder="1" applyAlignment="1">
      <alignment horizontal="center" vertical="center"/>
    </xf>
    <xf numFmtId="3" fontId="46" fillId="0" borderId="4" xfId="5" applyNumberFormat="1" applyFont="1" applyFill="1" applyBorder="1" applyAlignment="1">
      <alignment horizontal="center" vertical="center" wrapText="1"/>
    </xf>
    <xf numFmtId="3" fontId="46" fillId="0" borderId="3" xfId="5" applyNumberFormat="1" applyFont="1" applyFill="1" applyBorder="1" applyAlignment="1">
      <alignment horizontal="center" vertical="center" wrapText="1"/>
    </xf>
    <xf numFmtId="3" fontId="46" fillId="0" borderId="6" xfId="5" applyNumberFormat="1" applyFont="1" applyFill="1" applyBorder="1" applyAlignment="1">
      <alignment horizontal="center" vertical="center" wrapText="1"/>
    </xf>
    <xf numFmtId="3" fontId="46" fillId="0" borderId="7" xfId="5" applyNumberFormat="1" applyFont="1" applyFill="1" applyBorder="1" applyAlignment="1">
      <alignment horizontal="center" vertical="center" wrapText="1"/>
    </xf>
    <xf numFmtId="3" fontId="46" fillId="0" borderId="5" xfId="5" applyNumberFormat="1" applyFont="1" applyFill="1" applyBorder="1" applyAlignment="1">
      <alignment horizontal="center" vertical="center" wrapText="1"/>
    </xf>
    <xf numFmtId="49" fontId="46" fillId="0" borderId="5" xfId="5" applyNumberFormat="1" applyFont="1" applyFill="1" applyBorder="1" applyAlignment="1">
      <alignment horizontal="center" vertical="center" wrapText="1"/>
    </xf>
    <xf numFmtId="49" fontId="46" fillId="0" borderId="24" xfId="5" applyNumberFormat="1" applyFont="1" applyFill="1" applyBorder="1" applyAlignment="1">
      <alignment horizontal="center" vertical="center" wrapText="1"/>
    </xf>
    <xf numFmtId="49" fontId="46" fillId="0" borderId="7" xfId="5" applyNumberFormat="1" applyFont="1" applyFill="1" applyBorder="1" applyAlignment="1">
      <alignment horizontal="center" vertical="center" wrapText="1"/>
    </xf>
    <xf numFmtId="3" fontId="46" fillId="0" borderId="23" xfId="5" applyNumberFormat="1" applyFont="1" applyFill="1" applyBorder="1" applyAlignment="1">
      <alignment horizontal="center" vertical="center" wrapText="1"/>
    </xf>
    <xf numFmtId="3" fontId="46" fillId="0" borderId="0" xfId="5" applyNumberFormat="1" applyFont="1" applyFill="1" applyBorder="1" applyAlignment="1">
      <alignment horizontal="center" vertical="center" wrapText="1"/>
    </xf>
    <xf numFmtId="3" fontId="46" fillId="0" borderId="21" xfId="5" applyNumberFormat="1" applyFont="1" applyFill="1" applyBorder="1" applyAlignment="1">
      <alignment horizontal="center" vertical="center" wrapText="1"/>
    </xf>
    <xf numFmtId="3" fontId="47" fillId="0" borderId="6" xfId="5" applyNumberFormat="1" applyFont="1" applyFill="1" applyBorder="1" applyAlignment="1">
      <alignment horizontal="center" vertical="center" wrapText="1"/>
    </xf>
    <xf numFmtId="3" fontId="47" fillId="0" borderId="24" xfId="5" applyNumberFormat="1" applyFont="1" applyFill="1" applyBorder="1" applyAlignment="1">
      <alignment horizontal="center" vertical="center"/>
    </xf>
    <xf numFmtId="3" fontId="47" fillId="0" borderId="7" xfId="5" applyNumberFormat="1" applyFont="1" applyFill="1" applyBorder="1" applyAlignment="1">
      <alignment horizontal="center" vertical="center"/>
    </xf>
    <xf numFmtId="3" fontId="46" fillId="0" borderId="33" xfId="5" applyNumberFormat="1" applyFont="1" applyFill="1" applyBorder="1" applyAlignment="1">
      <alignment horizontal="center" vertical="center" wrapText="1"/>
    </xf>
    <xf numFmtId="3" fontId="46" fillId="0" borderId="8" xfId="5" applyNumberFormat="1" applyFont="1" applyFill="1" applyBorder="1" applyAlignment="1">
      <alignment horizontal="center" vertical="center" wrapText="1"/>
    </xf>
    <xf numFmtId="3" fontId="47" fillId="0" borderId="23" xfId="5" applyNumberFormat="1" applyFont="1" applyFill="1" applyBorder="1" applyAlignment="1">
      <alignment horizontal="center" vertical="center"/>
    </xf>
    <xf numFmtId="3" fontId="47" fillId="0" borderId="21" xfId="5" applyNumberFormat="1" applyFont="1" applyFill="1" applyBorder="1" applyAlignment="1">
      <alignment horizontal="center" vertical="center"/>
    </xf>
    <xf numFmtId="3" fontId="47" fillId="0" borderId="33" xfId="5" applyNumberFormat="1" applyFont="1" applyFill="1" applyBorder="1" applyAlignment="1">
      <alignment horizontal="center" vertical="center"/>
    </xf>
    <xf numFmtId="3" fontId="47" fillId="0" borderId="0" xfId="5" applyNumberFormat="1" applyFont="1" applyFill="1" applyBorder="1" applyAlignment="1">
      <alignment horizontal="center" vertical="center"/>
    </xf>
    <xf numFmtId="3" fontId="47" fillId="0" borderId="8" xfId="5" applyNumberFormat="1" applyFont="1" applyFill="1" applyBorder="1" applyAlignment="1">
      <alignment horizontal="center" vertical="center"/>
    </xf>
    <xf numFmtId="3" fontId="47" fillId="0" borderId="24" xfId="5" applyNumberFormat="1" applyFont="1" applyFill="1" applyBorder="1" applyAlignment="1">
      <alignment horizontal="center" vertical="center" wrapText="1"/>
    </xf>
    <xf numFmtId="3" fontId="47" fillId="0" borderId="22" xfId="5" applyNumberFormat="1" applyFont="1" applyFill="1" applyBorder="1" applyAlignment="1">
      <alignment horizontal="center" vertical="center"/>
    </xf>
    <xf numFmtId="3" fontId="47" fillId="0" borderId="20" xfId="5" applyNumberFormat="1" applyFont="1" applyFill="1" applyBorder="1" applyAlignment="1">
      <alignment horizontal="center" vertical="center"/>
    </xf>
    <xf numFmtId="3" fontId="46" fillId="0" borderId="8" xfId="5" applyNumberFormat="1" applyFont="1" applyFill="1" applyBorder="1" applyAlignment="1">
      <alignment horizontal="center" vertical="center"/>
    </xf>
    <xf numFmtId="3" fontId="46" fillId="0" borderId="25" xfId="5" applyNumberFormat="1" applyFont="1" applyFill="1" applyBorder="1" applyAlignment="1">
      <alignment horizontal="center" vertical="center" wrapText="1"/>
    </xf>
  </cellXfs>
  <cellStyles count="10">
    <cellStyle name="パーセント 2" xfId="2"/>
    <cellStyle name="桁区切り 10 2 2" xfId="7"/>
    <cellStyle name="桁区切り 2" xfId="3"/>
    <cellStyle name="桁区切り 2 2" xfId="8"/>
    <cellStyle name="桁区切り 3" xfId="6"/>
    <cellStyle name="標準" xfId="0" builtinId="0"/>
    <cellStyle name="標準 10" xfId="9"/>
    <cellStyle name="標準 2" xfId="1"/>
    <cellStyle name="標準 3" xfId="4"/>
    <cellStyle name="標準 4" xfId="5"/>
  </cellStyles>
  <dxfs count="16">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68;&#20516;/&#12304;&#26412;&#21629;&#12305;&#38598;&#35336;R2&#30707;&#24029;&#30476;&#27700;&#36947;&#32113;&#35336;&#27010;&#35201;R40404&#12288;&#40644;&#12471;&#12540;&#12488;&#12392;&#26377;&#21454;&#2957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5968;&#20516;/&#12304;&#23455;&#39443;&#12305;&#38598;&#35336;R2&#30707;&#24029;&#30476;&#27700;&#36947;&#32113;&#35336;&#27010;&#35201;R311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0300E-140\suishitu(K)\suidou\H27&#27700;&#36947;\01_&#29031;&#20250;&#12539;&#21839;&#12356;&#21512;&#12431;&#12379;\06_&#27700;&#36947;&#32113;&#35336;\06_&#12304;20151207&#12305;&#27700;&#36947;&#32113;&#35336;&#27010;&#35201;\&#12487;&#12540;&#12479;&#20462;&#27491;&#12288;20151210\&#38598;&#35336;H26&#30707;&#24029;&#30476;&#27700;&#36947;&#32113;&#35336;&#27010;&#35201;_12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水道企業課照会"/>
      <sheetName val="txt"/>
      <sheetName val="17石川csv"/>
      <sheetName val="専用水道調査表"/>
      <sheetName val="（新）専用水道調査表"/>
      <sheetName val="飲料水供給施設"/>
      <sheetName val="小規模水道"/>
      <sheetName val="1_2水道普及表"/>
      <sheetName val="104"/>
      <sheetName val="1_3_主要指標"/>
      <sheetName val="2_2_施設別取水_実績"/>
      <sheetName val="2_3_ 施設別取水_計画"/>
      <sheetName val="2_4_施設別浄水量"/>
      <sheetName val="2_5_用途別有収水量"/>
      <sheetName val="2_6_口径別有収水量"/>
      <sheetName val="3_1_施設概況（上水道)"/>
      <sheetName val="4_2損益計算"/>
      <sheetName val="4_3賃借対照"/>
      <sheetName val="互換性レポート"/>
      <sheetName val="2_1_施設別給水量"/>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水道企業課照会"/>
      <sheetName val="txt"/>
      <sheetName val="17石川csv"/>
      <sheetName val="専用水道調査表"/>
      <sheetName val="（新）専用水道調査表"/>
      <sheetName val="飲料水供給施設"/>
      <sheetName val="小規模水道"/>
      <sheetName val="1_2水道普及表"/>
      <sheetName val="104"/>
      <sheetName val="1_3_主要指標"/>
      <sheetName val="2_1_施設別給水量"/>
      <sheetName val="2_2_施設別取水_実績"/>
      <sheetName val="2_3_ 施設別取水_計画"/>
      <sheetName val="2_4_施設別浄水量"/>
      <sheetName val="2_5_用途別有収水量"/>
      <sheetName val="3_1_施設概況（上水道)"/>
      <sheetName val="4_2損益計算"/>
      <sheetName val="4_3賃借対照"/>
      <sheetName val="互換性レポート"/>
      <sheetName val="2_6_口径別有収水量"/>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xt"/>
      <sheetName val="17石川csv"/>
      <sheetName val="専用水道調査表"/>
      <sheetName val="104"/>
      <sheetName val="1_2水道普及表"/>
      <sheetName val="1_3_主要指標"/>
      <sheetName val="2_1_施設別給水量"/>
      <sheetName val="2_2_施設別取水_実績"/>
      <sheetName val="2_3_ 施設別取水_計画"/>
      <sheetName val="2_4_施設別浄水量"/>
      <sheetName val="2_5_用途別有収水量"/>
      <sheetName val="2_6_口径別有収水量"/>
      <sheetName val="3_1_施設概況（上水道)"/>
      <sheetName val="4_2損益計算"/>
      <sheetName val="4_3賃借対照"/>
      <sheetName val="凝集剤使用状況"/>
      <sheetName val="#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H20"/>
  <sheetViews>
    <sheetView tabSelected="1" view="pageBreakPreview" zoomScaleNormal="100" zoomScaleSheetLayoutView="100" workbookViewId="0">
      <selection activeCell="G15" sqref="G15"/>
    </sheetView>
  </sheetViews>
  <sheetFormatPr defaultRowHeight="13.5" x14ac:dyDescent="0.15"/>
  <cols>
    <col min="1" max="1" width="17" customWidth="1"/>
  </cols>
  <sheetData>
    <row r="4" spans="2:8" x14ac:dyDescent="0.15">
      <c r="E4" s="1"/>
    </row>
    <row r="5" spans="2:8" x14ac:dyDescent="0.15">
      <c r="E5" s="1"/>
    </row>
    <row r="6" spans="2:8" x14ac:dyDescent="0.15">
      <c r="E6" s="1"/>
    </row>
    <row r="7" spans="2:8" x14ac:dyDescent="0.15">
      <c r="E7" s="1"/>
    </row>
    <row r="8" spans="2:8" x14ac:dyDescent="0.15">
      <c r="E8" s="1"/>
    </row>
    <row r="9" spans="2:8" x14ac:dyDescent="0.15">
      <c r="E9" s="1"/>
    </row>
    <row r="10" spans="2:8" x14ac:dyDescent="0.15">
      <c r="E10" s="1"/>
    </row>
    <row r="11" spans="2:8" x14ac:dyDescent="0.15">
      <c r="E11" s="1"/>
    </row>
    <row r="12" spans="2:8" x14ac:dyDescent="0.15">
      <c r="E12" s="1"/>
    </row>
    <row r="13" spans="2:8" ht="32.25" x14ac:dyDescent="0.15">
      <c r="B13" s="6"/>
      <c r="C13" s="3"/>
      <c r="D13" s="3"/>
      <c r="F13" s="3"/>
      <c r="G13" s="4" t="s">
        <v>1</v>
      </c>
      <c r="H13" s="3"/>
    </row>
    <row r="14" spans="2:8" ht="62.25" customHeight="1" x14ac:dyDescent="0.15">
      <c r="B14" s="3"/>
      <c r="C14" s="3"/>
      <c r="D14" s="3"/>
      <c r="F14" s="3"/>
      <c r="G14" s="5" t="s">
        <v>2</v>
      </c>
      <c r="H14" s="3"/>
    </row>
    <row r="15" spans="2:8" x14ac:dyDescent="0.15">
      <c r="E15" s="1"/>
    </row>
    <row r="16" spans="2:8" x14ac:dyDescent="0.15">
      <c r="E16" s="1"/>
    </row>
    <row r="17" spans="5:7" x14ac:dyDescent="0.15">
      <c r="E17" s="1"/>
    </row>
    <row r="18" spans="5:7" ht="63.75" customHeight="1" x14ac:dyDescent="0.15">
      <c r="E18" s="1"/>
    </row>
    <row r="19" spans="5:7" x14ac:dyDescent="0.15">
      <c r="E19" s="1"/>
    </row>
    <row r="20" spans="5:7" ht="18" x14ac:dyDescent="0.15">
      <c r="G20" s="2" t="s">
        <v>0</v>
      </c>
    </row>
  </sheetData>
  <phoneticPr fontId="4"/>
  <pageMargins left="0.70866141732283461" right="0.70866141732283461"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view="pageBreakPreview" zoomScaleNormal="100" zoomScaleSheetLayoutView="100" workbookViewId="0">
      <pane xSplit="1" ySplit="6" topLeftCell="B7" activePane="bottomRight" state="frozen"/>
      <selection activeCell="BK7" sqref="BK7"/>
      <selection pane="topRight" activeCell="BK7" sqref="BK7"/>
      <selection pane="bottomLeft" activeCell="BK7" sqref="BK7"/>
      <selection pane="bottomRight" activeCell="G3" sqref="G3:O3"/>
    </sheetView>
  </sheetViews>
  <sheetFormatPr defaultColWidth="12.375" defaultRowHeight="14.25" x14ac:dyDescent="0.15"/>
  <cols>
    <col min="1" max="1" width="19.125" style="396" customWidth="1"/>
    <col min="2" max="19" width="12.25" style="414" customWidth="1"/>
    <col min="20" max="21" width="12.25" style="396" customWidth="1"/>
    <col min="22" max="16384" width="12.375" style="396"/>
  </cols>
  <sheetData>
    <row r="1" spans="1:21" s="413" customFormat="1" ht="53.25" customHeight="1" x14ac:dyDescent="0.15">
      <c r="A1" s="413" t="s">
        <v>407</v>
      </c>
    </row>
    <row r="2" spans="1:21" ht="25.5" customHeight="1" x14ac:dyDescent="0.15">
      <c r="A2" s="846" t="s">
        <v>144</v>
      </c>
      <c r="B2" s="844" t="s">
        <v>406</v>
      </c>
      <c r="C2" s="849"/>
      <c r="D2" s="849"/>
      <c r="E2" s="849"/>
      <c r="F2" s="849"/>
      <c r="G2" s="844" t="s">
        <v>405</v>
      </c>
      <c r="H2" s="849"/>
      <c r="I2" s="849"/>
      <c r="J2" s="849"/>
      <c r="K2" s="849"/>
      <c r="L2" s="849"/>
      <c r="M2" s="849"/>
      <c r="N2" s="849"/>
      <c r="O2" s="849"/>
      <c r="P2" s="849"/>
      <c r="Q2" s="849"/>
      <c r="R2" s="849"/>
      <c r="S2" s="845"/>
    </row>
    <row r="3" spans="1:21" ht="25.5" customHeight="1" x14ac:dyDescent="0.15">
      <c r="A3" s="847"/>
      <c r="B3" s="844" t="s">
        <v>404</v>
      </c>
      <c r="C3" s="849"/>
      <c r="D3" s="849"/>
      <c r="E3" s="849"/>
      <c r="F3" s="845"/>
      <c r="G3" s="844" t="s">
        <v>403</v>
      </c>
      <c r="H3" s="849"/>
      <c r="I3" s="849"/>
      <c r="J3" s="849"/>
      <c r="K3" s="849"/>
      <c r="L3" s="849"/>
      <c r="M3" s="849"/>
      <c r="N3" s="849"/>
      <c r="O3" s="845"/>
      <c r="P3" s="836" t="s">
        <v>402</v>
      </c>
      <c r="Q3" s="836" t="s">
        <v>397</v>
      </c>
      <c r="R3" s="836" t="s">
        <v>401</v>
      </c>
      <c r="S3" s="836" t="s">
        <v>400</v>
      </c>
    </row>
    <row r="4" spans="1:21" ht="25.5" customHeight="1" x14ac:dyDescent="0.15">
      <c r="A4" s="847"/>
      <c r="B4" s="836" t="s">
        <v>399</v>
      </c>
      <c r="C4" s="836" t="s">
        <v>398</v>
      </c>
      <c r="D4" s="836" t="s">
        <v>394</v>
      </c>
      <c r="E4" s="836" t="s">
        <v>355</v>
      </c>
      <c r="F4" s="836" t="s">
        <v>397</v>
      </c>
      <c r="G4" s="844" t="s">
        <v>396</v>
      </c>
      <c r="H4" s="845"/>
      <c r="I4" s="836" t="s">
        <v>395</v>
      </c>
      <c r="J4" s="836" t="s">
        <v>394</v>
      </c>
      <c r="K4" s="836" t="s">
        <v>393</v>
      </c>
      <c r="L4" s="836" t="s">
        <v>392</v>
      </c>
      <c r="M4" s="836" t="s">
        <v>391</v>
      </c>
      <c r="N4" s="836" t="s">
        <v>355</v>
      </c>
      <c r="O4" s="836" t="s">
        <v>390</v>
      </c>
      <c r="P4" s="843"/>
      <c r="Q4" s="843"/>
      <c r="R4" s="843"/>
      <c r="S4" s="843"/>
    </row>
    <row r="5" spans="1:21" ht="42" customHeight="1" x14ac:dyDescent="0.15">
      <c r="A5" s="847"/>
      <c r="B5" s="843"/>
      <c r="C5" s="843"/>
      <c r="D5" s="843"/>
      <c r="E5" s="843"/>
      <c r="F5" s="843"/>
      <c r="G5" s="412" t="s">
        <v>389</v>
      </c>
      <c r="H5" s="412" t="s">
        <v>388</v>
      </c>
      <c r="I5" s="843"/>
      <c r="J5" s="843"/>
      <c r="K5" s="843"/>
      <c r="L5" s="843"/>
      <c r="M5" s="843"/>
      <c r="N5" s="843"/>
      <c r="O5" s="843"/>
      <c r="P5" s="843"/>
      <c r="Q5" s="843"/>
      <c r="R5" s="843"/>
      <c r="S5" s="843"/>
    </row>
    <row r="6" spans="1:21" ht="25.5" customHeight="1" x14ac:dyDescent="0.15">
      <c r="A6" s="848"/>
      <c r="B6" s="425" t="s">
        <v>387</v>
      </c>
      <c r="C6" s="425" t="s">
        <v>387</v>
      </c>
      <c r="D6" s="425" t="s">
        <v>387</v>
      </c>
      <c r="E6" s="425" t="s">
        <v>387</v>
      </c>
      <c r="F6" s="425" t="s">
        <v>387</v>
      </c>
      <c r="G6" s="425" t="s">
        <v>387</v>
      </c>
      <c r="H6" s="425" t="s">
        <v>387</v>
      </c>
      <c r="I6" s="425" t="s">
        <v>387</v>
      </c>
      <c r="J6" s="425" t="s">
        <v>387</v>
      </c>
      <c r="K6" s="425" t="s">
        <v>387</v>
      </c>
      <c r="L6" s="425" t="s">
        <v>387</v>
      </c>
      <c r="M6" s="425" t="s">
        <v>387</v>
      </c>
      <c r="N6" s="425" t="s">
        <v>387</v>
      </c>
      <c r="O6" s="425" t="s">
        <v>387</v>
      </c>
      <c r="P6" s="425" t="s">
        <v>387</v>
      </c>
      <c r="Q6" s="425" t="s">
        <v>387</v>
      </c>
      <c r="R6" s="425" t="s">
        <v>387</v>
      </c>
      <c r="S6" s="425" t="s">
        <v>387</v>
      </c>
      <c r="U6" s="396" t="s">
        <v>386</v>
      </c>
    </row>
    <row r="7" spans="1:21" ht="33.75" customHeight="1" x14ac:dyDescent="0.15">
      <c r="A7" s="411" t="s">
        <v>349</v>
      </c>
      <c r="B7" s="421">
        <v>40207</v>
      </c>
      <c r="C7" s="420">
        <v>7846</v>
      </c>
      <c r="D7" s="420">
        <v>1603</v>
      </c>
      <c r="E7" s="420">
        <v>19</v>
      </c>
      <c r="F7" s="424">
        <v>49675</v>
      </c>
      <c r="G7" s="421">
        <v>38393</v>
      </c>
      <c r="H7" s="420">
        <v>1814</v>
      </c>
      <c r="I7" s="420">
        <v>6399</v>
      </c>
      <c r="J7" s="420">
        <v>1603</v>
      </c>
      <c r="K7" s="420">
        <v>1415</v>
      </c>
      <c r="L7" s="420">
        <v>32</v>
      </c>
      <c r="M7" s="420">
        <v>19</v>
      </c>
      <c r="N7" s="420">
        <v>0</v>
      </c>
      <c r="O7" s="424">
        <v>49675</v>
      </c>
      <c r="P7" s="420">
        <v>0</v>
      </c>
      <c r="Q7" s="424">
        <v>49675</v>
      </c>
      <c r="R7" s="419">
        <v>0</v>
      </c>
      <c r="S7" s="418">
        <v>49675</v>
      </c>
      <c r="U7" s="417">
        <v>49675</v>
      </c>
    </row>
    <row r="8" spans="1:21" ht="33.75" customHeight="1" x14ac:dyDescent="0.15">
      <c r="A8" s="407" t="s">
        <v>348</v>
      </c>
      <c r="B8" s="421">
        <v>4566</v>
      </c>
      <c r="C8" s="420">
        <v>1288</v>
      </c>
      <c r="D8" s="420">
        <v>1908</v>
      </c>
      <c r="E8" s="420">
        <v>194</v>
      </c>
      <c r="F8" s="423">
        <v>7956</v>
      </c>
      <c r="G8" s="421">
        <v>4558</v>
      </c>
      <c r="H8" s="420">
        <v>0</v>
      </c>
      <c r="I8" s="420">
        <v>929</v>
      </c>
      <c r="J8" s="420">
        <v>1908</v>
      </c>
      <c r="K8" s="420">
        <v>266</v>
      </c>
      <c r="L8" s="420">
        <v>92</v>
      </c>
      <c r="M8" s="420">
        <v>1</v>
      </c>
      <c r="N8" s="420">
        <v>194</v>
      </c>
      <c r="O8" s="418">
        <v>7948</v>
      </c>
      <c r="P8" s="419">
        <v>8</v>
      </c>
      <c r="Q8" s="418">
        <v>7956</v>
      </c>
      <c r="R8" s="419">
        <v>0</v>
      </c>
      <c r="S8" s="418">
        <v>7956</v>
      </c>
      <c r="U8" s="417">
        <v>7956</v>
      </c>
    </row>
    <row r="9" spans="1:21" ht="33.75" customHeight="1" x14ac:dyDescent="0.15">
      <c r="A9" s="407" t="s">
        <v>347</v>
      </c>
      <c r="B9" s="421">
        <v>9645</v>
      </c>
      <c r="C9" s="420">
        <v>2983</v>
      </c>
      <c r="D9" s="420">
        <v>473</v>
      </c>
      <c r="E9" s="420">
        <v>5</v>
      </c>
      <c r="F9" s="423">
        <v>13106</v>
      </c>
      <c r="G9" s="421">
        <v>0</v>
      </c>
      <c r="H9" s="420">
        <v>0</v>
      </c>
      <c r="I9" s="420">
        <v>0</v>
      </c>
      <c r="J9" s="420">
        <v>0</v>
      </c>
      <c r="K9" s="420">
        <v>0</v>
      </c>
      <c r="L9" s="420">
        <v>0</v>
      </c>
      <c r="M9" s="420">
        <v>0</v>
      </c>
      <c r="N9" s="420">
        <v>0</v>
      </c>
      <c r="O9" s="418">
        <v>0</v>
      </c>
      <c r="P9" s="419">
        <v>0</v>
      </c>
      <c r="Q9" s="418">
        <v>0</v>
      </c>
      <c r="R9" s="419">
        <v>0</v>
      </c>
      <c r="S9" s="418">
        <v>0</v>
      </c>
      <c r="U9" s="417">
        <v>13106</v>
      </c>
    </row>
    <row r="10" spans="1:21" ht="33.75" customHeight="1" x14ac:dyDescent="0.15">
      <c r="A10" s="407" t="s">
        <v>346</v>
      </c>
      <c r="B10" s="421">
        <v>1569</v>
      </c>
      <c r="C10" s="420">
        <v>695</v>
      </c>
      <c r="D10" s="420">
        <v>0</v>
      </c>
      <c r="E10" s="420">
        <v>4</v>
      </c>
      <c r="F10" s="423">
        <v>2268</v>
      </c>
      <c r="G10" s="421">
        <v>1561</v>
      </c>
      <c r="H10" s="420">
        <v>8</v>
      </c>
      <c r="I10" s="420">
        <v>564</v>
      </c>
      <c r="J10" s="420">
        <v>0</v>
      </c>
      <c r="K10" s="420">
        <v>106</v>
      </c>
      <c r="L10" s="420">
        <v>25</v>
      </c>
      <c r="M10" s="420">
        <v>1</v>
      </c>
      <c r="N10" s="420">
        <v>3</v>
      </c>
      <c r="O10" s="418">
        <v>2268</v>
      </c>
      <c r="P10" s="419">
        <v>0</v>
      </c>
      <c r="Q10" s="418">
        <v>2268</v>
      </c>
      <c r="R10" s="419">
        <v>0</v>
      </c>
      <c r="S10" s="418">
        <v>2268</v>
      </c>
      <c r="U10" s="417">
        <v>2268</v>
      </c>
    </row>
    <row r="11" spans="1:21" ht="33.75" customHeight="1" x14ac:dyDescent="0.15">
      <c r="A11" s="407" t="s">
        <v>345</v>
      </c>
      <c r="B11" s="421">
        <v>920</v>
      </c>
      <c r="C11" s="420">
        <v>244</v>
      </c>
      <c r="D11" s="420">
        <v>28</v>
      </c>
      <c r="E11" s="420">
        <v>112</v>
      </c>
      <c r="F11" s="423">
        <v>1304</v>
      </c>
      <c r="G11" s="421">
        <v>920</v>
      </c>
      <c r="H11" s="420">
        <v>0</v>
      </c>
      <c r="I11" s="420">
        <v>244</v>
      </c>
      <c r="J11" s="420">
        <v>28</v>
      </c>
      <c r="K11" s="420">
        <v>112</v>
      </c>
      <c r="L11" s="420">
        <v>0</v>
      </c>
      <c r="M11" s="420">
        <v>0</v>
      </c>
      <c r="N11" s="420">
        <v>0</v>
      </c>
      <c r="O11" s="418">
        <v>1304</v>
      </c>
      <c r="P11" s="419">
        <v>0</v>
      </c>
      <c r="Q11" s="418">
        <v>1304</v>
      </c>
      <c r="R11" s="419">
        <v>0</v>
      </c>
      <c r="S11" s="418">
        <v>1304</v>
      </c>
      <c r="U11" s="417">
        <v>1304</v>
      </c>
    </row>
    <row r="12" spans="1:21" ht="33.75" customHeight="1" x14ac:dyDescent="0.15">
      <c r="A12" s="407" t="s">
        <v>344</v>
      </c>
      <c r="B12" s="421">
        <v>0</v>
      </c>
      <c r="C12" s="420">
        <v>0</v>
      </c>
      <c r="D12" s="420">
        <v>0</v>
      </c>
      <c r="E12" s="420">
        <v>0</v>
      </c>
      <c r="F12" s="423">
        <v>0</v>
      </c>
      <c r="G12" s="421">
        <v>0</v>
      </c>
      <c r="H12" s="420">
        <v>0</v>
      </c>
      <c r="I12" s="420">
        <v>0</v>
      </c>
      <c r="J12" s="420">
        <v>0</v>
      </c>
      <c r="K12" s="420">
        <v>0</v>
      </c>
      <c r="L12" s="420">
        <v>0</v>
      </c>
      <c r="M12" s="420">
        <v>0</v>
      </c>
      <c r="N12" s="420">
        <v>0</v>
      </c>
      <c r="O12" s="418">
        <v>0</v>
      </c>
      <c r="P12" s="419">
        <v>0</v>
      </c>
      <c r="Q12" s="418">
        <v>0</v>
      </c>
      <c r="R12" s="419">
        <v>0</v>
      </c>
      <c r="S12" s="418">
        <v>0</v>
      </c>
      <c r="U12" s="417">
        <v>10295</v>
      </c>
    </row>
    <row r="13" spans="1:21" ht="33.75" customHeight="1" x14ac:dyDescent="0.15">
      <c r="A13" s="407" t="s">
        <v>343</v>
      </c>
      <c r="B13" s="421">
        <v>1722</v>
      </c>
      <c r="C13" s="420">
        <v>370</v>
      </c>
      <c r="D13" s="420">
        <v>190</v>
      </c>
      <c r="E13" s="420">
        <v>29</v>
      </c>
      <c r="F13" s="423">
        <v>2311</v>
      </c>
      <c r="G13" s="421">
        <v>0</v>
      </c>
      <c r="H13" s="420">
        <v>0</v>
      </c>
      <c r="I13" s="420">
        <v>0</v>
      </c>
      <c r="J13" s="420">
        <v>0</v>
      </c>
      <c r="K13" s="420">
        <v>0</v>
      </c>
      <c r="L13" s="420">
        <v>0</v>
      </c>
      <c r="M13" s="420">
        <v>0</v>
      </c>
      <c r="N13" s="420">
        <v>0</v>
      </c>
      <c r="O13" s="418">
        <v>0</v>
      </c>
      <c r="P13" s="419">
        <v>0</v>
      </c>
      <c r="Q13" s="418">
        <v>0</v>
      </c>
      <c r="R13" s="419">
        <v>0</v>
      </c>
      <c r="S13" s="418">
        <v>0</v>
      </c>
      <c r="U13" s="417">
        <v>2311</v>
      </c>
    </row>
    <row r="14" spans="1:21" ht="33.75" customHeight="1" x14ac:dyDescent="0.15">
      <c r="A14" s="407" t="s">
        <v>342</v>
      </c>
      <c r="B14" s="421">
        <v>2953</v>
      </c>
      <c r="C14" s="420">
        <v>265</v>
      </c>
      <c r="D14" s="420">
        <v>117</v>
      </c>
      <c r="E14" s="420">
        <v>174</v>
      </c>
      <c r="F14" s="423">
        <v>3509</v>
      </c>
      <c r="G14" s="421">
        <v>0</v>
      </c>
      <c r="H14" s="420">
        <v>0</v>
      </c>
      <c r="I14" s="420">
        <v>0</v>
      </c>
      <c r="J14" s="420">
        <v>0</v>
      </c>
      <c r="K14" s="420">
        <v>0</v>
      </c>
      <c r="L14" s="420">
        <v>0</v>
      </c>
      <c r="M14" s="420">
        <v>0</v>
      </c>
      <c r="N14" s="420">
        <v>0</v>
      </c>
      <c r="O14" s="418">
        <v>0</v>
      </c>
      <c r="P14" s="419">
        <v>0</v>
      </c>
      <c r="Q14" s="418">
        <v>0</v>
      </c>
      <c r="R14" s="419">
        <v>0</v>
      </c>
      <c r="S14" s="418">
        <v>0</v>
      </c>
      <c r="U14" s="417">
        <v>3509</v>
      </c>
    </row>
    <row r="15" spans="1:21" ht="33.75" customHeight="1" x14ac:dyDescent="0.15">
      <c r="A15" s="407" t="s">
        <v>104</v>
      </c>
      <c r="B15" s="421">
        <v>8015</v>
      </c>
      <c r="C15" s="420">
        <v>609</v>
      </c>
      <c r="D15" s="420">
        <v>274</v>
      </c>
      <c r="E15" s="420">
        <v>458</v>
      </c>
      <c r="F15" s="423">
        <v>9356</v>
      </c>
      <c r="G15" s="421">
        <v>7848</v>
      </c>
      <c r="H15" s="420">
        <v>167</v>
      </c>
      <c r="I15" s="420">
        <v>609</v>
      </c>
      <c r="J15" s="420">
        <v>274</v>
      </c>
      <c r="K15" s="420">
        <v>410</v>
      </c>
      <c r="L15" s="420">
        <v>10</v>
      </c>
      <c r="M15" s="420">
        <v>0</v>
      </c>
      <c r="N15" s="420">
        <v>2</v>
      </c>
      <c r="O15" s="418">
        <v>9320</v>
      </c>
      <c r="P15" s="419">
        <v>3</v>
      </c>
      <c r="Q15" s="418">
        <v>9323</v>
      </c>
      <c r="R15" s="419">
        <v>33</v>
      </c>
      <c r="S15" s="418">
        <v>9356</v>
      </c>
      <c r="U15" s="417">
        <v>9356</v>
      </c>
    </row>
    <row r="16" spans="1:21" ht="33.75" customHeight="1" x14ac:dyDescent="0.15">
      <c r="A16" s="407" t="s">
        <v>103</v>
      </c>
      <c r="B16" s="421">
        <v>4231</v>
      </c>
      <c r="C16" s="420">
        <v>1518</v>
      </c>
      <c r="D16" s="420">
        <v>518</v>
      </c>
      <c r="E16" s="420">
        <v>220</v>
      </c>
      <c r="F16" s="423">
        <v>6487</v>
      </c>
      <c r="G16" s="421">
        <v>0</v>
      </c>
      <c r="H16" s="420">
        <v>0</v>
      </c>
      <c r="I16" s="420">
        <v>0</v>
      </c>
      <c r="J16" s="420">
        <v>0</v>
      </c>
      <c r="K16" s="420">
        <v>0</v>
      </c>
      <c r="L16" s="420">
        <v>0</v>
      </c>
      <c r="M16" s="420">
        <v>0</v>
      </c>
      <c r="N16" s="420">
        <v>0</v>
      </c>
      <c r="O16" s="418">
        <v>0</v>
      </c>
      <c r="P16" s="419">
        <v>0</v>
      </c>
      <c r="Q16" s="418">
        <v>0</v>
      </c>
      <c r="R16" s="419">
        <v>0</v>
      </c>
      <c r="S16" s="418">
        <v>0</v>
      </c>
      <c r="U16" s="417">
        <v>6487</v>
      </c>
    </row>
    <row r="17" spans="1:21" ht="33.75" customHeight="1" x14ac:dyDescent="0.15">
      <c r="A17" s="407" t="s">
        <v>341</v>
      </c>
      <c r="B17" s="421">
        <v>5028</v>
      </c>
      <c r="C17" s="420">
        <v>950</v>
      </c>
      <c r="D17" s="420">
        <v>25</v>
      </c>
      <c r="E17" s="420">
        <v>14</v>
      </c>
      <c r="F17" s="423">
        <v>6017</v>
      </c>
      <c r="G17" s="421">
        <v>3941</v>
      </c>
      <c r="H17" s="420">
        <v>1081</v>
      </c>
      <c r="I17" s="420">
        <v>781</v>
      </c>
      <c r="J17" s="420">
        <v>25</v>
      </c>
      <c r="K17" s="420">
        <v>168</v>
      </c>
      <c r="L17" s="420">
        <v>0</v>
      </c>
      <c r="M17" s="420">
        <v>0</v>
      </c>
      <c r="N17" s="420">
        <v>11</v>
      </c>
      <c r="O17" s="418">
        <v>6007</v>
      </c>
      <c r="P17" s="419">
        <v>0</v>
      </c>
      <c r="Q17" s="418">
        <v>6007</v>
      </c>
      <c r="R17" s="419">
        <v>5</v>
      </c>
      <c r="S17" s="418">
        <v>6012</v>
      </c>
      <c r="U17" s="417">
        <v>6017</v>
      </c>
    </row>
    <row r="18" spans="1:21" ht="33.75" hidden="1" customHeight="1" x14ac:dyDescent="0.15">
      <c r="A18" s="407"/>
      <c r="B18" s="419"/>
      <c r="C18" s="419"/>
      <c r="D18" s="419"/>
      <c r="E18" s="419"/>
      <c r="F18" s="423"/>
      <c r="G18" s="419"/>
      <c r="H18" s="419"/>
      <c r="I18" s="419"/>
      <c r="J18" s="419"/>
      <c r="K18" s="419"/>
      <c r="L18" s="419"/>
      <c r="M18" s="419"/>
      <c r="N18" s="419"/>
      <c r="O18" s="418"/>
      <c r="P18" s="419"/>
      <c r="Q18" s="418"/>
      <c r="R18" s="419"/>
      <c r="S18" s="418"/>
      <c r="U18" s="417"/>
    </row>
    <row r="19" spans="1:21" ht="33.75" hidden="1" customHeight="1" x14ac:dyDescent="0.15">
      <c r="A19" s="407" t="s">
        <v>385</v>
      </c>
      <c r="B19" s="419"/>
      <c r="C19" s="419"/>
      <c r="D19" s="419"/>
      <c r="E19" s="419"/>
      <c r="F19" s="423">
        <v>0</v>
      </c>
      <c r="G19" s="419"/>
      <c r="H19" s="419"/>
      <c r="I19" s="419"/>
      <c r="J19" s="419"/>
      <c r="K19" s="419"/>
      <c r="L19" s="419"/>
      <c r="M19" s="419"/>
      <c r="N19" s="419"/>
      <c r="O19" s="418">
        <v>0</v>
      </c>
      <c r="P19" s="419"/>
      <c r="Q19" s="418">
        <v>0</v>
      </c>
      <c r="R19" s="419"/>
      <c r="S19" s="418">
        <v>0</v>
      </c>
      <c r="U19" s="417">
        <v>0</v>
      </c>
    </row>
    <row r="20" spans="1:21" ht="33.75" customHeight="1" x14ac:dyDescent="0.15">
      <c r="A20" s="407" t="s">
        <v>339</v>
      </c>
      <c r="B20" s="421">
        <v>3008</v>
      </c>
      <c r="C20" s="420">
        <v>549</v>
      </c>
      <c r="D20" s="420">
        <v>61</v>
      </c>
      <c r="E20" s="420">
        <v>0</v>
      </c>
      <c r="F20" s="423">
        <v>3618</v>
      </c>
      <c r="G20" s="421">
        <v>0</v>
      </c>
      <c r="H20" s="420">
        <v>0</v>
      </c>
      <c r="I20" s="420">
        <v>0</v>
      </c>
      <c r="J20" s="420">
        <v>0</v>
      </c>
      <c r="K20" s="420">
        <v>0</v>
      </c>
      <c r="L20" s="420">
        <v>0</v>
      </c>
      <c r="M20" s="420">
        <v>0</v>
      </c>
      <c r="N20" s="420">
        <v>0</v>
      </c>
      <c r="O20" s="418">
        <v>0</v>
      </c>
      <c r="P20" s="419">
        <v>0</v>
      </c>
      <c r="Q20" s="418">
        <v>0</v>
      </c>
      <c r="R20" s="419">
        <v>0</v>
      </c>
      <c r="S20" s="418">
        <v>0</v>
      </c>
      <c r="U20" s="417">
        <v>3618</v>
      </c>
    </row>
    <row r="21" spans="1:21" ht="33.75" customHeight="1" x14ac:dyDescent="0.15">
      <c r="A21" s="407" t="s">
        <v>338</v>
      </c>
      <c r="B21" s="421">
        <v>2278</v>
      </c>
      <c r="C21" s="420">
        <v>690</v>
      </c>
      <c r="D21" s="420">
        <v>9</v>
      </c>
      <c r="E21" s="420">
        <v>7</v>
      </c>
      <c r="F21" s="423">
        <v>2984</v>
      </c>
      <c r="G21" s="421">
        <v>0</v>
      </c>
      <c r="H21" s="420">
        <v>0</v>
      </c>
      <c r="I21" s="420">
        <v>0</v>
      </c>
      <c r="J21" s="420">
        <v>0</v>
      </c>
      <c r="K21" s="420">
        <v>0</v>
      </c>
      <c r="L21" s="420">
        <v>0</v>
      </c>
      <c r="M21" s="420">
        <v>0</v>
      </c>
      <c r="N21" s="420">
        <v>0</v>
      </c>
      <c r="O21" s="418">
        <v>0</v>
      </c>
      <c r="P21" s="419">
        <v>0</v>
      </c>
      <c r="Q21" s="418">
        <v>0</v>
      </c>
      <c r="R21" s="419">
        <v>0</v>
      </c>
      <c r="S21" s="418">
        <v>0</v>
      </c>
      <c r="U21" s="417">
        <v>2984</v>
      </c>
    </row>
    <row r="22" spans="1:21" ht="33.75" hidden="1" customHeight="1" x14ac:dyDescent="0.15">
      <c r="A22" s="407"/>
      <c r="B22" s="419"/>
      <c r="C22" s="419"/>
      <c r="D22" s="419"/>
      <c r="E22" s="419"/>
      <c r="F22" s="423"/>
      <c r="G22" s="419"/>
      <c r="H22" s="419"/>
      <c r="I22" s="419"/>
      <c r="J22" s="419"/>
      <c r="K22" s="419"/>
      <c r="L22" s="419"/>
      <c r="M22" s="419"/>
      <c r="N22" s="419"/>
      <c r="O22" s="418"/>
      <c r="P22" s="419"/>
      <c r="Q22" s="418"/>
      <c r="R22" s="419"/>
      <c r="S22" s="418"/>
      <c r="U22" s="417"/>
    </row>
    <row r="23" spans="1:21" ht="33.75" customHeight="1" x14ac:dyDescent="0.15">
      <c r="A23" s="407" t="s">
        <v>337</v>
      </c>
      <c r="B23" s="421">
        <v>1657</v>
      </c>
      <c r="C23" s="420">
        <v>500</v>
      </c>
      <c r="D23" s="420">
        <v>99</v>
      </c>
      <c r="E23" s="420">
        <v>0</v>
      </c>
      <c r="F23" s="423">
        <v>2256</v>
      </c>
      <c r="G23" s="421">
        <v>1657</v>
      </c>
      <c r="H23" s="420">
        <v>0</v>
      </c>
      <c r="I23" s="420">
        <v>384</v>
      </c>
      <c r="J23" s="420">
        <v>99</v>
      </c>
      <c r="K23" s="420">
        <v>111</v>
      </c>
      <c r="L23" s="420">
        <v>5</v>
      </c>
      <c r="M23" s="420">
        <v>0</v>
      </c>
      <c r="N23" s="420">
        <v>0</v>
      </c>
      <c r="O23" s="418">
        <v>2256</v>
      </c>
      <c r="P23" s="419">
        <v>0</v>
      </c>
      <c r="Q23" s="418">
        <v>2256</v>
      </c>
      <c r="R23" s="419">
        <v>0</v>
      </c>
      <c r="S23" s="418">
        <v>2256</v>
      </c>
      <c r="U23" s="417">
        <v>2256</v>
      </c>
    </row>
    <row r="24" spans="1:21" ht="33.75" customHeight="1" x14ac:dyDescent="0.15">
      <c r="A24" s="407" t="s">
        <v>336</v>
      </c>
      <c r="B24" s="421">
        <v>971</v>
      </c>
      <c r="C24" s="420">
        <v>151</v>
      </c>
      <c r="D24" s="420">
        <v>21</v>
      </c>
      <c r="E24" s="420">
        <v>4</v>
      </c>
      <c r="F24" s="418">
        <v>1147</v>
      </c>
      <c r="G24" s="421">
        <v>971</v>
      </c>
      <c r="H24" s="420">
        <v>0</v>
      </c>
      <c r="I24" s="420">
        <v>94</v>
      </c>
      <c r="J24" s="420">
        <v>21</v>
      </c>
      <c r="K24" s="420">
        <v>37</v>
      </c>
      <c r="L24" s="420">
        <v>20</v>
      </c>
      <c r="M24" s="420">
        <v>0</v>
      </c>
      <c r="N24" s="420">
        <v>4</v>
      </c>
      <c r="O24" s="418">
        <v>1147</v>
      </c>
      <c r="P24" s="419">
        <v>0</v>
      </c>
      <c r="Q24" s="418">
        <v>1147</v>
      </c>
      <c r="R24" s="419">
        <v>0</v>
      </c>
      <c r="S24" s="418">
        <v>1147</v>
      </c>
      <c r="U24" s="417">
        <v>1147</v>
      </c>
    </row>
    <row r="25" spans="1:21" ht="33.75" customHeight="1" x14ac:dyDescent="0.15">
      <c r="A25" s="407" t="s">
        <v>96</v>
      </c>
      <c r="B25" s="421">
        <v>1755</v>
      </c>
      <c r="C25" s="420">
        <v>105</v>
      </c>
      <c r="D25" s="420">
        <v>46</v>
      </c>
      <c r="E25" s="420">
        <v>0</v>
      </c>
      <c r="F25" s="418">
        <v>1906</v>
      </c>
      <c r="G25" s="421">
        <v>1781</v>
      </c>
      <c r="H25" s="420">
        <v>0</v>
      </c>
      <c r="I25" s="420">
        <v>0</v>
      </c>
      <c r="J25" s="420">
        <v>46</v>
      </c>
      <c r="K25" s="420">
        <v>52</v>
      </c>
      <c r="L25" s="420">
        <v>27</v>
      </c>
      <c r="M25" s="420">
        <v>0</v>
      </c>
      <c r="N25" s="420">
        <v>0</v>
      </c>
      <c r="O25" s="418">
        <v>1906</v>
      </c>
      <c r="P25" s="419">
        <v>0</v>
      </c>
      <c r="Q25" s="418">
        <v>1906</v>
      </c>
      <c r="R25" s="419">
        <v>0</v>
      </c>
      <c r="S25" s="418">
        <v>1906</v>
      </c>
      <c r="U25" s="417">
        <v>1906</v>
      </c>
    </row>
    <row r="26" spans="1:21" ht="33.75" customHeight="1" x14ac:dyDescent="0.15">
      <c r="A26" s="407" t="s">
        <v>335</v>
      </c>
      <c r="B26" s="421">
        <v>493</v>
      </c>
      <c r="C26" s="420">
        <v>306</v>
      </c>
      <c r="D26" s="420">
        <v>3</v>
      </c>
      <c r="E26" s="420">
        <v>9</v>
      </c>
      <c r="F26" s="418">
        <v>811</v>
      </c>
      <c r="G26" s="421">
        <v>493</v>
      </c>
      <c r="H26" s="420">
        <v>0</v>
      </c>
      <c r="I26" s="420">
        <v>75</v>
      </c>
      <c r="J26" s="420">
        <v>3</v>
      </c>
      <c r="K26" s="420">
        <v>212</v>
      </c>
      <c r="L26" s="420">
        <v>20</v>
      </c>
      <c r="M26" s="420">
        <v>0</v>
      </c>
      <c r="N26" s="420">
        <v>8</v>
      </c>
      <c r="O26" s="418">
        <v>811</v>
      </c>
      <c r="P26" s="419">
        <v>0</v>
      </c>
      <c r="Q26" s="418">
        <v>811</v>
      </c>
      <c r="R26" s="419">
        <v>0</v>
      </c>
      <c r="S26" s="418">
        <v>811</v>
      </c>
      <c r="U26" s="417">
        <v>811</v>
      </c>
    </row>
    <row r="27" spans="1:21" ht="33.75" customHeight="1" x14ac:dyDescent="0.15">
      <c r="A27" s="422" t="s">
        <v>334</v>
      </c>
      <c r="B27" s="421">
        <v>0</v>
      </c>
      <c r="C27" s="420">
        <v>0</v>
      </c>
      <c r="D27" s="420">
        <v>0</v>
      </c>
      <c r="E27" s="420">
        <v>0</v>
      </c>
      <c r="F27" s="418">
        <v>0</v>
      </c>
      <c r="G27" s="421">
        <v>1238</v>
      </c>
      <c r="H27" s="420">
        <v>0</v>
      </c>
      <c r="I27" s="420">
        <v>159</v>
      </c>
      <c r="J27" s="420">
        <v>153</v>
      </c>
      <c r="K27" s="420">
        <v>203</v>
      </c>
      <c r="L27" s="420">
        <v>0</v>
      </c>
      <c r="M27" s="420">
        <v>0</v>
      </c>
      <c r="N27" s="420">
        <v>7</v>
      </c>
      <c r="O27" s="418">
        <v>1760</v>
      </c>
      <c r="P27" s="419">
        <v>0</v>
      </c>
      <c r="Q27" s="418">
        <v>1760</v>
      </c>
      <c r="R27" s="419">
        <v>0</v>
      </c>
      <c r="S27" s="418">
        <v>1760</v>
      </c>
      <c r="U27" s="417">
        <v>1760</v>
      </c>
    </row>
    <row r="28" spans="1:21" ht="33.75" hidden="1" customHeight="1" x14ac:dyDescent="0.15">
      <c r="A28" s="411" t="s">
        <v>384</v>
      </c>
      <c r="B28" s="416" t="s">
        <v>383</v>
      </c>
      <c r="C28" s="416" t="s">
        <v>382</v>
      </c>
      <c r="D28" s="416" t="s">
        <v>381</v>
      </c>
      <c r="E28" s="416" t="s">
        <v>380</v>
      </c>
      <c r="F28" s="416" t="s">
        <v>379</v>
      </c>
      <c r="G28" s="416" t="s">
        <v>378</v>
      </c>
      <c r="H28" s="416" t="s">
        <v>377</v>
      </c>
      <c r="I28" s="416" t="s">
        <v>376</v>
      </c>
      <c r="J28" s="416" t="s">
        <v>375</v>
      </c>
      <c r="K28" s="416" t="s">
        <v>374</v>
      </c>
      <c r="L28" s="416" t="s">
        <v>373</v>
      </c>
      <c r="M28" s="416" t="s">
        <v>372</v>
      </c>
      <c r="N28" s="416" t="s">
        <v>371</v>
      </c>
      <c r="O28" s="416" t="s">
        <v>370</v>
      </c>
      <c r="P28" s="416" t="s">
        <v>369</v>
      </c>
      <c r="Q28" s="416" t="s">
        <v>368</v>
      </c>
      <c r="R28" s="416" t="s">
        <v>367</v>
      </c>
      <c r="S28" s="416" t="s">
        <v>366</v>
      </c>
    </row>
    <row r="29" spans="1:21" x14ac:dyDescent="0.15">
      <c r="B29" s="415"/>
      <c r="C29" s="415"/>
      <c r="D29" s="415"/>
      <c r="E29" s="415"/>
      <c r="F29" s="415"/>
      <c r="G29" s="415"/>
      <c r="H29" s="415"/>
      <c r="I29" s="415"/>
      <c r="J29" s="415"/>
      <c r="K29" s="415"/>
      <c r="L29" s="415"/>
      <c r="M29" s="415"/>
      <c r="N29" s="415"/>
      <c r="O29" s="415"/>
      <c r="P29" s="415"/>
      <c r="Q29" s="415"/>
      <c r="R29" s="415"/>
      <c r="S29" s="415"/>
    </row>
  </sheetData>
  <mergeCells count="22">
    <mergeCell ref="N4:N5"/>
    <mergeCell ref="I4:I5"/>
    <mergeCell ref="A2:A6"/>
    <mergeCell ref="B2:F2"/>
    <mergeCell ref="G2:S2"/>
    <mergeCell ref="B3:F3"/>
    <mergeCell ref="G3:O3"/>
    <mergeCell ref="P3:P5"/>
    <mergeCell ref="Q3:Q5"/>
    <mergeCell ref="R3:R5"/>
    <mergeCell ref="S3:S5"/>
    <mergeCell ref="B4:B5"/>
    <mergeCell ref="O4:O5"/>
    <mergeCell ref="J4:J5"/>
    <mergeCell ref="K4:K5"/>
    <mergeCell ref="L4:L5"/>
    <mergeCell ref="M4:M5"/>
    <mergeCell ref="C4:C5"/>
    <mergeCell ref="D4:D5"/>
    <mergeCell ref="E4:E5"/>
    <mergeCell ref="F4:F5"/>
    <mergeCell ref="G4:H4"/>
  </mergeCells>
  <phoneticPr fontId="4"/>
  <conditionalFormatting sqref="O7:O27">
    <cfRule type="cellIs" dxfId="15" priority="1" stopIfTrue="1" operator="notEqual">
      <formula>SUM(G7:N7)</formula>
    </cfRule>
  </conditionalFormatting>
  <conditionalFormatting sqref="Q7:Q27">
    <cfRule type="cellIs" dxfId="14" priority="2" stopIfTrue="1" operator="notEqual">
      <formula>SUM(O7:P7)</formula>
    </cfRule>
  </conditionalFormatting>
  <conditionalFormatting sqref="O20">
    <cfRule type="cellIs" dxfId="13" priority="3" stopIfTrue="1" operator="notEqual">
      <formula>SUM(G20:N20)</formula>
    </cfRule>
  </conditionalFormatting>
  <conditionalFormatting sqref="Q20">
    <cfRule type="cellIs" dxfId="12" priority="4" stopIfTrue="1" operator="notEqual">
      <formula>SUM(O20:P20)</formula>
    </cfRule>
  </conditionalFormatting>
  <conditionalFormatting sqref="O12">
    <cfRule type="cellIs" dxfId="11" priority="5" stopIfTrue="1" operator="notEqual">
      <formula>SUM(G12:N12)</formula>
    </cfRule>
  </conditionalFormatting>
  <conditionalFormatting sqref="Q12">
    <cfRule type="cellIs" dxfId="10" priority="6" stopIfTrue="1" operator="notEqual">
      <formula>SUM(O12:P12)</formula>
    </cfRule>
  </conditionalFormatting>
  <printOptions horizontalCentered="1"/>
  <pageMargins left="0.19685039370078741" right="0.19685039370078741" top="0.78740157480314965" bottom="0.19685039370078741" header="0.35433070866141736" footer="0.39370078740157483"/>
  <pageSetup paperSize="9" scale="50" orientation="landscape" blackAndWhite="1" r:id="rId1"/>
  <headerFooter alignWithMargins="0">
    <oddFooter>&amp;C8</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
  <sheetViews>
    <sheetView view="pageBreakPreview" zoomScaleNormal="100" zoomScaleSheetLayoutView="100" workbookViewId="0">
      <pane xSplit="1" ySplit="5" topLeftCell="B21" activePane="bottomRight" state="frozen"/>
      <selection activeCell="BK7" sqref="BK7"/>
      <selection pane="topRight" activeCell="BK7" sqref="BK7"/>
      <selection pane="bottomLeft" activeCell="BK7" sqref="BK7"/>
      <selection pane="bottomRight" activeCell="K25" sqref="K25"/>
    </sheetView>
  </sheetViews>
  <sheetFormatPr defaultColWidth="12.375" defaultRowHeight="14.25" x14ac:dyDescent="0.15"/>
  <cols>
    <col min="1" max="1" width="19.125" style="426" bestFit="1" customWidth="1"/>
    <col min="2" max="15" width="12" style="427" customWidth="1"/>
    <col min="16" max="17" width="14.625" style="427" customWidth="1"/>
    <col min="18" max="16384" width="12.375" style="426"/>
  </cols>
  <sheetData>
    <row r="1" spans="1:17" s="429" customFormat="1" ht="47.25" customHeight="1" x14ac:dyDescent="0.15">
      <c r="A1" s="429" t="s">
        <v>423</v>
      </c>
    </row>
    <row r="2" spans="1:17" ht="25.5" customHeight="1" x14ac:dyDescent="0.15">
      <c r="A2" s="852" t="s">
        <v>144</v>
      </c>
      <c r="B2" s="854" t="s">
        <v>422</v>
      </c>
      <c r="C2" s="855"/>
      <c r="D2" s="855"/>
      <c r="E2" s="855"/>
      <c r="F2" s="855"/>
      <c r="G2" s="855"/>
      <c r="H2" s="855"/>
      <c r="I2" s="855"/>
      <c r="J2" s="855"/>
      <c r="K2" s="855"/>
      <c r="L2" s="855"/>
      <c r="M2" s="855"/>
      <c r="N2" s="855"/>
      <c r="O2" s="856"/>
      <c r="P2" s="857" t="s">
        <v>421</v>
      </c>
      <c r="Q2" s="858" t="s">
        <v>420</v>
      </c>
    </row>
    <row r="3" spans="1:17" ht="25.5" customHeight="1" x14ac:dyDescent="0.15">
      <c r="A3" s="853"/>
      <c r="B3" s="850" t="s">
        <v>419</v>
      </c>
      <c r="C3" s="850" t="s">
        <v>418</v>
      </c>
      <c r="D3" s="850" t="s">
        <v>417</v>
      </c>
      <c r="E3" s="850" t="s">
        <v>416</v>
      </c>
      <c r="F3" s="850" t="s">
        <v>415</v>
      </c>
      <c r="G3" s="850" t="s">
        <v>414</v>
      </c>
      <c r="H3" s="850" t="s">
        <v>413</v>
      </c>
      <c r="I3" s="850" t="s">
        <v>412</v>
      </c>
      <c r="J3" s="850" t="s">
        <v>411</v>
      </c>
      <c r="K3" s="850" t="s">
        <v>410</v>
      </c>
      <c r="L3" s="850" t="s">
        <v>409</v>
      </c>
      <c r="M3" s="850" t="s">
        <v>408</v>
      </c>
      <c r="N3" s="850" t="s">
        <v>355</v>
      </c>
      <c r="O3" s="860" t="s">
        <v>400</v>
      </c>
      <c r="P3" s="851"/>
      <c r="Q3" s="859"/>
    </row>
    <row r="4" spans="1:17" ht="25.5" customHeight="1" x14ac:dyDescent="0.15">
      <c r="A4" s="853"/>
      <c r="B4" s="851"/>
      <c r="C4" s="851"/>
      <c r="D4" s="851"/>
      <c r="E4" s="851"/>
      <c r="F4" s="851"/>
      <c r="G4" s="851"/>
      <c r="H4" s="851"/>
      <c r="I4" s="851"/>
      <c r="J4" s="851"/>
      <c r="K4" s="851"/>
      <c r="L4" s="851"/>
      <c r="M4" s="851"/>
      <c r="N4" s="851"/>
      <c r="O4" s="861"/>
      <c r="P4" s="851"/>
      <c r="Q4" s="859"/>
    </row>
    <row r="5" spans="1:17" ht="14.25" customHeight="1" x14ac:dyDescent="0.15">
      <c r="A5" s="853"/>
      <c r="B5" s="851"/>
      <c r="C5" s="851"/>
      <c r="D5" s="851"/>
      <c r="E5" s="851"/>
      <c r="F5" s="851"/>
      <c r="G5" s="851"/>
      <c r="H5" s="851"/>
      <c r="I5" s="851"/>
      <c r="J5" s="851"/>
      <c r="K5" s="851"/>
      <c r="L5" s="851"/>
      <c r="M5" s="851"/>
      <c r="N5" s="851"/>
      <c r="O5" s="861"/>
      <c r="P5" s="851"/>
      <c r="Q5" s="859"/>
    </row>
    <row r="6" spans="1:17" ht="33.75" customHeight="1" x14ac:dyDescent="0.15">
      <c r="A6" s="701" t="s">
        <v>349</v>
      </c>
      <c r="B6" s="700"/>
      <c r="C6" s="700"/>
      <c r="D6" s="700"/>
      <c r="E6" s="700"/>
      <c r="F6" s="700"/>
      <c r="G6" s="700"/>
      <c r="H6" s="700"/>
      <c r="I6" s="700"/>
      <c r="J6" s="700"/>
      <c r="K6" s="700"/>
      <c r="L6" s="700"/>
      <c r="M6" s="700"/>
      <c r="N6" s="700"/>
      <c r="O6" s="700"/>
      <c r="P6" s="699">
        <v>6537062</v>
      </c>
      <c r="Q6" s="699">
        <v>3193659</v>
      </c>
    </row>
    <row r="7" spans="1:17" ht="33.75" customHeight="1" x14ac:dyDescent="0.15">
      <c r="A7" s="701" t="s">
        <v>348</v>
      </c>
      <c r="B7" s="700"/>
      <c r="C7" s="700"/>
      <c r="D7" s="700"/>
      <c r="E7" s="700"/>
      <c r="F7" s="700"/>
      <c r="G7" s="700"/>
      <c r="H7" s="700"/>
      <c r="I7" s="700"/>
      <c r="J7" s="700"/>
      <c r="K7" s="700"/>
      <c r="L7" s="700"/>
      <c r="M7" s="700"/>
      <c r="N7" s="700"/>
      <c r="O7" s="700"/>
      <c r="P7" s="699">
        <v>1602298</v>
      </c>
      <c r="Q7" s="699">
        <v>502659</v>
      </c>
    </row>
    <row r="8" spans="1:17" ht="33.75" customHeight="1" x14ac:dyDescent="0.15">
      <c r="A8" s="701" t="s">
        <v>347</v>
      </c>
      <c r="B8" s="703">
        <v>5547</v>
      </c>
      <c r="C8" s="699">
        <v>0</v>
      </c>
      <c r="D8" s="699">
        <v>3822</v>
      </c>
      <c r="E8" s="699">
        <v>717</v>
      </c>
      <c r="F8" s="699">
        <v>365</v>
      </c>
      <c r="G8" s="699">
        <v>700</v>
      </c>
      <c r="H8" s="699">
        <v>845</v>
      </c>
      <c r="I8" s="699">
        <v>558</v>
      </c>
      <c r="J8" s="699">
        <v>548</v>
      </c>
      <c r="K8" s="699">
        <v>0</v>
      </c>
      <c r="L8" s="699">
        <v>4</v>
      </c>
      <c r="M8" s="699">
        <v>0</v>
      </c>
      <c r="N8" s="699">
        <v>0</v>
      </c>
      <c r="O8" s="699">
        <v>13106</v>
      </c>
      <c r="P8" s="699">
        <v>2143975</v>
      </c>
      <c r="Q8" s="699">
        <v>1276325</v>
      </c>
    </row>
    <row r="9" spans="1:17" ht="33.75" customHeight="1" x14ac:dyDescent="0.15">
      <c r="A9" s="701" t="s">
        <v>346</v>
      </c>
      <c r="B9" s="700"/>
      <c r="C9" s="700"/>
      <c r="D9" s="700"/>
      <c r="E9" s="700"/>
      <c r="F9" s="700"/>
      <c r="G9" s="700"/>
      <c r="H9" s="700"/>
      <c r="I9" s="700"/>
      <c r="J9" s="700"/>
      <c r="K9" s="700"/>
      <c r="L9" s="700"/>
      <c r="M9" s="700"/>
      <c r="N9" s="700"/>
      <c r="O9" s="700"/>
      <c r="P9" s="699">
        <v>576826</v>
      </c>
      <c r="Q9" s="699">
        <v>482103</v>
      </c>
    </row>
    <row r="10" spans="1:17" ht="33.75" customHeight="1" x14ac:dyDescent="0.15">
      <c r="A10" s="701" t="s">
        <v>345</v>
      </c>
      <c r="B10" s="700"/>
      <c r="C10" s="700"/>
      <c r="D10" s="700"/>
      <c r="E10" s="700"/>
      <c r="F10" s="700"/>
      <c r="G10" s="700"/>
      <c r="H10" s="700"/>
      <c r="I10" s="700"/>
      <c r="J10" s="700"/>
      <c r="K10" s="700"/>
      <c r="L10" s="700"/>
      <c r="M10" s="700"/>
      <c r="N10" s="700"/>
      <c r="O10" s="700"/>
      <c r="P10" s="699">
        <v>415819</v>
      </c>
      <c r="Q10" s="699">
        <v>254726</v>
      </c>
    </row>
    <row r="11" spans="1:17" ht="33.75" customHeight="1" x14ac:dyDescent="0.15">
      <c r="A11" s="701" t="s">
        <v>344</v>
      </c>
      <c r="B11" s="703">
        <v>1847</v>
      </c>
      <c r="C11" s="699">
        <v>0</v>
      </c>
      <c r="D11" s="699">
        <v>3321</v>
      </c>
      <c r="E11" s="699">
        <v>978</v>
      </c>
      <c r="F11" s="699">
        <v>22</v>
      </c>
      <c r="G11" s="699">
        <v>900</v>
      </c>
      <c r="H11" s="699">
        <v>910</v>
      </c>
      <c r="I11" s="699">
        <v>1470</v>
      </c>
      <c r="J11" s="699">
        <v>847</v>
      </c>
      <c r="K11" s="699">
        <v>0</v>
      </c>
      <c r="L11" s="699">
        <v>0</v>
      </c>
      <c r="M11" s="699">
        <v>0</v>
      </c>
      <c r="N11" s="699">
        <v>0</v>
      </c>
      <c r="O11" s="699">
        <v>10295</v>
      </c>
      <c r="P11" s="699">
        <v>2031800</v>
      </c>
      <c r="Q11" s="699">
        <v>700306</v>
      </c>
    </row>
    <row r="12" spans="1:17" ht="33.75" customHeight="1" x14ac:dyDescent="0.15">
      <c r="A12" s="701" t="s">
        <v>106</v>
      </c>
      <c r="B12" s="703">
        <v>1507</v>
      </c>
      <c r="C12" s="699">
        <v>0</v>
      </c>
      <c r="D12" s="699">
        <v>265</v>
      </c>
      <c r="E12" s="699">
        <v>64</v>
      </c>
      <c r="F12" s="699">
        <v>50</v>
      </c>
      <c r="G12" s="699">
        <v>89</v>
      </c>
      <c r="H12" s="699">
        <v>113</v>
      </c>
      <c r="I12" s="699">
        <v>210</v>
      </c>
      <c r="J12" s="699">
        <v>13</v>
      </c>
      <c r="K12" s="699">
        <v>0</v>
      </c>
      <c r="L12" s="699">
        <v>0</v>
      </c>
      <c r="M12" s="699">
        <v>0</v>
      </c>
      <c r="N12" s="699">
        <v>0</v>
      </c>
      <c r="O12" s="699">
        <v>2311</v>
      </c>
      <c r="P12" s="699">
        <v>416299</v>
      </c>
      <c r="Q12" s="699">
        <v>74844</v>
      </c>
    </row>
    <row r="13" spans="1:17" ht="33.75" customHeight="1" x14ac:dyDescent="0.15">
      <c r="A13" s="701" t="s">
        <v>342</v>
      </c>
      <c r="B13" s="703">
        <v>1305</v>
      </c>
      <c r="C13" s="699">
        <v>0</v>
      </c>
      <c r="D13" s="699">
        <v>1653</v>
      </c>
      <c r="E13" s="699">
        <v>94</v>
      </c>
      <c r="F13" s="699">
        <v>47</v>
      </c>
      <c r="G13" s="699">
        <v>124</v>
      </c>
      <c r="H13" s="699">
        <v>123</v>
      </c>
      <c r="I13" s="699">
        <v>142</v>
      </c>
      <c r="J13" s="699">
        <v>21</v>
      </c>
      <c r="K13" s="699">
        <v>0</v>
      </c>
      <c r="L13" s="699">
        <v>0</v>
      </c>
      <c r="M13" s="699">
        <v>0</v>
      </c>
      <c r="N13" s="699">
        <v>0</v>
      </c>
      <c r="O13" s="699">
        <v>3509</v>
      </c>
      <c r="P13" s="699">
        <v>509308</v>
      </c>
      <c r="Q13" s="699">
        <v>640412</v>
      </c>
    </row>
    <row r="14" spans="1:17" ht="33.75" customHeight="1" x14ac:dyDescent="0.15">
      <c r="A14" s="701" t="s">
        <v>104</v>
      </c>
      <c r="B14" s="700"/>
      <c r="C14" s="700"/>
      <c r="D14" s="700"/>
      <c r="E14" s="700"/>
      <c r="F14" s="700"/>
      <c r="G14" s="700"/>
      <c r="H14" s="700"/>
      <c r="I14" s="700"/>
      <c r="J14" s="700"/>
      <c r="K14" s="700"/>
      <c r="L14" s="700"/>
      <c r="M14" s="700"/>
      <c r="N14" s="700"/>
      <c r="O14" s="700"/>
      <c r="P14" s="699">
        <v>1026160</v>
      </c>
      <c r="Q14" s="699">
        <v>1007482</v>
      </c>
    </row>
    <row r="15" spans="1:17" ht="33.75" customHeight="1" x14ac:dyDescent="0.15">
      <c r="A15" s="701" t="s">
        <v>103</v>
      </c>
      <c r="B15" s="703">
        <v>1429</v>
      </c>
      <c r="C15" s="699">
        <v>0</v>
      </c>
      <c r="D15" s="699">
        <v>2948</v>
      </c>
      <c r="E15" s="699">
        <v>200</v>
      </c>
      <c r="F15" s="699">
        <v>98</v>
      </c>
      <c r="G15" s="699">
        <v>239</v>
      </c>
      <c r="H15" s="699">
        <v>487</v>
      </c>
      <c r="I15" s="699">
        <v>852</v>
      </c>
      <c r="J15" s="699">
        <v>234</v>
      </c>
      <c r="K15" s="699">
        <v>0</v>
      </c>
      <c r="L15" s="699">
        <v>0</v>
      </c>
      <c r="M15" s="699">
        <v>0</v>
      </c>
      <c r="N15" s="699">
        <v>0</v>
      </c>
      <c r="O15" s="699">
        <v>6487</v>
      </c>
      <c r="P15" s="699">
        <v>782753</v>
      </c>
      <c r="Q15" s="699">
        <v>272747</v>
      </c>
    </row>
    <row r="16" spans="1:17" ht="33.75" customHeight="1" x14ac:dyDescent="0.15">
      <c r="A16" s="701" t="s">
        <v>341</v>
      </c>
      <c r="B16" s="700"/>
      <c r="C16" s="700"/>
      <c r="D16" s="700"/>
      <c r="E16" s="700"/>
      <c r="F16" s="700"/>
      <c r="G16" s="700"/>
      <c r="H16" s="700"/>
      <c r="I16" s="700"/>
      <c r="J16" s="700"/>
      <c r="K16" s="700"/>
      <c r="L16" s="700"/>
      <c r="M16" s="700"/>
      <c r="N16" s="700"/>
      <c r="O16" s="700"/>
      <c r="P16" s="699">
        <v>635655</v>
      </c>
      <c r="Q16" s="699">
        <v>456945</v>
      </c>
    </row>
    <row r="17" spans="1:17" ht="33.75" hidden="1" customHeight="1" x14ac:dyDescent="0.15">
      <c r="A17" s="701"/>
      <c r="B17" s="700"/>
      <c r="C17" s="700"/>
      <c r="D17" s="700"/>
      <c r="E17" s="700"/>
      <c r="F17" s="700"/>
      <c r="G17" s="700"/>
      <c r="H17" s="700"/>
      <c r="I17" s="700"/>
      <c r="J17" s="700"/>
      <c r="K17" s="700"/>
      <c r="L17" s="700"/>
      <c r="M17" s="700"/>
      <c r="N17" s="700"/>
      <c r="O17" s="700"/>
      <c r="P17" s="700"/>
      <c r="Q17" s="700"/>
    </row>
    <row r="18" spans="1:17" ht="33.75" customHeight="1" x14ac:dyDescent="0.15">
      <c r="A18" s="701" t="s">
        <v>385</v>
      </c>
      <c r="B18" s="700"/>
      <c r="C18" s="700"/>
      <c r="D18" s="700"/>
      <c r="E18" s="700"/>
      <c r="F18" s="700"/>
      <c r="G18" s="700"/>
      <c r="H18" s="700"/>
      <c r="I18" s="700"/>
      <c r="J18" s="700"/>
      <c r="K18" s="700"/>
      <c r="L18" s="700"/>
      <c r="M18" s="700"/>
      <c r="N18" s="700"/>
      <c r="O18" s="700"/>
      <c r="P18" s="700"/>
      <c r="Q18" s="700"/>
    </row>
    <row r="19" spans="1:17" ht="33.75" customHeight="1" x14ac:dyDescent="0.15">
      <c r="A19" s="701" t="s">
        <v>339</v>
      </c>
      <c r="B19" s="703">
        <v>2898</v>
      </c>
      <c r="C19" s="699">
        <v>0</v>
      </c>
      <c r="D19" s="699">
        <v>138</v>
      </c>
      <c r="E19" s="699">
        <v>67</v>
      </c>
      <c r="F19" s="699">
        <v>144</v>
      </c>
      <c r="G19" s="699">
        <v>194</v>
      </c>
      <c r="H19" s="699">
        <v>123</v>
      </c>
      <c r="I19" s="699">
        <v>44</v>
      </c>
      <c r="J19" s="699">
        <v>10</v>
      </c>
      <c r="K19" s="699">
        <v>0</v>
      </c>
      <c r="L19" s="699">
        <v>0</v>
      </c>
      <c r="M19" s="699">
        <v>0</v>
      </c>
      <c r="N19" s="699">
        <v>0</v>
      </c>
      <c r="O19" s="699">
        <v>3618</v>
      </c>
      <c r="P19" s="699">
        <v>530312</v>
      </c>
      <c r="Q19" s="699">
        <v>145616</v>
      </c>
    </row>
    <row r="20" spans="1:17" ht="33.75" customHeight="1" x14ac:dyDescent="0.15">
      <c r="A20" s="701" t="s">
        <v>338</v>
      </c>
      <c r="B20" s="703">
        <v>444</v>
      </c>
      <c r="C20" s="699">
        <v>0</v>
      </c>
      <c r="D20" s="699">
        <v>1518</v>
      </c>
      <c r="E20" s="699">
        <v>341</v>
      </c>
      <c r="F20" s="699">
        <v>157</v>
      </c>
      <c r="G20" s="699">
        <v>89</v>
      </c>
      <c r="H20" s="699">
        <v>80</v>
      </c>
      <c r="I20" s="699">
        <v>62</v>
      </c>
      <c r="J20" s="699">
        <v>0</v>
      </c>
      <c r="K20" s="699">
        <v>293</v>
      </c>
      <c r="L20" s="699">
        <v>0</v>
      </c>
      <c r="M20" s="699">
        <v>0</v>
      </c>
      <c r="N20" s="699">
        <v>0</v>
      </c>
      <c r="O20" s="699">
        <v>2984</v>
      </c>
      <c r="P20" s="699">
        <v>399977</v>
      </c>
      <c r="Q20" s="699">
        <v>95084</v>
      </c>
    </row>
    <row r="21" spans="1:17" ht="33.75" customHeight="1" x14ac:dyDescent="0.15">
      <c r="A21" s="701" t="s">
        <v>337</v>
      </c>
      <c r="B21" s="702"/>
      <c r="C21" s="700"/>
      <c r="D21" s="700"/>
      <c r="E21" s="700"/>
      <c r="F21" s="700"/>
      <c r="G21" s="700"/>
      <c r="H21" s="700"/>
      <c r="I21" s="700"/>
      <c r="J21" s="700"/>
      <c r="K21" s="700"/>
      <c r="L21" s="700"/>
      <c r="M21" s="700"/>
      <c r="N21" s="700"/>
      <c r="O21" s="700"/>
      <c r="P21" s="699">
        <v>435567</v>
      </c>
      <c r="Q21" s="699">
        <v>329760</v>
      </c>
    </row>
    <row r="22" spans="1:17" ht="33.75" customHeight="1" x14ac:dyDescent="0.15">
      <c r="A22" s="701" t="s">
        <v>336</v>
      </c>
      <c r="B22" s="700"/>
      <c r="C22" s="700"/>
      <c r="D22" s="700"/>
      <c r="E22" s="700"/>
      <c r="F22" s="700"/>
      <c r="G22" s="700"/>
      <c r="H22" s="700"/>
      <c r="I22" s="700"/>
      <c r="J22" s="700"/>
      <c r="K22" s="700"/>
      <c r="L22" s="700"/>
      <c r="M22" s="700"/>
      <c r="N22" s="700"/>
      <c r="O22" s="700"/>
      <c r="P22" s="699">
        <v>244486</v>
      </c>
      <c r="Q22" s="699">
        <v>100556</v>
      </c>
    </row>
    <row r="23" spans="1:17" ht="33.75" customHeight="1" x14ac:dyDescent="0.15">
      <c r="A23" s="701" t="s">
        <v>96</v>
      </c>
      <c r="B23" s="700"/>
      <c r="C23" s="700"/>
      <c r="D23" s="700"/>
      <c r="E23" s="700"/>
      <c r="F23" s="700"/>
      <c r="G23" s="700"/>
      <c r="H23" s="700"/>
      <c r="I23" s="700"/>
      <c r="J23" s="700"/>
      <c r="K23" s="700"/>
      <c r="L23" s="700"/>
      <c r="M23" s="700"/>
      <c r="N23" s="700"/>
      <c r="O23" s="700"/>
      <c r="P23" s="699">
        <v>277676</v>
      </c>
      <c r="Q23" s="699">
        <v>350528</v>
      </c>
    </row>
    <row r="24" spans="1:17" ht="33.75" customHeight="1" x14ac:dyDescent="0.15">
      <c r="A24" s="701" t="s">
        <v>335</v>
      </c>
      <c r="B24" s="702"/>
      <c r="C24" s="700"/>
      <c r="D24" s="700"/>
      <c r="E24" s="700"/>
      <c r="F24" s="700"/>
      <c r="G24" s="700"/>
      <c r="H24" s="700"/>
      <c r="I24" s="700"/>
      <c r="J24" s="700"/>
      <c r="K24" s="700"/>
      <c r="L24" s="700"/>
      <c r="M24" s="700"/>
      <c r="N24" s="700"/>
      <c r="O24" s="700"/>
      <c r="P24" s="699">
        <v>216804</v>
      </c>
      <c r="Q24" s="699">
        <v>109490</v>
      </c>
    </row>
    <row r="25" spans="1:17" ht="33.75" customHeight="1" x14ac:dyDescent="0.15">
      <c r="A25" s="701" t="s">
        <v>334</v>
      </c>
      <c r="B25" s="700"/>
      <c r="C25" s="700"/>
      <c r="D25" s="700"/>
      <c r="E25" s="700"/>
      <c r="F25" s="700"/>
      <c r="G25" s="700"/>
      <c r="H25" s="700"/>
      <c r="I25" s="700"/>
      <c r="J25" s="700"/>
      <c r="K25" s="700"/>
      <c r="L25" s="700"/>
      <c r="M25" s="700"/>
      <c r="N25" s="700"/>
      <c r="O25" s="700"/>
      <c r="P25" s="699">
        <v>472181</v>
      </c>
      <c r="Q25" s="699">
        <v>1085112</v>
      </c>
    </row>
    <row r="26" spans="1:17" ht="11.25" customHeight="1" x14ac:dyDescent="0.15">
      <c r="B26" s="428"/>
      <c r="C26" s="428"/>
      <c r="D26" s="428"/>
      <c r="E26" s="428"/>
      <c r="F26" s="428"/>
      <c r="G26" s="428"/>
      <c r="H26" s="428"/>
      <c r="I26" s="428"/>
      <c r="J26" s="428"/>
      <c r="K26" s="428"/>
      <c r="L26" s="428"/>
      <c r="M26" s="428"/>
      <c r="N26" s="428"/>
      <c r="O26" s="428"/>
      <c r="P26" s="428"/>
      <c r="Q26" s="428"/>
    </row>
    <row r="27" spans="1:17" x14ac:dyDescent="0.15">
      <c r="B27" s="428"/>
      <c r="C27" s="428"/>
      <c r="D27" s="428"/>
      <c r="E27" s="428"/>
      <c r="F27" s="428"/>
      <c r="G27" s="428"/>
      <c r="H27" s="428"/>
      <c r="I27" s="428"/>
      <c r="J27" s="428"/>
      <c r="K27" s="428"/>
      <c r="L27" s="428"/>
      <c r="M27" s="428"/>
      <c r="N27" s="428"/>
      <c r="O27" s="428"/>
      <c r="P27" s="428"/>
      <c r="Q27" s="428"/>
    </row>
    <row r="28" spans="1:17" x14ac:dyDescent="0.15">
      <c r="B28" s="428"/>
      <c r="C28" s="428"/>
      <c r="D28" s="428"/>
      <c r="E28" s="428"/>
      <c r="F28" s="428"/>
      <c r="G28" s="428"/>
      <c r="H28" s="428"/>
      <c r="I28" s="428"/>
      <c r="J28" s="428"/>
      <c r="K28" s="428"/>
      <c r="L28" s="428"/>
      <c r="M28" s="428"/>
      <c r="N28" s="428"/>
      <c r="O28" s="428"/>
      <c r="P28" s="428"/>
      <c r="Q28" s="428"/>
    </row>
  </sheetData>
  <mergeCells count="18">
    <mergeCell ref="Q2:Q5"/>
    <mergeCell ref="B3:B5"/>
    <mergeCell ref="C3:C5"/>
    <mergeCell ref="D3:D5"/>
    <mergeCell ref="E3:E5"/>
    <mergeCell ref="F3:F5"/>
    <mergeCell ref="G3:G5"/>
    <mergeCell ref="N3:N5"/>
    <mergeCell ref="O3:O5"/>
    <mergeCell ref="H3:H5"/>
    <mergeCell ref="I3:I5"/>
    <mergeCell ref="J3:J5"/>
    <mergeCell ref="K3:K5"/>
    <mergeCell ref="L3:L5"/>
    <mergeCell ref="M3:M5"/>
    <mergeCell ref="A2:A5"/>
    <mergeCell ref="B2:O2"/>
    <mergeCell ref="P2:P5"/>
  </mergeCells>
  <phoneticPr fontId="4"/>
  <conditionalFormatting sqref="O6:O10 O14 O16:O18 O22:O23 O25">
    <cfRule type="cellIs" dxfId="9" priority="1" stopIfTrue="1" operator="notEqual">
      <formula>SUM(B6:N6)</formula>
    </cfRule>
  </conditionalFormatting>
  <conditionalFormatting sqref="O6">
    <cfRule type="cellIs" dxfId="8" priority="2" stopIfTrue="1" operator="notEqual">
      <formula>SUM(B6:N6)</formula>
    </cfRule>
  </conditionalFormatting>
  <conditionalFormatting sqref="O11">
    <cfRule type="cellIs" dxfId="7" priority="3" stopIfTrue="1" operator="notEqual">
      <formula>SUM(B11:N11)</formula>
    </cfRule>
  </conditionalFormatting>
  <conditionalFormatting sqref="O12">
    <cfRule type="cellIs" dxfId="6" priority="4" stopIfTrue="1" operator="notEqual">
      <formula>SUM(B12:N12)</formula>
    </cfRule>
  </conditionalFormatting>
  <conditionalFormatting sqref="O13">
    <cfRule type="cellIs" dxfId="5" priority="5" stopIfTrue="1" operator="notEqual">
      <formula>SUM(B13:N13)</formula>
    </cfRule>
  </conditionalFormatting>
  <conditionalFormatting sqref="O15">
    <cfRule type="cellIs" dxfId="4" priority="6" stopIfTrue="1" operator="notEqual">
      <formula>SUM(B15:N15)</formula>
    </cfRule>
  </conditionalFormatting>
  <conditionalFormatting sqref="O19">
    <cfRule type="cellIs" dxfId="3" priority="7" stopIfTrue="1" operator="notEqual">
      <formula>SUM(B19:N19)</formula>
    </cfRule>
  </conditionalFormatting>
  <conditionalFormatting sqref="O20">
    <cfRule type="cellIs" dxfId="2" priority="8" stopIfTrue="1" operator="notEqual">
      <formula>SUM(B20:N20)</formula>
    </cfRule>
  </conditionalFormatting>
  <conditionalFormatting sqref="O21">
    <cfRule type="cellIs" dxfId="1" priority="9" stopIfTrue="1" operator="notEqual">
      <formula>SUM(B21:N21)</formula>
    </cfRule>
  </conditionalFormatting>
  <conditionalFormatting sqref="O24">
    <cfRule type="cellIs" dxfId="0" priority="10" stopIfTrue="1" operator="notEqual">
      <formula>SUM(B24:N24)</formula>
    </cfRule>
  </conditionalFormatting>
  <printOptions horizontalCentered="1"/>
  <pageMargins left="0.19685039370078741" right="0.19685039370078741" top="0.78740157480314965" bottom="0.19685039370078741" header="0.39370078740157483" footer="0.39370078740157483"/>
  <pageSetup paperSize="9" scale="61" orientation="landscape" blackAndWhite="1" r:id="rId1"/>
  <headerFooter alignWithMargins="0">
    <oddFooter>&amp;C9</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37"/>
  <sheetViews>
    <sheetView view="pageBreakPreview" zoomScaleNormal="100" zoomScaleSheetLayoutView="100" workbookViewId="0">
      <pane xSplit="1" ySplit="6" topLeftCell="B7" activePane="bottomRight" state="frozen"/>
      <selection activeCell="BK7" sqref="BK7"/>
      <selection pane="topRight" activeCell="BK7" sqref="BK7"/>
      <selection pane="bottomLeft" activeCell="BK7" sqref="BK7"/>
      <selection pane="bottomRight" activeCell="G10" sqref="G10"/>
    </sheetView>
  </sheetViews>
  <sheetFormatPr defaultRowHeight="14.25" x14ac:dyDescent="0.15"/>
  <cols>
    <col min="1" max="1" width="18.5" style="430" customWidth="1"/>
    <col min="2" max="2" width="15.125" style="430" customWidth="1"/>
    <col min="3" max="3" width="9.125" style="430" bestFit="1" customWidth="1"/>
    <col min="4" max="4" width="9" style="430"/>
    <col min="5" max="6" width="9.125" style="430" bestFit="1" customWidth="1"/>
    <col min="7" max="7" width="15.125" style="430" customWidth="1"/>
    <col min="8" max="12" width="9.125" style="430" bestFit="1" customWidth="1"/>
    <col min="13" max="13" width="0" style="430" hidden="1" customWidth="1"/>
    <col min="14" max="14" width="9.125" style="430" bestFit="1" customWidth="1"/>
    <col min="15" max="15" width="10.125" style="430" bestFit="1" customWidth="1"/>
    <col min="16" max="16" width="9.125" style="430" bestFit="1" customWidth="1"/>
    <col min="17" max="17" width="10.75" style="430" bestFit="1" customWidth="1"/>
    <col min="18" max="18" width="10.625" style="430" bestFit="1" customWidth="1"/>
    <col min="19" max="19" width="9.125" style="430" bestFit="1" customWidth="1"/>
    <col min="20" max="20" width="11" style="430" bestFit="1" customWidth="1"/>
    <col min="21" max="21" width="9.125" style="430" bestFit="1" customWidth="1"/>
    <col min="22" max="22" width="9.125" style="430" customWidth="1"/>
    <col min="23" max="23" width="10.75" style="430" bestFit="1" customWidth="1"/>
    <col min="24" max="26" width="9.125" style="430" bestFit="1" customWidth="1"/>
    <col min="27" max="16384" width="9" style="430"/>
  </cols>
  <sheetData>
    <row r="1" spans="1:35" s="486" customFormat="1" ht="30" customHeight="1" x14ac:dyDescent="0.15">
      <c r="A1" s="488" t="s">
        <v>492</v>
      </c>
      <c r="B1" s="488"/>
      <c r="C1" s="488"/>
      <c r="D1" s="488"/>
      <c r="E1" s="488"/>
      <c r="F1" s="488"/>
      <c r="G1" s="488"/>
      <c r="H1" s="488"/>
      <c r="I1" s="488"/>
      <c r="J1" s="488"/>
      <c r="K1" s="488"/>
      <c r="L1" s="488"/>
      <c r="M1" s="488"/>
      <c r="N1" s="488"/>
      <c r="O1" s="488"/>
      <c r="P1" s="488"/>
      <c r="Q1" s="487"/>
      <c r="R1" s="487"/>
      <c r="S1" s="487"/>
      <c r="T1" s="487"/>
      <c r="U1" s="487"/>
      <c r="V1" s="487"/>
      <c r="W1" s="487"/>
      <c r="X1" s="487"/>
      <c r="Y1" s="487"/>
      <c r="Z1" s="487"/>
      <c r="AA1" s="487"/>
      <c r="AI1" s="489"/>
    </row>
    <row r="2" spans="1:35" s="486" customFormat="1" ht="9.75" customHeight="1" x14ac:dyDescent="0.15">
      <c r="A2" s="488"/>
      <c r="B2" s="488"/>
      <c r="C2" s="488"/>
      <c r="D2" s="488"/>
      <c r="E2" s="488"/>
      <c r="F2" s="488"/>
      <c r="G2" s="488"/>
      <c r="H2" s="488"/>
      <c r="I2" s="488"/>
      <c r="J2" s="488"/>
      <c r="K2" s="488"/>
      <c r="L2" s="488"/>
      <c r="M2" s="488"/>
      <c r="N2" s="488"/>
      <c r="O2" s="488"/>
      <c r="P2" s="488"/>
      <c r="Q2" s="487"/>
      <c r="R2" s="487"/>
      <c r="S2" s="487"/>
      <c r="T2" s="487"/>
      <c r="U2" s="487"/>
      <c r="V2" s="487"/>
      <c r="W2" s="487"/>
      <c r="X2" s="487"/>
      <c r="Y2" s="487"/>
      <c r="Z2" s="487"/>
      <c r="AA2" s="487"/>
    </row>
    <row r="3" spans="1:35" ht="24.75" customHeight="1" x14ac:dyDescent="0.15">
      <c r="A3" s="485"/>
      <c r="B3" s="876" t="s">
        <v>491</v>
      </c>
      <c r="C3" s="876"/>
      <c r="D3" s="877"/>
      <c r="E3" s="878" t="s">
        <v>490</v>
      </c>
      <c r="F3" s="876"/>
      <c r="G3" s="876"/>
      <c r="H3" s="876"/>
      <c r="I3" s="879"/>
      <c r="J3" s="880" t="s">
        <v>489</v>
      </c>
      <c r="K3" s="876"/>
      <c r="L3" s="876"/>
      <c r="M3" s="876"/>
      <c r="N3" s="876"/>
      <c r="O3" s="484"/>
      <c r="P3" s="881" t="s">
        <v>488</v>
      </c>
      <c r="Q3" s="862" t="s">
        <v>487</v>
      </c>
      <c r="R3" s="862" t="s">
        <v>486</v>
      </c>
      <c r="S3" s="862" t="s">
        <v>485</v>
      </c>
      <c r="T3" s="862" t="s">
        <v>484</v>
      </c>
      <c r="U3" s="862" t="s">
        <v>483</v>
      </c>
      <c r="V3" s="862" t="s">
        <v>482</v>
      </c>
      <c r="W3" s="862" t="s">
        <v>481</v>
      </c>
      <c r="X3" s="862" t="s">
        <v>480</v>
      </c>
      <c r="Y3" s="862" t="s">
        <v>479</v>
      </c>
      <c r="Z3" s="870" t="s">
        <v>478</v>
      </c>
      <c r="AA3" s="438"/>
    </row>
    <row r="4" spans="1:35" ht="24.75" customHeight="1" x14ac:dyDescent="0.15">
      <c r="A4" s="863" t="s">
        <v>477</v>
      </c>
      <c r="B4" s="863" t="s">
        <v>476</v>
      </c>
      <c r="C4" s="863" t="s">
        <v>475</v>
      </c>
      <c r="D4" s="863" t="s">
        <v>474</v>
      </c>
      <c r="E4" s="863" t="s">
        <v>473</v>
      </c>
      <c r="F4" s="863" t="s">
        <v>472</v>
      </c>
      <c r="G4" s="863" t="s">
        <v>471</v>
      </c>
      <c r="H4" s="863" t="s">
        <v>463</v>
      </c>
      <c r="I4" s="864" t="s">
        <v>470</v>
      </c>
      <c r="J4" s="868" t="s">
        <v>469</v>
      </c>
      <c r="K4" s="865" t="s">
        <v>468</v>
      </c>
      <c r="L4" s="867" t="s">
        <v>467</v>
      </c>
      <c r="M4" s="483"/>
      <c r="N4" s="864" t="s">
        <v>466</v>
      </c>
      <c r="O4" s="875" t="s">
        <v>465</v>
      </c>
      <c r="P4" s="882"/>
      <c r="Q4" s="863"/>
      <c r="R4" s="863"/>
      <c r="S4" s="863"/>
      <c r="T4" s="863"/>
      <c r="U4" s="863"/>
      <c r="V4" s="863"/>
      <c r="W4" s="863"/>
      <c r="X4" s="863"/>
      <c r="Y4" s="863"/>
      <c r="Z4" s="871"/>
      <c r="AA4" s="438"/>
    </row>
    <row r="5" spans="1:35" ht="24.75" customHeight="1" x14ac:dyDescent="0.15">
      <c r="A5" s="872"/>
      <c r="B5" s="863"/>
      <c r="C5" s="863"/>
      <c r="D5" s="863"/>
      <c r="E5" s="863"/>
      <c r="F5" s="863"/>
      <c r="G5" s="863"/>
      <c r="H5" s="863"/>
      <c r="I5" s="864"/>
      <c r="J5" s="869"/>
      <c r="K5" s="866"/>
      <c r="L5" s="867"/>
      <c r="M5" s="483"/>
      <c r="N5" s="864"/>
      <c r="O5" s="875"/>
      <c r="P5" s="882"/>
      <c r="Q5" s="863"/>
      <c r="R5" s="863"/>
      <c r="S5" s="863"/>
      <c r="T5" s="863"/>
      <c r="U5" s="863"/>
      <c r="V5" s="863"/>
      <c r="W5" s="863"/>
      <c r="X5" s="863"/>
      <c r="Y5" s="863"/>
      <c r="Z5" s="871"/>
      <c r="AA5" s="438"/>
    </row>
    <row r="6" spans="1:35" ht="24.75" customHeight="1" x14ac:dyDescent="0.15">
      <c r="A6" s="482"/>
      <c r="B6" s="873"/>
      <c r="C6" s="472" t="s">
        <v>464</v>
      </c>
      <c r="D6" s="874"/>
      <c r="E6" s="481" t="s">
        <v>463</v>
      </c>
      <c r="F6" s="481" t="s">
        <v>463</v>
      </c>
      <c r="G6" s="874"/>
      <c r="H6" s="480"/>
      <c r="I6" s="475" t="s">
        <v>460</v>
      </c>
      <c r="J6" s="704" t="s">
        <v>462</v>
      </c>
      <c r="K6" s="705" t="s">
        <v>461</v>
      </c>
      <c r="L6" s="479" t="s">
        <v>274</v>
      </c>
      <c r="M6" s="479"/>
      <c r="N6" s="475" t="s">
        <v>460</v>
      </c>
      <c r="O6" s="478" t="s">
        <v>459</v>
      </c>
      <c r="P6" s="477" t="s">
        <v>458</v>
      </c>
      <c r="Q6" s="476" t="s">
        <v>457</v>
      </c>
      <c r="R6" s="475" t="s">
        <v>457</v>
      </c>
      <c r="S6" s="474" t="s">
        <v>456</v>
      </c>
      <c r="T6" s="473" t="s">
        <v>454</v>
      </c>
      <c r="U6" s="472" t="s">
        <v>454</v>
      </c>
      <c r="V6" s="471" t="s">
        <v>455</v>
      </c>
      <c r="W6" s="471" t="s">
        <v>454</v>
      </c>
      <c r="X6" s="470" t="s">
        <v>453</v>
      </c>
      <c r="Y6" s="470" t="s">
        <v>453</v>
      </c>
      <c r="Z6" s="469" t="s">
        <v>113</v>
      </c>
      <c r="AA6" s="468"/>
      <c r="AB6" s="467"/>
      <c r="AC6" s="467"/>
      <c r="AD6" s="467"/>
    </row>
    <row r="7" spans="1:35" ht="33" customHeight="1" x14ac:dyDescent="0.15">
      <c r="A7" s="461" t="s">
        <v>349</v>
      </c>
      <c r="B7" s="460" t="s">
        <v>425</v>
      </c>
      <c r="C7" s="458">
        <v>0</v>
      </c>
      <c r="D7" s="458" t="s">
        <v>447</v>
      </c>
      <c r="E7" s="458">
        <v>0</v>
      </c>
      <c r="F7" s="458">
        <v>2</v>
      </c>
      <c r="G7" s="459" t="s">
        <v>452</v>
      </c>
      <c r="H7" s="458">
        <v>4</v>
      </c>
      <c r="I7" s="456">
        <v>13000</v>
      </c>
      <c r="J7" s="458">
        <v>7</v>
      </c>
      <c r="K7" s="458">
        <v>15</v>
      </c>
      <c r="L7" s="456">
        <v>175297</v>
      </c>
      <c r="M7" s="456"/>
      <c r="N7" s="456">
        <v>74400</v>
      </c>
      <c r="O7" s="457">
        <v>10.186141234590437</v>
      </c>
      <c r="P7" s="456">
        <v>318220</v>
      </c>
      <c r="Q7" s="454">
        <v>6537062</v>
      </c>
      <c r="R7" s="454">
        <v>3193659</v>
      </c>
      <c r="S7" s="454">
        <v>49675</v>
      </c>
      <c r="T7" s="465">
        <v>7608106</v>
      </c>
      <c r="U7" s="465">
        <v>280639</v>
      </c>
      <c r="V7" s="465">
        <v>592469</v>
      </c>
      <c r="W7" s="454">
        <v>6537062</v>
      </c>
      <c r="X7" s="455">
        <v>135.58123804730749</v>
      </c>
      <c r="Y7" s="455">
        <v>131.59661801711121</v>
      </c>
      <c r="Z7" s="466">
        <v>133</v>
      </c>
      <c r="AA7" s="438"/>
    </row>
    <row r="8" spans="1:35" ht="33" customHeight="1" x14ac:dyDescent="0.15">
      <c r="A8" s="461" t="s">
        <v>348</v>
      </c>
      <c r="B8" s="460" t="s">
        <v>425</v>
      </c>
      <c r="C8" s="458">
        <v>20</v>
      </c>
      <c r="D8" s="458" t="s">
        <v>447</v>
      </c>
      <c r="E8" s="458">
        <v>9</v>
      </c>
      <c r="F8" s="458">
        <v>2</v>
      </c>
      <c r="G8" s="459" t="s">
        <v>91</v>
      </c>
      <c r="H8" s="458">
        <v>1</v>
      </c>
      <c r="I8" s="456">
        <v>115</v>
      </c>
      <c r="J8" s="458">
        <v>45</v>
      </c>
      <c r="K8" s="458">
        <v>45</v>
      </c>
      <c r="L8" s="456">
        <v>30987</v>
      </c>
      <c r="M8" s="456"/>
      <c r="N8" s="456">
        <v>27801</v>
      </c>
      <c r="O8" s="457">
        <v>21.532384548358987</v>
      </c>
      <c r="P8" s="456">
        <v>40790</v>
      </c>
      <c r="Q8" s="454">
        <v>1602298</v>
      </c>
      <c r="R8" s="454">
        <v>502659</v>
      </c>
      <c r="S8" s="454">
        <v>7956</v>
      </c>
      <c r="T8" s="454">
        <v>1698761</v>
      </c>
      <c r="U8" s="465">
        <v>0</v>
      </c>
      <c r="V8" s="465">
        <v>236692</v>
      </c>
      <c r="W8" s="454">
        <v>1602298</v>
      </c>
      <c r="X8" s="455">
        <v>183.76935646053292</v>
      </c>
      <c r="Y8" s="455">
        <v>201.39492207139267</v>
      </c>
      <c r="Z8" s="464">
        <v>12</v>
      </c>
      <c r="AA8" s="438"/>
    </row>
    <row r="9" spans="1:35" ht="33" customHeight="1" x14ac:dyDescent="0.15">
      <c r="A9" s="461" t="s">
        <v>347</v>
      </c>
      <c r="B9" s="460" t="s">
        <v>425</v>
      </c>
      <c r="C9" s="458">
        <v>18</v>
      </c>
      <c r="D9" s="458" t="s">
        <v>447</v>
      </c>
      <c r="E9" s="458">
        <v>2</v>
      </c>
      <c r="F9" s="458">
        <v>0</v>
      </c>
      <c r="G9" s="459" t="s">
        <v>91</v>
      </c>
      <c r="H9" s="458">
        <v>0</v>
      </c>
      <c r="I9" s="456">
        <v>0</v>
      </c>
      <c r="J9" s="458">
        <v>19</v>
      </c>
      <c r="K9" s="458">
        <v>12</v>
      </c>
      <c r="L9" s="456">
        <v>55340</v>
      </c>
      <c r="M9" s="458"/>
      <c r="N9" s="456">
        <v>33483</v>
      </c>
      <c r="O9" s="457">
        <v>14.520997470184316</v>
      </c>
      <c r="P9" s="456">
        <v>80700</v>
      </c>
      <c r="Q9" s="454">
        <v>2143975</v>
      </c>
      <c r="R9" s="454">
        <v>1276325</v>
      </c>
      <c r="S9" s="454">
        <v>13106</v>
      </c>
      <c r="T9" s="454">
        <v>2004871</v>
      </c>
      <c r="U9" s="454">
        <v>12727</v>
      </c>
      <c r="V9" s="454">
        <v>232133</v>
      </c>
      <c r="W9" s="454">
        <v>2143975</v>
      </c>
      <c r="X9" s="455">
        <v>134.29047764382724</v>
      </c>
      <c r="Y9" s="455">
        <v>163.58728826491682</v>
      </c>
      <c r="Z9" s="454">
        <v>25</v>
      </c>
      <c r="AA9" s="438"/>
    </row>
    <row r="10" spans="1:35" ht="33" customHeight="1" x14ac:dyDescent="0.15">
      <c r="A10" s="461" t="s">
        <v>346</v>
      </c>
      <c r="B10" s="460" t="s">
        <v>436</v>
      </c>
      <c r="C10" s="458">
        <v>0</v>
      </c>
      <c r="D10" s="458" t="s">
        <v>446</v>
      </c>
      <c r="E10" s="458">
        <v>0</v>
      </c>
      <c r="F10" s="458">
        <v>3</v>
      </c>
      <c r="G10" s="459" t="s">
        <v>91</v>
      </c>
      <c r="H10" s="458">
        <v>1</v>
      </c>
      <c r="I10" s="456">
        <v>900</v>
      </c>
      <c r="J10" s="458">
        <v>40</v>
      </c>
      <c r="K10" s="458">
        <v>39</v>
      </c>
      <c r="L10" s="456">
        <v>9487</v>
      </c>
      <c r="M10" s="456"/>
      <c r="N10" s="456">
        <v>10139</v>
      </c>
      <c r="O10" s="457">
        <v>25.649414988932222</v>
      </c>
      <c r="P10" s="456">
        <v>14750</v>
      </c>
      <c r="Q10" s="454">
        <v>576826</v>
      </c>
      <c r="R10" s="454">
        <v>482103</v>
      </c>
      <c r="S10" s="454">
        <v>2268</v>
      </c>
      <c r="T10" s="454">
        <v>953696</v>
      </c>
      <c r="U10" s="454">
        <v>0</v>
      </c>
      <c r="V10" s="454">
        <v>209016</v>
      </c>
      <c r="W10" s="454">
        <v>576826</v>
      </c>
      <c r="X10" s="455">
        <v>328.34215167548501</v>
      </c>
      <c r="Y10" s="455">
        <v>254.33245149911818</v>
      </c>
      <c r="Z10" s="454">
        <v>15</v>
      </c>
      <c r="AA10" s="438"/>
    </row>
    <row r="11" spans="1:35" ht="33" customHeight="1" x14ac:dyDescent="0.15">
      <c r="A11" s="461" t="s">
        <v>345</v>
      </c>
      <c r="B11" s="463" t="s">
        <v>440</v>
      </c>
      <c r="C11" s="458">
        <v>0</v>
      </c>
      <c r="D11" s="458" t="s">
        <v>446</v>
      </c>
      <c r="E11" s="458">
        <v>0</v>
      </c>
      <c r="F11" s="458">
        <v>6</v>
      </c>
      <c r="G11" s="459" t="s">
        <v>445</v>
      </c>
      <c r="H11" s="458">
        <v>5</v>
      </c>
      <c r="I11" s="456">
        <v>778</v>
      </c>
      <c r="J11" s="458">
        <v>27</v>
      </c>
      <c r="K11" s="458">
        <v>30</v>
      </c>
      <c r="L11" s="456">
        <v>5274</v>
      </c>
      <c r="M11" s="456"/>
      <c r="N11" s="456">
        <v>5843</v>
      </c>
      <c r="O11" s="457">
        <v>26.58930602957907</v>
      </c>
      <c r="P11" s="456">
        <v>11130</v>
      </c>
      <c r="Q11" s="454">
        <v>415819</v>
      </c>
      <c r="R11" s="454">
        <v>254726</v>
      </c>
      <c r="S11" s="454">
        <v>1304</v>
      </c>
      <c r="T11" s="454">
        <v>540194</v>
      </c>
      <c r="U11" s="454">
        <v>2213</v>
      </c>
      <c r="V11" s="454">
        <v>70183</v>
      </c>
      <c r="W11" s="454">
        <v>415819</v>
      </c>
      <c r="X11" s="455">
        <v>358.74079754601229</v>
      </c>
      <c r="Y11" s="455">
        <v>318.87960122699388</v>
      </c>
      <c r="Z11" s="454">
        <v>13</v>
      </c>
      <c r="AA11" s="438"/>
    </row>
    <row r="12" spans="1:35" ht="33" customHeight="1" x14ac:dyDescent="0.15">
      <c r="A12" s="461" t="s">
        <v>344</v>
      </c>
      <c r="B12" s="460" t="s">
        <v>425</v>
      </c>
      <c r="C12" s="458">
        <v>0</v>
      </c>
      <c r="D12" s="458" t="s">
        <v>447</v>
      </c>
      <c r="E12" s="458">
        <v>0</v>
      </c>
      <c r="F12" s="458">
        <v>1</v>
      </c>
      <c r="G12" s="459" t="s">
        <v>445</v>
      </c>
      <c r="H12" s="458">
        <v>0</v>
      </c>
      <c r="I12" s="456">
        <v>0</v>
      </c>
      <c r="J12" s="458">
        <v>4</v>
      </c>
      <c r="K12" s="458">
        <v>1</v>
      </c>
      <c r="L12" s="456">
        <v>36838</v>
      </c>
      <c r="M12" s="456"/>
      <c r="N12" s="456">
        <v>19398</v>
      </c>
      <c r="O12" s="457">
        <v>12.637819642760192</v>
      </c>
      <c r="P12" s="456">
        <v>48800</v>
      </c>
      <c r="Q12" s="454">
        <v>2031800</v>
      </c>
      <c r="R12" s="454">
        <v>700306</v>
      </c>
      <c r="S12" s="454">
        <v>10295</v>
      </c>
      <c r="T12" s="454">
        <v>2274234</v>
      </c>
      <c r="U12" s="454">
        <v>24025</v>
      </c>
      <c r="V12" s="454">
        <v>176402</v>
      </c>
      <c r="W12" s="454">
        <v>2031800</v>
      </c>
      <c r="X12" s="455">
        <v>201.43827100534239</v>
      </c>
      <c r="Y12" s="455">
        <v>197.35794074793588</v>
      </c>
      <c r="Z12" s="454">
        <v>12</v>
      </c>
      <c r="AA12" s="438"/>
    </row>
    <row r="13" spans="1:35" ht="33" customHeight="1" x14ac:dyDescent="0.15">
      <c r="A13" s="461" t="s">
        <v>343</v>
      </c>
      <c r="B13" s="460" t="s">
        <v>425</v>
      </c>
      <c r="C13" s="458">
        <v>5</v>
      </c>
      <c r="D13" s="458" t="s">
        <v>447</v>
      </c>
      <c r="E13" s="458">
        <v>1</v>
      </c>
      <c r="F13" s="458">
        <v>0</v>
      </c>
      <c r="G13" s="459" t="s">
        <v>91</v>
      </c>
      <c r="H13" s="458">
        <v>2</v>
      </c>
      <c r="I13" s="456">
        <v>68</v>
      </c>
      <c r="J13" s="458">
        <v>8</v>
      </c>
      <c r="K13" s="458">
        <v>9</v>
      </c>
      <c r="L13" s="456">
        <v>8987</v>
      </c>
      <c r="M13" s="456"/>
      <c r="N13" s="456">
        <v>6286</v>
      </c>
      <c r="O13" s="457">
        <v>16.786914431957271</v>
      </c>
      <c r="P13" s="456">
        <v>12400</v>
      </c>
      <c r="Q13" s="454">
        <v>416299</v>
      </c>
      <c r="R13" s="454">
        <v>74844</v>
      </c>
      <c r="S13" s="454">
        <v>2311</v>
      </c>
      <c r="T13" s="454">
        <v>527786</v>
      </c>
      <c r="U13" s="454">
        <v>0</v>
      </c>
      <c r="V13" s="454">
        <v>76921</v>
      </c>
      <c r="W13" s="454">
        <v>416299</v>
      </c>
      <c r="X13" s="455">
        <v>195.09519688446559</v>
      </c>
      <c r="Y13" s="455">
        <v>180.13803548247512</v>
      </c>
      <c r="Z13" s="454">
        <v>5</v>
      </c>
      <c r="AA13" s="438"/>
    </row>
    <row r="14" spans="1:35" ht="33" customHeight="1" x14ac:dyDescent="0.15">
      <c r="A14" s="461" t="s">
        <v>342</v>
      </c>
      <c r="B14" s="460" t="s">
        <v>450</v>
      </c>
      <c r="C14" s="458">
        <v>12</v>
      </c>
      <c r="D14" s="458" t="s">
        <v>447</v>
      </c>
      <c r="E14" s="458">
        <v>1</v>
      </c>
      <c r="F14" s="458">
        <v>2</v>
      </c>
      <c r="G14" s="459" t="s">
        <v>449</v>
      </c>
      <c r="H14" s="458">
        <v>2</v>
      </c>
      <c r="I14" s="456">
        <v>401</v>
      </c>
      <c r="J14" s="458">
        <v>1</v>
      </c>
      <c r="K14" s="458">
        <v>8</v>
      </c>
      <c r="L14" s="456">
        <v>14319</v>
      </c>
      <c r="M14" s="456"/>
      <c r="N14" s="456">
        <v>7978</v>
      </c>
      <c r="O14" s="457">
        <v>13.371883511418396</v>
      </c>
      <c r="P14" s="456">
        <v>12940</v>
      </c>
      <c r="Q14" s="454">
        <v>509308</v>
      </c>
      <c r="R14" s="454">
        <v>640412</v>
      </c>
      <c r="S14" s="454">
        <v>3509</v>
      </c>
      <c r="T14" s="454">
        <v>598005</v>
      </c>
      <c r="U14" s="454">
        <v>4743</v>
      </c>
      <c r="V14" s="454">
        <v>63954</v>
      </c>
      <c r="W14" s="454">
        <v>509308</v>
      </c>
      <c r="X14" s="455">
        <v>150.84297520661158</v>
      </c>
      <c r="Y14" s="455">
        <v>145.14334568253062</v>
      </c>
      <c r="Z14" s="454">
        <v>6</v>
      </c>
      <c r="AA14" s="438"/>
    </row>
    <row r="15" spans="1:35" ht="33" customHeight="1" x14ac:dyDescent="0.15">
      <c r="A15" s="461" t="s">
        <v>104</v>
      </c>
      <c r="B15" s="460" t="s">
        <v>450</v>
      </c>
      <c r="C15" s="458">
        <v>18</v>
      </c>
      <c r="D15" s="458" t="s">
        <v>447</v>
      </c>
      <c r="E15" s="458">
        <v>6</v>
      </c>
      <c r="F15" s="458">
        <v>0</v>
      </c>
      <c r="G15" s="459" t="s">
        <v>91</v>
      </c>
      <c r="H15" s="458">
        <v>0</v>
      </c>
      <c r="I15" s="456">
        <v>0</v>
      </c>
      <c r="J15" s="458">
        <v>6</v>
      </c>
      <c r="K15" s="458">
        <v>8</v>
      </c>
      <c r="L15" s="456">
        <v>40380</v>
      </c>
      <c r="M15" s="456"/>
      <c r="N15" s="456">
        <v>5698</v>
      </c>
      <c r="O15" s="457">
        <v>3.3866270430906389</v>
      </c>
      <c r="P15" s="456">
        <v>58300</v>
      </c>
      <c r="Q15" s="454">
        <v>1026160</v>
      </c>
      <c r="R15" s="454">
        <v>1007482</v>
      </c>
      <c r="S15" s="454">
        <v>9356</v>
      </c>
      <c r="T15" s="454">
        <v>1478258</v>
      </c>
      <c r="U15" s="454">
        <v>0</v>
      </c>
      <c r="V15" s="454">
        <v>376382</v>
      </c>
      <c r="W15" s="454">
        <v>1026160</v>
      </c>
      <c r="X15" s="455">
        <v>117.77212483967507</v>
      </c>
      <c r="Y15" s="455">
        <v>109.67935014963659</v>
      </c>
      <c r="Z15" s="454">
        <v>23</v>
      </c>
      <c r="AA15" s="438"/>
    </row>
    <row r="16" spans="1:35" ht="33" customHeight="1" x14ac:dyDescent="0.15">
      <c r="A16" s="461" t="s">
        <v>103</v>
      </c>
      <c r="B16" s="460" t="s">
        <v>448</v>
      </c>
      <c r="C16" s="458">
        <v>16</v>
      </c>
      <c r="D16" s="458" t="s">
        <v>447</v>
      </c>
      <c r="E16" s="458">
        <v>3</v>
      </c>
      <c r="F16" s="458">
        <v>0</v>
      </c>
      <c r="G16" s="459" t="s">
        <v>91</v>
      </c>
      <c r="H16" s="458">
        <v>9</v>
      </c>
      <c r="I16" s="456">
        <v>1493</v>
      </c>
      <c r="J16" s="458">
        <v>7</v>
      </c>
      <c r="K16" s="458">
        <v>17</v>
      </c>
      <c r="L16" s="456">
        <v>27509</v>
      </c>
      <c r="M16" s="456"/>
      <c r="N16" s="456">
        <v>9371</v>
      </c>
      <c r="O16" s="457">
        <v>8.1756516049292962</v>
      </c>
      <c r="P16" s="456">
        <v>27000</v>
      </c>
      <c r="Q16" s="454">
        <v>782753</v>
      </c>
      <c r="R16" s="454">
        <v>272747</v>
      </c>
      <c r="S16" s="454">
        <v>6487</v>
      </c>
      <c r="T16" s="454">
        <v>867859</v>
      </c>
      <c r="U16" s="454">
        <v>2571</v>
      </c>
      <c r="V16" s="454">
        <v>102218</v>
      </c>
      <c r="W16" s="454">
        <v>782753</v>
      </c>
      <c r="X16" s="455">
        <v>117.63064590719901</v>
      </c>
      <c r="Y16" s="455">
        <v>120.66486819793433</v>
      </c>
      <c r="Z16" s="454">
        <v>7</v>
      </c>
      <c r="AA16" s="438"/>
    </row>
    <row r="17" spans="1:27" ht="33" customHeight="1" x14ac:dyDescent="0.15">
      <c r="A17" s="461" t="s">
        <v>341</v>
      </c>
      <c r="B17" s="460" t="s">
        <v>448</v>
      </c>
      <c r="C17" s="458">
        <v>11</v>
      </c>
      <c r="D17" s="458" t="s">
        <v>447</v>
      </c>
      <c r="E17" s="458">
        <v>2</v>
      </c>
      <c r="F17" s="458">
        <v>0</v>
      </c>
      <c r="G17" s="459" t="s">
        <v>91</v>
      </c>
      <c r="H17" s="458">
        <v>0</v>
      </c>
      <c r="I17" s="456">
        <v>0</v>
      </c>
      <c r="J17" s="458">
        <v>0</v>
      </c>
      <c r="K17" s="458">
        <v>4</v>
      </c>
      <c r="L17" s="456">
        <v>22350</v>
      </c>
      <c r="M17" s="456">
        <v>0</v>
      </c>
      <c r="N17" s="456">
        <v>14200</v>
      </c>
      <c r="O17" s="457">
        <v>15.467146714671468</v>
      </c>
      <c r="P17" s="456">
        <v>31600</v>
      </c>
      <c r="Q17" s="454">
        <v>635655</v>
      </c>
      <c r="R17" s="454">
        <v>456945</v>
      </c>
      <c r="S17" s="454">
        <v>6017</v>
      </c>
      <c r="T17" s="454">
        <v>707997</v>
      </c>
      <c r="U17" s="454">
        <v>3588</v>
      </c>
      <c r="V17" s="454">
        <v>163247</v>
      </c>
      <c r="W17" s="454">
        <v>635655</v>
      </c>
      <c r="X17" s="455">
        <v>89.938839953465177</v>
      </c>
      <c r="Y17" s="455">
        <v>105.64317766328735</v>
      </c>
      <c r="Z17" s="454">
        <v>9</v>
      </c>
      <c r="AA17" s="438"/>
    </row>
    <row r="18" spans="1:27" ht="33" customHeight="1" x14ac:dyDescent="0.15">
      <c r="A18" s="461" t="s">
        <v>339</v>
      </c>
      <c r="B18" s="460" t="s">
        <v>425</v>
      </c>
      <c r="C18" s="458">
        <v>5</v>
      </c>
      <c r="D18" s="458" t="s">
        <v>447</v>
      </c>
      <c r="E18" s="458">
        <v>0</v>
      </c>
      <c r="F18" s="458">
        <v>1</v>
      </c>
      <c r="G18" s="459" t="s">
        <v>449</v>
      </c>
      <c r="H18" s="458">
        <v>0</v>
      </c>
      <c r="I18" s="456">
        <v>0</v>
      </c>
      <c r="J18" s="458">
        <v>14</v>
      </c>
      <c r="K18" s="458">
        <v>16</v>
      </c>
      <c r="L18" s="456">
        <v>12575</v>
      </c>
      <c r="M18" s="456"/>
      <c r="N18" s="456">
        <v>13695</v>
      </c>
      <c r="O18" s="457">
        <v>26.137574552683894</v>
      </c>
      <c r="P18" s="456">
        <v>15520</v>
      </c>
      <c r="Q18" s="454">
        <v>530312</v>
      </c>
      <c r="R18" s="454">
        <v>145616</v>
      </c>
      <c r="S18" s="454">
        <v>3618</v>
      </c>
      <c r="T18" s="454">
        <v>649990</v>
      </c>
      <c r="U18" s="454">
        <v>6256</v>
      </c>
      <c r="V18" s="454">
        <v>108539</v>
      </c>
      <c r="W18" s="454">
        <v>530312</v>
      </c>
      <c r="X18" s="455">
        <v>147.92564953012715</v>
      </c>
      <c r="Y18" s="455">
        <v>146.57600884466555</v>
      </c>
      <c r="Z18" s="454">
        <v>10</v>
      </c>
      <c r="AA18" s="438"/>
    </row>
    <row r="19" spans="1:27" ht="33" customHeight="1" x14ac:dyDescent="0.15">
      <c r="A19" s="461" t="s">
        <v>338</v>
      </c>
      <c r="B19" s="460" t="s">
        <v>451</v>
      </c>
      <c r="C19" s="458">
        <v>0</v>
      </c>
      <c r="D19" s="458" t="s">
        <v>447</v>
      </c>
      <c r="E19" s="458">
        <v>0</v>
      </c>
      <c r="F19" s="458">
        <v>2</v>
      </c>
      <c r="G19" s="459" t="s">
        <v>449</v>
      </c>
      <c r="H19" s="458">
        <v>0</v>
      </c>
      <c r="I19" s="456">
        <v>0</v>
      </c>
      <c r="J19" s="458">
        <v>3</v>
      </c>
      <c r="K19" s="458">
        <v>5</v>
      </c>
      <c r="L19" s="456">
        <v>9678</v>
      </c>
      <c r="M19" s="456"/>
      <c r="N19" s="456">
        <v>6926</v>
      </c>
      <c r="O19" s="457">
        <v>17.175449473031616</v>
      </c>
      <c r="P19" s="456">
        <v>21300</v>
      </c>
      <c r="Q19" s="454">
        <v>399977</v>
      </c>
      <c r="R19" s="454">
        <v>95084</v>
      </c>
      <c r="S19" s="454">
        <v>2984</v>
      </c>
      <c r="T19" s="454">
        <v>521134</v>
      </c>
      <c r="U19" s="454">
        <v>979</v>
      </c>
      <c r="V19" s="454">
        <v>57172</v>
      </c>
      <c r="W19" s="454">
        <v>399977</v>
      </c>
      <c r="X19" s="455">
        <v>155.15516085790884</v>
      </c>
      <c r="Y19" s="455">
        <v>134.04054959785523</v>
      </c>
      <c r="Z19" s="454">
        <v>6</v>
      </c>
      <c r="AA19" s="438"/>
    </row>
    <row r="20" spans="1:27" ht="33" customHeight="1" x14ac:dyDescent="0.15">
      <c r="A20" s="461" t="s">
        <v>337</v>
      </c>
      <c r="B20" s="460" t="s">
        <v>450</v>
      </c>
      <c r="C20" s="458">
        <v>17</v>
      </c>
      <c r="D20" s="458" t="s">
        <v>446</v>
      </c>
      <c r="E20" s="458">
        <v>4</v>
      </c>
      <c r="F20" s="458">
        <v>8</v>
      </c>
      <c r="G20" s="459" t="s">
        <v>91</v>
      </c>
      <c r="H20" s="458">
        <v>14</v>
      </c>
      <c r="I20" s="456">
        <v>1081</v>
      </c>
      <c r="J20" s="458">
        <v>18</v>
      </c>
      <c r="K20" s="458">
        <v>22</v>
      </c>
      <c r="L20" s="456">
        <v>9218</v>
      </c>
      <c r="M20" s="456"/>
      <c r="N20" s="456">
        <v>7601</v>
      </c>
      <c r="O20" s="457">
        <v>19.78997613365155</v>
      </c>
      <c r="P20" s="456">
        <v>13120</v>
      </c>
      <c r="Q20" s="454">
        <v>435567</v>
      </c>
      <c r="R20" s="454">
        <v>329760</v>
      </c>
      <c r="S20" s="454">
        <v>2256</v>
      </c>
      <c r="T20" s="454">
        <v>527570</v>
      </c>
      <c r="U20" s="454">
        <v>15</v>
      </c>
      <c r="V20" s="454">
        <v>119229</v>
      </c>
      <c r="W20" s="454">
        <v>435567</v>
      </c>
      <c r="X20" s="455">
        <v>180.99556737588654</v>
      </c>
      <c r="Y20" s="455">
        <v>193.07047872340425</v>
      </c>
      <c r="Z20" s="454">
        <v>6</v>
      </c>
      <c r="AA20" s="438"/>
    </row>
    <row r="21" spans="1:27" ht="33" customHeight="1" x14ac:dyDescent="0.15">
      <c r="A21" s="461" t="s">
        <v>336</v>
      </c>
      <c r="B21" s="460" t="s">
        <v>448</v>
      </c>
      <c r="C21" s="458">
        <v>4</v>
      </c>
      <c r="D21" s="458" t="s">
        <v>447</v>
      </c>
      <c r="E21" s="458">
        <v>2</v>
      </c>
      <c r="F21" s="458">
        <v>1</v>
      </c>
      <c r="G21" s="459" t="s">
        <v>449</v>
      </c>
      <c r="H21" s="458">
        <v>2</v>
      </c>
      <c r="I21" s="456">
        <v>360</v>
      </c>
      <c r="J21" s="458">
        <v>0</v>
      </c>
      <c r="K21" s="458">
        <v>8</v>
      </c>
      <c r="L21" s="462">
        <v>5065</v>
      </c>
      <c r="M21" s="462"/>
      <c r="N21" s="456">
        <v>4744</v>
      </c>
      <c r="O21" s="457">
        <v>22.478973346495557</v>
      </c>
      <c r="P21" s="456">
        <v>7805</v>
      </c>
      <c r="Q21" s="454">
        <v>244486</v>
      </c>
      <c r="R21" s="454">
        <v>100556</v>
      </c>
      <c r="S21" s="454">
        <v>1147</v>
      </c>
      <c r="T21" s="454">
        <v>282079</v>
      </c>
      <c r="U21" s="454">
        <v>0</v>
      </c>
      <c r="V21" s="454">
        <v>40664</v>
      </c>
      <c r="W21" s="454">
        <v>244486</v>
      </c>
      <c r="X21" s="455">
        <v>210.47515257192677</v>
      </c>
      <c r="Y21" s="455">
        <v>213.15257192676549</v>
      </c>
      <c r="Z21" s="454">
        <v>3</v>
      </c>
      <c r="AA21" s="438"/>
    </row>
    <row r="22" spans="1:27" ht="33" customHeight="1" x14ac:dyDescent="0.15">
      <c r="A22" s="461" t="s">
        <v>96</v>
      </c>
      <c r="B22" s="460" t="s">
        <v>448</v>
      </c>
      <c r="C22" s="458">
        <v>6</v>
      </c>
      <c r="D22" s="458" t="s">
        <v>447</v>
      </c>
      <c r="E22" s="458">
        <v>2</v>
      </c>
      <c r="F22" s="458">
        <v>0</v>
      </c>
      <c r="G22" s="459" t="s">
        <v>91</v>
      </c>
      <c r="H22" s="458">
        <v>2</v>
      </c>
      <c r="I22" s="456">
        <v>300</v>
      </c>
      <c r="J22" s="458">
        <v>9</v>
      </c>
      <c r="K22" s="458">
        <v>9</v>
      </c>
      <c r="L22" s="456">
        <v>6699</v>
      </c>
      <c r="M22" s="456"/>
      <c r="N22" s="456">
        <v>3730</v>
      </c>
      <c r="O22" s="457">
        <v>13.363188535602328</v>
      </c>
      <c r="P22" s="456">
        <v>9600</v>
      </c>
      <c r="Q22" s="454">
        <v>277676</v>
      </c>
      <c r="R22" s="454">
        <v>350528</v>
      </c>
      <c r="S22" s="454">
        <v>1906</v>
      </c>
      <c r="T22" s="454">
        <v>448858</v>
      </c>
      <c r="U22" s="454">
        <v>0</v>
      </c>
      <c r="V22" s="454">
        <v>149795</v>
      </c>
      <c r="W22" s="454">
        <v>277676</v>
      </c>
      <c r="X22" s="455">
        <v>156.90608604407134</v>
      </c>
      <c r="Y22" s="455">
        <v>145.68520461699896</v>
      </c>
      <c r="Z22" s="454">
        <v>4</v>
      </c>
      <c r="AA22" s="438"/>
    </row>
    <row r="23" spans="1:27" ht="33" customHeight="1" x14ac:dyDescent="0.15">
      <c r="A23" s="461" t="s">
        <v>335</v>
      </c>
      <c r="B23" s="460" t="s">
        <v>436</v>
      </c>
      <c r="C23" s="458">
        <v>2</v>
      </c>
      <c r="D23" s="458" t="s">
        <v>446</v>
      </c>
      <c r="E23" s="458">
        <v>1</v>
      </c>
      <c r="F23" s="458">
        <v>2</v>
      </c>
      <c r="G23" s="459" t="s">
        <v>91</v>
      </c>
      <c r="H23" s="458">
        <v>2</v>
      </c>
      <c r="I23" s="456">
        <v>308</v>
      </c>
      <c r="J23" s="458">
        <v>0</v>
      </c>
      <c r="K23" s="458">
        <v>13</v>
      </c>
      <c r="L23" s="456">
        <v>2827</v>
      </c>
      <c r="M23" s="456"/>
      <c r="N23" s="456">
        <v>3982</v>
      </c>
      <c r="O23" s="457">
        <v>33.805447470817121</v>
      </c>
      <c r="P23" s="456">
        <v>4730</v>
      </c>
      <c r="Q23" s="454">
        <v>216804</v>
      </c>
      <c r="R23" s="454">
        <v>109490</v>
      </c>
      <c r="S23" s="454">
        <v>811</v>
      </c>
      <c r="T23" s="454">
        <v>232064</v>
      </c>
      <c r="U23" s="454">
        <v>0</v>
      </c>
      <c r="V23" s="454">
        <v>33489</v>
      </c>
      <c r="W23" s="454">
        <v>216804</v>
      </c>
      <c r="X23" s="455">
        <v>244.85203452527745</v>
      </c>
      <c r="Y23" s="455">
        <v>267.3292231812577</v>
      </c>
      <c r="Z23" s="454">
        <v>4</v>
      </c>
      <c r="AA23" s="438"/>
    </row>
    <row r="24" spans="1:27" ht="33" customHeight="1" thickBot="1" x14ac:dyDescent="0.2">
      <c r="A24" s="453" t="s">
        <v>334</v>
      </c>
      <c r="B24" s="452" t="s">
        <v>436</v>
      </c>
      <c r="C24" s="450">
        <v>0</v>
      </c>
      <c r="D24" s="450" t="s">
        <v>446</v>
      </c>
      <c r="E24" s="450">
        <v>0</v>
      </c>
      <c r="F24" s="450">
        <v>3</v>
      </c>
      <c r="G24" s="451" t="s">
        <v>445</v>
      </c>
      <c r="H24" s="450">
        <v>0</v>
      </c>
      <c r="I24" s="448">
        <v>0</v>
      </c>
      <c r="J24" s="450">
        <v>28</v>
      </c>
      <c r="K24" s="450">
        <v>28</v>
      </c>
      <c r="L24" s="448">
        <v>8199</v>
      </c>
      <c r="M24" s="448"/>
      <c r="N24" s="448">
        <v>8429</v>
      </c>
      <c r="O24" s="449">
        <v>24.673252835711672</v>
      </c>
      <c r="P24" s="448">
        <v>13631</v>
      </c>
      <c r="Q24" s="446">
        <v>472181</v>
      </c>
      <c r="R24" s="446">
        <v>1085112</v>
      </c>
      <c r="S24" s="446">
        <v>1760</v>
      </c>
      <c r="T24" s="446">
        <v>647709</v>
      </c>
      <c r="U24" s="446">
        <v>0</v>
      </c>
      <c r="V24" s="446">
        <v>126378</v>
      </c>
      <c r="W24" s="446">
        <v>472181</v>
      </c>
      <c r="X24" s="447">
        <v>296.21079545454546</v>
      </c>
      <c r="Y24" s="447">
        <v>268.28465909090909</v>
      </c>
      <c r="Z24" s="446">
        <v>11</v>
      </c>
      <c r="AA24" s="438"/>
    </row>
    <row r="25" spans="1:27" ht="33" customHeight="1" x14ac:dyDescent="0.15">
      <c r="A25" s="445" t="s">
        <v>444</v>
      </c>
      <c r="B25" s="445" t="s">
        <v>23</v>
      </c>
      <c r="C25" s="444">
        <v>134</v>
      </c>
      <c r="D25" s="444" t="s">
        <v>23</v>
      </c>
      <c r="E25" s="444">
        <v>33</v>
      </c>
      <c r="F25" s="444">
        <v>33</v>
      </c>
      <c r="G25" s="444" t="s">
        <v>23</v>
      </c>
      <c r="H25" s="444">
        <v>44</v>
      </c>
      <c r="I25" s="443">
        <v>18804</v>
      </c>
      <c r="J25" s="444">
        <v>236</v>
      </c>
      <c r="K25" s="444">
        <v>289</v>
      </c>
      <c r="L25" s="443">
        <v>481029</v>
      </c>
      <c r="M25" s="443"/>
      <c r="N25" s="439">
        <v>263704</v>
      </c>
      <c r="O25" s="442">
        <v>13.156994692627679</v>
      </c>
      <c r="P25" s="439">
        <v>742336</v>
      </c>
      <c r="Q25" s="439">
        <v>19254958</v>
      </c>
      <c r="R25" s="439">
        <v>11078354</v>
      </c>
      <c r="S25" s="441">
        <v>126766</v>
      </c>
      <c r="T25" s="441">
        <v>22569171</v>
      </c>
      <c r="U25" s="441">
        <v>337756</v>
      </c>
      <c r="V25" s="441">
        <v>2934883</v>
      </c>
      <c r="W25" s="441">
        <v>19254958</v>
      </c>
      <c r="X25" s="440">
        <v>152.22166827067196</v>
      </c>
      <c r="Y25" s="440">
        <v>151.89370966978527</v>
      </c>
      <c r="Z25" s="439">
        <v>304</v>
      </c>
      <c r="AA25" s="438"/>
    </row>
    <row r="26" spans="1:27" ht="26.25" hidden="1" customHeight="1" x14ac:dyDescent="0.15">
      <c r="A26" s="436"/>
      <c r="B26" s="436">
        <v>5013</v>
      </c>
      <c r="C26" s="436">
        <v>414</v>
      </c>
      <c r="D26" s="437" t="s">
        <v>443</v>
      </c>
      <c r="E26" s="436">
        <v>544</v>
      </c>
      <c r="F26" s="436">
        <v>546</v>
      </c>
      <c r="G26" s="436">
        <v>6628</v>
      </c>
      <c r="H26" s="436">
        <v>531</v>
      </c>
      <c r="I26" s="436">
        <v>532</v>
      </c>
      <c r="J26" s="436">
        <v>536</v>
      </c>
      <c r="K26" s="436">
        <v>534</v>
      </c>
      <c r="L26" s="436">
        <v>5103</v>
      </c>
      <c r="M26" s="436"/>
      <c r="N26" s="436">
        <v>535</v>
      </c>
      <c r="O26" s="436"/>
      <c r="P26" s="436">
        <v>5118</v>
      </c>
      <c r="Q26" s="436">
        <v>5403</v>
      </c>
      <c r="R26" s="436">
        <v>5805</v>
      </c>
      <c r="S26" s="436">
        <v>5022</v>
      </c>
      <c r="T26" s="436">
        <v>5412</v>
      </c>
      <c r="U26" s="436">
        <v>5404</v>
      </c>
      <c r="V26" s="436"/>
      <c r="W26" s="436">
        <v>5403</v>
      </c>
      <c r="X26" s="436"/>
      <c r="Y26" s="436"/>
      <c r="Z26" s="436"/>
      <c r="AA26" s="431"/>
    </row>
    <row r="27" spans="1:27" x14ac:dyDescent="0.15">
      <c r="A27" s="434"/>
      <c r="B27" s="434"/>
      <c r="C27" s="434"/>
      <c r="D27" s="434"/>
      <c r="E27" s="434"/>
      <c r="F27" s="434"/>
      <c r="G27" s="434"/>
      <c r="H27" s="434"/>
      <c r="I27" s="434"/>
      <c r="J27" s="434"/>
      <c r="K27" s="434"/>
      <c r="L27" s="434"/>
      <c r="M27" s="434"/>
      <c r="N27" s="434"/>
      <c r="O27" s="434"/>
      <c r="P27" s="434"/>
      <c r="Q27" s="435"/>
      <c r="R27" s="434"/>
      <c r="S27" s="434"/>
      <c r="T27" s="433"/>
      <c r="U27" s="433"/>
      <c r="V27" s="433"/>
      <c r="W27" s="433"/>
      <c r="X27" s="433"/>
      <c r="Y27" s="433"/>
      <c r="Z27" s="432"/>
      <c r="AA27" s="431"/>
    </row>
    <row r="28" spans="1:27" x14ac:dyDescent="0.15">
      <c r="B28" s="430" t="s">
        <v>442</v>
      </c>
      <c r="C28" s="430" t="s">
        <v>441</v>
      </c>
    </row>
    <row r="29" spans="1:27" x14ac:dyDescent="0.15">
      <c r="B29" s="430" t="s">
        <v>440</v>
      </c>
      <c r="C29" s="430" t="s">
        <v>439</v>
      </c>
    </row>
    <row r="30" spans="1:27" x14ac:dyDescent="0.15">
      <c r="B30" s="430" t="s">
        <v>438</v>
      </c>
      <c r="C30" s="430" t="s">
        <v>437</v>
      </c>
    </row>
    <row r="31" spans="1:27" x14ac:dyDescent="0.15">
      <c r="B31" s="430" t="s">
        <v>436</v>
      </c>
      <c r="C31" s="430" t="s">
        <v>435</v>
      </c>
    </row>
    <row r="32" spans="1:27" x14ac:dyDescent="0.15">
      <c r="B32" s="430" t="s">
        <v>434</v>
      </c>
      <c r="C32" s="430" t="s">
        <v>433</v>
      </c>
    </row>
    <row r="33" spans="2:3" x14ac:dyDescent="0.15">
      <c r="B33" s="430" t="s">
        <v>432</v>
      </c>
      <c r="C33" s="430" t="s">
        <v>431</v>
      </c>
    </row>
    <row r="34" spans="2:3" x14ac:dyDescent="0.15">
      <c r="B34" s="430" t="s">
        <v>310</v>
      </c>
      <c r="C34" s="430" t="s">
        <v>430</v>
      </c>
    </row>
    <row r="35" spans="2:3" x14ac:dyDescent="0.15">
      <c r="B35" s="430" t="s">
        <v>429</v>
      </c>
      <c r="C35" s="430" t="s">
        <v>428</v>
      </c>
    </row>
    <row r="36" spans="2:3" x14ac:dyDescent="0.15">
      <c r="B36" s="430" t="s">
        <v>427</v>
      </c>
      <c r="C36" s="430" t="s">
        <v>426</v>
      </c>
    </row>
    <row r="37" spans="2:3" x14ac:dyDescent="0.15">
      <c r="B37" s="430" t="s">
        <v>425</v>
      </c>
      <c r="C37" s="430" t="s">
        <v>424</v>
      </c>
    </row>
  </sheetData>
  <mergeCells count="28">
    <mergeCell ref="Z3:Z5"/>
    <mergeCell ref="A4:A5"/>
    <mergeCell ref="B4:B6"/>
    <mergeCell ref="C4:C5"/>
    <mergeCell ref="D4:D6"/>
    <mergeCell ref="E4:E5"/>
    <mergeCell ref="F4:F5"/>
    <mergeCell ref="G4:G6"/>
    <mergeCell ref="O4:O5"/>
    <mergeCell ref="V3:V5"/>
    <mergeCell ref="Y3:Y5"/>
    <mergeCell ref="B3:D3"/>
    <mergeCell ref="E3:I3"/>
    <mergeCell ref="J3:N3"/>
    <mergeCell ref="P3:P5"/>
    <mergeCell ref="Q3:Q5"/>
    <mergeCell ref="X3:X5"/>
    <mergeCell ref="N4:N5"/>
    <mergeCell ref="H4:H5"/>
    <mergeCell ref="I4:I5"/>
    <mergeCell ref="S3:S5"/>
    <mergeCell ref="T3:T5"/>
    <mergeCell ref="U3:U5"/>
    <mergeCell ref="W3:W5"/>
    <mergeCell ref="K4:K5"/>
    <mergeCell ref="L4:L5"/>
    <mergeCell ref="R3:R5"/>
    <mergeCell ref="J4:J5"/>
  </mergeCells>
  <phoneticPr fontId="4"/>
  <dataValidations count="1">
    <dataValidation type="list" allowBlank="1" showInputMessage="1" showErrorMessage="1" sqref="B7:B24">
      <formula1>$B$28:$B$37</formula1>
    </dataValidation>
  </dataValidations>
  <printOptions horizontalCentered="1"/>
  <pageMargins left="0.19685039370078741" right="0.19685039370078741" top="0.78740157480314965" bottom="0.19685039370078741" header="0.51181102362204722" footer="0.51181102362204722"/>
  <pageSetup paperSize="9" scale="57" orientation="landscape" blackAndWhite="1" r:id="rId1"/>
  <headerFooter alignWithMargins="0">
    <oddFooter>&amp;C10</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31"/>
  <sheetViews>
    <sheetView view="pageBreakPreview" zoomScale="85" zoomScaleNormal="85" zoomScaleSheetLayoutView="85" workbookViewId="0">
      <selection activeCell="K4" sqref="K4"/>
    </sheetView>
  </sheetViews>
  <sheetFormatPr defaultRowHeight="30" customHeight="1" x14ac:dyDescent="0.15"/>
  <cols>
    <col min="1" max="1" width="2.5" style="490" customWidth="1"/>
    <col min="2" max="2" width="14.75" style="490" customWidth="1"/>
    <col min="3" max="5" width="8.625" style="490" customWidth="1"/>
    <col min="6" max="7" width="8.625" style="490" hidden="1" customWidth="1"/>
    <col min="8" max="9" width="8.625" style="490" customWidth="1"/>
    <col min="10" max="10" width="8.625" style="490" hidden="1" customWidth="1"/>
    <col min="11" max="19" width="8.625" style="490" customWidth="1"/>
    <col min="20" max="20" width="8.625" style="490" hidden="1" customWidth="1"/>
    <col min="21" max="22" width="8.625" style="490" customWidth="1"/>
    <col min="23" max="23" width="8.625" style="490" hidden="1" customWidth="1"/>
    <col min="24" max="30" width="8.625" style="490" customWidth="1"/>
    <col min="31" max="32" width="12.125" style="490" customWidth="1"/>
    <col min="33" max="16384" width="9" style="490"/>
  </cols>
  <sheetData>
    <row r="1" spans="2:29" ht="30" customHeight="1" x14ac:dyDescent="0.15">
      <c r="B1" s="522" t="s">
        <v>1025</v>
      </c>
      <c r="C1" s="492"/>
      <c r="D1" s="492"/>
      <c r="E1" s="492"/>
      <c r="F1" s="492"/>
      <c r="G1" s="492"/>
      <c r="H1" s="492"/>
      <c r="I1" s="492"/>
      <c r="J1" s="492"/>
      <c r="K1" s="492"/>
      <c r="L1" s="492"/>
      <c r="M1" s="492"/>
      <c r="N1" s="492"/>
      <c r="O1" s="492"/>
      <c r="P1" s="492"/>
      <c r="Q1" s="492"/>
      <c r="R1" s="492"/>
      <c r="S1" s="492"/>
      <c r="T1" s="492"/>
      <c r="U1" s="492"/>
      <c r="V1" s="492"/>
      <c r="W1" s="492"/>
      <c r="X1" s="492"/>
      <c r="Y1" s="492"/>
      <c r="Z1" s="492"/>
    </row>
    <row r="2" spans="2:29" ht="30" customHeight="1" x14ac:dyDescent="0.15">
      <c r="B2" s="492"/>
      <c r="C2" s="492"/>
      <c r="D2" s="492"/>
      <c r="E2" s="492"/>
      <c r="F2" s="492"/>
      <c r="G2" s="492"/>
      <c r="H2" s="492"/>
      <c r="I2" s="492"/>
      <c r="J2" s="492"/>
      <c r="K2" s="492"/>
      <c r="L2" s="492"/>
      <c r="M2" s="492"/>
      <c r="N2" s="492"/>
      <c r="O2" s="492"/>
      <c r="P2" s="492"/>
      <c r="Q2" s="492"/>
      <c r="R2" s="492"/>
      <c r="S2" s="492"/>
      <c r="T2" s="492"/>
      <c r="U2" s="492"/>
      <c r="V2" s="492"/>
      <c r="W2" s="492"/>
      <c r="X2" s="492"/>
      <c r="Y2" s="492"/>
      <c r="Z2" s="492"/>
    </row>
    <row r="3" spans="2:29" ht="30" customHeight="1" x14ac:dyDescent="0.15">
      <c r="B3" s="883" t="s">
        <v>363</v>
      </c>
      <c r="C3" s="885" t="s">
        <v>533</v>
      </c>
      <c r="D3" s="886"/>
      <c r="E3" s="886"/>
      <c r="F3" s="886"/>
      <c r="G3" s="886"/>
      <c r="H3" s="886"/>
      <c r="I3" s="886"/>
      <c r="J3" s="886"/>
      <c r="K3" s="886"/>
      <c r="L3" s="886"/>
      <c r="M3" s="886"/>
      <c r="N3" s="886"/>
      <c r="O3" s="886"/>
      <c r="P3" s="886"/>
      <c r="Q3" s="886"/>
      <c r="R3" s="886"/>
      <c r="S3" s="886"/>
      <c r="T3" s="886"/>
      <c r="U3" s="886"/>
      <c r="V3" s="886"/>
      <c r="W3" s="886"/>
      <c r="X3" s="886"/>
      <c r="Y3" s="886"/>
      <c r="Z3" s="886"/>
      <c r="AA3" s="886"/>
      <c r="AB3" s="886"/>
      <c r="AC3" s="887"/>
    </row>
    <row r="4" spans="2:29" ht="30" customHeight="1" x14ac:dyDescent="0.15">
      <c r="B4" s="884"/>
      <c r="C4" s="521" t="s">
        <v>532</v>
      </c>
      <c r="D4" s="888" t="s">
        <v>531</v>
      </c>
      <c r="E4" s="888"/>
      <c r="F4" s="888"/>
      <c r="G4" s="888"/>
      <c r="H4" s="888" t="s">
        <v>530</v>
      </c>
      <c r="I4" s="888"/>
      <c r="J4" s="888"/>
      <c r="K4" s="706" t="s">
        <v>529</v>
      </c>
      <c r="L4" s="888" t="s">
        <v>528</v>
      </c>
      <c r="M4" s="888"/>
      <c r="N4" s="888"/>
      <c r="O4" s="888"/>
      <c r="P4" s="520" t="s">
        <v>527</v>
      </c>
      <c r="Q4" s="521" t="s">
        <v>526</v>
      </c>
      <c r="R4" s="888" t="s">
        <v>525</v>
      </c>
      <c r="S4" s="888"/>
      <c r="T4" s="888"/>
      <c r="U4" s="888" t="s">
        <v>524</v>
      </c>
      <c r="V4" s="888"/>
      <c r="W4" s="888"/>
      <c r="X4" s="520" t="s">
        <v>523</v>
      </c>
      <c r="Y4" s="519" t="s">
        <v>522</v>
      </c>
      <c r="Z4" s="889" t="s">
        <v>521</v>
      </c>
      <c r="AA4" s="890"/>
      <c r="AB4" s="891" t="s">
        <v>520</v>
      </c>
      <c r="AC4" s="890"/>
    </row>
    <row r="5" spans="2:29" ht="45" customHeight="1" x14ac:dyDescent="0.15">
      <c r="B5" s="884"/>
      <c r="C5" s="500" t="s">
        <v>516</v>
      </c>
      <c r="D5" s="517" t="s">
        <v>515</v>
      </c>
      <c r="E5" s="513" t="s">
        <v>519</v>
      </c>
      <c r="F5" s="513" t="s">
        <v>427</v>
      </c>
      <c r="G5" s="513" t="s">
        <v>149</v>
      </c>
      <c r="H5" s="517" t="s">
        <v>515</v>
      </c>
      <c r="I5" s="513" t="s">
        <v>427</v>
      </c>
      <c r="J5" s="513" t="s">
        <v>149</v>
      </c>
      <c r="K5" s="500" t="s">
        <v>514</v>
      </c>
      <c r="L5" s="517" t="s">
        <v>518</v>
      </c>
      <c r="M5" s="518" t="s">
        <v>517</v>
      </c>
      <c r="N5" s="513" t="s">
        <v>427</v>
      </c>
      <c r="O5" s="513" t="s">
        <v>149</v>
      </c>
      <c r="P5" s="500" t="s">
        <v>514</v>
      </c>
      <c r="Q5" s="500" t="s">
        <v>516</v>
      </c>
      <c r="R5" s="517" t="s">
        <v>515</v>
      </c>
      <c r="S5" s="513" t="s">
        <v>427</v>
      </c>
      <c r="T5" s="513" t="s">
        <v>149</v>
      </c>
      <c r="U5" s="517" t="s">
        <v>515</v>
      </c>
      <c r="V5" s="513" t="s">
        <v>427</v>
      </c>
      <c r="W5" s="513" t="s">
        <v>149</v>
      </c>
      <c r="X5" s="500" t="s">
        <v>514</v>
      </c>
      <c r="Y5" s="516" t="s">
        <v>514</v>
      </c>
      <c r="Z5" s="515" t="s">
        <v>514</v>
      </c>
      <c r="AA5" s="514" t="s">
        <v>513</v>
      </c>
      <c r="AB5" s="500" t="s">
        <v>514</v>
      </c>
      <c r="AC5" s="514" t="s">
        <v>513</v>
      </c>
    </row>
    <row r="6" spans="2:29" ht="30" customHeight="1" x14ac:dyDescent="0.15">
      <c r="B6" s="513" t="s">
        <v>512</v>
      </c>
      <c r="C6" s="511">
        <v>15513</v>
      </c>
      <c r="D6" s="511">
        <v>104462</v>
      </c>
      <c r="E6" s="511">
        <v>21088</v>
      </c>
      <c r="F6" s="511">
        <v>77291</v>
      </c>
      <c r="G6" s="511">
        <v>202841</v>
      </c>
      <c r="H6" s="511">
        <v>12536</v>
      </c>
      <c r="I6" s="511">
        <v>0</v>
      </c>
      <c r="J6" s="511">
        <v>12536</v>
      </c>
      <c r="K6" s="511">
        <v>0</v>
      </c>
      <c r="L6" s="511">
        <v>0</v>
      </c>
      <c r="M6" s="511">
        <v>0</v>
      </c>
      <c r="N6" s="511">
        <v>0</v>
      </c>
      <c r="O6" s="511">
        <v>0</v>
      </c>
      <c r="P6" s="511">
        <v>0</v>
      </c>
      <c r="Q6" s="511">
        <v>0</v>
      </c>
      <c r="R6" s="511">
        <v>0</v>
      </c>
      <c r="S6" s="511">
        <v>0</v>
      </c>
      <c r="T6" s="511">
        <v>0</v>
      </c>
      <c r="U6" s="511">
        <v>664</v>
      </c>
      <c r="V6" s="511">
        <v>0</v>
      </c>
      <c r="W6" s="511">
        <v>664</v>
      </c>
      <c r="X6" s="511">
        <v>0</v>
      </c>
      <c r="Y6" s="510">
        <v>231554</v>
      </c>
      <c r="Z6" s="509">
        <v>117662</v>
      </c>
      <c r="AA6" s="507">
        <v>50.814064969726282</v>
      </c>
      <c r="AB6" s="508">
        <v>138750</v>
      </c>
      <c r="AC6" s="507">
        <v>59.921227877730466</v>
      </c>
    </row>
    <row r="7" spans="2:29" ht="30" customHeight="1" x14ac:dyDescent="0.15">
      <c r="B7" s="513" t="s">
        <v>511</v>
      </c>
      <c r="C7" s="511">
        <v>8204</v>
      </c>
      <c r="D7" s="511">
        <v>18295</v>
      </c>
      <c r="E7" s="511">
        <v>0</v>
      </c>
      <c r="F7" s="511">
        <v>38783</v>
      </c>
      <c r="G7" s="511">
        <v>57078</v>
      </c>
      <c r="H7" s="511">
        <v>0</v>
      </c>
      <c r="I7" s="511">
        <v>2890</v>
      </c>
      <c r="J7" s="511">
        <v>2890</v>
      </c>
      <c r="K7" s="511">
        <v>1658</v>
      </c>
      <c r="L7" s="511">
        <v>0</v>
      </c>
      <c r="M7" s="511">
        <v>8466</v>
      </c>
      <c r="N7" s="511">
        <v>86</v>
      </c>
      <c r="O7" s="511">
        <v>8552</v>
      </c>
      <c r="P7" s="511">
        <v>0</v>
      </c>
      <c r="Q7" s="511">
        <v>0</v>
      </c>
      <c r="R7" s="511">
        <v>0</v>
      </c>
      <c r="S7" s="511">
        <v>6172</v>
      </c>
      <c r="T7" s="511">
        <v>6172</v>
      </c>
      <c r="U7" s="511">
        <v>23</v>
      </c>
      <c r="V7" s="511">
        <v>133</v>
      </c>
      <c r="W7" s="511">
        <v>156</v>
      </c>
      <c r="X7" s="511">
        <v>144</v>
      </c>
      <c r="Y7" s="510">
        <v>84854</v>
      </c>
      <c r="Z7" s="509">
        <v>18318</v>
      </c>
      <c r="AA7" s="507">
        <v>21.587668230136469</v>
      </c>
      <c r="AB7" s="508">
        <v>18318</v>
      </c>
      <c r="AC7" s="507">
        <v>21.587668230136469</v>
      </c>
    </row>
    <row r="8" spans="2:29" ht="30" customHeight="1" x14ac:dyDescent="0.15">
      <c r="B8" s="513" t="s">
        <v>510</v>
      </c>
      <c r="C8" s="511">
        <v>0</v>
      </c>
      <c r="D8" s="511">
        <v>1405</v>
      </c>
      <c r="E8" s="511">
        <v>992</v>
      </c>
      <c r="F8" s="511">
        <v>42355</v>
      </c>
      <c r="G8" s="511">
        <v>44752</v>
      </c>
      <c r="H8" s="511">
        <v>16454</v>
      </c>
      <c r="I8" s="511">
        <v>0</v>
      </c>
      <c r="J8" s="511">
        <v>16454</v>
      </c>
      <c r="K8" s="511">
        <v>0</v>
      </c>
      <c r="L8" s="511">
        <v>0</v>
      </c>
      <c r="M8" s="511">
        <v>0</v>
      </c>
      <c r="N8" s="511">
        <v>0</v>
      </c>
      <c r="O8" s="511">
        <v>0</v>
      </c>
      <c r="P8" s="511">
        <v>0</v>
      </c>
      <c r="Q8" s="511">
        <v>0</v>
      </c>
      <c r="R8" s="511">
        <v>0</v>
      </c>
      <c r="S8" s="511">
        <v>0</v>
      </c>
      <c r="T8" s="511">
        <v>0</v>
      </c>
      <c r="U8" s="511">
        <v>478</v>
      </c>
      <c r="V8" s="511">
        <v>0</v>
      </c>
      <c r="W8" s="511">
        <v>478</v>
      </c>
      <c r="X8" s="511">
        <v>0</v>
      </c>
      <c r="Y8" s="510">
        <v>61684</v>
      </c>
      <c r="Z8" s="509">
        <v>18337</v>
      </c>
      <c r="AA8" s="507">
        <v>29.727319888463782</v>
      </c>
      <c r="AB8" s="508">
        <v>19329</v>
      </c>
      <c r="AC8" s="507">
        <v>31.335516503469297</v>
      </c>
    </row>
    <row r="9" spans="2:29" ht="30" customHeight="1" x14ac:dyDescent="0.15">
      <c r="B9" s="513" t="s">
        <v>509</v>
      </c>
      <c r="C9" s="511">
        <v>173</v>
      </c>
      <c r="D9" s="511">
        <v>5423</v>
      </c>
      <c r="E9" s="511">
        <v>11346</v>
      </c>
      <c r="F9" s="511">
        <v>17664</v>
      </c>
      <c r="G9" s="511">
        <v>34433</v>
      </c>
      <c r="H9" s="511">
        <v>217</v>
      </c>
      <c r="I9" s="511">
        <v>187</v>
      </c>
      <c r="J9" s="511">
        <v>404</v>
      </c>
      <c r="K9" s="511">
        <v>155</v>
      </c>
      <c r="L9" s="511">
        <v>8345</v>
      </c>
      <c r="M9" s="511">
        <v>0</v>
      </c>
      <c r="N9" s="511">
        <v>6254</v>
      </c>
      <c r="O9" s="511">
        <v>14599</v>
      </c>
      <c r="P9" s="511">
        <v>0</v>
      </c>
      <c r="Q9" s="511">
        <v>0</v>
      </c>
      <c r="R9" s="511">
        <v>4994</v>
      </c>
      <c r="S9" s="511">
        <v>1728</v>
      </c>
      <c r="T9" s="511">
        <v>6722</v>
      </c>
      <c r="U9" s="511">
        <v>15</v>
      </c>
      <c r="V9" s="511">
        <v>336</v>
      </c>
      <c r="W9" s="511">
        <v>351</v>
      </c>
      <c r="X9" s="511">
        <v>1922</v>
      </c>
      <c r="Y9" s="510">
        <v>58759</v>
      </c>
      <c r="Z9" s="509">
        <v>10649</v>
      </c>
      <c r="AA9" s="507">
        <v>18.12318112969928</v>
      </c>
      <c r="AB9" s="508">
        <v>30340</v>
      </c>
      <c r="AC9" s="507">
        <v>51.634643203594344</v>
      </c>
    </row>
    <row r="10" spans="2:29" ht="30" customHeight="1" x14ac:dyDescent="0.15">
      <c r="B10" s="513" t="s">
        <v>508</v>
      </c>
      <c r="C10" s="511">
        <v>210</v>
      </c>
      <c r="D10" s="511">
        <v>2340</v>
      </c>
      <c r="E10" s="511">
        <v>17237</v>
      </c>
      <c r="F10" s="511">
        <v>52566</v>
      </c>
      <c r="G10" s="511">
        <v>72143</v>
      </c>
      <c r="H10" s="511">
        <v>0</v>
      </c>
      <c r="I10" s="511">
        <v>1095</v>
      </c>
      <c r="J10" s="511">
        <v>1095</v>
      </c>
      <c r="K10" s="511">
        <v>0</v>
      </c>
      <c r="L10" s="511">
        <v>0</v>
      </c>
      <c r="M10" s="511">
        <v>0</v>
      </c>
      <c r="N10" s="511">
        <v>23397</v>
      </c>
      <c r="O10" s="511">
        <v>23397</v>
      </c>
      <c r="P10" s="511">
        <v>0</v>
      </c>
      <c r="Q10" s="511">
        <v>0</v>
      </c>
      <c r="R10" s="511">
        <v>24287</v>
      </c>
      <c r="S10" s="511">
        <v>726</v>
      </c>
      <c r="T10" s="511">
        <v>25013</v>
      </c>
      <c r="U10" s="511">
        <v>0</v>
      </c>
      <c r="V10" s="511">
        <v>338</v>
      </c>
      <c r="W10" s="511">
        <v>338</v>
      </c>
      <c r="X10" s="511">
        <v>328</v>
      </c>
      <c r="Y10" s="510">
        <v>122524</v>
      </c>
      <c r="Z10" s="509">
        <v>26627</v>
      </c>
      <c r="AA10" s="507">
        <v>21.732068819170124</v>
      </c>
      <c r="AB10" s="508">
        <v>43864</v>
      </c>
      <c r="AC10" s="507">
        <v>35.800332995984462</v>
      </c>
    </row>
    <row r="11" spans="2:29" ht="30" customHeight="1" x14ac:dyDescent="0.15">
      <c r="B11" s="513" t="s">
        <v>507</v>
      </c>
      <c r="C11" s="511">
        <v>4782</v>
      </c>
      <c r="D11" s="511">
        <v>15307</v>
      </c>
      <c r="E11" s="511">
        <v>0</v>
      </c>
      <c r="F11" s="511">
        <v>79649</v>
      </c>
      <c r="G11" s="511">
        <v>94956</v>
      </c>
      <c r="H11" s="511">
        <v>2941</v>
      </c>
      <c r="I11" s="511">
        <v>0</v>
      </c>
      <c r="J11" s="511">
        <v>2941</v>
      </c>
      <c r="K11" s="511">
        <v>0</v>
      </c>
      <c r="L11" s="511">
        <v>0</v>
      </c>
      <c r="M11" s="511">
        <v>0</v>
      </c>
      <c r="N11" s="511">
        <v>13</v>
      </c>
      <c r="O11" s="511">
        <v>13</v>
      </c>
      <c r="P11" s="511">
        <v>0</v>
      </c>
      <c r="Q11" s="511">
        <v>0</v>
      </c>
      <c r="R11" s="511">
        <v>0</v>
      </c>
      <c r="S11" s="511">
        <v>0</v>
      </c>
      <c r="T11" s="511">
        <v>0</v>
      </c>
      <c r="U11" s="511">
        <v>238</v>
      </c>
      <c r="V11" s="511">
        <v>0</v>
      </c>
      <c r="W11" s="511">
        <v>238</v>
      </c>
      <c r="X11" s="511">
        <v>47</v>
      </c>
      <c r="Y11" s="510">
        <v>102977</v>
      </c>
      <c r="Z11" s="509">
        <v>18486</v>
      </c>
      <c r="AA11" s="507">
        <v>17.951581421094033</v>
      </c>
      <c r="AB11" s="508">
        <v>18486</v>
      </c>
      <c r="AC11" s="507">
        <v>17.951581421094033</v>
      </c>
    </row>
    <row r="12" spans="2:29" ht="30" customHeight="1" x14ac:dyDescent="0.15">
      <c r="B12" s="513" t="s">
        <v>506</v>
      </c>
      <c r="C12" s="511">
        <v>211</v>
      </c>
      <c r="D12" s="511">
        <v>1870</v>
      </c>
      <c r="E12" s="511">
        <v>0</v>
      </c>
      <c r="F12" s="511">
        <v>4282</v>
      </c>
      <c r="G12" s="511">
        <v>6152</v>
      </c>
      <c r="H12" s="511">
        <v>14</v>
      </c>
      <c r="I12" s="511">
        <v>15</v>
      </c>
      <c r="J12" s="511">
        <v>29</v>
      </c>
      <c r="K12" s="511">
        <v>0</v>
      </c>
      <c r="L12" s="511">
        <v>0</v>
      </c>
      <c r="M12" s="511">
        <v>1324</v>
      </c>
      <c r="N12" s="511">
        <v>1379</v>
      </c>
      <c r="O12" s="511">
        <v>2703</v>
      </c>
      <c r="P12" s="511">
        <v>0</v>
      </c>
      <c r="Q12" s="511">
        <v>0</v>
      </c>
      <c r="R12" s="511">
        <v>1637</v>
      </c>
      <c r="S12" s="511">
        <v>2867</v>
      </c>
      <c r="T12" s="511">
        <v>4504</v>
      </c>
      <c r="U12" s="511">
        <v>0</v>
      </c>
      <c r="V12" s="511">
        <v>0</v>
      </c>
      <c r="W12" s="511">
        <v>0</v>
      </c>
      <c r="X12" s="511">
        <v>0</v>
      </c>
      <c r="Y12" s="510">
        <v>13599</v>
      </c>
      <c r="Z12" s="509">
        <v>3521</v>
      </c>
      <c r="AA12" s="507">
        <v>25.891609677182149</v>
      </c>
      <c r="AB12" s="508">
        <v>3521</v>
      </c>
      <c r="AC12" s="507">
        <v>25.891609677182149</v>
      </c>
    </row>
    <row r="13" spans="2:29" ht="30" customHeight="1" x14ac:dyDescent="0.15">
      <c r="B13" s="513" t="s">
        <v>505</v>
      </c>
      <c r="C13" s="511">
        <v>640</v>
      </c>
      <c r="D13" s="511">
        <v>16114</v>
      </c>
      <c r="E13" s="511">
        <v>1239</v>
      </c>
      <c r="F13" s="511">
        <v>32933</v>
      </c>
      <c r="G13" s="511">
        <v>50286</v>
      </c>
      <c r="H13" s="511">
        <v>66</v>
      </c>
      <c r="I13" s="511">
        <v>353</v>
      </c>
      <c r="J13" s="511">
        <v>419</v>
      </c>
      <c r="K13" s="511">
        <v>0</v>
      </c>
      <c r="L13" s="511">
        <v>0</v>
      </c>
      <c r="M13" s="511">
        <v>463</v>
      </c>
      <c r="N13" s="511">
        <v>2</v>
      </c>
      <c r="O13" s="511">
        <v>465</v>
      </c>
      <c r="P13" s="511">
        <v>0</v>
      </c>
      <c r="Q13" s="511">
        <v>0</v>
      </c>
      <c r="R13" s="511">
        <v>0</v>
      </c>
      <c r="S13" s="511">
        <v>0</v>
      </c>
      <c r="T13" s="511">
        <v>0</v>
      </c>
      <c r="U13" s="511">
        <v>0</v>
      </c>
      <c r="V13" s="511">
        <v>24</v>
      </c>
      <c r="W13" s="511">
        <v>24</v>
      </c>
      <c r="X13" s="511">
        <v>665</v>
      </c>
      <c r="Y13" s="510">
        <v>52499</v>
      </c>
      <c r="Z13" s="509">
        <v>16180</v>
      </c>
      <c r="AA13" s="507">
        <v>30.819634659707805</v>
      </c>
      <c r="AB13" s="508">
        <v>17419</v>
      </c>
      <c r="AC13" s="507">
        <v>33.179679612945009</v>
      </c>
    </row>
    <row r="14" spans="2:29" ht="30" customHeight="1" x14ac:dyDescent="0.15">
      <c r="B14" s="513" t="s">
        <v>504</v>
      </c>
      <c r="C14" s="511">
        <v>1986</v>
      </c>
      <c r="D14" s="511">
        <v>21040</v>
      </c>
      <c r="E14" s="511">
        <v>8190</v>
      </c>
      <c r="F14" s="511">
        <v>43662</v>
      </c>
      <c r="G14" s="511">
        <v>72892</v>
      </c>
      <c r="H14" s="511">
        <v>0</v>
      </c>
      <c r="I14" s="511">
        <v>501</v>
      </c>
      <c r="J14" s="511">
        <v>501</v>
      </c>
      <c r="K14" s="511">
        <v>1714</v>
      </c>
      <c r="L14" s="511">
        <v>0</v>
      </c>
      <c r="M14" s="511">
        <v>0</v>
      </c>
      <c r="N14" s="511">
        <v>2</v>
      </c>
      <c r="O14" s="511">
        <v>2</v>
      </c>
      <c r="P14" s="511">
        <v>0</v>
      </c>
      <c r="Q14" s="511">
        <v>0</v>
      </c>
      <c r="R14" s="511">
        <v>106</v>
      </c>
      <c r="S14" s="511">
        <v>75</v>
      </c>
      <c r="T14" s="511">
        <v>181</v>
      </c>
      <c r="U14" s="511">
        <v>0</v>
      </c>
      <c r="V14" s="511">
        <v>99</v>
      </c>
      <c r="W14" s="511">
        <v>99</v>
      </c>
      <c r="X14" s="511">
        <v>1620</v>
      </c>
      <c r="Y14" s="510">
        <v>78995</v>
      </c>
      <c r="Z14" s="509">
        <v>21146</v>
      </c>
      <c r="AA14" s="507">
        <v>26.768782834356603</v>
      </c>
      <c r="AB14" s="508">
        <v>29336</v>
      </c>
      <c r="AC14" s="507">
        <v>37.13652762833091</v>
      </c>
    </row>
    <row r="15" spans="2:29" ht="30" customHeight="1" x14ac:dyDescent="0.15">
      <c r="B15" s="513" t="s">
        <v>503</v>
      </c>
      <c r="C15" s="511">
        <v>0</v>
      </c>
      <c r="D15" s="511">
        <v>8958</v>
      </c>
      <c r="E15" s="511">
        <v>0</v>
      </c>
      <c r="F15" s="511">
        <v>12069</v>
      </c>
      <c r="G15" s="511">
        <v>21027</v>
      </c>
      <c r="H15" s="511">
        <v>0</v>
      </c>
      <c r="I15" s="511">
        <v>591</v>
      </c>
      <c r="J15" s="511">
        <v>591</v>
      </c>
      <c r="K15" s="511">
        <v>0</v>
      </c>
      <c r="L15" s="511">
        <v>0</v>
      </c>
      <c r="M15" s="511">
        <v>0</v>
      </c>
      <c r="N15" s="511">
        <v>410</v>
      </c>
      <c r="O15" s="511">
        <v>410</v>
      </c>
      <c r="P15" s="511">
        <v>0</v>
      </c>
      <c r="Q15" s="511">
        <v>0</v>
      </c>
      <c r="R15" s="511">
        <v>0</v>
      </c>
      <c r="S15" s="511">
        <v>0</v>
      </c>
      <c r="T15" s="511">
        <v>0</v>
      </c>
      <c r="U15" s="511">
        <v>0</v>
      </c>
      <c r="V15" s="511">
        <v>0</v>
      </c>
      <c r="W15" s="511">
        <v>0</v>
      </c>
      <c r="X15" s="511">
        <v>0</v>
      </c>
      <c r="Y15" s="510">
        <v>22028</v>
      </c>
      <c r="Z15" s="509">
        <v>8958</v>
      </c>
      <c r="AA15" s="507">
        <v>40.666424550572003</v>
      </c>
      <c r="AB15" s="508">
        <v>8958</v>
      </c>
      <c r="AC15" s="507">
        <v>40.666424550572003</v>
      </c>
    </row>
    <row r="16" spans="2:29" ht="30" customHeight="1" x14ac:dyDescent="0.15">
      <c r="B16" s="512" t="s">
        <v>300</v>
      </c>
      <c r="C16" s="511">
        <v>0</v>
      </c>
      <c r="D16" s="511">
        <v>10714</v>
      </c>
      <c r="E16" s="511">
        <v>4956</v>
      </c>
      <c r="F16" s="511">
        <v>2249</v>
      </c>
      <c r="G16" s="511">
        <v>17919</v>
      </c>
      <c r="H16" s="511">
        <v>89</v>
      </c>
      <c r="I16" s="511">
        <v>5</v>
      </c>
      <c r="J16" s="511">
        <v>94</v>
      </c>
      <c r="K16" s="511">
        <v>0</v>
      </c>
      <c r="L16" s="511">
        <v>0</v>
      </c>
      <c r="M16" s="511">
        <v>0</v>
      </c>
      <c r="N16" s="511">
        <v>0</v>
      </c>
      <c r="O16" s="511">
        <v>0</v>
      </c>
      <c r="P16" s="511">
        <v>0</v>
      </c>
      <c r="Q16" s="511">
        <v>0</v>
      </c>
      <c r="R16" s="511">
        <v>18</v>
      </c>
      <c r="S16" s="511">
        <v>0</v>
      </c>
      <c r="T16" s="511">
        <v>18</v>
      </c>
      <c r="U16" s="511">
        <v>15</v>
      </c>
      <c r="V16" s="511">
        <v>51</v>
      </c>
      <c r="W16" s="511">
        <v>66</v>
      </c>
      <c r="X16" s="511">
        <v>1</v>
      </c>
      <c r="Y16" s="510">
        <v>18098</v>
      </c>
      <c r="Z16" s="509">
        <v>10836</v>
      </c>
      <c r="AA16" s="507">
        <v>59.874019228644052</v>
      </c>
      <c r="AB16" s="508">
        <v>15792</v>
      </c>
      <c r="AC16" s="507">
        <v>87.2582605812797</v>
      </c>
    </row>
    <row r="17" spans="2:29" ht="30" customHeight="1" x14ac:dyDescent="0.15">
      <c r="B17" s="513" t="s">
        <v>502</v>
      </c>
      <c r="C17" s="511">
        <v>0</v>
      </c>
      <c r="D17" s="511">
        <v>16389</v>
      </c>
      <c r="E17" s="511">
        <v>0</v>
      </c>
      <c r="F17" s="511">
        <v>19012</v>
      </c>
      <c r="G17" s="511">
        <v>35401</v>
      </c>
      <c r="H17" s="511">
        <v>346</v>
      </c>
      <c r="I17" s="511">
        <v>1914</v>
      </c>
      <c r="J17" s="511">
        <v>2260</v>
      </c>
      <c r="K17" s="511">
        <v>0</v>
      </c>
      <c r="L17" s="511">
        <v>0</v>
      </c>
      <c r="M17" s="511">
        <v>2494</v>
      </c>
      <c r="N17" s="511">
        <v>1039</v>
      </c>
      <c r="O17" s="511">
        <v>3533</v>
      </c>
      <c r="P17" s="511">
        <v>0</v>
      </c>
      <c r="Q17" s="511">
        <v>0</v>
      </c>
      <c r="R17" s="511">
        <v>751</v>
      </c>
      <c r="S17" s="511">
        <v>0</v>
      </c>
      <c r="T17" s="511">
        <v>751</v>
      </c>
      <c r="U17" s="511">
        <v>77</v>
      </c>
      <c r="V17" s="511">
        <v>0</v>
      </c>
      <c r="W17" s="511">
        <v>77</v>
      </c>
      <c r="X17" s="511">
        <v>0</v>
      </c>
      <c r="Y17" s="510">
        <v>42022</v>
      </c>
      <c r="Z17" s="509">
        <v>17563</v>
      </c>
      <c r="AA17" s="507">
        <v>41.794774165913097</v>
      </c>
      <c r="AB17" s="508">
        <v>17563</v>
      </c>
      <c r="AC17" s="507">
        <v>41.794774165913097</v>
      </c>
    </row>
    <row r="18" spans="2:29" ht="30" customHeight="1" x14ac:dyDescent="0.15">
      <c r="B18" s="513" t="s">
        <v>501</v>
      </c>
      <c r="C18" s="511">
        <v>12347</v>
      </c>
      <c r="D18" s="511">
        <v>10142</v>
      </c>
      <c r="E18" s="511">
        <v>0</v>
      </c>
      <c r="F18" s="511">
        <v>2370</v>
      </c>
      <c r="G18" s="511">
        <v>12512</v>
      </c>
      <c r="H18" s="511">
        <v>0</v>
      </c>
      <c r="I18" s="511">
        <v>976</v>
      </c>
      <c r="J18" s="511">
        <v>976</v>
      </c>
      <c r="K18" s="511">
        <v>1097</v>
      </c>
      <c r="L18" s="511">
        <v>0</v>
      </c>
      <c r="M18" s="511">
        <v>0</v>
      </c>
      <c r="N18" s="511">
        <v>0</v>
      </c>
      <c r="O18" s="511">
        <v>0</v>
      </c>
      <c r="P18" s="511">
        <v>0</v>
      </c>
      <c r="Q18" s="511">
        <v>0</v>
      </c>
      <c r="R18" s="511">
        <v>0</v>
      </c>
      <c r="S18" s="511">
        <v>0</v>
      </c>
      <c r="T18" s="511">
        <v>0</v>
      </c>
      <c r="U18" s="511">
        <v>0</v>
      </c>
      <c r="V18" s="511">
        <v>0</v>
      </c>
      <c r="W18" s="511">
        <v>0</v>
      </c>
      <c r="X18" s="511">
        <v>0</v>
      </c>
      <c r="Y18" s="510">
        <v>26932</v>
      </c>
      <c r="Z18" s="509">
        <v>10142</v>
      </c>
      <c r="AA18" s="507">
        <v>37.657804841823854</v>
      </c>
      <c r="AB18" s="508">
        <v>10142</v>
      </c>
      <c r="AC18" s="507">
        <v>37.657804841823854</v>
      </c>
    </row>
    <row r="19" spans="2:29" ht="30" customHeight="1" x14ac:dyDescent="0.15">
      <c r="B19" s="513" t="s">
        <v>500</v>
      </c>
      <c r="C19" s="511">
        <v>0</v>
      </c>
      <c r="D19" s="511">
        <v>14969</v>
      </c>
      <c r="E19" s="511">
        <v>0</v>
      </c>
      <c r="F19" s="511">
        <v>124883</v>
      </c>
      <c r="G19" s="511">
        <v>139852</v>
      </c>
      <c r="H19" s="511">
        <v>0</v>
      </c>
      <c r="I19" s="511">
        <v>2375</v>
      </c>
      <c r="J19" s="511">
        <v>2375</v>
      </c>
      <c r="K19" s="511">
        <v>0</v>
      </c>
      <c r="L19" s="511">
        <v>0</v>
      </c>
      <c r="M19" s="511">
        <v>0</v>
      </c>
      <c r="N19" s="511">
        <v>35282</v>
      </c>
      <c r="O19" s="511">
        <v>35282</v>
      </c>
      <c r="P19" s="511">
        <v>0</v>
      </c>
      <c r="Q19" s="511">
        <v>0</v>
      </c>
      <c r="R19" s="511">
        <v>10</v>
      </c>
      <c r="S19" s="511">
        <v>0</v>
      </c>
      <c r="T19" s="511">
        <v>10</v>
      </c>
      <c r="U19" s="511">
        <v>0</v>
      </c>
      <c r="V19" s="511">
        <v>208</v>
      </c>
      <c r="W19" s="511">
        <v>208</v>
      </c>
      <c r="X19" s="511">
        <v>0</v>
      </c>
      <c r="Y19" s="510">
        <v>177727</v>
      </c>
      <c r="Z19" s="509">
        <v>14979</v>
      </c>
      <c r="AA19" s="507">
        <v>8.4280947745699866</v>
      </c>
      <c r="AB19" s="508">
        <v>14979</v>
      </c>
      <c r="AC19" s="507">
        <v>8.4280947745699866</v>
      </c>
    </row>
    <row r="20" spans="2:29" ht="30" customHeight="1" x14ac:dyDescent="0.15">
      <c r="B20" s="513" t="s">
        <v>499</v>
      </c>
      <c r="C20" s="511">
        <v>0</v>
      </c>
      <c r="D20" s="511">
        <v>1029</v>
      </c>
      <c r="E20" s="511">
        <v>0</v>
      </c>
      <c r="F20" s="511">
        <v>3765</v>
      </c>
      <c r="G20" s="511">
        <v>4794</v>
      </c>
      <c r="H20" s="511">
        <v>0</v>
      </c>
      <c r="I20" s="511">
        <v>121</v>
      </c>
      <c r="J20" s="511">
        <v>121</v>
      </c>
      <c r="K20" s="511">
        <v>363</v>
      </c>
      <c r="L20" s="511">
        <v>0</v>
      </c>
      <c r="M20" s="511">
        <v>0</v>
      </c>
      <c r="N20" s="511">
        <v>2936</v>
      </c>
      <c r="O20" s="511">
        <v>2936</v>
      </c>
      <c r="P20" s="511">
        <v>0</v>
      </c>
      <c r="Q20" s="511">
        <v>0</v>
      </c>
      <c r="R20" s="511">
        <v>2118</v>
      </c>
      <c r="S20" s="511">
        <v>0</v>
      </c>
      <c r="T20" s="511">
        <v>2118</v>
      </c>
      <c r="U20" s="511">
        <v>0</v>
      </c>
      <c r="V20" s="511">
        <v>0</v>
      </c>
      <c r="W20" s="511">
        <v>0</v>
      </c>
      <c r="X20" s="511">
        <v>0</v>
      </c>
      <c r="Y20" s="510">
        <v>10332</v>
      </c>
      <c r="Z20" s="509">
        <v>3147</v>
      </c>
      <c r="AA20" s="507">
        <v>30.45876887340302</v>
      </c>
      <c r="AB20" s="508">
        <v>3147</v>
      </c>
      <c r="AC20" s="507">
        <v>30.45876887340302</v>
      </c>
    </row>
    <row r="21" spans="2:29" ht="30" customHeight="1" x14ac:dyDescent="0.15">
      <c r="B21" s="513" t="s">
        <v>498</v>
      </c>
      <c r="C21" s="511">
        <v>0</v>
      </c>
      <c r="D21" s="511">
        <v>26784</v>
      </c>
      <c r="E21" s="511">
        <v>0</v>
      </c>
      <c r="F21" s="511">
        <v>52578</v>
      </c>
      <c r="G21" s="511">
        <v>79362</v>
      </c>
      <c r="H21" s="511">
        <v>0</v>
      </c>
      <c r="I21" s="511">
        <v>35</v>
      </c>
      <c r="J21" s="511">
        <v>35</v>
      </c>
      <c r="K21" s="511">
        <v>0</v>
      </c>
      <c r="L21" s="511">
        <v>0</v>
      </c>
      <c r="M21" s="511">
        <v>4980</v>
      </c>
      <c r="N21" s="511">
        <v>57</v>
      </c>
      <c r="O21" s="511">
        <v>5037</v>
      </c>
      <c r="P21" s="511">
        <v>0</v>
      </c>
      <c r="Q21" s="511">
        <v>0</v>
      </c>
      <c r="R21" s="511">
        <v>534</v>
      </c>
      <c r="S21" s="511">
        <v>40</v>
      </c>
      <c r="T21" s="511">
        <v>574</v>
      </c>
      <c r="U21" s="511">
        <v>83</v>
      </c>
      <c r="V21" s="511">
        <v>0</v>
      </c>
      <c r="W21" s="511">
        <v>83</v>
      </c>
      <c r="X21" s="511">
        <v>0</v>
      </c>
      <c r="Y21" s="510">
        <v>85091</v>
      </c>
      <c r="Z21" s="509">
        <v>27401</v>
      </c>
      <c r="AA21" s="507">
        <v>32.201995510688555</v>
      </c>
      <c r="AB21" s="508">
        <v>27401</v>
      </c>
      <c r="AC21" s="507">
        <v>32.201995510688555</v>
      </c>
    </row>
    <row r="22" spans="2:29" ht="30" customHeight="1" x14ac:dyDescent="0.15">
      <c r="B22" s="513" t="s">
        <v>497</v>
      </c>
      <c r="C22" s="511">
        <v>369</v>
      </c>
      <c r="D22" s="511">
        <v>12224</v>
      </c>
      <c r="E22" s="511">
        <v>0</v>
      </c>
      <c r="F22" s="511">
        <v>52119</v>
      </c>
      <c r="G22" s="511">
        <v>64343</v>
      </c>
      <c r="H22" s="511">
        <v>0</v>
      </c>
      <c r="I22" s="511">
        <v>1539</v>
      </c>
      <c r="J22" s="511">
        <v>1539</v>
      </c>
      <c r="K22" s="511">
        <v>0</v>
      </c>
      <c r="L22" s="511">
        <v>2018</v>
      </c>
      <c r="M22" s="511">
        <v>0</v>
      </c>
      <c r="N22" s="511">
        <v>3460</v>
      </c>
      <c r="O22" s="511">
        <v>5478</v>
      </c>
      <c r="P22" s="511">
        <v>0</v>
      </c>
      <c r="Q22" s="511">
        <v>0</v>
      </c>
      <c r="R22" s="511">
        <v>12623</v>
      </c>
      <c r="S22" s="511">
        <v>0</v>
      </c>
      <c r="T22" s="511">
        <v>12623</v>
      </c>
      <c r="U22" s="511">
        <v>0</v>
      </c>
      <c r="V22" s="511">
        <v>339</v>
      </c>
      <c r="W22" s="511">
        <v>339</v>
      </c>
      <c r="X22" s="511">
        <v>0</v>
      </c>
      <c r="Y22" s="510">
        <v>84691</v>
      </c>
      <c r="Z22" s="509">
        <v>24847</v>
      </c>
      <c r="AA22" s="507">
        <v>29.33841848602567</v>
      </c>
      <c r="AB22" s="508">
        <v>26865</v>
      </c>
      <c r="AC22" s="507">
        <v>31.721198238301589</v>
      </c>
    </row>
    <row r="23" spans="2:29" ht="30" customHeight="1" x14ac:dyDescent="0.15">
      <c r="B23" s="513" t="s">
        <v>496</v>
      </c>
      <c r="C23" s="511">
        <v>0</v>
      </c>
      <c r="D23" s="511">
        <v>19117</v>
      </c>
      <c r="E23" s="511">
        <v>4319</v>
      </c>
      <c r="F23" s="511">
        <v>22020</v>
      </c>
      <c r="G23" s="511">
        <v>45456</v>
      </c>
      <c r="H23" s="511">
        <v>269</v>
      </c>
      <c r="I23" s="511">
        <v>2031</v>
      </c>
      <c r="J23" s="511">
        <v>2300</v>
      </c>
      <c r="K23" s="511">
        <v>3213</v>
      </c>
      <c r="L23" s="511">
        <v>0</v>
      </c>
      <c r="M23" s="511">
        <v>960</v>
      </c>
      <c r="N23" s="511">
        <v>7894</v>
      </c>
      <c r="O23" s="511">
        <v>8854</v>
      </c>
      <c r="P23" s="511">
        <v>0</v>
      </c>
      <c r="Q23" s="511">
        <v>0</v>
      </c>
      <c r="R23" s="511">
        <v>297</v>
      </c>
      <c r="S23" s="511">
        <v>1856</v>
      </c>
      <c r="T23" s="511">
        <v>2153</v>
      </c>
      <c r="U23" s="511">
        <v>59</v>
      </c>
      <c r="V23" s="511">
        <v>0</v>
      </c>
      <c r="W23" s="511">
        <v>59</v>
      </c>
      <c r="X23" s="511">
        <v>2124</v>
      </c>
      <c r="Y23" s="510">
        <v>64159</v>
      </c>
      <c r="Z23" s="509">
        <v>19742</v>
      </c>
      <c r="AA23" s="507">
        <v>30.770429713680077</v>
      </c>
      <c r="AB23" s="508">
        <v>24061</v>
      </c>
      <c r="AC23" s="507">
        <v>37.502143113203132</v>
      </c>
    </row>
    <row r="24" spans="2:29" ht="30" customHeight="1" x14ac:dyDescent="0.15">
      <c r="B24" s="512" t="s">
        <v>495</v>
      </c>
      <c r="C24" s="511">
        <v>44435</v>
      </c>
      <c r="D24" s="511">
        <v>306582</v>
      </c>
      <c r="E24" s="511">
        <v>69367</v>
      </c>
      <c r="F24" s="511">
        <v>680250</v>
      </c>
      <c r="G24" s="511">
        <v>1056199</v>
      </c>
      <c r="H24" s="511">
        <v>32932</v>
      </c>
      <c r="I24" s="511">
        <v>14628</v>
      </c>
      <c r="J24" s="511">
        <v>47560</v>
      </c>
      <c r="K24" s="511">
        <v>8200</v>
      </c>
      <c r="L24" s="511">
        <v>10363</v>
      </c>
      <c r="M24" s="511">
        <v>18687</v>
      </c>
      <c r="N24" s="511">
        <v>82211</v>
      </c>
      <c r="O24" s="511">
        <v>111261</v>
      </c>
      <c r="P24" s="511">
        <v>0</v>
      </c>
      <c r="Q24" s="511">
        <v>0</v>
      </c>
      <c r="R24" s="511">
        <v>47375</v>
      </c>
      <c r="S24" s="511">
        <v>13464</v>
      </c>
      <c r="T24" s="511">
        <v>60839</v>
      </c>
      <c r="U24" s="511">
        <v>1652</v>
      </c>
      <c r="V24" s="511">
        <v>1528</v>
      </c>
      <c r="W24" s="511">
        <v>3180</v>
      </c>
      <c r="X24" s="511">
        <v>6851</v>
      </c>
      <c r="Y24" s="510">
        <v>1338525</v>
      </c>
      <c r="Z24" s="509">
        <v>388541</v>
      </c>
      <c r="AA24" s="507">
        <v>29.027548981154627</v>
      </c>
      <c r="AB24" s="508">
        <v>468271</v>
      </c>
      <c r="AC24" s="507">
        <v>34.984105638669433</v>
      </c>
    </row>
    <row r="25" spans="2:29" ht="30" customHeight="1" thickBot="1" x14ac:dyDescent="0.2">
      <c r="B25" s="506" t="s">
        <v>494</v>
      </c>
      <c r="C25" s="505">
        <v>0</v>
      </c>
      <c r="D25" s="505">
        <v>19695</v>
      </c>
      <c r="E25" s="505">
        <v>0</v>
      </c>
      <c r="F25" s="505">
        <v>106711</v>
      </c>
      <c r="G25" s="505">
        <v>126406</v>
      </c>
      <c r="H25" s="505">
        <v>65583</v>
      </c>
      <c r="I25" s="505">
        <v>0</v>
      </c>
      <c r="J25" s="505">
        <v>65583</v>
      </c>
      <c r="K25" s="505">
        <v>0</v>
      </c>
      <c r="L25" s="505">
        <v>0</v>
      </c>
      <c r="M25" s="505">
        <v>0</v>
      </c>
      <c r="N25" s="505">
        <v>0</v>
      </c>
      <c r="O25" s="505">
        <v>0</v>
      </c>
      <c r="P25" s="505">
        <v>0</v>
      </c>
      <c r="Q25" s="505">
        <v>0</v>
      </c>
      <c r="R25" s="505">
        <v>1121</v>
      </c>
      <c r="S25" s="505">
        <v>0</v>
      </c>
      <c r="T25" s="505">
        <v>1121</v>
      </c>
      <c r="U25" s="505">
        <v>0</v>
      </c>
      <c r="V25" s="505">
        <v>0</v>
      </c>
      <c r="W25" s="505">
        <v>0</v>
      </c>
      <c r="X25" s="505">
        <v>0</v>
      </c>
      <c r="Y25" s="504">
        <v>193110</v>
      </c>
      <c r="Z25" s="503">
        <v>86399</v>
      </c>
      <c r="AA25" s="501">
        <v>44.740821293563258</v>
      </c>
      <c r="AB25" s="502">
        <v>86399</v>
      </c>
      <c r="AC25" s="501">
        <v>44.740821293563258</v>
      </c>
    </row>
    <row r="26" spans="2:29" s="494" customFormat="1" ht="30" customHeight="1" x14ac:dyDescent="0.15">
      <c r="B26" s="500" t="s">
        <v>493</v>
      </c>
      <c r="C26" s="499">
        <v>44435</v>
      </c>
      <c r="D26" s="499">
        <v>326277</v>
      </c>
      <c r="E26" s="499">
        <v>69367</v>
      </c>
      <c r="F26" s="499">
        <v>786961</v>
      </c>
      <c r="G26" s="499">
        <v>1182605</v>
      </c>
      <c r="H26" s="499">
        <v>98515</v>
      </c>
      <c r="I26" s="499">
        <v>14628</v>
      </c>
      <c r="J26" s="499">
        <v>113143</v>
      </c>
      <c r="K26" s="499">
        <v>8200</v>
      </c>
      <c r="L26" s="499">
        <v>10363</v>
      </c>
      <c r="M26" s="499">
        <v>18687</v>
      </c>
      <c r="N26" s="499">
        <v>82211</v>
      </c>
      <c r="O26" s="499">
        <v>111261</v>
      </c>
      <c r="P26" s="499">
        <v>0</v>
      </c>
      <c r="Q26" s="499">
        <v>0</v>
      </c>
      <c r="R26" s="499">
        <v>48496</v>
      </c>
      <c r="S26" s="499">
        <v>13464</v>
      </c>
      <c r="T26" s="499">
        <v>61960</v>
      </c>
      <c r="U26" s="499">
        <v>1652</v>
      </c>
      <c r="V26" s="499">
        <v>1528</v>
      </c>
      <c r="W26" s="499">
        <v>3180</v>
      </c>
      <c r="X26" s="499">
        <v>6851</v>
      </c>
      <c r="Y26" s="498">
        <v>1531635</v>
      </c>
      <c r="Z26" s="497">
        <v>474940</v>
      </c>
      <c r="AA26" s="495">
        <v>31.008693324453933</v>
      </c>
      <c r="AB26" s="496">
        <v>554670</v>
      </c>
      <c r="AC26" s="495">
        <v>36.214241643733658</v>
      </c>
    </row>
    <row r="27" spans="2:29" ht="30" customHeight="1" x14ac:dyDescent="0.15">
      <c r="B27" s="493"/>
      <c r="C27" s="493"/>
      <c r="D27" s="493"/>
      <c r="E27" s="493"/>
      <c r="F27" s="493"/>
      <c r="G27" s="493"/>
      <c r="H27" s="493"/>
      <c r="I27" s="493"/>
      <c r="J27" s="493"/>
      <c r="K27" s="493"/>
      <c r="L27" s="493"/>
      <c r="M27" s="493"/>
      <c r="N27" s="493"/>
      <c r="O27" s="493"/>
      <c r="P27" s="493"/>
      <c r="Q27" s="493"/>
      <c r="R27" s="493"/>
      <c r="S27" s="493"/>
      <c r="T27" s="493"/>
      <c r="U27" s="493"/>
      <c r="V27" s="493"/>
      <c r="W27" s="493"/>
      <c r="X27" s="493"/>
      <c r="Y27" s="493"/>
      <c r="Z27" s="493"/>
    </row>
    <row r="28" spans="2:29" ht="30" customHeight="1" x14ac:dyDescent="0.15">
      <c r="B28" s="492"/>
      <c r="C28" s="492"/>
      <c r="D28" s="491"/>
      <c r="E28" s="491"/>
      <c r="F28" s="491"/>
      <c r="G28" s="491"/>
      <c r="H28" s="492"/>
      <c r="I28" s="492"/>
      <c r="J28" s="492"/>
      <c r="K28" s="491"/>
      <c r="L28" s="491"/>
      <c r="M28" s="491"/>
      <c r="N28" s="491"/>
      <c r="O28" s="491"/>
      <c r="P28" s="492"/>
      <c r="Q28" s="492"/>
      <c r="R28" s="492"/>
      <c r="S28" s="492"/>
      <c r="T28" s="492"/>
      <c r="U28" s="492"/>
      <c r="V28" s="492"/>
      <c r="W28" s="492"/>
      <c r="X28" s="492"/>
      <c r="Y28" s="492"/>
      <c r="Z28" s="492"/>
    </row>
    <row r="29" spans="2:29" ht="30" customHeight="1" x14ac:dyDescent="0.15">
      <c r="B29" s="492"/>
      <c r="C29" s="492"/>
      <c r="D29" s="491"/>
      <c r="E29" s="491"/>
      <c r="F29" s="491"/>
      <c r="G29" s="491"/>
      <c r="H29" s="492"/>
      <c r="I29" s="492"/>
      <c r="J29" s="492"/>
      <c r="K29" s="492"/>
      <c r="L29" s="491"/>
      <c r="M29" s="491"/>
      <c r="N29" s="491"/>
      <c r="O29" s="491"/>
      <c r="P29" s="492"/>
      <c r="Q29" s="492"/>
      <c r="R29" s="492"/>
      <c r="S29" s="492"/>
      <c r="T29" s="492"/>
      <c r="U29" s="492"/>
      <c r="V29" s="492"/>
      <c r="W29" s="492"/>
      <c r="X29" s="492"/>
      <c r="Y29" s="492"/>
      <c r="Z29" s="492"/>
    </row>
    <row r="30" spans="2:29" ht="30" customHeight="1" x14ac:dyDescent="0.15">
      <c r="D30" s="491"/>
      <c r="E30" s="491"/>
      <c r="F30" s="491"/>
      <c r="G30" s="491"/>
      <c r="K30" s="491"/>
      <c r="L30" s="491"/>
      <c r="M30" s="491"/>
      <c r="N30" s="491"/>
      <c r="O30" s="491"/>
      <c r="X30" s="491"/>
      <c r="Y30" s="491"/>
      <c r="Z30" s="491"/>
    </row>
    <row r="31" spans="2:29" ht="30" customHeight="1" x14ac:dyDescent="0.15">
      <c r="C31" s="491"/>
      <c r="D31" s="491"/>
      <c r="E31" s="491"/>
      <c r="F31" s="491"/>
      <c r="G31" s="491"/>
      <c r="H31" s="491"/>
      <c r="I31" s="491"/>
      <c r="J31" s="491"/>
      <c r="K31" s="491"/>
      <c r="L31" s="491"/>
      <c r="M31" s="491"/>
      <c r="N31" s="491"/>
      <c r="O31" s="491"/>
      <c r="P31" s="491"/>
      <c r="Q31" s="491"/>
      <c r="R31" s="491"/>
      <c r="S31" s="491"/>
      <c r="T31" s="491"/>
      <c r="U31" s="491"/>
      <c r="V31" s="491"/>
      <c r="W31" s="491"/>
      <c r="X31" s="491"/>
      <c r="Y31" s="491"/>
      <c r="Z31" s="491"/>
    </row>
  </sheetData>
  <mergeCells count="9">
    <mergeCell ref="B3:B5"/>
    <mergeCell ref="C3:AC3"/>
    <mergeCell ref="D4:G4"/>
    <mergeCell ref="H4:J4"/>
    <mergeCell ref="L4:O4"/>
    <mergeCell ref="R4:T4"/>
    <mergeCell ref="U4:W4"/>
    <mergeCell ref="Z4:AA4"/>
    <mergeCell ref="AB4:AC4"/>
  </mergeCells>
  <phoneticPr fontId="4"/>
  <pageMargins left="0.19685039370078741" right="0.19685039370078741" top="1.299212598425197" bottom="0.70866141732283472" header="0.51181102362204722" footer="0.51181102362204722"/>
  <pageSetup paperSize="9" scale="59" orientation="landscape" r:id="rId1"/>
  <headerFooter alignWithMargins="0">
    <oddFooter>&amp;C11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30"/>
  <sheetViews>
    <sheetView view="pageBreakPreview" zoomScale="85" zoomScaleNormal="85" zoomScaleSheetLayoutView="85" workbookViewId="0">
      <selection activeCell="I1" sqref="I1"/>
    </sheetView>
  </sheetViews>
  <sheetFormatPr defaultRowHeight="30" customHeight="1" x14ac:dyDescent="0.15"/>
  <cols>
    <col min="1" max="1" width="2.5" style="490" customWidth="1"/>
    <col min="2" max="2" width="14.75" style="490" customWidth="1"/>
    <col min="3" max="6" width="8.625" style="490" customWidth="1"/>
    <col min="7" max="7" width="8.625" style="490" hidden="1" customWidth="1"/>
    <col min="8" max="9" width="8.625" style="490" customWidth="1"/>
    <col min="10" max="10" width="8.625" style="490" hidden="1" customWidth="1"/>
    <col min="11" max="15" width="8.625" style="490" customWidth="1"/>
    <col min="16" max="16" width="8.625" style="490" hidden="1" customWidth="1"/>
    <col min="17" max="20" width="8.625" style="490" customWidth="1"/>
    <col min="21" max="21" width="8.625" style="490" hidden="1" customWidth="1"/>
    <col min="22" max="23" width="8.625" style="490" customWidth="1"/>
    <col min="24" max="24" width="8.625" style="490" hidden="1" customWidth="1"/>
    <col min="25" max="27" width="8.625" style="490" customWidth="1"/>
    <col min="28" max="30" width="10.125" style="490" customWidth="1"/>
    <col min="31" max="33" width="12.125" style="490" customWidth="1"/>
    <col min="34" max="16384" width="9" style="490"/>
  </cols>
  <sheetData>
    <row r="1" spans="2:30" ht="30" customHeight="1" x14ac:dyDescent="0.15">
      <c r="B1" s="522" t="s">
        <v>1026</v>
      </c>
      <c r="C1" s="492"/>
      <c r="D1" s="492"/>
      <c r="E1" s="492"/>
      <c r="F1" s="492"/>
      <c r="G1" s="492"/>
      <c r="H1" s="492"/>
      <c r="I1" s="492"/>
      <c r="J1" s="492"/>
      <c r="K1" s="492"/>
      <c r="L1" s="492"/>
      <c r="M1" s="492"/>
      <c r="N1" s="492"/>
      <c r="O1" s="492"/>
      <c r="P1" s="492"/>
      <c r="Q1" s="492"/>
      <c r="R1" s="492"/>
      <c r="S1" s="492"/>
      <c r="T1" s="492"/>
      <c r="U1" s="492"/>
      <c r="V1" s="492"/>
      <c r="W1" s="492"/>
      <c r="X1" s="492"/>
      <c r="Y1" s="492"/>
      <c r="Z1" s="492"/>
      <c r="AA1" s="492"/>
    </row>
    <row r="2" spans="2:30" ht="30" customHeight="1" x14ac:dyDescent="0.15">
      <c r="B2" s="492"/>
      <c r="C2" s="492"/>
      <c r="D2" s="492"/>
      <c r="E2" s="492"/>
      <c r="F2" s="492"/>
      <c r="G2" s="492"/>
      <c r="H2" s="492"/>
      <c r="I2" s="492"/>
      <c r="J2" s="492"/>
      <c r="K2" s="492"/>
      <c r="L2" s="492"/>
      <c r="M2" s="492"/>
      <c r="N2" s="492"/>
      <c r="O2" s="492"/>
      <c r="P2" s="492"/>
      <c r="Q2" s="492"/>
      <c r="R2" s="492"/>
      <c r="S2" s="492"/>
      <c r="T2" s="492"/>
      <c r="U2" s="492"/>
      <c r="V2" s="492"/>
      <c r="W2" s="492"/>
      <c r="X2" s="492"/>
      <c r="Y2" s="492"/>
      <c r="Z2" s="492"/>
      <c r="AA2" s="492"/>
    </row>
    <row r="3" spans="2:30" ht="30" customHeight="1" x14ac:dyDescent="0.15">
      <c r="B3" s="883" t="s">
        <v>363</v>
      </c>
      <c r="C3" s="885" t="s">
        <v>537</v>
      </c>
      <c r="D3" s="886"/>
      <c r="E3" s="886"/>
      <c r="F3" s="886"/>
      <c r="G3" s="886"/>
      <c r="H3" s="886"/>
      <c r="I3" s="886"/>
      <c r="J3" s="886"/>
      <c r="K3" s="886"/>
      <c r="L3" s="886"/>
      <c r="M3" s="886"/>
      <c r="N3" s="886"/>
      <c r="O3" s="886"/>
      <c r="P3" s="886"/>
      <c r="Q3" s="886"/>
      <c r="R3" s="886"/>
      <c r="S3" s="886"/>
      <c r="T3" s="886"/>
      <c r="U3" s="886"/>
      <c r="V3" s="886"/>
      <c r="W3" s="886"/>
      <c r="X3" s="886"/>
      <c r="Y3" s="886"/>
      <c r="Z3" s="886"/>
      <c r="AA3" s="886"/>
      <c r="AB3" s="886"/>
      <c r="AC3" s="886"/>
      <c r="AD3" s="887"/>
    </row>
    <row r="4" spans="2:30" ht="30" customHeight="1" x14ac:dyDescent="0.15">
      <c r="B4" s="884"/>
      <c r="C4" s="521" t="s">
        <v>532</v>
      </c>
      <c r="D4" s="888" t="s">
        <v>531</v>
      </c>
      <c r="E4" s="888"/>
      <c r="F4" s="888"/>
      <c r="G4" s="888"/>
      <c r="H4" s="888" t="s">
        <v>530</v>
      </c>
      <c r="I4" s="888"/>
      <c r="J4" s="888"/>
      <c r="K4" s="706" t="s">
        <v>529</v>
      </c>
      <c r="L4" s="888" t="s">
        <v>528</v>
      </c>
      <c r="M4" s="888"/>
      <c r="N4" s="888"/>
      <c r="O4" s="888"/>
      <c r="P4" s="888"/>
      <c r="Q4" s="520" t="s">
        <v>527</v>
      </c>
      <c r="R4" s="521" t="s">
        <v>526</v>
      </c>
      <c r="S4" s="888" t="s">
        <v>525</v>
      </c>
      <c r="T4" s="888"/>
      <c r="U4" s="888"/>
      <c r="V4" s="888" t="s">
        <v>524</v>
      </c>
      <c r="W4" s="888"/>
      <c r="X4" s="888"/>
      <c r="Y4" s="520" t="s">
        <v>523</v>
      </c>
      <c r="Z4" s="519" t="s">
        <v>522</v>
      </c>
      <c r="AA4" s="889" t="s">
        <v>521</v>
      </c>
      <c r="AB4" s="890"/>
      <c r="AC4" s="891" t="s">
        <v>520</v>
      </c>
      <c r="AD4" s="890"/>
    </row>
    <row r="5" spans="2:30" ht="43.5" customHeight="1" x14ac:dyDescent="0.15">
      <c r="B5" s="884"/>
      <c r="C5" s="500" t="s">
        <v>516</v>
      </c>
      <c r="D5" s="517" t="s">
        <v>515</v>
      </c>
      <c r="E5" s="513" t="s">
        <v>519</v>
      </c>
      <c r="F5" s="513" t="s">
        <v>427</v>
      </c>
      <c r="G5" s="513" t="s">
        <v>149</v>
      </c>
      <c r="H5" s="517" t="s">
        <v>515</v>
      </c>
      <c r="I5" s="513" t="s">
        <v>427</v>
      </c>
      <c r="J5" s="513" t="s">
        <v>149</v>
      </c>
      <c r="K5" s="500" t="s">
        <v>514</v>
      </c>
      <c r="L5" s="517" t="s">
        <v>518</v>
      </c>
      <c r="M5" s="518" t="s">
        <v>536</v>
      </c>
      <c r="N5" s="518" t="s">
        <v>535</v>
      </c>
      <c r="O5" s="513" t="s">
        <v>427</v>
      </c>
      <c r="P5" s="513" t="s">
        <v>149</v>
      </c>
      <c r="Q5" s="500" t="s">
        <v>514</v>
      </c>
      <c r="R5" s="500" t="s">
        <v>516</v>
      </c>
      <c r="S5" s="535" t="s">
        <v>534</v>
      </c>
      <c r="T5" s="513" t="s">
        <v>427</v>
      </c>
      <c r="U5" s="513" t="s">
        <v>149</v>
      </c>
      <c r="V5" s="535" t="s">
        <v>534</v>
      </c>
      <c r="W5" s="513" t="s">
        <v>427</v>
      </c>
      <c r="X5" s="513" t="s">
        <v>149</v>
      </c>
      <c r="Y5" s="500" t="s">
        <v>514</v>
      </c>
      <c r="Z5" s="516" t="s">
        <v>514</v>
      </c>
      <c r="AA5" s="515" t="s">
        <v>514</v>
      </c>
      <c r="AB5" s="514" t="s">
        <v>513</v>
      </c>
      <c r="AC5" s="500" t="s">
        <v>514</v>
      </c>
      <c r="AD5" s="514" t="s">
        <v>513</v>
      </c>
    </row>
    <row r="6" spans="2:30" s="531" customFormat="1" ht="30" customHeight="1" x14ac:dyDescent="0.15">
      <c r="B6" s="535" t="s">
        <v>512</v>
      </c>
      <c r="C6" s="530">
        <v>236863</v>
      </c>
      <c r="D6" s="530">
        <v>660529</v>
      </c>
      <c r="E6" s="530">
        <v>74915</v>
      </c>
      <c r="F6" s="530">
        <v>1298563</v>
      </c>
      <c r="G6" s="530">
        <v>2034007</v>
      </c>
      <c r="H6" s="530">
        <v>17739</v>
      </c>
      <c r="I6" s="530">
        <v>0</v>
      </c>
      <c r="J6" s="530">
        <v>17739</v>
      </c>
      <c r="K6" s="530">
        <v>0</v>
      </c>
      <c r="L6" s="530">
        <v>0</v>
      </c>
      <c r="M6" s="530">
        <v>0</v>
      </c>
      <c r="N6" s="530">
        <v>0</v>
      </c>
      <c r="O6" s="530">
        <v>481</v>
      </c>
      <c r="P6" s="530">
        <v>481</v>
      </c>
      <c r="Q6" s="530">
        <v>0</v>
      </c>
      <c r="R6" s="530">
        <v>0</v>
      </c>
      <c r="S6" s="530">
        <v>0</v>
      </c>
      <c r="T6" s="530">
        <v>55573</v>
      </c>
      <c r="U6" s="530">
        <v>55573</v>
      </c>
      <c r="V6" s="530">
        <v>3523</v>
      </c>
      <c r="W6" s="530">
        <v>0</v>
      </c>
      <c r="X6" s="530">
        <v>3523</v>
      </c>
      <c r="Y6" s="530">
        <v>209344</v>
      </c>
      <c r="Z6" s="534">
        <v>2557530</v>
      </c>
      <c r="AA6" s="533">
        <v>681791</v>
      </c>
      <c r="AB6" s="532">
        <v>26.658181917709665</v>
      </c>
      <c r="AC6" s="529">
        <v>756706</v>
      </c>
      <c r="AD6" s="532">
        <v>29.587375319155591</v>
      </c>
    </row>
    <row r="7" spans="2:30" ht="30" customHeight="1" x14ac:dyDescent="0.15">
      <c r="B7" s="513" t="s">
        <v>511</v>
      </c>
      <c r="C7" s="511">
        <v>8204</v>
      </c>
      <c r="D7" s="511">
        <v>34642</v>
      </c>
      <c r="E7" s="511">
        <v>0</v>
      </c>
      <c r="F7" s="511">
        <v>325410</v>
      </c>
      <c r="G7" s="511">
        <v>360052</v>
      </c>
      <c r="H7" s="511">
        <v>0</v>
      </c>
      <c r="I7" s="511">
        <v>8628</v>
      </c>
      <c r="J7" s="511">
        <v>8628</v>
      </c>
      <c r="K7" s="511">
        <v>36679</v>
      </c>
      <c r="L7" s="511">
        <v>0</v>
      </c>
      <c r="M7" s="530">
        <v>8466</v>
      </c>
      <c r="N7" s="530">
        <v>102803</v>
      </c>
      <c r="O7" s="511">
        <v>166949</v>
      </c>
      <c r="P7" s="511">
        <v>278218</v>
      </c>
      <c r="Q7" s="511">
        <v>14</v>
      </c>
      <c r="R7" s="511">
        <v>0</v>
      </c>
      <c r="S7" s="511">
        <v>0</v>
      </c>
      <c r="T7" s="511">
        <v>22451</v>
      </c>
      <c r="U7" s="511">
        <v>22451</v>
      </c>
      <c r="V7" s="511">
        <v>23</v>
      </c>
      <c r="W7" s="511">
        <v>864</v>
      </c>
      <c r="X7" s="511">
        <v>887</v>
      </c>
      <c r="Y7" s="511">
        <v>144</v>
      </c>
      <c r="Z7" s="510">
        <v>715277</v>
      </c>
      <c r="AA7" s="509">
        <v>34665</v>
      </c>
      <c r="AB7" s="507">
        <v>4.846374201882627</v>
      </c>
      <c r="AC7" s="529">
        <v>137468</v>
      </c>
      <c r="AD7" s="507">
        <v>19.218848082630924</v>
      </c>
    </row>
    <row r="8" spans="2:30" ht="30" customHeight="1" x14ac:dyDescent="0.15">
      <c r="B8" s="513" t="s">
        <v>510</v>
      </c>
      <c r="C8" s="511">
        <v>648</v>
      </c>
      <c r="D8" s="511">
        <v>37614</v>
      </c>
      <c r="E8" s="511">
        <v>992</v>
      </c>
      <c r="F8" s="511">
        <v>780514</v>
      </c>
      <c r="G8" s="511">
        <v>819120</v>
      </c>
      <c r="H8" s="511">
        <v>23022</v>
      </c>
      <c r="I8" s="511">
        <v>31289</v>
      </c>
      <c r="J8" s="511">
        <v>54311</v>
      </c>
      <c r="K8" s="511">
        <v>670</v>
      </c>
      <c r="L8" s="511">
        <v>0</v>
      </c>
      <c r="M8" s="530">
        <v>0</v>
      </c>
      <c r="N8" s="530">
        <v>0</v>
      </c>
      <c r="O8" s="511">
        <v>7707</v>
      </c>
      <c r="P8" s="511">
        <v>7707</v>
      </c>
      <c r="Q8" s="511">
        <v>0</v>
      </c>
      <c r="R8" s="511">
        <v>0</v>
      </c>
      <c r="S8" s="511">
        <v>0</v>
      </c>
      <c r="T8" s="511">
        <v>12286</v>
      </c>
      <c r="U8" s="511">
        <v>12286</v>
      </c>
      <c r="V8" s="511">
        <v>2161</v>
      </c>
      <c r="W8" s="511">
        <v>0</v>
      </c>
      <c r="X8" s="511">
        <v>2161</v>
      </c>
      <c r="Y8" s="511">
        <v>0</v>
      </c>
      <c r="Z8" s="510">
        <v>896903</v>
      </c>
      <c r="AA8" s="509">
        <v>62797</v>
      </c>
      <c r="AB8" s="507">
        <v>7.0015375129752044</v>
      </c>
      <c r="AC8" s="529">
        <v>63789</v>
      </c>
      <c r="AD8" s="507">
        <v>7.1121403317861569</v>
      </c>
    </row>
    <row r="9" spans="2:30" ht="30" customHeight="1" x14ac:dyDescent="0.15">
      <c r="B9" s="513" t="s">
        <v>509</v>
      </c>
      <c r="C9" s="511">
        <v>3270</v>
      </c>
      <c r="D9" s="511">
        <v>18410</v>
      </c>
      <c r="E9" s="511">
        <v>11346</v>
      </c>
      <c r="F9" s="511">
        <v>100321</v>
      </c>
      <c r="G9" s="511">
        <v>130077</v>
      </c>
      <c r="H9" s="511">
        <v>217</v>
      </c>
      <c r="I9" s="511">
        <v>187</v>
      </c>
      <c r="J9" s="511">
        <v>404</v>
      </c>
      <c r="K9" s="511">
        <v>155</v>
      </c>
      <c r="L9" s="511">
        <v>8345</v>
      </c>
      <c r="M9" s="530">
        <v>0</v>
      </c>
      <c r="N9" s="530">
        <v>0</v>
      </c>
      <c r="O9" s="511">
        <v>244607</v>
      </c>
      <c r="P9" s="511">
        <v>252952</v>
      </c>
      <c r="Q9" s="511">
        <v>0</v>
      </c>
      <c r="R9" s="511">
        <v>0</v>
      </c>
      <c r="S9" s="511">
        <v>11774</v>
      </c>
      <c r="T9" s="511">
        <v>5812</v>
      </c>
      <c r="U9" s="511">
        <v>17586</v>
      </c>
      <c r="V9" s="511">
        <v>15</v>
      </c>
      <c r="W9" s="511">
        <v>2959</v>
      </c>
      <c r="X9" s="511">
        <v>2974</v>
      </c>
      <c r="Y9" s="511">
        <v>4474</v>
      </c>
      <c r="Z9" s="510">
        <v>411892</v>
      </c>
      <c r="AA9" s="509">
        <v>30416</v>
      </c>
      <c r="AB9" s="507">
        <v>7.3844600040787398</v>
      </c>
      <c r="AC9" s="529">
        <v>50107</v>
      </c>
      <c r="AD9" s="507">
        <v>12.165082108902334</v>
      </c>
    </row>
    <row r="10" spans="2:30" ht="30" customHeight="1" x14ac:dyDescent="0.15">
      <c r="B10" s="513" t="s">
        <v>508</v>
      </c>
      <c r="C10" s="511">
        <v>210</v>
      </c>
      <c r="D10" s="511">
        <v>2715</v>
      </c>
      <c r="E10" s="511">
        <v>17237</v>
      </c>
      <c r="F10" s="511">
        <v>67010</v>
      </c>
      <c r="G10" s="511">
        <v>86962</v>
      </c>
      <c r="H10" s="511">
        <v>0</v>
      </c>
      <c r="I10" s="511">
        <v>1900</v>
      </c>
      <c r="J10" s="511">
        <v>1900</v>
      </c>
      <c r="K10" s="511">
        <v>722</v>
      </c>
      <c r="L10" s="511">
        <v>0</v>
      </c>
      <c r="M10" s="530">
        <v>0</v>
      </c>
      <c r="N10" s="530">
        <v>0</v>
      </c>
      <c r="O10" s="511">
        <v>131334</v>
      </c>
      <c r="P10" s="511">
        <v>131334</v>
      </c>
      <c r="Q10" s="511">
        <v>0</v>
      </c>
      <c r="R10" s="511">
        <v>0</v>
      </c>
      <c r="S10" s="511">
        <v>53985</v>
      </c>
      <c r="T10" s="511">
        <v>20685</v>
      </c>
      <c r="U10" s="511">
        <v>74670</v>
      </c>
      <c r="V10" s="511">
        <v>0</v>
      </c>
      <c r="W10" s="511">
        <v>458</v>
      </c>
      <c r="X10" s="511">
        <v>458</v>
      </c>
      <c r="Y10" s="511">
        <v>624</v>
      </c>
      <c r="Z10" s="510">
        <v>296880</v>
      </c>
      <c r="AA10" s="509">
        <v>56700</v>
      </c>
      <c r="AB10" s="507">
        <v>19.098625707356508</v>
      </c>
      <c r="AC10" s="529">
        <v>73937</v>
      </c>
      <c r="AD10" s="507">
        <v>24.904675289679332</v>
      </c>
    </row>
    <row r="11" spans="2:30" ht="30" customHeight="1" x14ac:dyDescent="0.15">
      <c r="B11" s="513" t="s">
        <v>507</v>
      </c>
      <c r="C11" s="511">
        <v>9407</v>
      </c>
      <c r="D11" s="511">
        <v>120332</v>
      </c>
      <c r="E11" s="511">
        <v>0</v>
      </c>
      <c r="F11" s="511">
        <v>448797</v>
      </c>
      <c r="G11" s="511">
        <v>569129</v>
      </c>
      <c r="H11" s="511">
        <v>5336</v>
      </c>
      <c r="I11" s="511">
        <v>4701</v>
      </c>
      <c r="J11" s="511">
        <v>10037</v>
      </c>
      <c r="K11" s="511">
        <v>5476</v>
      </c>
      <c r="L11" s="511">
        <v>0</v>
      </c>
      <c r="M11" s="530">
        <v>0</v>
      </c>
      <c r="N11" s="530">
        <v>34960</v>
      </c>
      <c r="O11" s="511">
        <v>60633</v>
      </c>
      <c r="P11" s="511">
        <v>95593</v>
      </c>
      <c r="Q11" s="511">
        <v>0</v>
      </c>
      <c r="R11" s="511">
        <v>0</v>
      </c>
      <c r="S11" s="511">
        <v>1064</v>
      </c>
      <c r="T11" s="511">
        <v>11800</v>
      </c>
      <c r="U11" s="511">
        <v>12864</v>
      </c>
      <c r="V11" s="511">
        <v>380</v>
      </c>
      <c r="W11" s="511">
        <v>1247</v>
      </c>
      <c r="X11" s="511">
        <v>1627</v>
      </c>
      <c r="Y11" s="511">
        <v>387</v>
      </c>
      <c r="Z11" s="510">
        <v>704520</v>
      </c>
      <c r="AA11" s="509">
        <v>127112</v>
      </c>
      <c r="AB11" s="507">
        <v>18.042355078635101</v>
      </c>
      <c r="AC11" s="529">
        <v>162072</v>
      </c>
      <c r="AD11" s="507">
        <v>23.004598875830354</v>
      </c>
    </row>
    <row r="12" spans="2:30" ht="30" customHeight="1" x14ac:dyDescent="0.15">
      <c r="B12" s="513" t="s">
        <v>506</v>
      </c>
      <c r="C12" s="511">
        <v>2435</v>
      </c>
      <c r="D12" s="511">
        <v>28929</v>
      </c>
      <c r="E12" s="511">
        <v>5313</v>
      </c>
      <c r="F12" s="511">
        <v>31525</v>
      </c>
      <c r="G12" s="511">
        <v>65767</v>
      </c>
      <c r="H12" s="511">
        <v>14</v>
      </c>
      <c r="I12" s="511">
        <v>2373</v>
      </c>
      <c r="J12" s="511">
        <v>2387</v>
      </c>
      <c r="K12" s="511">
        <v>19</v>
      </c>
      <c r="L12" s="511">
        <v>0</v>
      </c>
      <c r="M12" s="530">
        <v>1324</v>
      </c>
      <c r="N12" s="530">
        <v>139028</v>
      </c>
      <c r="O12" s="511">
        <v>17692</v>
      </c>
      <c r="P12" s="511">
        <v>158044</v>
      </c>
      <c r="Q12" s="511">
        <v>0</v>
      </c>
      <c r="R12" s="511">
        <v>0</v>
      </c>
      <c r="S12" s="511">
        <v>27594</v>
      </c>
      <c r="T12" s="511">
        <v>4524</v>
      </c>
      <c r="U12" s="511">
        <v>32118</v>
      </c>
      <c r="V12" s="511">
        <v>0</v>
      </c>
      <c r="W12" s="511">
        <v>201</v>
      </c>
      <c r="X12" s="511">
        <v>201</v>
      </c>
      <c r="Y12" s="511">
        <v>0</v>
      </c>
      <c r="Z12" s="510">
        <v>260971</v>
      </c>
      <c r="AA12" s="509">
        <v>56537</v>
      </c>
      <c r="AB12" s="507">
        <v>21.664092945193143</v>
      </c>
      <c r="AC12" s="529">
        <v>200878</v>
      </c>
      <c r="AD12" s="507">
        <v>76.973303547137419</v>
      </c>
    </row>
    <row r="13" spans="2:30" ht="30" customHeight="1" x14ac:dyDescent="0.15">
      <c r="B13" s="513" t="s">
        <v>505</v>
      </c>
      <c r="C13" s="511">
        <v>813</v>
      </c>
      <c r="D13" s="511">
        <v>41629</v>
      </c>
      <c r="E13" s="511">
        <v>5334</v>
      </c>
      <c r="F13" s="511">
        <v>220236</v>
      </c>
      <c r="G13" s="511">
        <v>267199</v>
      </c>
      <c r="H13" s="511">
        <v>185</v>
      </c>
      <c r="I13" s="511">
        <v>2065</v>
      </c>
      <c r="J13" s="511">
        <v>2250</v>
      </c>
      <c r="K13" s="511">
        <v>0</v>
      </c>
      <c r="L13" s="511">
        <v>0</v>
      </c>
      <c r="M13" s="530">
        <v>463</v>
      </c>
      <c r="N13" s="530">
        <v>19115</v>
      </c>
      <c r="O13" s="511">
        <v>12807</v>
      </c>
      <c r="P13" s="511">
        <v>32385</v>
      </c>
      <c r="Q13" s="511">
        <v>12</v>
      </c>
      <c r="R13" s="511">
        <v>0</v>
      </c>
      <c r="S13" s="511">
        <v>0</v>
      </c>
      <c r="T13" s="511">
        <v>10370</v>
      </c>
      <c r="U13" s="511">
        <v>10370</v>
      </c>
      <c r="V13" s="511">
        <v>0</v>
      </c>
      <c r="W13" s="511">
        <v>117</v>
      </c>
      <c r="X13" s="511">
        <v>117</v>
      </c>
      <c r="Y13" s="511">
        <v>5436</v>
      </c>
      <c r="Z13" s="510">
        <v>318582</v>
      </c>
      <c r="AA13" s="509">
        <v>41814</v>
      </c>
      <c r="AB13" s="507">
        <v>13.125035312729533</v>
      </c>
      <c r="AC13" s="529">
        <v>66263</v>
      </c>
      <c r="AD13" s="507">
        <v>20.799354640249607</v>
      </c>
    </row>
    <row r="14" spans="2:30" ht="30" customHeight="1" x14ac:dyDescent="0.15">
      <c r="B14" s="513" t="s">
        <v>504</v>
      </c>
      <c r="C14" s="511">
        <v>2658</v>
      </c>
      <c r="D14" s="511">
        <v>32055</v>
      </c>
      <c r="E14" s="511">
        <v>103320</v>
      </c>
      <c r="F14" s="511">
        <v>300640</v>
      </c>
      <c r="G14" s="511">
        <v>436015</v>
      </c>
      <c r="H14" s="511">
        <v>0</v>
      </c>
      <c r="I14" s="511">
        <v>4252</v>
      </c>
      <c r="J14" s="511">
        <v>4252</v>
      </c>
      <c r="K14" s="511">
        <v>5896</v>
      </c>
      <c r="L14" s="511">
        <v>0</v>
      </c>
      <c r="M14" s="530">
        <v>0</v>
      </c>
      <c r="N14" s="530">
        <v>56539</v>
      </c>
      <c r="O14" s="511">
        <v>60753</v>
      </c>
      <c r="P14" s="511">
        <v>117292</v>
      </c>
      <c r="Q14" s="511">
        <v>0</v>
      </c>
      <c r="R14" s="511">
        <v>0</v>
      </c>
      <c r="S14" s="511">
        <v>18460</v>
      </c>
      <c r="T14" s="511">
        <v>4106</v>
      </c>
      <c r="U14" s="511">
        <v>22566</v>
      </c>
      <c r="V14" s="511">
        <v>0</v>
      </c>
      <c r="W14" s="511">
        <v>375</v>
      </c>
      <c r="X14" s="511">
        <v>375</v>
      </c>
      <c r="Y14" s="511">
        <v>8586</v>
      </c>
      <c r="Z14" s="510">
        <v>597640</v>
      </c>
      <c r="AA14" s="509">
        <v>50515</v>
      </c>
      <c r="AB14" s="507">
        <v>8.4524128237735088</v>
      </c>
      <c r="AC14" s="529">
        <v>210374</v>
      </c>
      <c r="AD14" s="507">
        <v>35.200789773107552</v>
      </c>
    </row>
    <row r="15" spans="2:30" ht="30" customHeight="1" x14ac:dyDescent="0.15">
      <c r="B15" s="513" t="s">
        <v>503</v>
      </c>
      <c r="C15" s="511">
        <v>0</v>
      </c>
      <c r="D15" s="511">
        <v>32140</v>
      </c>
      <c r="E15" s="511">
        <v>0</v>
      </c>
      <c r="F15" s="511">
        <v>212113</v>
      </c>
      <c r="G15" s="511">
        <v>244253</v>
      </c>
      <c r="H15" s="511">
        <v>0</v>
      </c>
      <c r="I15" s="511">
        <v>6038</v>
      </c>
      <c r="J15" s="511">
        <v>6038</v>
      </c>
      <c r="K15" s="511">
        <v>0</v>
      </c>
      <c r="L15" s="511">
        <v>0</v>
      </c>
      <c r="M15" s="530">
        <v>0</v>
      </c>
      <c r="N15" s="530">
        <v>0</v>
      </c>
      <c r="O15" s="511">
        <v>181981</v>
      </c>
      <c r="P15" s="511">
        <v>181981</v>
      </c>
      <c r="Q15" s="511">
        <v>0</v>
      </c>
      <c r="R15" s="511">
        <v>0</v>
      </c>
      <c r="S15" s="511">
        <v>28</v>
      </c>
      <c r="T15" s="511">
        <v>6723</v>
      </c>
      <c r="U15" s="511">
        <v>6751</v>
      </c>
      <c r="V15" s="511">
        <v>0</v>
      </c>
      <c r="W15" s="511">
        <v>114</v>
      </c>
      <c r="X15" s="511">
        <v>114</v>
      </c>
      <c r="Y15" s="511">
        <v>0</v>
      </c>
      <c r="Z15" s="510">
        <v>439137</v>
      </c>
      <c r="AA15" s="509">
        <v>32168</v>
      </c>
      <c r="AB15" s="507">
        <v>7.3252766221019865</v>
      </c>
      <c r="AC15" s="529">
        <v>32168</v>
      </c>
      <c r="AD15" s="507">
        <v>7.3252766221019865</v>
      </c>
    </row>
    <row r="16" spans="2:30" ht="30" customHeight="1" x14ac:dyDescent="0.15">
      <c r="B16" s="512" t="s">
        <v>300</v>
      </c>
      <c r="C16" s="511">
        <v>10</v>
      </c>
      <c r="D16" s="511">
        <v>107889</v>
      </c>
      <c r="E16" s="511">
        <v>43752</v>
      </c>
      <c r="F16" s="511">
        <v>162484</v>
      </c>
      <c r="G16" s="511">
        <v>314125</v>
      </c>
      <c r="H16" s="511">
        <v>642</v>
      </c>
      <c r="I16" s="511">
        <v>283</v>
      </c>
      <c r="J16" s="511">
        <v>925</v>
      </c>
      <c r="K16" s="511">
        <v>0</v>
      </c>
      <c r="L16" s="511">
        <v>0</v>
      </c>
      <c r="M16" s="530">
        <v>0</v>
      </c>
      <c r="N16" s="530">
        <v>1591</v>
      </c>
      <c r="O16" s="511">
        <v>4596</v>
      </c>
      <c r="P16" s="511">
        <v>6187</v>
      </c>
      <c r="Q16" s="511">
        <v>0</v>
      </c>
      <c r="R16" s="511">
        <v>24</v>
      </c>
      <c r="S16" s="511">
        <v>146</v>
      </c>
      <c r="T16" s="511">
        <v>6984</v>
      </c>
      <c r="U16" s="511">
        <v>7130</v>
      </c>
      <c r="V16" s="511">
        <v>444</v>
      </c>
      <c r="W16" s="511">
        <v>258</v>
      </c>
      <c r="X16" s="511">
        <v>702</v>
      </c>
      <c r="Y16" s="511">
        <v>434</v>
      </c>
      <c r="Z16" s="510">
        <v>329537</v>
      </c>
      <c r="AA16" s="509">
        <v>109121</v>
      </c>
      <c r="AB16" s="507">
        <v>33.113428841070956</v>
      </c>
      <c r="AC16" s="529">
        <v>154464</v>
      </c>
      <c r="AD16" s="507">
        <v>46.87303701860489</v>
      </c>
    </row>
    <row r="17" spans="2:30" ht="30" customHeight="1" x14ac:dyDescent="0.15">
      <c r="B17" s="513" t="s">
        <v>502</v>
      </c>
      <c r="C17" s="511">
        <v>0</v>
      </c>
      <c r="D17" s="511">
        <v>25453</v>
      </c>
      <c r="E17" s="511">
        <v>0</v>
      </c>
      <c r="F17" s="511">
        <v>181432</v>
      </c>
      <c r="G17" s="511">
        <v>206885</v>
      </c>
      <c r="H17" s="511">
        <v>614</v>
      </c>
      <c r="I17" s="511">
        <v>4092</v>
      </c>
      <c r="J17" s="511">
        <v>4706</v>
      </c>
      <c r="K17" s="511">
        <v>0</v>
      </c>
      <c r="L17" s="511">
        <v>0</v>
      </c>
      <c r="M17" s="530">
        <v>2494</v>
      </c>
      <c r="N17" s="530">
        <v>38765</v>
      </c>
      <c r="O17" s="511">
        <v>66913</v>
      </c>
      <c r="P17" s="511">
        <v>108172</v>
      </c>
      <c r="Q17" s="511">
        <v>0</v>
      </c>
      <c r="R17" s="511">
        <v>15</v>
      </c>
      <c r="S17" s="511">
        <v>4855</v>
      </c>
      <c r="T17" s="511">
        <v>7331</v>
      </c>
      <c r="U17" s="511">
        <v>12186</v>
      </c>
      <c r="V17" s="511">
        <v>368</v>
      </c>
      <c r="W17" s="511">
        <v>0</v>
      </c>
      <c r="X17" s="511">
        <v>368</v>
      </c>
      <c r="Y17" s="511">
        <v>0</v>
      </c>
      <c r="Z17" s="510">
        <v>332332</v>
      </c>
      <c r="AA17" s="509">
        <v>31290</v>
      </c>
      <c r="AB17" s="507">
        <v>9.4152835116690543</v>
      </c>
      <c r="AC17" s="529">
        <v>70055</v>
      </c>
      <c r="AD17" s="507">
        <v>21.079823790667167</v>
      </c>
    </row>
    <row r="18" spans="2:30" ht="30" customHeight="1" x14ac:dyDescent="0.15">
      <c r="B18" s="513" t="s">
        <v>501</v>
      </c>
      <c r="C18" s="511">
        <v>12347</v>
      </c>
      <c r="D18" s="511">
        <v>32716</v>
      </c>
      <c r="E18" s="511">
        <v>0</v>
      </c>
      <c r="F18" s="511">
        <v>65873</v>
      </c>
      <c r="G18" s="511">
        <v>98589</v>
      </c>
      <c r="H18" s="511">
        <v>0</v>
      </c>
      <c r="I18" s="511">
        <v>2723</v>
      </c>
      <c r="J18" s="511">
        <v>2723</v>
      </c>
      <c r="K18" s="511">
        <v>1097</v>
      </c>
      <c r="L18" s="511">
        <v>0</v>
      </c>
      <c r="M18" s="530">
        <v>0</v>
      </c>
      <c r="N18" s="530">
        <v>0</v>
      </c>
      <c r="O18" s="511">
        <v>27431</v>
      </c>
      <c r="P18" s="511">
        <v>27431</v>
      </c>
      <c r="Q18" s="511">
        <v>0</v>
      </c>
      <c r="R18" s="511">
        <v>0</v>
      </c>
      <c r="S18" s="511">
        <v>13891</v>
      </c>
      <c r="T18" s="511">
        <v>2032</v>
      </c>
      <c r="U18" s="511">
        <v>15923</v>
      </c>
      <c r="V18" s="511">
        <v>0</v>
      </c>
      <c r="W18" s="511">
        <v>0</v>
      </c>
      <c r="X18" s="511">
        <v>0</v>
      </c>
      <c r="Y18" s="511">
        <v>0</v>
      </c>
      <c r="Z18" s="510">
        <v>158110</v>
      </c>
      <c r="AA18" s="509">
        <v>46607</v>
      </c>
      <c r="AB18" s="507">
        <v>29.477578900765288</v>
      </c>
      <c r="AC18" s="529">
        <v>46607</v>
      </c>
      <c r="AD18" s="507">
        <v>29.477578900765288</v>
      </c>
    </row>
    <row r="19" spans="2:30" ht="30" customHeight="1" x14ac:dyDescent="0.15">
      <c r="B19" s="513" t="s">
        <v>500</v>
      </c>
      <c r="C19" s="511">
        <v>0</v>
      </c>
      <c r="D19" s="511">
        <v>17439</v>
      </c>
      <c r="E19" s="511">
        <v>0</v>
      </c>
      <c r="F19" s="511">
        <v>176893</v>
      </c>
      <c r="G19" s="511">
        <v>194332</v>
      </c>
      <c r="H19" s="511">
        <v>0</v>
      </c>
      <c r="I19" s="511">
        <v>6519</v>
      </c>
      <c r="J19" s="511">
        <v>6519</v>
      </c>
      <c r="K19" s="511">
        <v>0</v>
      </c>
      <c r="L19" s="511">
        <v>0</v>
      </c>
      <c r="M19" s="530">
        <v>0</v>
      </c>
      <c r="N19" s="530">
        <v>0</v>
      </c>
      <c r="O19" s="511">
        <v>225165</v>
      </c>
      <c r="P19" s="511">
        <v>225165</v>
      </c>
      <c r="Q19" s="511">
        <v>0</v>
      </c>
      <c r="R19" s="511">
        <v>0</v>
      </c>
      <c r="S19" s="511">
        <v>13813</v>
      </c>
      <c r="T19" s="511">
        <v>0</v>
      </c>
      <c r="U19" s="511">
        <v>13813</v>
      </c>
      <c r="V19" s="511">
        <v>42</v>
      </c>
      <c r="W19" s="511">
        <v>429</v>
      </c>
      <c r="X19" s="511">
        <v>471</v>
      </c>
      <c r="Y19" s="511">
        <v>0</v>
      </c>
      <c r="Z19" s="510">
        <v>440300</v>
      </c>
      <c r="AA19" s="509">
        <v>31294</v>
      </c>
      <c r="AB19" s="507">
        <v>7.1074267544855783</v>
      </c>
      <c r="AC19" s="529">
        <v>31294</v>
      </c>
      <c r="AD19" s="507">
        <v>7.1074267544855783</v>
      </c>
    </row>
    <row r="20" spans="2:30" ht="30" customHeight="1" x14ac:dyDescent="0.15">
      <c r="B20" s="513" t="s">
        <v>499</v>
      </c>
      <c r="C20" s="511">
        <v>0</v>
      </c>
      <c r="D20" s="511">
        <v>6472</v>
      </c>
      <c r="E20" s="511">
        <v>0</v>
      </c>
      <c r="F20" s="511">
        <v>50378</v>
      </c>
      <c r="G20" s="511">
        <v>56850</v>
      </c>
      <c r="H20" s="511">
        <v>0</v>
      </c>
      <c r="I20" s="511">
        <v>6937</v>
      </c>
      <c r="J20" s="511">
        <v>6937</v>
      </c>
      <c r="K20" s="511">
        <v>1741</v>
      </c>
      <c r="L20" s="511">
        <v>0</v>
      </c>
      <c r="M20" s="530">
        <v>0</v>
      </c>
      <c r="N20" s="530">
        <v>0</v>
      </c>
      <c r="O20" s="511">
        <v>106129</v>
      </c>
      <c r="P20" s="511">
        <v>106129</v>
      </c>
      <c r="Q20" s="511">
        <v>0</v>
      </c>
      <c r="R20" s="511">
        <v>0</v>
      </c>
      <c r="S20" s="511">
        <v>8470</v>
      </c>
      <c r="T20" s="511">
        <v>6058</v>
      </c>
      <c r="U20" s="511">
        <v>14528</v>
      </c>
      <c r="V20" s="511">
        <v>0</v>
      </c>
      <c r="W20" s="511">
        <v>0</v>
      </c>
      <c r="X20" s="511">
        <v>0</v>
      </c>
      <c r="Y20" s="511">
        <v>0</v>
      </c>
      <c r="Z20" s="510">
        <v>186185</v>
      </c>
      <c r="AA20" s="509">
        <v>14942</v>
      </c>
      <c r="AB20" s="507">
        <v>8.0253511292531616</v>
      </c>
      <c r="AC20" s="529">
        <v>14942</v>
      </c>
      <c r="AD20" s="507">
        <v>8.0253511292531616</v>
      </c>
    </row>
    <row r="21" spans="2:30" ht="30" customHeight="1" x14ac:dyDescent="0.15">
      <c r="B21" s="513" t="s">
        <v>498</v>
      </c>
      <c r="C21" s="511">
        <v>0</v>
      </c>
      <c r="D21" s="511">
        <v>27151</v>
      </c>
      <c r="E21" s="511">
        <v>0</v>
      </c>
      <c r="F21" s="511">
        <v>64665</v>
      </c>
      <c r="G21" s="511">
        <v>91816</v>
      </c>
      <c r="H21" s="511">
        <v>0</v>
      </c>
      <c r="I21" s="511">
        <v>337</v>
      </c>
      <c r="J21" s="511">
        <v>337</v>
      </c>
      <c r="K21" s="511">
        <v>0</v>
      </c>
      <c r="L21" s="511">
        <v>0</v>
      </c>
      <c r="M21" s="530">
        <v>4980</v>
      </c>
      <c r="N21" s="530">
        <v>137370</v>
      </c>
      <c r="O21" s="511">
        <v>3599</v>
      </c>
      <c r="P21" s="511">
        <v>145949</v>
      </c>
      <c r="Q21" s="511">
        <v>0</v>
      </c>
      <c r="R21" s="511">
        <v>0</v>
      </c>
      <c r="S21" s="511">
        <v>19392</v>
      </c>
      <c r="T21" s="511">
        <v>1047</v>
      </c>
      <c r="U21" s="511">
        <v>20439</v>
      </c>
      <c r="V21" s="511">
        <v>99</v>
      </c>
      <c r="W21" s="511">
        <v>0</v>
      </c>
      <c r="X21" s="511">
        <v>99</v>
      </c>
      <c r="Y21" s="511">
        <v>0</v>
      </c>
      <c r="Z21" s="510">
        <v>258640</v>
      </c>
      <c r="AA21" s="509">
        <v>46642</v>
      </c>
      <c r="AB21" s="507">
        <v>18.033560160841326</v>
      </c>
      <c r="AC21" s="529">
        <v>184012</v>
      </c>
      <c r="AD21" s="507">
        <v>71.145994432415719</v>
      </c>
    </row>
    <row r="22" spans="2:30" ht="30" customHeight="1" x14ac:dyDescent="0.15">
      <c r="B22" s="513" t="s">
        <v>497</v>
      </c>
      <c r="C22" s="511">
        <v>477</v>
      </c>
      <c r="D22" s="511">
        <v>12391</v>
      </c>
      <c r="E22" s="511">
        <v>0</v>
      </c>
      <c r="F22" s="511">
        <v>60021</v>
      </c>
      <c r="G22" s="511">
        <v>72412</v>
      </c>
      <c r="H22" s="511">
        <v>0</v>
      </c>
      <c r="I22" s="511">
        <v>1838</v>
      </c>
      <c r="J22" s="511">
        <v>1838</v>
      </c>
      <c r="K22" s="511">
        <v>0</v>
      </c>
      <c r="L22" s="511">
        <v>31842</v>
      </c>
      <c r="M22" s="530">
        <v>0</v>
      </c>
      <c r="N22" s="530">
        <v>0</v>
      </c>
      <c r="O22" s="511">
        <v>10986</v>
      </c>
      <c r="P22" s="511">
        <v>42828</v>
      </c>
      <c r="Q22" s="511">
        <v>0</v>
      </c>
      <c r="R22" s="511">
        <v>0</v>
      </c>
      <c r="S22" s="511">
        <v>19144</v>
      </c>
      <c r="T22" s="511">
        <v>1403</v>
      </c>
      <c r="U22" s="511">
        <v>20547</v>
      </c>
      <c r="V22" s="511">
        <v>0</v>
      </c>
      <c r="W22" s="511">
        <v>393</v>
      </c>
      <c r="X22" s="511">
        <v>393</v>
      </c>
      <c r="Y22" s="511">
        <v>0</v>
      </c>
      <c r="Z22" s="510">
        <v>138495</v>
      </c>
      <c r="AA22" s="509">
        <v>31535</v>
      </c>
      <c r="AB22" s="507">
        <v>22.769775082132927</v>
      </c>
      <c r="AC22" s="529">
        <v>63377</v>
      </c>
      <c r="AD22" s="507">
        <v>45.761218816563776</v>
      </c>
    </row>
    <row r="23" spans="2:30" ht="30" customHeight="1" x14ac:dyDescent="0.15">
      <c r="B23" s="513" t="s">
        <v>496</v>
      </c>
      <c r="C23" s="511">
        <v>2449</v>
      </c>
      <c r="D23" s="511">
        <v>43767</v>
      </c>
      <c r="E23" s="511">
        <v>13004</v>
      </c>
      <c r="F23" s="511">
        <v>103539</v>
      </c>
      <c r="G23" s="511">
        <v>160310</v>
      </c>
      <c r="H23" s="511">
        <v>1297</v>
      </c>
      <c r="I23" s="511">
        <v>3220</v>
      </c>
      <c r="J23" s="511">
        <v>4517</v>
      </c>
      <c r="K23" s="511">
        <v>7649</v>
      </c>
      <c r="L23" s="511">
        <v>0</v>
      </c>
      <c r="M23" s="530">
        <v>960</v>
      </c>
      <c r="N23" s="530">
        <v>105900</v>
      </c>
      <c r="O23" s="511">
        <v>93913</v>
      </c>
      <c r="P23" s="511">
        <v>200773</v>
      </c>
      <c r="Q23" s="511">
        <v>0</v>
      </c>
      <c r="R23" s="511">
        <v>0</v>
      </c>
      <c r="S23" s="511">
        <v>9386</v>
      </c>
      <c r="T23" s="511">
        <v>26152</v>
      </c>
      <c r="U23" s="511">
        <v>35538</v>
      </c>
      <c r="V23" s="511">
        <v>244</v>
      </c>
      <c r="W23" s="511">
        <v>0</v>
      </c>
      <c r="X23" s="511">
        <v>244</v>
      </c>
      <c r="Y23" s="511">
        <v>8207</v>
      </c>
      <c r="Z23" s="510">
        <v>419687</v>
      </c>
      <c r="AA23" s="509">
        <v>54694</v>
      </c>
      <c r="AB23" s="507">
        <v>13.032092964518796</v>
      </c>
      <c r="AC23" s="529">
        <v>173598</v>
      </c>
      <c r="AD23" s="507">
        <v>41.363682935139764</v>
      </c>
    </row>
    <row r="24" spans="2:30" ht="30" customHeight="1" thickBot="1" x14ac:dyDescent="0.2">
      <c r="B24" s="506" t="s">
        <v>494</v>
      </c>
      <c r="C24" s="505">
        <v>0</v>
      </c>
      <c r="D24" s="505">
        <v>19695</v>
      </c>
      <c r="E24" s="505">
        <v>0</v>
      </c>
      <c r="F24" s="505">
        <v>106711</v>
      </c>
      <c r="G24" s="505">
        <v>126406</v>
      </c>
      <c r="H24" s="505">
        <v>65583</v>
      </c>
      <c r="I24" s="505">
        <v>0</v>
      </c>
      <c r="J24" s="505">
        <v>65583</v>
      </c>
      <c r="K24" s="505">
        <v>0</v>
      </c>
      <c r="L24" s="505">
        <v>0</v>
      </c>
      <c r="M24" s="528">
        <v>18687</v>
      </c>
      <c r="N24" s="528">
        <v>0</v>
      </c>
      <c r="O24" s="505">
        <v>0</v>
      </c>
      <c r="P24" s="505">
        <v>0</v>
      </c>
      <c r="Q24" s="505">
        <v>0</v>
      </c>
      <c r="R24" s="505">
        <v>0</v>
      </c>
      <c r="S24" s="505">
        <v>1121</v>
      </c>
      <c r="T24" s="505">
        <v>0</v>
      </c>
      <c r="U24" s="505">
        <v>1121</v>
      </c>
      <c r="V24" s="505">
        <v>0</v>
      </c>
      <c r="W24" s="505">
        <v>0</v>
      </c>
      <c r="X24" s="505">
        <v>0</v>
      </c>
      <c r="Y24" s="505">
        <v>0</v>
      </c>
      <c r="Z24" s="504">
        <v>193110</v>
      </c>
      <c r="AA24" s="503">
        <v>86399</v>
      </c>
      <c r="AB24" s="501">
        <v>44.740821293563258</v>
      </c>
      <c r="AC24" s="527">
        <v>86399</v>
      </c>
      <c r="AD24" s="501">
        <v>44.740821293563258</v>
      </c>
    </row>
    <row r="25" spans="2:30" s="494" customFormat="1" ht="30" customHeight="1" x14ac:dyDescent="0.15">
      <c r="B25" s="500" t="s">
        <v>493</v>
      </c>
      <c r="C25" s="499">
        <v>279791</v>
      </c>
      <c r="D25" s="499">
        <v>1301968</v>
      </c>
      <c r="E25" s="499">
        <v>275213</v>
      </c>
      <c r="F25" s="526">
        <v>4757125</v>
      </c>
      <c r="G25" s="526">
        <v>6334306</v>
      </c>
      <c r="H25" s="499">
        <v>114649</v>
      </c>
      <c r="I25" s="499">
        <v>87382</v>
      </c>
      <c r="J25" s="499">
        <v>202031</v>
      </c>
      <c r="K25" s="499">
        <v>60104</v>
      </c>
      <c r="L25" s="499">
        <v>40187</v>
      </c>
      <c r="M25" s="499">
        <v>37374</v>
      </c>
      <c r="N25" s="499">
        <v>636071</v>
      </c>
      <c r="O25" s="526">
        <v>1423676</v>
      </c>
      <c r="P25" s="526">
        <v>2118621</v>
      </c>
      <c r="Q25" s="499">
        <v>26</v>
      </c>
      <c r="R25" s="499">
        <v>39</v>
      </c>
      <c r="S25" s="499">
        <v>203123</v>
      </c>
      <c r="T25" s="499">
        <v>205337</v>
      </c>
      <c r="U25" s="499">
        <v>408460</v>
      </c>
      <c r="V25" s="499">
        <v>7299</v>
      </c>
      <c r="W25" s="499">
        <v>7415</v>
      </c>
      <c r="X25" s="499">
        <v>14714</v>
      </c>
      <c r="Y25" s="499">
        <v>237636</v>
      </c>
      <c r="Z25" s="525">
        <v>9655728</v>
      </c>
      <c r="AA25" s="524">
        <v>1627039</v>
      </c>
      <c r="AB25" s="495">
        <v>16.850505730898799</v>
      </c>
      <c r="AC25" s="523">
        <v>2578510</v>
      </c>
      <c r="AD25" s="495">
        <v>26.704459777657362</v>
      </c>
    </row>
    <row r="26" spans="2:30" ht="30" customHeight="1" x14ac:dyDescent="0.15">
      <c r="B26" s="493"/>
      <c r="C26" s="493"/>
      <c r="D26" s="493"/>
      <c r="E26" s="493"/>
      <c r="F26" s="493"/>
      <c r="G26" s="493"/>
      <c r="H26" s="493"/>
      <c r="I26" s="493"/>
      <c r="J26" s="493"/>
      <c r="K26" s="493"/>
      <c r="L26" s="493"/>
      <c r="M26" s="493"/>
      <c r="N26" s="493"/>
      <c r="O26" s="493"/>
      <c r="P26" s="493"/>
      <c r="Q26" s="493"/>
      <c r="R26" s="493"/>
      <c r="S26" s="493"/>
      <c r="T26" s="493"/>
      <c r="U26" s="493"/>
      <c r="V26" s="493"/>
      <c r="W26" s="493"/>
      <c r="X26" s="493"/>
      <c r="Y26" s="493"/>
      <c r="Z26" s="493"/>
      <c r="AA26" s="493"/>
    </row>
    <row r="27" spans="2:30" ht="30" customHeight="1" x14ac:dyDescent="0.15">
      <c r="B27" s="492"/>
      <c r="C27" s="492"/>
      <c r="D27" s="491"/>
      <c r="E27" s="491"/>
      <c r="F27" s="491"/>
      <c r="G27" s="491"/>
      <c r="H27" s="492"/>
      <c r="I27" s="492"/>
      <c r="J27" s="492"/>
      <c r="K27" s="491"/>
      <c r="L27" s="491"/>
      <c r="M27" s="491"/>
      <c r="N27" s="491"/>
      <c r="O27" s="491"/>
      <c r="P27" s="491"/>
      <c r="Q27" s="492"/>
      <c r="R27" s="492"/>
      <c r="S27" s="492"/>
      <c r="T27" s="492"/>
      <c r="U27" s="492"/>
      <c r="V27" s="492"/>
      <c r="W27" s="492"/>
      <c r="X27" s="492"/>
      <c r="Y27" s="492"/>
      <c r="Z27" s="492"/>
      <c r="AA27" s="492"/>
    </row>
    <row r="28" spans="2:30" ht="30" customHeight="1" x14ac:dyDescent="0.15">
      <c r="B28" s="492"/>
      <c r="C28" s="492"/>
      <c r="D28" s="491"/>
      <c r="E28" s="491"/>
      <c r="F28" s="491"/>
      <c r="G28" s="491"/>
      <c r="H28" s="492"/>
      <c r="I28" s="492"/>
      <c r="J28" s="492"/>
      <c r="K28" s="492"/>
      <c r="L28" s="491"/>
      <c r="M28" s="491"/>
      <c r="N28" s="491"/>
      <c r="O28" s="491"/>
      <c r="P28" s="491"/>
      <c r="Q28" s="492"/>
      <c r="R28" s="492"/>
      <c r="S28" s="492"/>
      <c r="T28" s="492"/>
      <c r="U28" s="492"/>
      <c r="V28" s="492"/>
      <c r="W28" s="492"/>
      <c r="X28" s="492"/>
      <c r="Y28" s="492"/>
      <c r="Z28" s="492"/>
      <c r="AA28" s="492"/>
    </row>
    <row r="29" spans="2:30" ht="30" customHeight="1" x14ac:dyDescent="0.15">
      <c r="D29" s="491"/>
      <c r="E29" s="491"/>
      <c r="F29" s="491"/>
      <c r="G29" s="491"/>
      <c r="K29" s="491"/>
      <c r="L29" s="491"/>
      <c r="M29" s="491"/>
      <c r="N29" s="491"/>
      <c r="O29" s="491"/>
      <c r="P29" s="491"/>
      <c r="Y29" s="491"/>
      <c r="Z29" s="491"/>
      <c r="AA29" s="491"/>
    </row>
    <row r="30" spans="2:30" ht="30" customHeight="1" x14ac:dyDescent="0.15">
      <c r="C30" s="491"/>
      <c r="D30" s="491"/>
      <c r="E30" s="491"/>
      <c r="F30" s="491"/>
      <c r="G30" s="491"/>
      <c r="H30" s="491"/>
      <c r="I30" s="491"/>
      <c r="J30" s="491"/>
      <c r="K30" s="491"/>
      <c r="L30" s="491"/>
      <c r="M30" s="491"/>
      <c r="N30" s="491"/>
      <c r="O30" s="491"/>
      <c r="P30" s="491"/>
      <c r="Q30" s="491"/>
      <c r="R30" s="491"/>
      <c r="S30" s="491"/>
      <c r="T30" s="491"/>
      <c r="U30" s="491"/>
      <c r="V30" s="491"/>
      <c r="W30" s="491"/>
      <c r="X30" s="491"/>
      <c r="Y30" s="491"/>
      <c r="Z30" s="491"/>
      <c r="AA30" s="491"/>
    </row>
  </sheetData>
  <mergeCells count="9">
    <mergeCell ref="B3:B5"/>
    <mergeCell ref="C3:AD3"/>
    <mergeCell ref="D4:G4"/>
    <mergeCell ref="H4:J4"/>
    <mergeCell ref="L4:P4"/>
    <mergeCell ref="S4:U4"/>
    <mergeCell ref="V4:X4"/>
    <mergeCell ref="AA4:AB4"/>
    <mergeCell ref="AC4:AD4"/>
  </mergeCells>
  <phoneticPr fontId="4"/>
  <pageMargins left="0.55118110236220474" right="0.19685039370078741" top="1.0236220472440944" bottom="0.70866141732283472" header="0.51181102362204722" footer="0.51181102362204722"/>
  <pageSetup paperSize="9" scale="63" orientation="landscape" r:id="rId1"/>
  <headerFooter alignWithMargins="0">
    <oddFooter>&amp;C12</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1"/>
  <sheetViews>
    <sheetView view="pageBreakPreview" zoomScale="70" zoomScaleNormal="70" zoomScaleSheetLayoutView="70" workbookViewId="0">
      <selection activeCell="AL17" sqref="AL17"/>
    </sheetView>
  </sheetViews>
  <sheetFormatPr defaultRowHeight="13.5" x14ac:dyDescent="0.15"/>
  <cols>
    <col min="1" max="1" width="3.375" style="536" customWidth="1"/>
    <col min="2" max="2" width="9.125" style="536" customWidth="1"/>
    <col min="3" max="4" width="4.625" style="537" customWidth="1"/>
    <col min="5" max="5" width="4.375" style="536" customWidth="1"/>
    <col min="6" max="6" width="4.875" style="536" customWidth="1"/>
    <col min="7" max="7" width="6.875" style="536" customWidth="1"/>
    <col min="8" max="9" width="4.625" style="536" customWidth="1"/>
    <col min="10" max="10" width="6.25" style="536" customWidth="1"/>
    <col min="11" max="11" width="6.75" style="536" customWidth="1"/>
    <col min="12" max="25" width="4.625" style="536" customWidth="1"/>
    <col min="26" max="27" width="6.625" style="536" customWidth="1"/>
    <col min="28" max="33" width="6.875" style="536" customWidth="1"/>
    <col min="34" max="43" width="6.5" style="536" customWidth="1"/>
    <col min="44" max="16384" width="9" style="536"/>
  </cols>
  <sheetData>
    <row r="1" spans="1:39" ht="32.25" x14ac:dyDescent="0.15">
      <c r="A1" s="622"/>
      <c r="B1" s="621" t="s">
        <v>600</v>
      </c>
      <c r="C1" s="540"/>
      <c r="D1" s="540"/>
      <c r="E1" s="539"/>
      <c r="F1" s="539"/>
      <c r="G1" s="539"/>
      <c r="H1" s="539"/>
      <c r="I1" s="539"/>
      <c r="J1" s="539"/>
      <c r="K1" s="539"/>
      <c r="L1" s="539"/>
      <c r="M1" s="539"/>
      <c r="N1" s="539"/>
      <c r="O1" s="539"/>
      <c r="P1" s="539"/>
      <c r="Q1" s="539"/>
      <c r="R1" s="539"/>
      <c r="S1" s="539"/>
      <c r="T1" s="539"/>
      <c r="U1" s="539"/>
      <c r="V1" s="539"/>
      <c r="W1" s="539"/>
      <c r="X1" s="539"/>
      <c r="Y1" s="539"/>
      <c r="Z1" s="539"/>
      <c r="AA1" s="539"/>
      <c r="AB1" s="539"/>
      <c r="AC1" s="539"/>
      <c r="AD1" s="539"/>
      <c r="AE1" s="539"/>
      <c r="AF1" s="539"/>
      <c r="AG1" s="539"/>
    </row>
    <row r="2" spans="1:39" ht="24" x14ac:dyDescent="0.15">
      <c r="A2" s="620"/>
      <c r="B2" s="908" t="s">
        <v>364</v>
      </c>
      <c r="C2" s="892" t="s">
        <v>599</v>
      </c>
      <c r="D2" s="892"/>
      <c r="E2" s="892" t="s">
        <v>598</v>
      </c>
      <c r="F2" s="892" t="s">
        <v>597</v>
      </c>
      <c r="G2" s="892" t="s">
        <v>596</v>
      </c>
      <c r="H2" s="892"/>
      <c r="I2" s="892"/>
      <c r="J2" s="892"/>
      <c r="K2" s="892"/>
      <c r="L2" s="892" t="s">
        <v>595</v>
      </c>
      <c r="M2" s="892"/>
      <c r="N2" s="892"/>
      <c r="O2" s="892"/>
      <c r="P2" s="892"/>
      <c r="Q2" s="892"/>
      <c r="R2" s="892"/>
      <c r="S2" s="892"/>
      <c r="T2" s="892"/>
      <c r="U2" s="892"/>
      <c r="V2" s="892"/>
      <c r="W2" s="892"/>
      <c r="X2" s="892"/>
      <c r="Y2" s="892"/>
      <c r="Z2" s="892" t="s">
        <v>594</v>
      </c>
      <c r="AA2" s="896"/>
      <c r="AB2" s="895" t="s">
        <v>593</v>
      </c>
      <c r="AC2" s="892"/>
      <c r="AD2" s="892"/>
      <c r="AE2" s="892" t="s">
        <v>592</v>
      </c>
      <c r="AF2" s="892"/>
      <c r="AG2" s="892"/>
    </row>
    <row r="3" spans="1:39" s="615" customFormat="1" ht="31.5" customHeight="1" x14ac:dyDescent="0.15">
      <c r="B3" s="909"/>
      <c r="C3" s="594" t="s">
        <v>591</v>
      </c>
      <c r="D3" s="594" t="s">
        <v>590</v>
      </c>
      <c r="E3" s="892"/>
      <c r="F3" s="892"/>
      <c r="G3" s="594" t="s">
        <v>23</v>
      </c>
      <c r="H3" s="594" t="s">
        <v>589</v>
      </c>
      <c r="I3" s="594" t="s">
        <v>588</v>
      </c>
      <c r="J3" s="594" t="s">
        <v>587</v>
      </c>
      <c r="K3" s="594" t="s">
        <v>586</v>
      </c>
      <c r="L3" s="618" t="s">
        <v>585</v>
      </c>
      <c r="M3" s="618" t="s">
        <v>584</v>
      </c>
      <c r="N3" s="618" t="s">
        <v>583</v>
      </c>
      <c r="O3" s="618" t="s">
        <v>582</v>
      </c>
      <c r="P3" s="619" t="s">
        <v>581</v>
      </c>
      <c r="Q3" s="619" t="s">
        <v>580</v>
      </c>
      <c r="R3" s="619" t="s">
        <v>579</v>
      </c>
      <c r="S3" s="618" t="s">
        <v>578</v>
      </c>
      <c r="T3" s="618" t="s">
        <v>577</v>
      </c>
      <c r="U3" s="618" t="s">
        <v>576</v>
      </c>
      <c r="V3" s="618" t="s">
        <v>575</v>
      </c>
      <c r="W3" s="594" t="s">
        <v>574</v>
      </c>
      <c r="X3" s="618" t="s">
        <v>573</v>
      </c>
      <c r="Y3" s="618" t="s">
        <v>572</v>
      </c>
      <c r="Z3" s="594" t="s">
        <v>571</v>
      </c>
      <c r="AA3" s="617" t="s">
        <v>570</v>
      </c>
      <c r="AB3" s="616" t="s">
        <v>569</v>
      </c>
      <c r="AC3" s="594" t="s">
        <v>568</v>
      </c>
      <c r="AD3" s="594" t="s">
        <v>567</v>
      </c>
      <c r="AE3" s="594" t="s">
        <v>569</v>
      </c>
      <c r="AF3" s="594" t="s">
        <v>568</v>
      </c>
      <c r="AG3" s="594" t="s">
        <v>567</v>
      </c>
    </row>
    <row r="4" spans="1:39" s="572" customFormat="1" ht="21" x14ac:dyDescent="0.15">
      <c r="A4" s="560"/>
      <c r="B4" s="595" t="s">
        <v>349</v>
      </c>
      <c r="C4" s="594">
        <v>1</v>
      </c>
      <c r="D4" s="594">
        <v>0</v>
      </c>
      <c r="E4" s="594" t="s">
        <v>545</v>
      </c>
      <c r="F4" s="594"/>
      <c r="G4" s="546">
        <f>1000*1.1</f>
        <v>1100</v>
      </c>
      <c r="H4" s="563" t="s">
        <v>23</v>
      </c>
      <c r="I4" s="563" t="s">
        <v>23</v>
      </c>
      <c r="J4" s="563" t="s">
        <v>23</v>
      </c>
      <c r="K4" s="563" t="s">
        <v>23</v>
      </c>
      <c r="L4" s="912">
        <f>22*1.1</f>
        <v>24.200000000000003</v>
      </c>
      <c r="M4" s="912"/>
      <c r="N4" s="912"/>
      <c r="O4" s="912"/>
      <c r="P4" s="608">
        <f>105*1.1</f>
        <v>115.50000000000001</v>
      </c>
      <c r="Q4" s="608">
        <f>113*1.1</f>
        <v>124.30000000000001</v>
      </c>
      <c r="R4" s="894">
        <f>140*1.1</f>
        <v>154</v>
      </c>
      <c r="S4" s="894"/>
      <c r="T4" s="894">
        <f>165*1.1</f>
        <v>181.50000000000003</v>
      </c>
      <c r="U4" s="894"/>
      <c r="V4" s="608">
        <f>185*1.1</f>
        <v>203.50000000000003</v>
      </c>
      <c r="W4" s="894">
        <f>210*1.1</f>
        <v>231.00000000000003</v>
      </c>
      <c r="X4" s="894"/>
      <c r="Y4" s="894"/>
      <c r="Z4" s="614">
        <v>0</v>
      </c>
      <c r="AA4" s="613">
        <v>0</v>
      </c>
      <c r="AB4" s="547">
        <f>ROUNDDOWN(G4+L4*10,0)</f>
        <v>1342</v>
      </c>
      <c r="AC4" s="546">
        <f>ROUNDDOWN(G4+L4*10+P4*10,0)</f>
        <v>2497</v>
      </c>
      <c r="AD4" s="546">
        <f>ROUNDDOWN(G4+L4*10+P4*10+Q4*10,0)</f>
        <v>3740</v>
      </c>
      <c r="AE4" s="546">
        <f>AB4</f>
        <v>1342</v>
      </c>
      <c r="AF4" s="546">
        <f>AC4</f>
        <v>2497</v>
      </c>
      <c r="AG4" s="546">
        <f>AD4</f>
        <v>3740</v>
      </c>
    </row>
    <row r="5" spans="1:39" s="572" customFormat="1" ht="21" x14ac:dyDescent="0.15">
      <c r="A5" s="560"/>
      <c r="B5" s="595" t="s">
        <v>348</v>
      </c>
      <c r="C5" s="594">
        <v>1</v>
      </c>
      <c r="D5" s="594">
        <v>0</v>
      </c>
      <c r="E5" s="594" t="s">
        <v>545</v>
      </c>
      <c r="F5" s="594"/>
      <c r="G5" s="563" t="s">
        <v>23</v>
      </c>
      <c r="H5" s="546">
        <v>828</v>
      </c>
      <c r="I5" s="563" t="s">
        <v>23</v>
      </c>
      <c r="J5" s="563" t="s">
        <v>23</v>
      </c>
      <c r="K5" s="563" t="s">
        <v>23</v>
      </c>
      <c r="L5" s="594" t="s">
        <v>23</v>
      </c>
      <c r="M5" s="892">
        <v>130</v>
      </c>
      <c r="N5" s="892"/>
      <c r="O5" s="892"/>
      <c r="P5" s="594">
        <v>183</v>
      </c>
      <c r="Q5" s="892">
        <v>231</v>
      </c>
      <c r="R5" s="892"/>
      <c r="S5" s="892"/>
      <c r="T5" s="892">
        <v>240</v>
      </c>
      <c r="U5" s="892"/>
      <c r="V5" s="892"/>
      <c r="W5" s="892"/>
      <c r="X5" s="594">
        <v>267</v>
      </c>
      <c r="Y5" s="594">
        <v>272</v>
      </c>
      <c r="Z5" s="592">
        <v>63</v>
      </c>
      <c r="AA5" s="591">
        <v>115</v>
      </c>
      <c r="AB5" s="547">
        <v>1546</v>
      </c>
      <c r="AC5" s="546">
        <v>3383</v>
      </c>
      <c r="AD5" s="546">
        <v>5693</v>
      </c>
      <c r="AE5" s="546">
        <v>1598</v>
      </c>
      <c r="AF5" s="546">
        <v>3435</v>
      </c>
      <c r="AG5" s="546">
        <v>5745</v>
      </c>
    </row>
    <row r="6" spans="1:39" x14ac:dyDescent="0.15">
      <c r="B6" s="910" t="s">
        <v>347</v>
      </c>
      <c r="C6" s="892">
        <v>1</v>
      </c>
      <c r="D6" s="892">
        <v>1</v>
      </c>
      <c r="E6" s="892" t="s">
        <v>554</v>
      </c>
      <c r="F6" s="586" t="s">
        <v>553</v>
      </c>
      <c r="G6" s="580" t="s">
        <v>23</v>
      </c>
      <c r="H6" s="580" t="s">
        <v>23</v>
      </c>
      <c r="I6" s="580" t="s">
        <v>23</v>
      </c>
      <c r="J6" s="580" t="s">
        <v>23</v>
      </c>
      <c r="K6" s="581">
        <f>1250*1.1</f>
        <v>1375</v>
      </c>
      <c r="L6" s="586" t="s">
        <v>23</v>
      </c>
      <c r="M6" s="586" t="s">
        <v>23</v>
      </c>
      <c r="N6" s="586" t="s">
        <v>23</v>
      </c>
      <c r="O6" s="585" t="s">
        <v>23</v>
      </c>
      <c r="P6" s="911">
        <f>128*1.1</f>
        <v>140.80000000000001</v>
      </c>
      <c r="Q6" s="911"/>
      <c r="R6" s="911">
        <f>136*1.1</f>
        <v>149.60000000000002</v>
      </c>
      <c r="S6" s="911"/>
      <c r="T6" s="911"/>
      <c r="U6" s="911"/>
      <c r="V6" s="911">
        <f>140*1.1</f>
        <v>154</v>
      </c>
      <c r="W6" s="911"/>
      <c r="X6" s="585">
        <f>138*1.1</f>
        <v>151.80000000000001</v>
      </c>
      <c r="Y6" s="585">
        <f>128*1.1</f>
        <v>140.80000000000001</v>
      </c>
      <c r="Z6" s="612">
        <f>110*1.1</f>
        <v>121.00000000000001</v>
      </c>
      <c r="AA6" s="611"/>
      <c r="AB6" s="602">
        <f>ROUNDDOWN(K6,-1)+ROUNDDOWN(Z6,-1)</f>
        <v>1490</v>
      </c>
      <c r="AC6" s="581">
        <f>ROUNDDOWN(K6+P6*10,-1)+ROUNDDOWN(Z6,-1)</f>
        <v>2900</v>
      </c>
      <c r="AD6" s="581">
        <f>ROUNDDOWN(K6+P6*20,-1)+ROUNDDOWN(Z6,-1)</f>
        <v>4310</v>
      </c>
      <c r="AE6" s="580" t="s">
        <v>551</v>
      </c>
      <c r="AF6" s="580" t="s">
        <v>551</v>
      </c>
      <c r="AG6" s="580" t="s">
        <v>551</v>
      </c>
    </row>
    <row r="7" spans="1:39" x14ac:dyDescent="0.15">
      <c r="B7" s="910"/>
      <c r="C7" s="892"/>
      <c r="D7" s="892"/>
      <c r="E7" s="892"/>
      <c r="F7" s="579" t="s">
        <v>552</v>
      </c>
      <c r="G7" s="574" t="s">
        <v>23</v>
      </c>
      <c r="H7" s="574" t="s">
        <v>23</v>
      </c>
      <c r="I7" s="574" t="s">
        <v>23</v>
      </c>
      <c r="J7" s="574" t="s">
        <v>23</v>
      </c>
      <c r="K7" s="573">
        <f>1720*1.1</f>
        <v>1892.0000000000002</v>
      </c>
      <c r="L7" s="579" t="s">
        <v>23</v>
      </c>
      <c r="M7" s="579" t="s">
        <v>23</v>
      </c>
      <c r="N7" s="579" t="s">
        <v>23</v>
      </c>
      <c r="O7" s="578" t="s">
        <v>23</v>
      </c>
      <c r="P7" s="901">
        <f>128*1.1</f>
        <v>140.80000000000001</v>
      </c>
      <c r="Q7" s="901"/>
      <c r="R7" s="901">
        <f>136*1.1</f>
        <v>149.60000000000002</v>
      </c>
      <c r="S7" s="901"/>
      <c r="T7" s="901"/>
      <c r="U7" s="901"/>
      <c r="V7" s="901">
        <f>140*1.1</f>
        <v>154</v>
      </c>
      <c r="W7" s="901"/>
      <c r="X7" s="578">
        <f>138*1.1</f>
        <v>151.80000000000001</v>
      </c>
      <c r="Y7" s="578">
        <f>128*1.1</f>
        <v>140.80000000000001</v>
      </c>
      <c r="Z7" s="610"/>
      <c r="AA7" s="609">
        <f>210*1.1</f>
        <v>231.00000000000003</v>
      </c>
      <c r="AB7" s="575" t="s">
        <v>551</v>
      </c>
      <c r="AC7" s="574" t="s">
        <v>551</v>
      </c>
      <c r="AD7" s="574" t="s">
        <v>551</v>
      </c>
      <c r="AE7" s="573">
        <f>ROUNDDOWN(K7,-1)+ROUNDDOWN(AA7,-1)</f>
        <v>2120</v>
      </c>
      <c r="AF7" s="573">
        <f>ROUNDDOWN(K7+P7*10,-1)+ROUNDDOWN(AA7,-1)</f>
        <v>3530</v>
      </c>
      <c r="AG7" s="573">
        <f>ROUNDDOWN(K7+P7*20,-1)+ROUNDDOWN(AA7,-1)</f>
        <v>4930</v>
      </c>
    </row>
    <row r="8" spans="1:39" ht="21" x14ac:dyDescent="0.15">
      <c r="A8" s="560"/>
      <c r="B8" s="595" t="s">
        <v>566</v>
      </c>
      <c r="C8" s="594">
        <v>1</v>
      </c>
      <c r="D8" s="594">
        <v>4</v>
      </c>
      <c r="E8" s="594" t="s">
        <v>548</v>
      </c>
      <c r="F8" s="594"/>
      <c r="G8" s="571" t="s">
        <v>547</v>
      </c>
      <c r="H8" s="571" t="s">
        <v>547</v>
      </c>
      <c r="I8" s="571" t="s">
        <v>547</v>
      </c>
      <c r="J8" s="571" t="s">
        <v>547</v>
      </c>
      <c r="K8" s="570">
        <v>1780</v>
      </c>
      <c r="L8" s="594" t="s">
        <v>547</v>
      </c>
      <c r="M8" s="593" t="s">
        <v>547</v>
      </c>
      <c r="N8" s="593" t="s">
        <v>547</v>
      </c>
      <c r="O8" s="593" t="s">
        <v>547</v>
      </c>
      <c r="P8" s="894">
        <v>209</v>
      </c>
      <c r="Q8" s="894"/>
      <c r="R8" s="894"/>
      <c r="S8" s="894"/>
      <c r="T8" s="894"/>
      <c r="U8" s="894"/>
      <c r="V8" s="894"/>
      <c r="W8" s="894"/>
      <c r="X8" s="894"/>
      <c r="Y8" s="894"/>
      <c r="Z8" s="592">
        <v>83</v>
      </c>
      <c r="AA8" s="591">
        <v>167</v>
      </c>
      <c r="AB8" s="569">
        <v>1860</v>
      </c>
      <c r="AC8" s="546">
        <v>3950</v>
      </c>
      <c r="AD8" s="546">
        <v>6040</v>
      </c>
      <c r="AE8" s="546">
        <v>1940</v>
      </c>
      <c r="AF8" s="546">
        <v>4030</v>
      </c>
      <c r="AG8" s="546">
        <v>6120</v>
      </c>
    </row>
    <row r="9" spans="1:39" ht="21" x14ac:dyDescent="0.15">
      <c r="A9" s="560"/>
      <c r="B9" s="595" t="s">
        <v>345</v>
      </c>
      <c r="C9" s="594">
        <v>1</v>
      </c>
      <c r="D9" s="594">
        <v>0</v>
      </c>
      <c r="E9" s="594" t="s">
        <v>545</v>
      </c>
      <c r="F9" s="594"/>
      <c r="G9" s="563" t="s">
        <v>23</v>
      </c>
      <c r="H9" s="563" t="s">
        <v>23</v>
      </c>
      <c r="I9" s="563" t="s">
        <v>23</v>
      </c>
      <c r="J9" s="563" t="s">
        <v>23</v>
      </c>
      <c r="K9" s="546">
        <v>2420</v>
      </c>
      <c r="L9" s="594" t="s">
        <v>23</v>
      </c>
      <c r="M9" s="593" t="s">
        <v>23</v>
      </c>
      <c r="N9" s="593" t="s">
        <v>23</v>
      </c>
      <c r="O9" s="593" t="s">
        <v>23</v>
      </c>
      <c r="P9" s="608">
        <v>286</v>
      </c>
      <c r="Q9" s="894">
        <v>324</v>
      </c>
      <c r="R9" s="894"/>
      <c r="S9" s="894"/>
      <c r="T9" s="894">
        <v>363</v>
      </c>
      <c r="U9" s="894"/>
      <c r="V9" s="894">
        <v>401</v>
      </c>
      <c r="W9" s="894"/>
      <c r="X9" s="894"/>
      <c r="Y9" s="894"/>
      <c r="Z9" s="607">
        <v>143</v>
      </c>
      <c r="AA9" s="606">
        <v>220</v>
      </c>
      <c r="AB9" s="547">
        <v>2563</v>
      </c>
      <c r="AC9" s="566">
        <v>5423</v>
      </c>
      <c r="AD9" s="566">
        <v>8668</v>
      </c>
      <c r="AE9" s="566">
        <v>2640</v>
      </c>
      <c r="AF9" s="566">
        <v>5500</v>
      </c>
      <c r="AG9" s="566">
        <v>8745</v>
      </c>
    </row>
    <row r="10" spans="1:39" s="572" customFormat="1" x14ac:dyDescent="0.15">
      <c r="B10" s="910" t="s">
        <v>344</v>
      </c>
      <c r="C10" s="897">
        <v>1</v>
      </c>
      <c r="D10" s="897">
        <v>0</v>
      </c>
      <c r="E10" s="892" t="s">
        <v>554</v>
      </c>
      <c r="F10" s="586" t="s">
        <v>553</v>
      </c>
      <c r="G10" s="580" t="s">
        <v>23</v>
      </c>
      <c r="H10" s="580" t="s">
        <v>23</v>
      </c>
      <c r="I10" s="580" t="s">
        <v>23</v>
      </c>
      <c r="J10" s="581">
        <v>1144</v>
      </c>
      <c r="K10" s="585" t="s">
        <v>23</v>
      </c>
      <c r="L10" s="586" t="s">
        <v>23</v>
      </c>
      <c r="M10" s="585" t="s">
        <v>23</v>
      </c>
      <c r="N10" s="585" t="s">
        <v>23</v>
      </c>
      <c r="O10" s="605">
        <v>157</v>
      </c>
      <c r="P10" s="903">
        <v>179</v>
      </c>
      <c r="Q10" s="903"/>
      <c r="R10" s="903"/>
      <c r="S10" s="903"/>
      <c r="T10" s="903">
        <v>200</v>
      </c>
      <c r="U10" s="903"/>
      <c r="V10" s="903"/>
      <c r="W10" s="903"/>
      <c r="X10" s="903">
        <v>204</v>
      </c>
      <c r="Y10" s="903"/>
      <c r="Z10" s="584">
        <v>0</v>
      </c>
      <c r="AA10" s="583"/>
      <c r="AB10" s="602">
        <v>1458</v>
      </c>
      <c r="AC10" s="604">
        <v>3251</v>
      </c>
      <c r="AD10" s="604">
        <v>5044</v>
      </c>
      <c r="AE10" s="580" t="s">
        <v>551</v>
      </c>
      <c r="AF10" s="580" t="s">
        <v>551</v>
      </c>
      <c r="AG10" s="580" t="s">
        <v>551</v>
      </c>
    </row>
    <row r="11" spans="1:39" s="572" customFormat="1" ht="14.25" customHeight="1" x14ac:dyDescent="0.15">
      <c r="B11" s="910"/>
      <c r="C11" s="898"/>
      <c r="D11" s="898"/>
      <c r="E11" s="892"/>
      <c r="F11" s="579" t="s">
        <v>552</v>
      </c>
      <c r="G11" s="574" t="s">
        <v>23</v>
      </c>
      <c r="H11" s="574" t="s">
        <v>23</v>
      </c>
      <c r="I11" s="574" t="s">
        <v>23</v>
      </c>
      <c r="J11" s="574" t="s">
        <v>23</v>
      </c>
      <c r="K11" s="573">
        <v>2530</v>
      </c>
      <c r="L11" s="579" t="s">
        <v>23</v>
      </c>
      <c r="M11" s="579" t="s">
        <v>23</v>
      </c>
      <c r="N11" s="579" t="s">
        <v>23</v>
      </c>
      <c r="O11" s="579" t="s">
        <v>23</v>
      </c>
      <c r="P11" s="893">
        <v>179</v>
      </c>
      <c r="Q11" s="893"/>
      <c r="R11" s="893"/>
      <c r="S11" s="893"/>
      <c r="T11" s="893">
        <v>200</v>
      </c>
      <c r="U11" s="893"/>
      <c r="V11" s="893"/>
      <c r="W11" s="893"/>
      <c r="X11" s="893">
        <v>204</v>
      </c>
      <c r="Y11" s="893"/>
      <c r="Z11" s="577"/>
      <c r="AA11" s="576">
        <v>0</v>
      </c>
      <c r="AB11" s="575" t="s">
        <v>551</v>
      </c>
      <c r="AC11" s="574" t="s">
        <v>551</v>
      </c>
      <c r="AD11" s="574" t="s">
        <v>551</v>
      </c>
      <c r="AE11" s="603">
        <f>K11+AA11</f>
        <v>2530</v>
      </c>
      <c r="AF11" s="603">
        <v>4323</v>
      </c>
      <c r="AG11" s="603">
        <v>6116</v>
      </c>
    </row>
    <row r="12" spans="1:39" ht="11.25" customHeight="1" x14ac:dyDescent="0.15">
      <c r="B12" s="910" t="s">
        <v>343</v>
      </c>
      <c r="C12" s="897">
        <v>1</v>
      </c>
      <c r="D12" s="897">
        <v>0</v>
      </c>
      <c r="E12" s="892" t="s">
        <v>554</v>
      </c>
      <c r="F12" s="586" t="s">
        <v>553</v>
      </c>
      <c r="G12" s="580" t="s">
        <v>23</v>
      </c>
      <c r="H12" s="580" t="s">
        <v>23</v>
      </c>
      <c r="I12" s="580" t="s">
        <v>23</v>
      </c>
      <c r="J12" s="580" t="s">
        <v>23</v>
      </c>
      <c r="K12" s="581">
        <f>ROUNDDOWN(1660*1.1,0)</f>
        <v>1826</v>
      </c>
      <c r="L12" s="586" t="s">
        <v>23</v>
      </c>
      <c r="M12" s="585" t="s">
        <v>23</v>
      </c>
      <c r="N12" s="585" t="s">
        <v>23</v>
      </c>
      <c r="O12" s="585" t="s">
        <v>23</v>
      </c>
      <c r="P12" s="913">
        <f>183*1.1</f>
        <v>201.3</v>
      </c>
      <c r="Q12" s="913"/>
      <c r="R12" s="913"/>
      <c r="S12" s="913"/>
      <c r="T12" s="913"/>
      <c r="U12" s="913"/>
      <c r="V12" s="913"/>
      <c r="W12" s="913"/>
      <c r="X12" s="913"/>
      <c r="Y12" s="913"/>
      <c r="Z12" s="584">
        <f>ROUNDDOWN(60*1.1,0)</f>
        <v>66</v>
      </c>
      <c r="AA12" s="583"/>
      <c r="AB12" s="582">
        <f>ROUNDDOWN(K12+Z12,0)</f>
        <v>1892</v>
      </c>
      <c r="AC12" s="581">
        <f>ROUNDDOWN(K12+Z12+P12*10,0)</f>
        <v>3905</v>
      </c>
      <c r="AD12" s="581">
        <f>ROUNDDOWN(K12+Z12+P12*20,0)</f>
        <v>5918</v>
      </c>
      <c r="AE12" s="580" t="s">
        <v>551</v>
      </c>
      <c r="AF12" s="580" t="s">
        <v>551</v>
      </c>
      <c r="AG12" s="580" t="s">
        <v>551</v>
      </c>
    </row>
    <row r="13" spans="1:39" x14ac:dyDescent="0.15">
      <c r="B13" s="910"/>
      <c r="C13" s="898"/>
      <c r="D13" s="898"/>
      <c r="E13" s="892"/>
      <c r="F13" s="579" t="s">
        <v>552</v>
      </c>
      <c r="G13" s="574" t="s">
        <v>23</v>
      </c>
      <c r="H13" s="574" t="s">
        <v>23</v>
      </c>
      <c r="I13" s="574" t="s">
        <v>23</v>
      </c>
      <c r="J13" s="574" t="s">
        <v>23</v>
      </c>
      <c r="K13" s="573">
        <f>ROUNDDOWN(1660*1.1,0)</f>
        <v>1826</v>
      </c>
      <c r="L13" s="579" t="s">
        <v>23</v>
      </c>
      <c r="M13" s="578" t="s">
        <v>23</v>
      </c>
      <c r="N13" s="578" t="s">
        <v>23</v>
      </c>
      <c r="O13" s="578" t="s">
        <v>23</v>
      </c>
      <c r="P13" s="914">
        <f>203*1.1</f>
        <v>223.3</v>
      </c>
      <c r="Q13" s="914"/>
      <c r="R13" s="914"/>
      <c r="S13" s="914"/>
      <c r="T13" s="914"/>
      <c r="U13" s="914"/>
      <c r="V13" s="914"/>
      <c r="W13" s="914"/>
      <c r="X13" s="914"/>
      <c r="Y13" s="914"/>
      <c r="Z13" s="577"/>
      <c r="AA13" s="576">
        <f>ROUNDDOWN(60*1.1,0)</f>
        <v>66</v>
      </c>
      <c r="AB13" s="575" t="s">
        <v>551</v>
      </c>
      <c r="AC13" s="574" t="s">
        <v>551</v>
      </c>
      <c r="AD13" s="574" t="s">
        <v>551</v>
      </c>
      <c r="AE13" s="573">
        <f>ROUNDDOWN(K13+AA13,0)</f>
        <v>1892</v>
      </c>
      <c r="AF13" s="573">
        <f>ROUNDDOWN(K13+AA13+P13*10,0)</f>
        <v>4125</v>
      </c>
      <c r="AG13" s="573">
        <f>ROUNDDOWN(K13+AA13+P13*20,0)</f>
        <v>6358</v>
      </c>
    </row>
    <row r="14" spans="1:39" s="572" customFormat="1" x14ac:dyDescent="0.15">
      <c r="B14" s="910" t="s">
        <v>342</v>
      </c>
      <c r="C14" s="897">
        <v>1</v>
      </c>
      <c r="D14" s="897">
        <v>0</v>
      </c>
      <c r="E14" s="892" t="s">
        <v>554</v>
      </c>
      <c r="F14" s="586" t="s">
        <v>553</v>
      </c>
      <c r="G14" s="580" t="s">
        <v>23</v>
      </c>
      <c r="H14" s="580" t="s">
        <v>23</v>
      </c>
      <c r="I14" s="580" t="s">
        <v>23</v>
      </c>
      <c r="J14" s="581">
        <v>1342</v>
      </c>
      <c r="K14" s="580" t="s">
        <v>23</v>
      </c>
      <c r="L14" s="586" t="s">
        <v>23</v>
      </c>
      <c r="M14" s="585" t="s">
        <v>23</v>
      </c>
      <c r="N14" s="585" t="s">
        <v>23</v>
      </c>
      <c r="O14" s="911">
        <v>154</v>
      </c>
      <c r="P14" s="911"/>
      <c r="Q14" s="911"/>
      <c r="R14" s="911"/>
      <c r="S14" s="911"/>
      <c r="T14" s="915">
        <v>165</v>
      </c>
      <c r="U14" s="915"/>
      <c r="V14" s="916">
        <v>176</v>
      </c>
      <c r="W14" s="916"/>
      <c r="X14" s="916"/>
      <c r="Y14" s="916"/>
      <c r="Z14" s="584">
        <v>0</v>
      </c>
      <c r="AA14" s="583"/>
      <c r="AB14" s="602">
        <f>ROUNDDOWN(J14+O14*2+Z14,0)</f>
        <v>1650</v>
      </c>
      <c r="AC14" s="581">
        <f>ROUNDDOWN(J14+O14*12+Z14,0)</f>
        <v>3190</v>
      </c>
      <c r="AD14" s="581">
        <f>ROUNDDOWN(J14+O14*22+Z14,0)</f>
        <v>4730</v>
      </c>
      <c r="AE14" s="580" t="s">
        <v>551</v>
      </c>
      <c r="AF14" s="580" t="s">
        <v>551</v>
      </c>
      <c r="AG14" s="580" t="s">
        <v>551</v>
      </c>
    </row>
    <row r="15" spans="1:39" s="572" customFormat="1" x14ac:dyDescent="0.15">
      <c r="B15" s="910"/>
      <c r="C15" s="898"/>
      <c r="D15" s="898"/>
      <c r="E15" s="892"/>
      <c r="F15" s="579" t="s">
        <v>552</v>
      </c>
      <c r="G15" s="574" t="s">
        <v>23</v>
      </c>
      <c r="H15" s="574" t="s">
        <v>23</v>
      </c>
      <c r="I15" s="574" t="s">
        <v>23</v>
      </c>
      <c r="J15" s="573">
        <v>1672</v>
      </c>
      <c r="K15" s="574" t="s">
        <v>23</v>
      </c>
      <c r="L15" s="579" t="s">
        <v>23</v>
      </c>
      <c r="M15" s="578" t="s">
        <v>23</v>
      </c>
      <c r="N15" s="578" t="s">
        <v>23</v>
      </c>
      <c r="O15" s="901">
        <v>154</v>
      </c>
      <c r="P15" s="901"/>
      <c r="Q15" s="901"/>
      <c r="R15" s="901"/>
      <c r="S15" s="901"/>
      <c r="T15" s="900">
        <v>165</v>
      </c>
      <c r="U15" s="900"/>
      <c r="V15" s="899">
        <v>176</v>
      </c>
      <c r="W15" s="899"/>
      <c r="X15" s="899"/>
      <c r="Y15" s="899"/>
      <c r="Z15" s="577"/>
      <c r="AA15" s="576">
        <v>0</v>
      </c>
      <c r="AB15" s="575" t="s">
        <v>551</v>
      </c>
      <c r="AC15" s="574" t="s">
        <v>551</v>
      </c>
      <c r="AD15" s="574" t="s">
        <v>551</v>
      </c>
      <c r="AE15" s="573">
        <f>ROUNDDOWN(J15+O15*2+AA15,0)</f>
        <v>1980</v>
      </c>
      <c r="AF15" s="573">
        <f>ROUNDDOWN(J15+O15*12+AA15,0)</f>
        <v>3520</v>
      </c>
      <c r="AG15" s="573">
        <f>ROUNDDOWN(J15+O15*22+AA15,0)</f>
        <v>5060</v>
      </c>
    </row>
    <row r="16" spans="1:39" s="572" customFormat="1" ht="21" x14ac:dyDescent="0.15">
      <c r="A16" s="560"/>
      <c r="B16" s="595" t="s">
        <v>565</v>
      </c>
      <c r="C16" s="594">
        <v>1</v>
      </c>
      <c r="D16" s="601">
        <v>0</v>
      </c>
      <c r="E16" s="594" t="s">
        <v>545</v>
      </c>
      <c r="F16" s="594"/>
      <c r="G16" s="563" t="s">
        <v>23</v>
      </c>
      <c r="H16" s="563" t="s">
        <v>23</v>
      </c>
      <c r="I16" s="563" t="s">
        <v>23</v>
      </c>
      <c r="J16" s="563" t="s">
        <v>23</v>
      </c>
      <c r="K16" s="546">
        <v>900</v>
      </c>
      <c r="L16" s="594" t="s">
        <v>23</v>
      </c>
      <c r="M16" s="593" t="s">
        <v>23</v>
      </c>
      <c r="N16" s="593" t="s">
        <v>23</v>
      </c>
      <c r="O16" s="593" t="s">
        <v>23</v>
      </c>
      <c r="P16" s="892">
        <v>104</v>
      </c>
      <c r="Q16" s="892"/>
      <c r="R16" s="892">
        <v>125</v>
      </c>
      <c r="S16" s="892"/>
      <c r="T16" s="892">
        <v>146</v>
      </c>
      <c r="U16" s="892"/>
      <c r="V16" s="892">
        <v>167</v>
      </c>
      <c r="W16" s="892"/>
      <c r="X16" s="892"/>
      <c r="Y16" s="892"/>
      <c r="Z16" s="592">
        <v>72</v>
      </c>
      <c r="AA16" s="591">
        <v>177</v>
      </c>
      <c r="AB16" s="547">
        <v>973</v>
      </c>
      <c r="AC16" s="546">
        <v>2018</v>
      </c>
      <c r="AD16" s="546">
        <v>3063</v>
      </c>
      <c r="AE16" s="546">
        <v>1078</v>
      </c>
      <c r="AF16" s="546">
        <v>2123</v>
      </c>
      <c r="AG16" s="546">
        <v>3168</v>
      </c>
      <c r="AH16" s="561"/>
      <c r="AI16" s="561"/>
      <c r="AJ16" s="561"/>
      <c r="AK16" s="561"/>
      <c r="AL16" s="561"/>
      <c r="AM16" s="561"/>
    </row>
    <row r="17" spans="1:39" s="572" customFormat="1" ht="22.5" x14ac:dyDescent="0.15">
      <c r="B17" s="600" t="s">
        <v>564</v>
      </c>
      <c r="C17" s="594">
        <v>0</v>
      </c>
      <c r="D17" s="594">
        <v>7</v>
      </c>
      <c r="E17" s="594" t="s">
        <v>545</v>
      </c>
      <c r="F17" s="594"/>
      <c r="G17" s="563" t="s">
        <v>23</v>
      </c>
      <c r="H17" s="563" t="s">
        <v>23</v>
      </c>
      <c r="I17" s="563" t="s">
        <v>23</v>
      </c>
      <c r="J17" s="563" t="s">
        <v>23</v>
      </c>
      <c r="K17" s="546">
        <v>556</v>
      </c>
      <c r="L17" s="594" t="s">
        <v>23</v>
      </c>
      <c r="M17" s="593" t="s">
        <v>23</v>
      </c>
      <c r="N17" s="593" t="s">
        <v>23</v>
      </c>
      <c r="O17" s="593" t="s">
        <v>23</v>
      </c>
      <c r="P17" s="892">
        <v>61</v>
      </c>
      <c r="Q17" s="892"/>
      <c r="R17" s="896">
        <v>74</v>
      </c>
      <c r="S17" s="906"/>
      <c r="T17" s="896">
        <v>79</v>
      </c>
      <c r="U17" s="906"/>
      <c r="V17" s="896">
        <v>83</v>
      </c>
      <c r="W17" s="907"/>
      <c r="X17" s="907"/>
      <c r="Y17" s="906"/>
      <c r="Z17" s="592">
        <v>72</v>
      </c>
      <c r="AA17" s="591">
        <v>177</v>
      </c>
      <c r="AB17" s="547">
        <v>629</v>
      </c>
      <c r="AC17" s="546">
        <v>1245</v>
      </c>
      <c r="AD17" s="546">
        <v>1861</v>
      </c>
      <c r="AE17" s="546">
        <v>733</v>
      </c>
      <c r="AF17" s="546">
        <v>1349</v>
      </c>
      <c r="AG17" s="546">
        <v>1965</v>
      </c>
      <c r="AH17" s="561"/>
      <c r="AI17" s="561"/>
      <c r="AJ17" s="561"/>
      <c r="AK17" s="561"/>
      <c r="AL17" s="561"/>
      <c r="AM17" s="561"/>
    </row>
    <row r="18" spans="1:39" s="572" customFormat="1" x14ac:dyDescent="0.15">
      <c r="B18" s="910" t="s">
        <v>563</v>
      </c>
      <c r="C18" s="897">
        <v>1</v>
      </c>
      <c r="D18" s="897">
        <v>0</v>
      </c>
      <c r="E18" s="892" t="s">
        <v>562</v>
      </c>
      <c r="F18" s="586" t="s">
        <v>553</v>
      </c>
      <c r="G18" s="581">
        <f>300*1.1</f>
        <v>330</v>
      </c>
      <c r="H18" s="580" t="s">
        <v>547</v>
      </c>
      <c r="I18" s="580" t="s">
        <v>547</v>
      </c>
      <c r="J18" s="580" t="s">
        <v>547</v>
      </c>
      <c r="K18" s="580" t="s">
        <v>547</v>
      </c>
      <c r="L18" s="917">
        <v>127</v>
      </c>
      <c r="M18" s="917"/>
      <c r="N18" s="917"/>
      <c r="O18" s="917"/>
      <c r="P18" s="917"/>
      <c r="Q18" s="917"/>
      <c r="R18" s="917"/>
      <c r="S18" s="917"/>
      <c r="T18" s="917"/>
      <c r="U18" s="917"/>
      <c r="V18" s="917"/>
      <c r="W18" s="917"/>
      <c r="X18" s="917"/>
      <c r="Y18" s="917"/>
      <c r="Z18" s="584">
        <v>0</v>
      </c>
      <c r="AA18" s="583"/>
      <c r="AB18" s="599">
        <v>1606</v>
      </c>
      <c r="AC18" s="581">
        <v>2882</v>
      </c>
      <c r="AD18" s="581">
        <v>4158</v>
      </c>
      <c r="AE18" s="580" t="s">
        <v>561</v>
      </c>
      <c r="AF18" s="580" t="s">
        <v>561</v>
      </c>
      <c r="AG18" s="580" t="s">
        <v>561</v>
      </c>
    </row>
    <row r="19" spans="1:39" s="572" customFormat="1" x14ac:dyDescent="0.15">
      <c r="B19" s="910"/>
      <c r="C19" s="898"/>
      <c r="D19" s="898"/>
      <c r="E19" s="892"/>
      <c r="F19" s="579" t="s">
        <v>552</v>
      </c>
      <c r="G19" s="573">
        <f>300*1.1</f>
        <v>330</v>
      </c>
      <c r="H19" s="574" t="s">
        <v>547</v>
      </c>
      <c r="I19" s="574" t="s">
        <v>547</v>
      </c>
      <c r="J19" s="574" t="s">
        <v>547</v>
      </c>
      <c r="K19" s="574" t="s">
        <v>547</v>
      </c>
      <c r="L19" s="918">
        <v>127</v>
      </c>
      <c r="M19" s="918"/>
      <c r="N19" s="918"/>
      <c r="O19" s="918"/>
      <c r="P19" s="918"/>
      <c r="Q19" s="918"/>
      <c r="R19" s="918"/>
      <c r="S19" s="918"/>
      <c r="T19" s="918"/>
      <c r="U19" s="918"/>
      <c r="V19" s="918"/>
      <c r="W19" s="918"/>
      <c r="X19" s="918"/>
      <c r="Y19" s="918"/>
      <c r="Z19" s="577"/>
      <c r="AA19" s="576">
        <v>0</v>
      </c>
      <c r="AB19" s="575" t="s">
        <v>561</v>
      </c>
      <c r="AC19" s="574" t="s">
        <v>561</v>
      </c>
      <c r="AD19" s="574" t="s">
        <v>561</v>
      </c>
      <c r="AE19" s="573">
        <v>1606</v>
      </c>
      <c r="AF19" s="573">
        <v>2882</v>
      </c>
      <c r="AG19" s="573">
        <v>4158</v>
      </c>
    </row>
    <row r="20" spans="1:39" s="572" customFormat="1" ht="21" x14ac:dyDescent="0.15">
      <c r="A20" s="560"/>
      <c r="B20" s="595" t="s">
        <v>341</v>
      </c>
      <c r="C20" s="594">
        <v>1</v>
      </c>
      <c r="D20" s="594">
        <v>0</v>
      </c>
      <c r="E20" s="594" t="s">
        <v>545</v>
      </c>
      <c r="F20" s="594"/>
      <c r="G20" s="563" t="s">
        <v>23</v>
      </c>
      <c r="H20" s="563" t="s">
        <v>23</v>
      </c>
      <c r="I20" s="563" t="s">
        <v>23</v>
      </c>
      <c r="J20" s="563" t="s">
        <v>23</v>
      </c>
      <c r="K20" s="592">
        <v>660</v>
      </c>
      <c r="L20" s="594" t="s">
        <v>23</v>
      </c>
      <c r="M20" s="593" t="s">
        <v>23</v>
      </c>
      <c r="N20" s="593" t="s">
        <v>23</v>
      </c>
      <c r="O20" s="593" t="s">
        <v>23</v>
      </c>
      <c r="P20" s="905">
        <v>136</v>
      </c>
      <c r="Q20" s="905"/>
      <c r="R20" s="905"/>
      <c r="S20" s="905"/>
      <c r="T20" s="905"/>
      <c r="U20" s="905"/>
      <c r="V20" s="905"/>
      <c r="W20" s="905"/>
      <c r="X20" s="905"/>
      <c r="Y20" s="905"/>
      <c r="Z20" s="598">
        <v>99</v>
      </c>
      <c r="AA20" s="597">
        <v>165</v>
      </c>
      <c r="AB20" s="596">
        <v>759</v>
      </c>
      <c r="AC20" s="546">
        <v>2123</v>
      </c>
      <c r="AD20" s="546">
        <v>3487</v>
      </c>
      <c r="AE20" s="546">
        <v>825</v>
      </c>
      <c r="AF20" s="546">
        <v>2189</v>
      </c>
      <c r="AG20" s="546">
        <v>3553</v>
      </c>
    </row>
    <row r="21" spans="1:39" s="572" customFormat="1" ht="21" x14ac:dyDescent="0.15">
      <c r="A21" s="560"/>
      <c r="B21" s="595" t="s">
        <v>560</v>
      </c>
      <c r="C21" s="594">
        <v>0</v>
      </c>
      <c r="D21" s="594">
        <v>15</v>
      </c>
      <c r="E21" s="594" t="s">
        <v>545</v>
      </c>
      <c r="F21" s="594"/>
      <c r="G21" s="563" t="s">
        <v>23</v>
      </c>
      <c r="H21" s="563" t="s">
        <v>23</v>
      </c>
      <c r="I21" s="563" t="s">
        <v>23</v>
      </c>
      <c r="J21" s="563" t="s">
        <v>23</v>
      </c>
      <c r="K21" s="592">
        <v>0</v>
      </c>
      <c r="L21" s="594" t="s">
        <v>23</v>
      </c>
      <c r="M21" s="593" t="s">
        <v>23</v>
      </c>
      <c r="N21" s="593" t="s">
        <v>23</v>
      </c>
      <c r="O21" s="593" t="s">
        <v>23</v>
      </c>
      <c r="P21" s="892">
        <v>50</v>
      </c>
      <c r="Q21" s="892"/>
      <c r="R21" s="892"/>
      <c r="S21" s="892"/>
      <c r="T21" s="892"/>
      <c r="U21" s="892"/>
      <c r="V21" s="892"/>
      <c r="W21" s="892"/>
      <c r="X21" s="892"/>
      <c r="Y21" s="892"/>
      <c r="Z21" s="592">
        <v>0</v>
      </c>
      <c r="AA21" s="591">
        <v>0</v>
      </c>
      <c r="AB21" s="590">
        <f>K21+Z21</f>
        <v>0</v>
      </c>
      <c r="AC21" s="546">
        <f>K21+P21*10+Z21</f>
        <v>500</v>
      </c>
      <c r="AD21" s="546">
        <f>K21+P21*20+Z21</f>
        <v>1000</v>
      </c>
      <c r="AE21" s="546">
        <f>K21+AA21</f>
        <v>0</v>
      </c>
      <c r="AF21" s="546">
        <f>K21+P21*10+AA21</f>
        <v>500</v>
      </c>
      <c r="AG21" s="546">
        <f>K21+P21*20+AA21</f>
        <v>1000</v>
      </c>
    </row>
    <row r="22" spans="1:39" s="572" customFormat="1" x14ac:dyDescent="0.15">
      <c r="B22" s="910" t="s">
        <v>559</v>
      </c>
      <c r="C22" s="897">
        <v>1</v>
      </c>
      <c r="D22" s="897">
        <v>0</v>
      </c>
      <c r="E22" s="892" t="s">
        <v>554</v>
      </c>
      <c r="F22" s="586" t="s">
        <v>553</v>
      </c>
      <c r="G22" s="580" t="s">
        <v>23</v>
      </c>
      <c r="H22" s="580" t="s">
        <v>23</v>
      </c>
      <c r="I22" s="580" t="s">
        <v>23</v>
      </c>
      <c r="J22" s="580" t="s">
        <v>23</v>
      </c>
      <c r="K22" s="581">
        <f>1100*1.1</f>
        <v>1210</v>
      </c>
      <c r="L22" s="586" t="s">
        <v>23</v>
      </c>
      <c r="M22" s="585" t="s">
        <v>23</v>
      </c>
      <c r="N22" s="585" t="s">
        <v>23</v>
      </c>
      <c r="O22" s="585" t="s">
        <v>23</v>
      </c>
      <c r="P22" s="904">
        <f>135*1.1</f>
        <v>148.5</v>
      </c>
      <c r="Q22" s="904"/>
      <c r="R22" s="903">
        <f>185*1.1</f>
        <v>203.50000000000003</v>
      </c>
      <c r="S22" s="903"/>
      <c r="T22" s="589">
        <f>220*1.1</f>
        <v>242.00000000000003</v>
      </c>
      <c r="U22" s="919">
        <f>260*1.1</f>
        <v>286</v>
      </c>
      <c r="V22" s="919"/>
      <c r="W22" s="919"/>
      <c r="X22" s="919"/>
      <c r="Y22" s="919"/>
      <c r="Z22" s="584">
        <f>100*1.1</f>
        <v>110.00000000000001</v>
      </c>
      <c r="AA22" s="583"/>
      <c r="AB22" s="582">
        <f>K22+Z22</f>
        <v>1320</v>
      </c>
      <c r="AC22" s="581">
        <v>2805</v>
      </c>
      <c r="AD22" s="581">
        <v>4290</v>
      </c>
      <c r="AE22" s="580" t="s">
        <v>551</v>
      </c>
      <c r="AF22" s="580" t="s">
        <v>551</v>
      </c>
      <c r="AG22" s="580" t="s">
        <v>551</v>
      </c>
    </row>
    <row r="23" spans="1:39" s="572" customFormat="1" x14ac:dyDescent="0.15">
      <c r="B23" s="910"/>
      <c r="C23" s="898"/>
      <c r="D23" s="898"/>
      <c r="E23" s="892"/>
      <c r="F23" s="579" t="s">
        <v>552</v>
      </c>
      <c r="G23" s="574" t="s">
        <v>23</v>
      </c>
      <c r="H23" s="574" t="s">
        <v>23</v>
      </c>
      <c r="I23" s="574" t="s">
        <v>23</v>
      </c>
      <c r="J23" s="574" t="s">
        <v>23</v>
      </c>
      <c r="K23" s="573">
        <f>2200*1.1</f>
        <v>2420</v>
      </c>
      <c r="L23" s="579" t="s">
        <v>23</v>
      </c>
      <c r="M23" s="578" t="s">
        <v>23</v>
      </c>
      <c r="N23" s="578" t="s">
        <v>23</v>
      </c>
      <c r="O23" s="578" t="s">
        <v>23</v>
      </c>
      <c r="P23" s="902">
        <f>135*1.1</f>
        <v>148.5</v>
      </c>
      <c r="Q23" s="902"/>
      <c r="R23" s="893">
        <f>185*1.1</f>
        <v>203.50000000000003</v>
      </c>
      <c r="S23" s="893"/>
      <c r="T23" s="588">
        <f>220*1.1</f>
        <v>242.00000000000003</v>
      </c>
      <c r="U23" s="920">
        <f>260*1.1</f>
        <v>286</v>
      </c>
      <c r="V23" s="920"/>
      <c r="W23" s="920"/>
      <c r="X23" s="920"/>
      <c r="Y23" s="920"/>
      <c r="Z23" s="577"/>
      <c r="AA23" s="576">
        <f>200*1.1</f>
        <v>220.00000000000003</v>
      </c>
      <c r="AB23" s="575" t="s">
        <v>551</v>
      </c>
      <c r="AC23" s="574" t="s">
        <v>551</v>
      </c>
      <c r="AD23" s="574" t="s">
        <v>551</v>
      </c>
      <c r="AE23" s="573">
        <f>K23+AA23</f>
        <v>2640</v>
      </c>
      <c r="AF23" s="573">
        <v>4125</v>
      </c>
      <c r="AG23" s="573">
        <v>5610</v>
      </c>
    </row>
    <row r="24" spans="1:39" s="572" customFormat="1" x14ac:dyDescent="0.15">
      <c r="B24" s="922" t="s">
        <v>558</v>
      </c>
      <c r="C24" s="897">
        <v>0</v>
      </c>
      <c r="D24" s="897">
        <v>1</v>
      </c>
      <c r="E24" s="892" t="s">
        <v>554</v>
      </c>
      <c r="F24" s="586" t="s">
        <v>553</v>
      </c>
      <c r="G24" s="580" t="s">
        <v>23</v>
      </c>
      <c r="H24" s="580" t="s">
        <v>23</v>
      </c>
      <c r="I24" s="580" t="s">
        <v>23</v>
      </c>
      <c r="J24" s="580" t="s">
        <v>23</v>
      </c>
      <c r="K24" s="584">
        <f>300</f>
        <v>300</v>
      </c>
      <c r="L24" s="586" t="s">
        <v>23</v>
      </c>
      <c r="M24" s="585" t="s">
        <v>23</v>
      </c>
      <c r="N24" s="585" t="s">
        <v>23</v>
      </c>
      <c r="O24" s="585" t="s">
        <v>23</v>
      </c>
      <c r="P24" s="923">
        <f>100</f>
        <v>100</v>
      </c>
      <c r="Q24" s="923"/>
      <c r="R24" s="923"/>
      <c r="S24" s="923"/>
      <c r="T24" s="923"/>
      <c r="U24" s="923"/>
      <c r="V24" s="923"/>
      <c r="W24" s="923"/>
      <c r="X24" s="923"/>
      <c r="Y24" s="923"/>
      <c r="Z24" s="584">
        <f>100</f>
        <v>100</v>
      </c>
      <c r="AA24" s="583"/>
      <c r="AB24" s="587">
        <f>K24+Z24</f>
        <v>400</v>
      </c>
      <c r="AC24" s="581">
        <f>K24+P24*10+Z24</f>
        <v>1400</v>
      </c>
      <c r="AD24" s="581">
        <f>K24+P24*20+Z24</f>
        <v>2400</v>
      </c>
      <c r="AE24" s="580" t="s">
        <v>551</v>
      </c>
      <c r="AF24" s="580" t="s">
        <v>551</v>
      </c>
      <c r="AG24" s="580" t="s">
        <v>551</v>
      </c>
    </row>
    <row r="25" spans="1:39" s="572" customFormat="1" x14ac:dyDescent="0.15">
      <c r="B25" s="910"/>
      <c r="C25" s="898"/>
      <c r="D25" s="898"/>
      <c r="E25" s="892"/>
      <c r="F25" s="579" t="s">
        <v>552</v>
      </c>
      <c r="G25" s="574" t="s">
        <v>23</v>
      </c>
      <c r="H25" s="574" t="s">
        <v>23</v>
      </c>
      <c r="I25" s="574" t="s">
        <v>23</v>
      </c>
      <c r="J25" s="574" t="s">
        <v>23</v>
      </c>
      <c r="K25" s="577">
        <f>600</f>
        <v>600</v>
      </c>
      <c r="L25" s="579"/>
      <c r="M25" s="578"/>
      <c r="N25" s="578"/>
      <c r="O25" s="578"/>
      <c r="P25" s="924">
        <f>100</f>
        <v>100</v>
      </c>
      <c r="Q25" s="924"/>
      <c r="R25" s="924"/>
      <c r="S25" s="924"/>
      <c r="T25" s="924"/>
      <c r="U25" s="924"/>
      <c r="V25" s="924"/>
      <c r="W25" s="924"/>
      <c r="X25" s="924"/>
      <c r="Y25" s="924"/>
      <c r="Z25" s="577"/>
      <c r="AA25" s="576">
        <f>200</f>
        <v>200</v>
      </c>
      <c r="AB25" s="575" t="s">
        <v>551</v>
      </c>
      <c r="AC25" s="574" t="s">
        <v>551</v>
      </c>
      <c r="AD25" s="574" t="s">
        <v>551</v>
      </c>
      <c r="AE25" s="573">
        <f>K25+AA25</f>
        <v>800</v>
      </c>
      <c r="AF25" s="573">
        <f>K25+P25*10+AA25</f>
        <v>1800</v>
      </c>
      <c r="AG25" s="573">
        <f>K25+P25*20+AA25</f>
        <v>2800</v>
      </c>
    </row>
    <row r="26" spans="1:39" s="572" customFormat="1" x14ac:dyDescent="0.15">
      <c r="B26" s="922" t="s">
        <v>557</v>
      </c>
      <c r="C26" s="897">
        <v>0</v>
      </c>
      <c r="D26" s="897">
        <v>1</v>
      </c>
      <c r="E26" s="892" t="s">
        <v>554</v>
      </c>
      <c r="F26" s="586" t="s">
        <v>553</v>
      </c>
      <c r="G26" s="580" t="s">
        <v>23</v>
      </c>
      <c r="H26" s="580" t="s">
        <v>23</v>
      </c>
      <c r="I26" s="580" t="s">
        <v>23</v>
      </c>
      <c r="J26" s="580" t="s">
        <v>23</v>
      </c>
      <c r="K26" s="584">
        <f>700</f>
        <v>700</v>
      </c>
      <c r="L26" s="586" t="s">
        <v>23</v>
      </c>
      <c r="M26" s="585" t="s">
        <v>23</v>
      </c>
      <c r="N26" s="585" t="s">
        <v>23</v>
      </c>
      <c r="O26" s="585" t="s">
        <v>23</v>
      </c>
      <c r="P26" s="925">
        <f>70</f>
        <v>70</v>
      </c>
      <c r="Q26" s="925"/>
      <c r="R26" s="925"/>
      <c r="S26" s="925"/>
      <c r="T26" s="925"/>
      <c r="U26" s="925"/>
      <c r="V26" s="925"/>
      <c r="W26" s="925"/>
      <c r="X26" s="925"/>
      <c r="Y26" s="925"/>
      <c r="Z26" s="584">
        <f>100</f>
        <v>100</v>
      </c>
      <c r="AA26" s="583"/>
      <c r="AB26" s="587">
        <f>K26+Z26</f>
        <v>800</v>
      </c>
      <c r="AC26" s="581">
        <f>K26+P26*10+Z26</f>
        <v>1500</v>
      </c>
      <c r="AD26" s="581">
        <f>K26+P26*20+Z26</f>
        <v>2200</v>
      </c>
      <c r="AE26" s="580" t="s">
        <v>551</v>
      </c>
      <c r="AF26" s="580" t="s">
        <v>551</v>
      </c>
      <c r="AG26" s="580" t="s">
        <v>551</v>
      </c>
    </row>
    <row r="27" spans="1:39" s="572" customFormat="1" x14ac:dyDescent="0.15">
      <c r="B27" s="910"/>
      <c r="C27" s="898"/>
      <c r="D27" s="898"/>
      <c r="E27" s="892"/>
      <c r="F27" s="579" t="s">
        <v>552</v>
      </c>
      <c r="G27" s="574" t="s">
        <v>23</v>
      </c>
      <c r="H27" s="574" t="s">
        <v>23</v>
      </c>
      <c r="I27" s="574" t="s">
        <v>23</v>
      </c>
      <c r="J27" s="574" t="s">
        <v>23</v>
      </c>
      <c r="K27" s="577">
        <f>700</f>
        <v>700</v>
      </c>
      <c r="L27" s="579"/>
      <c r="M27" s="578"/>
      <c r="N27" s="578"/>
      <c r="O27" s="578"/>
      <c r="P27" s="900">
        <f>70</f>
        <v>70</v>
      </c>
      <c r="Q27" s="900"/>
      <c r="R27" s="900"/>
      <c r="S27" s="900"/>
      <c r="T27" s="900"/>
      <c r="U27" s="900"/>
      <c r="V27" s="900"/>
      <c r="W27" s="900"/>
      <c r="X27" s="900"/>
      <c r="Y27" s="900"/>
      <c r="Z27" s="577"/>
      <c r="AA27" s="576">
        <f>100</f>
        <v>100</v>
      </c>
      <c r="AB27" s="575" t="s">
        <v>551</v>
      </c>
      <c r="AC27" s="574" t="s">
        <v>551</v>
      </c>
      <c r="AD27" s="574" t="s">
        <v>551</v>
      </c>
      <c r="AE27" s="573">
        <f>K27+AA27</f>
        <v>800</v>
      </c>
      <c r="AF27" s="573">
        <f>K27+P27*10+AA27</f>
        <v>1500</v>
      </c>
      <c r="AG27" s="573">
        <f>K27+P27*20+AA27</f>
        <v>2200</v>
      </c>
    </row>
    <row r="28" spans="1:39" s="572" customFormat="1" x14ac:dyDescent="0.15">
      <c r="B28" s="922" t="s">
        <v>556</v>
      </c>
      <c r="C28" s="897">
        <v>0</v>
      </c>
      <c r="D28" s="897">
        <v>1</v>
      </c>
      <c r="E28" s="892" t="s">
        <v>554</v>
      </c>
      <c r="F28" s="586" t="s">
        <v>553</v>
      </c>
      <c r="G28" s="580" t="s">
        <v>23</v>
      </c>
      <c r="H28" s="580" t="s">
        <v>23</v>
      </c>
      <c r="I28" s="580" t="s">
        <v>23</v>
      </c>
      <c r="J28" s="580" t="s">
        <v>23</v>
      </c>
      <c r="K28" s="581">
        <v>1100</v>
      </c>
      <c r="L28" s="586" t="s">
        <v>23</v>
      </c>
      <c r="M28" s="585" t="s">
        <v>23</v>
      </c>
      <c r="N28" s="585" t="s">
        <v>23</v>
      </c>
      <c r="O28" s="585" t="s">
        <v>23</v>
      </c>
      <c r="P28" s="923">
        <f>100</f>
        <v>100</v>
      </c>
      <c r="Q28" s="923"/>
      <c r="R28" s="923"/>
      <c r="S28" s="923"/>
      <c r="T28" s="923"/>
      <c r="U28" s="923"/>
      <c r="V28" s="923"/>
      <c r="W28" s="923"/>
      <c r="X28" s="923"/>
      <c r="Y28" s="923"/>
      <c r="Z28" s="584">
        <f>100</f>
        <v>100</v>
      </c>
      <c r="AA28" s="583"/>
      <c r="AB28" s="582">
        <f>K28+Z28</f>
        <v>1200</v>
      </c>
      <c r="AC28" s="581">
        <f>K28+P28*10+Z28</f>
        <v>2200</v>
      </c>
      <c r="AD28" s="581">
        <f>K28+P28*20+Z28</f>
        <v>3200</v>
      </c>
      <c r="AE28" s="580" t="s">
        <v>551</v>
      </c>
      <c r="AF28" s="580" t="s">
        <v>551</v>
      </c>
      <c r="AG28" s="580" t="s">
        <v>551</v>
      </c>
    </row>
    <row r="29" spans="1:39" s="572" customFormat="1" x14ac:dyDescent="0.15">
      <c r="B29" s="910"/>
      <c r="C29" s="898"/>
      <c r="D29" s="898"/>
      <c r="E29" s="892"/>
      <c r="F29" s="579" t="s">
        <v>552</v>
      </c>
      <c r="G29" s="574" t="s">
        <v>23</v>
      </c>
      <c r="H29" s="574" t="s">
        <v>23</v>
      </c>
      <c r="I29" s="574" t="s">
        <v>23</v>
      </c>
      <c r="J29" s="574" t="s">
        <v>23</v>
      </c>
      <c r="K29" s="573">
        <v>2200</v>
      </c>
      <c r="L29" s="579"/>
      <c r="M29" s="578"/>
      <c r="N29" s="578"/>
      <c r="O29" s="578"/>
      <c r="P29" s="924">
        <f>100</f>
        <v>100</v>
      </c>
      <c r="Q29" s="924"/>
      <c r="R29" s="924"/>
      <c r="S29" s="924"/>
      <c r="T29" s="924"/>
      <c r="U29" s="924"/>
      <c r="V29" s="924"/>
      <c r="W29" s="924"/>
      <c r="X29" s="924"/>
      <c r="Y29" s="924"/>
      <c r="Z29" s="577"/>
      <c r="AA29" s="576">
        <f>200</f>
        <v>200</v>
      </c>
      <c r="AB29" s="575" t="s">
        <v>551</v>
      </c>
      <c r="AC29" s="574" t="s">
        <v>551</v>
      </c>
      <c r="AD29" s="574" t="s">
        <v>551</v>
      </c>
      <c r="AE29" s="573">
        <f>K29+AA29</f>
        <v>2400</v>
      </c>
      <c r="AF29" s="573">
        <f>K29+P29*10+AA29</f>
        <v>3400</v>
      </c>
      <c r="AG29" s="573">
        <f>K29+P29*20+AA29</f>
        <v>4400</v>
      </c>
    </row>
    <row r="30" spans="1:39" s="572" customFormat="1" x14ac:dyDescent="0.15">
      <c r="B30" s="910" t="s">
        <v>555</v>
      </c>
      <c r="C30" s="897">
        <v>1</v>
      </c>
      <c r="D30" s="897">
        <v>0</v>
      </c>
      <c r="E30" s="892" t="s">
        <v>554</v>
      </c>
      <c r="F30" s="586" t="s">
        <v>553</v>
      </c>
      <c r="G30" s="580" t="s">
        <v>23</v>
      </c>
      <c r="H30" s="580" t="s">
        <v>23</v>
      </c>
      <c r="I30" s="580" t="s">
        <v>23</v>
      </c>
      <c r="J30" s="580" t="s">
        <v>23</v>
      </c>
      <c r="K30" s="581">
        <f>ROUNDDOWN(920*1.1,0)</f>
        <v>1012</v>
      </c>
      <c r="L30" s="586" t="s">
        <v>23</v>
      </c>
      <c r="M30" s="585" t="s">
        <v>23</v>
      </c>
      <c r="N30" s="585" t="s">
        <v>23</v>
      </c>
      <c r="O30" s="585" t="s">
        <v>23</v>
      </c>
      <c r="P30" s="915">
        <f>150*1.1</f>
        <v>165</v>
      </c>
      <c r="Q30" s="915"/>
      <c r="R30" s="915"/>
      <c r="S30" s="915"/>
      <c r="T30" s="915"/>
      <c r="U30" s="915"/>
      <c r="V30" s="915"/>
      <c r="W30" s="915"/>
      <c r="X30" s="915"/>
      <c r="Y30" s="915"/>
      <c r="Z30" s="584">
        <v>0</v>
      </c>
      <c r="AA30" s="583"/>
      <c r="AB30" s="582">
        <f>K30+Z30</f>
        <v>1012</v>
      </c>
      <c r="AC30" s="581">
        <f>K30+P30*10+Z30</f>
        <v>2662</v>
      </c>
      <c r="AD30" s="581">
        <f>K30+P30*20+Z30</f>
        <v>4312</v>
      </c>
      <c r="AE30" s="580" t="s">
        <v>551</v>
      </c>
      <c r="AF30" s="580" t="s">
        <v>551</v>
      </c>
      <c r="AG30" s="580" t="s">
        <v>551</v>
      </c>
    </row>
    <row r="31" spans="1:39" s="572" customFormat="1" x14ac:dyDescent="0.15">
      <c r="B31" s="910"/>
      <c r="C31" s="898"/>
      <c r="D31" s="898"/>
      <c r="E31" s="892"/>
      <c r="F31" s="579" t="s">
        <v>552</v>
      </c>
      <c r="G31" s="574" t="s">
        <v>23</v>
      </c>
      <c r="H31" s="574" t="s">
        <v>23</v>
      </c>
      <c r="I31" s="574" t="s">
        <v>23</v>
      </c>
      <c r="J31" s="574" t="s">
        <v>23</v>
      </c>
      <c r="K31" s="573">
        <f>ROUNDDOWN(1080*1.1,0)</f>
        <v>1188</v>
      </c>
      <c r="L31" s="579"/>
      <c r="M31" s="578"/>
      <c r="N31" s="578"/>
      <c r="O31" s="578"/>
      <c r="P31" s="921">
        <f>150*1.1</f>
        <v>165</v>
      </c>
      <c r="Q31" s="921"/>
      <c r="R31" s="921"/>
      <c r="S31" s="921"/>
      <c r="T31" s="921"/>
      <c r="U31" s="921"/>
      <c r="V31" s="921"/>
      <c r="W31" s="921"/>
      <c r="X31" s="921"/>
      <c r="Y31" s="921"/>
      <c r="Z31" s="577"/>
      <c r="AA31" s="576">
        <v>0</v>
      </c>
      <c r="AB31" s="575" t="s">
        <v>551</v>
      </c>
      <c r="AC31" s="574" t="s">
        <v>551</v>
      </c>
      <c r="AD31" s="574" t="s">
        <v>551</v>
      </c>
      <c r="AE31" s="573">
        <f>K31+AA31</f>
        <v>1188</v>
      </c>
      <c r="AF31" s="573">
        <f>K31+P31*10+AA31</f>
        <v>2838</v>
      </c>
      <c r="AG31" s="573">
        <f>K31+P31*20+AA31</f>
        <v>4488</v>
      </c>
    </row>
    <row r="32" spans="1:39" s="561" customFormat="1" ht="18" customHeight="1" x14ac:dyDescent="0.15">
      <c r="A32" s="560"/>
      <c r="B32" s="564" t="s">
        <v>550</v>
      </c>
      <c r="C32" s="563">
        <v>1</v>
      </c>
      <c r="D32" s="563">
        <v>0</v>
      </c>
      <c r="E32" s="563" t="s">
        <v>545</v>
      </c>
      <c r="F32" s="563"/>
      <c r="G32" s="571" t="s">
        <v>23</v>
      </c>
      <c r="H32" s="571" t="s">
        <v>23</v>
      </c>
      <c r="I32" s="571" t="s">
        <v>23</v>
      </c>
      <c r="J32" s="571" t="s">
        <v>23</v>
      </c>
      <c r="K32" s="570">
        <v>1650</v>
      </c>
      <c r="L32" s="563" t="s">
        <v>23</v>
      </c>
      <c r="M32" s="563" t="s">
        <v>23</v>
      </c>
      <c r="N32" s="563" t="s">
        <v>23</v>
      </c>
      <c r="O32" s="563" t="s">
        <v>23</v>
      </c>
      <c r="P32" s="942">
        <v>176</v>
      </c>
      <c r="Q32" s="942"/>
      <c r="R32" s="942"/>
      <c r="S32" s="942"/>
      <c r="T32" s="942">
        <v>187</v>
      </c>
      <c r="U32" s="942"/>
      <c r="V32" s="563">
        <v>198</v>
      </c>
      <c r="W32" s="942">
        <v>220</v>
      </c>
      <c r="X32" s="942"/>
      <c r="Y32" s="942"/>
      <c r="Z32" s="546">
        <v>110</v>
      </c>
      <c r="AA32" s="562">
        <v>209</v>
      </c>
      <c r="AB32" s="569">
        <f>K32+Z32</f>
        <v>1760</v>
      </c>
      <c r="AC32" s="546">
        <f>K32+P32*10+Z32</f>
        <v>3520</v>
      </c>
      <c r="AD32" s="546">
        <f>K32+P32*20+Z32</f>
        <v>5280</v>
      </c>
      <c r="AE32" s="546">
        <f>K32+AA32</f>
        <v>1859</v>
      </c>
      <c r="AF32" s="546">
        <f>K32+P32*10+AA32</f>
        <v>3619</v>
      </c>
      <c r="AG32" s="546">
        <f>K32+P32*20+AA32</f>
        <v>5379</v>
      </c>
    </row>
    <row r="33" spans="1:34" s="561" customFormat="1" ht="21" x14ac:dyDescent="0.15">
      <c r="A33" s="560"/>
      <c r="B33" s="564" t="s">
        <v>549</v>
      </c>
      <c r="C33" s="563">
        <v>1</v>
      </c>
      <c r="D33" s="563">
        <v>0</v>
      </c>
      <c r="E33" s="563" t="s">
        <v>548</v>
      </c>
      <c r="F33" s="563"/>
      <c r="G33" s="568" t="s">
        <v>547</v>
      </c>
      <c r="H33" s="568" t="s">
        <v>547</v>
      </c>
      <c r="I33" s="568" t="s">
        <v>547</v>
      </c>
      <c r="J33" s="568" t="s">
        <v>547</v>
      </c>
      <c r="K33" s="567">
        <v>2116</v>
      </c>
      <c r="L33" s="563" t="s">
        <v>547</v>
      </c>
      <c r="M33" s="563" t="s">
        <v>547</v>
      </c>
      <c r="N33" s="563" t="s">
        <v>547</v>
      </c>
      <c r="O33" s="563" t="s">
        <v>547</v>
      </c>
      <c r="P33" s="942">
        <v>211</v>
      </c>
      <c r="Q33" s="942"/>
      <c r="R33" s="942"/>
      <c r="S33" s="942"/>
      <c r="T33" s="942"/>
      <c r="U33" s="942"/>
      <c r="V33" s="942"/>
      <c r="W33" s="942"/>
      <c r="X33" s="942"/>
      <c r="Y33" s="942"/>
      <c r="Z33" s="546">
        <v>55</v>
      </c>
      <c r="AA33" s="562">
        <v>110</v>
      </c>
      <c r="AB33" s="547">
        <f>ROUNDDOWN(K33+Z33,0)</f>
        <v>2171</v>
      </c>
      <c r="AC33" s="566">
        <f>ROUNDDOWN(K33+P33*10+Z33,0)</f>
        <v>4281</v>
      </c>
      <c r="AD33" s="566">
        <f>K33+P33*20+Z33</f>
        <v>6391</v>
      </c>
      <c r="AE33" s="566">
        <f>K33+AA33</f>
        <v>2226</v>
      </c>
      <c r="AF33" s="566">
        <f>ROUNDDOWN(K33+P33*10+AA33,0)</f>
        <v>4336</v>
      </c>
      <c r="AG33" s="566">
        <f>K33+P33*20+AA33</f>
        <v>6446</v>
      </c>
      <c r="AH33" s="565"/>
    </row>
    <row r="34" spans="1:34" s="561" customFormat="1" ht="21" x14ac:dyDescent="0.15">
      <c r="A34" s="560"/>
      <c r="B34" s="564" t="s">
        <v>96</v>
      </c>
      <c r="C34" s="563">
        <v>1</v>
      </c>
      <c r="D34" s="563">
        <v>0</v>
      </c>
      <c r="E34" s="563" t="s">
        <v>545</v>
      </c>
      <c r="F34" s="563"/>
      <c r="G34" s="563" t="s">
        <v>23</v>
      </c>
      <c r="H34" s="563" t="s">
        <v>23</v>
      </c>
      <c r="I34" s="563" t="s">
        <v>23</v>
      </c>
      <c r="J34" s="563" t="s">
        <v>23</v>
      </c>
      <c r="K34" s="546">
        <v>1760</v>
      </c>
      <c r="L34" s="563" t="s">
        <v>23</v>
      </c>
      <c r="M34" s="563" t="s">
        <v>23</v>
      </c>
      <c r="N34" s="563" t="s">
        <v>23</v>
      </c>
      <c r="O34" s="563" t="s">
        <v>23</v>
      </c>
      <c r="P34" s="942">
        <v>176</v>
      </c>
      <c r="Q34" s="942"/>
      <c r="R34" s="942"/>
      <c r="S34" s="942"/>
      <c r="T34" s="942"/>
      <c r="U34" s="942"/>
      <c r="V34" s="942"/>
      <c r="W34" s="942"/>
      <c r="X34" s="942"/>
      <c r="Y34" s="942"/>
      <c r="Z34" s="546">
        <v>110</v>
      </c>
      <c r="AA34" s="562">
        <v>110</v>
      </c>
      <c r="AB34" s="547">
        <f>K34+Z34</f>
        <v>1870</v>
      </c>
      <c r="AC34" s="546">
        <f>K34+P34*10+Z34</f>
        <v>3630</v>
      </c>
      <c r="AD34" s="546">
        <f>K34+P34*20+Z34</f>
        <v>5390</v>
      </c>
      <c r="AE34" s="546">
        <f>K34+AA34</f>
        <v>1870</v>
      </c>
      <c r="AF34" s="546">
        <f>K34+P34*10+AA34</f>
        <v>3630</v>
      </c>
      <c r="AG34" s="546">
        <f>K34+P34*20+AA34</f>
        <v>5390</v>
      </c>
    </row>
    <row r="35" spans="1:34" s="561" customFormat="1" ht="21" x14ac:dyDescent="0.15">
      <c r="A35" s="560"/>
      <c r="B35" s="564" t="s">
        <v>546</v>
      </c>
      <c r="C35" s="563">
        <v>1</v>
      </c>
      <c r="D35" s="563">
        <v>0</v>
      </c>
      <c r="E35" s="563" t="s">
        <v>545</v>
      </c>
      <c r="F35" s="563"/>
      <c r="G35" s="563" t="s">
        <v>23</v>
      </c>
      <c r="H35" s="563" t="s">
        <v>23</v>
      </c>
      <c r="I35" s="563" t="s">
        <v>23</v>
      </c>
      <c r="J35" s="546">
        <v>1980</v>
      </c>
      <c r="K35" s="563" t="s">
        <v>23</v>
      </c>
      <c r="L35" s="563" t="s">
        <v>23</v>
      </c>
      <c r="M35" s="563" t="s">
        <v>23</v>
      </c>
      <c r="N35" s="563" t="s">
        <v>23</v>
      </c>
      <c r="O35" s="942">
        <v>253</v>
      </c>
      <c r="P35" s="942"/>
      <c r="Q35" s="942"/>
      <c r="R35" s="942"/>
      <c r="S35" s="942"/>
      <c r="T35" s="942"/>
      <c r="U35" s="942"/>
      <c r="V35" s="942"/>
      <c r="W35" s="942"/>
      <c r="X35" s="942"/>
      <c r="Y35" s="942"/>
      <c r="Z35" s="546">
        <v>110</v>
      </c>
      <c r="AA35" s="562">
        <v>220</v>
      </c>
      <c r="AB35" s="547">
        <f>J35+O35*2+Z35</f>
        <v>2596</v>
      </c>
      <c r="AC35" s="546">
        <f>J35+O35*12+Z35</f>
        <v>5126</v>
      </c>
      <c r="AD35" s="546">
        <f>J35+O35*22+Z35</f>
        <v>7656</v>
      </c>
      <c r="AE35" s="546">
        <f>ROUNDDOWN(J35+O35*2+AA35,0)</f>
        <v>2706</v>
      </c>
      <c r="AF35" s="546">
        <f>ROUNDDOWN(J35+O35*12+AA35,0)</f>
        <v>5236</v>
      </c>
      <c r="AG35" s="546">
        <f>J35+O35*22+AA35</f>
        <v>7766</v>
      </c>
    </row>
    <row r="36" spans="1:34" ht="21.75" thickBot="1" x14ac:dyDescent="0.2">
      <c r="A36" s="560"/>
      <c r="B36" s="559" t="s">
        <v>334</v>
      </c>
      <c r="C36" s="558">
        <v>1</v>
      </c>
      <c r="D36" s="558">
        <v>0</v>
      </c>
      <c r="E36" s="557" t="s">
        <v>544</v>
      </c>
      <c r="F36" s="558"/>
      <c r="G36" s="557" t="s">
        <v>23</v>
      </c>
      <c r="H36" s="557" t="s">
        <v>23</v>
      </c>
      <c r="I36" s="557" t="s">
        <v>23</v>
      </c>
      <c r="J36" s="554">
        <v>1980</v>
      </c>
      <c r="K36" s="557" t="s">
        <v>23</v>
      </c>
      <c r="L36" s="557" t="s">
        <v>23</v>
      </c>
      <c r="M36" s="557" t="s">
        <v>23</v>
      </c>
      <c r="N36" s="557" t="s">
        <v>23</v>
      </c>
      <c r="O36" s="943">
        <v>280</v>
      </c>
      <c r="P36" s="943"/>
      <c r="Q36" s="943"/>
      <c r="R36" s="943"/>
      <c r="S36" s="943"/>
      <c r="T36" s="943"/>
      <c r="U36" s="943"/>
      <c r="V36" s="943"/>
      <c r="W36" s="943"/>
      <c r="X36" s="943"/>
      <c r="Y36" s="943"/>
      <c r="Z36" s="554">
        <v>100</v>
      </c>
      <c r="AA36" s="556">
        <v>150</v>
      </c>
      <c r="AB36" s="555">
        <f>J36+O36*2+Z36</f>
        <v>2640</v>
      </c>
      <c r="AC36" s="554">
        <f>J36+O36*12+Z36</f>
        <v>5440</v>
      </c>
      <c r="AD36" s="554">
        <f>J36+O36*22+Z36</f>
        <v>8240</v>
      </c>
      <c r="AE36" s="554">
        <f>ROUNDDOWN(J36+O36*2+AA36,0)</f>
        <v>2690</v>
      </c>
      <c r="AF36" s="554">
        <f>ROUNDDOWN(J36+O36*12+AA36,0)</f>
        <v>5490</v>
      </c>
      <c r="AG36" s="554">
        <f>J36+O36*22+AA36</f>
        <v>8290</v>
      </c>
    </row>
    <row r="37" spans="1:34" ht="13.5" customHeight="1" x14ac:dyDescent="0.15">
      <c r="B37" s="926" t="s">
        <v>543</v>
      </c>
      <c r="C37" s="928">
        <f>SUM(C4:C36)</f>
        <v>18</v>
      </c>
      <c r="D37" s="928">
        <f>SUM(D4:D36)</f>
        <v>30</v>
      </c>
      <c r="E37" s="930"/>
      <c r="F37" s="928"/>
      <c r="G37" s="933"/>
      <c r="H37" s="936"/>
      <c r="I37" s="936"/>
      <c r="J37" s="936"/>
      <c r="K37" s="939"/>
      <c r="L37" s="933"/>
      <c r="M37" s="936"/>
      <c r="N37" s="936"/>
      <c r="O37" s="936"/>
      <c r="P37" s="936"/>
      <c r="Q37" s="936"/>
      <c r="R37" s="936"/>
      <c r="S37" s="936"/>
      <c r="T37" s="936"/>
      <c r="U37" s="936"/>
      <c r="V37" s="936"/>
      <c r="W37" s="936"/>
      <c r="X37" s="936"/>
      <c r="Y37" s="939"/>
      <c r="Z37" s="553" t="s">
        <v>542</v>
      </c>
      <c r="AA37" s="552"/>
      <c r="AB37" s="551">
        <f>(AB4*$C4+AB5*$C5+AB6*$C6+AB8*$C8+AB9*$C9+AB10*$C10+AB12*$C12+AB14*$C14+AB16*$C16+AB18*$C18+AB20*$C20+AB22*$C22+AB30*$C30+AB32*$C32+AB33*$C33+AB34*$C34+AB35*$C35+AB36*$C36)/$C37</f>
        <v>1694.8888888888889</v>
      </c>
      <c r="AC37" s="550">
        <f>(AC4*$C4+AC5*$C5+AC6*$C6+AC8*$C8+AC9*$C9+AC10*$C10+AC12*$C12+AC14*$C14+AC16*$C16+AC18*$C18+AC20*$C20+AC22*$C22+AC30*$C30+AC32*$C32+AC33*$C33+AC34*$C34+AC35*$C35+AC36*$C36)/$C37</f>
        <v>3499.2222222222222</v>
      </c>
      <c r="AD37" s="550">
        <f>(AD4*$C4+AD5*$C5+AD6*$C6+AD8*$C8+AD9*$C9+AD10*$C10+AD12*$C12+AD14*$C14+AD16*$C16+AD18*$C18+AD20*$C20+AD22*$C22+AD30*$C30+AD32*$C32+AD33*$C33+AD34*$C34+AD35*$C35+AD36*$C36)/$C37</f>
        <v>5356.1111111111113</v>
      </c>
      <c r="AE37" s="550">
        <f>(AE4*$C4+AE5*$C5+AE7*$C6+AE8*$C8+AE9*$C9+AE11*$C10+AE13*$C12+AE15*$C14+AE16*$C16+AE19*$C18+AE20*$C20+AE23*$C22+AE31*$C30+AE32*$C32+AE33*$C33+AE34*$C34+AE35*$C35+AE36*$C36)/$C37</f>
        <v>1929.4444444444443</v>
      </c>
      <c r="AF37" s="550">
        <f>(AF4*$C4+AF5*$C5+AF7*$C6+AF8*$C8+AF9*$C9+AF11*$C10+AF13*$C12+AF15*$C14+AF16*$C16+AF19*$C18+AF20*$C20+AF23*$C22+AF31*$C30+AF32*$C32+AF33*$C33+AF34*$C34+AF35*$C35+AF36*$C36)/$C37</f>
        <v>3746</v>
      </c>
      <c r="AG37" s="550">
        <f>(AG4*$C4+AG5*$C5+AG7*$C6+AG8*$C8+AG9*$C9+AG11*$C10+AG13*$C12+AG15*$C14+AG16*$C16+AG19*$C18+AG20*$C20+AG23*$C22+AG31*$C30+AG32*$C32+AG33*$C33+AG34*$C34+AG35*$C35+AG36*$C36)/$C37</f>
        <v>5614.5555555555557</v>
      </c>
    </row>
    <row r="38" spans="1:34" ht="13.5" customHeight="1" x14ac:dyDescent="0.15">
      <c r="B38" s="927"/>
      <c r="C38" s="929"/>
      <c r="D38" s="929"/>
      <c r="E38" s="931"/>
      <c r="F38" s="929"/>
      <c r="G38" s="934"/>
      <c r="H38" s="937"/>
      <c r="I38" s="937"/>
      <c r="J38" s="937"/>
      <c r="K38" s="940"/>
      <c r="L38" s="934"/>
      <c r="M38" s="937"/>
      <c r="N38" s="937"/>
      <c r="O38" s="937"/>
      <c r="P38" s="937"/>
      <c r="Q38" s="937"/>
      <c r="R38" s="937"/>
      <c r="S38" s="937"/>
      <c r="T38" s="937"/>
      <c r="U38" s="937"/>
      <c r="V38" s="937"/>
      <c r="W38" s="937"/>
      <c r="X38" s="937"/>
      <c r="Y38" s="940"/>
      <c r="Z38" s="549" t="s">
        <v>541</v>
      </c>
      <c r="AA38" s="548"/>
      <c r="AB38" s="547">
        <f>(AB4*$D4+AB5*$D5+AB6*$D6+AB8*$D8+AB9*$D9+AB10*$D10+AB12*$D12+AB14*$D14+AB17*$D17+AB18*$D18+AB20*$D20+AB21*$D21+AB24*$D24+AB26*$D26+AB28*$D28+AB30*$D30+AB32*$D32+AB33*$D33+AB34*$D34+AB35*$D35+AB36*$D36)/$D37</f>
        <v>524.43333333333328</v>
      </c>
      <c r="AC38" s="546">
        <f>(AC4*$D4+AC5*$D5+AC6*$D6+AC8*$D8+AC9*$D9+AC10*$D10+AC12*$D12+AC14*$D14+AC17*$D17+AC18*$D18+AC20*$D20+AC21*$D21+AC24*$D24+AC26*$D26+AC28*$D28+AC30*$D30+AC32*$D32+AC33*$D33+AC34*$D34+AC35*$D35+AC36*$D36)/$D37</f>
        <v>1333.8333333333333</v>
      </c>
      <c r="AD38" s="546">
        <f>(AD4*$D4+AD5*$D5+AD6*$D6+AD8*$D8+AD9*$D9+AD10*$D10+AD12*$D12+AD14*$D14+AD17*$D17+AD18*$D18+AD20*$D20+AD21*$D21+AD24*$D24+AD26*$D26+AD28*$D28+AD30*$D30+AD32*$D32+AD33*$D33+AD34*$D34+AD35*$D35+AD36*$D36)/$D37</f>
        <v>2143.2333333333331</v>
      </c>
      <c r="AE38" s="546">
        <f>(AE4*$D4+AE5*$D5+AE7*$D6+AE8*$D8+AE9*$D9+AE11*$D10+AE13*$D12+AE15*$D14+AE17*$D17+AE19*$D18+AE20*$D20+AE21*$D21+AE25*$D24+AE27*$D26+AE29*$D28+AE31*$D30+AE32*$D32+AE33*$D33+AE34*$D34+AE35*$D35+AE36*$D36)/$D37</f>
        <v>633.70000000000005</v>
      </c>
      <c r="AF38" s="546">
        <f>(AF4*$D4+AF5*$D5+AF7*$D6+AF8*$D8+AF9*$D9+AF11*$D10+AF13*$D12+AF15*$D14+AF17*$D17+AF19*$D18+AF20*$D20+AF21*$D21+AF25*$D24+AF27*$D26+AF29*$D28+AF31*$D30+AF32*$D32+AF33*$D33+AF34*$D34+AF35*$D35+AF36*$D36)/$D37</f>
        <v>1443.1</v>
      </c>
      <c r="AG38" s="546">
        <f>(AG4*$D4+AG5*$D5+AG7*$D6+AG8*$D8+AG9*$D9+AG11*$D10+AG13*$D12+AG15*$D14+AG17*$D17+AG19*$D18+AG20*$D20+AG21*$D21+AG25*$D24+AG27*$D26+AG29*$D28+AG31*$D30+AG32*$D32+AG33*$D33+AG34*$D34+AG35*$D35+AG36*$D36)/$D37</f>
        <v>2252.1666666666665</v>
      </c>
    </row>
    <row r="39" spans="1:34" ht="14.25" customHeight="1" x14ac:dyDescent="0.15">
      <c r="B39" s="909"/>
      <c r="C39" s="898"/>
      <c r="D39" s="898"/>
      <c r="E39" s="932"/>
      <c r="F39" s="898"/>
      <c r="G39" s="935"/>
      <c r="H39" s="938"/>
      <c r="I39" s="938"/>
      <c r="J39" s="938"/>
      <c r="K39" s="941"/>
      <c r="L39" s="935"/>
      <c r="M39" s="938"/>
      <c r="N39" s="938"/>
      <c r="O39" s="938"/>
      <c r="P39" s="938"/>
      <c r="Q39" s="938"/>
      <c r="R39" s="938"/>
      <c r="S39" s="938"/>
      <c r="T39" s="938"/>
      <c r="U39" s="938"/>
      <c r="V39" s="938"/>
      <c r="W39" s="938"/>
      <c r="X39" s="938"/>
      <c r="Y39" s="941"/>
      <c r="Z39" s="549" t="s">
        <v>540</v>
      </c>
      <c r="AA39" s="548"/>
      <c r="AB39" s="547">
        <f>(AB4*$C4+AB5*$C5+AB6*$C6+AB8*$C8+AB9*$C9+AB10*$C10+AB12*$C12+AB14*$C14+AB16*$C16+AB18*$C18+AB20*$C20+AB22*$C22+AB30*$C30+AB32*$C32+AB33*$C33+AB34*$C34+AB35*$C35+AB36*$C36+AB4*$D4+AB5*$D5+AB6*$D6+AB8*$D8+AB9*$D9+AB10*$D10+AB12*$D12+AB14*$D14+AB17*$D17+AB18*$D18+AB20*$D20+AB21*$D21+AB24*$D24+AB26*$D26+AB28*$D28+AB30*$D30+AB32*$D32+AB33*$D33+AB34*$D34+AB35*$D35+AB36*$D36)/($C37+$D37)</f>
        <v>963.35416666666663</v>
      </c>
      <c r="AC39" s="546">
        <f>(AC4*$C4+AC5*$C5+AC6*$C6+AC8*$C8+AC9*$C9+AC10*$C10+AC12*$C12+AC14*$C14+AC16*$C16+AC18*$C18+AC20*$C20+AC22*$C22+AC30*$C30+AC32*$C32+AC33*$C33+AC34*$C34+AC35*$C35+AC36*$C36+AC4*$D4+AC5*$D5+AC6*$D6+AC8*$D8+AC9*$D9+AC10*$D10+AC12*$D12+AC14*$D14+AC17*$D17+AC18*$D18+AC20*$D20+AC21*$D21+AC24*$D24+AC26*$D26+AC28*$D28+AC30*$D30+AC32*$D32+AC33*$D33+AC34*$D34+AC35*$D35+AC36*$D36)/($C37+$D37)</f>
        <v>2145.8541666666665</v>
      </c>
      <c r="AD39" s="546">
        <f>(AD4*$C4+AD5*$C5+AD6*$C6+AD8*$C8+AD9*$C9+AD10*$C10+AD12*$C12+AD14*$C14+AD16*$C16+AD18*$C18+AD20*$C20+AD22*$C22+AD30*$C30+AD32*$C32+AD33*$C33+AD34*$C34+AD35*$C35+AD36*$C36+AD4*$D4+AD5*$D5+AD6*$D6+AD8*$D8+AD9*$D9+AD10*$D10+AD12*$D12+AD14*$D14+AD17*$D17+AD18*$D18+AD20*$D20+AD21*$D21+AD24*$D24+AD26*$D26+AD28*$D28+AD30*$D30+AD32*$D32+AD33*$D33+AD34*$D34+AD35*$D35+AD36*$D36)/($C37+$D37)</f>
        <v>3348.0625</v>
      </c>
      <c r="AE39" s="546">
        <f>(AE4*$C4+AE5*$C5+AE7*$C6+AE8*$C8+AE9*$C9+AE11*$C10+AE13*$C12+AE15*$C14+AE16*$C16+AE19*$C18+AE20*$C20+AE23*$C22+AE31*$C30+AE32*$C32+AE33*$C33+AE34*$C34+AE35*$C35+AE36*$C36+AE4*$D4+AE5*$D5+AE7*$D6+AE8*$D8+AE9*$D9+AE11*$D10+AE13*$D12+AE15*$D14+AE17*$D17+AE19*$D18+AE20*$D20+AE21*$D21+AE25*$D24+AE27*$D26+AE29*$D28+AE31*$D30+AE32*$D32+AE33*$D33+AE34*$D34+AE35*$D35+AE36*$D36)/($C37+$D37)</f>
        <v>1119.6041666666667</v>
      </c>
      <c r="AF39" s="546">
        <f>(AF4*$C4+AF5*$C5+AF7*$C6+AF8*$C8+AF9*$C9+AF11*$C10+AF13*$C12+AF15*$C14+AF16*$C16+AF19*$C18+AF20*$C20+AF23*$C22+AF31*$C30+AF32*$C32+AF33*$C33+AF34*$C34+AF35*$C35+AF36*$C36+AF4*$D4+AF5*$D5+AF7*$D6+AF8*$D8+AF9*$D9+AF11*$D10+AF13*$D12+AF15*$D14+AF17*$D17+AF19*$D18+AF20*$D20+AF21*$D21+AF25*$D24+AF27*$D26+AF29*$D28+AF31*$D30+AF32*$D32+AF33*$D33+AF34*$D34+AF35*$D35+AF36*$D36)/($C37+$D37)</f>
        <v>2306.6875</v>
      </c>
      <c r="AG39" s="546">
        <f>(AG4*$C4+AG5*$C5+AG7*$C6+AG8*$C8+AG9*$C9+AG11*$C10+AG13*$C12+AG15*$C14+AG16*$C16+AG19*$C18+AG20*$C20+AG23*$C22+AG31*$C30+AG32*$C32+AG33*$C33+AG34*$C34+AG35*$C35+AG36*$C36+AG4*$D4+AG5*$D5+AG7*$D6+AG8*$D8+AG9*$D9+AG11*$D10+AG13*$D12+AG15*$D14+AG17*$D17+AG19*$D18+AG20*$D20+AG21*$D21+AG25*$D24+AG27*$D26+AG29*$D28+AG31*$D30+AG32*$D32+AG33*$D33+AG34*$D34+AG35*$D35+AG36*$D36)/($C37+$D37)</f>
        <v>3513.0625</v>
      </c>
    </row>
    <row r="40" spans="1:34" x14ac:dyDescent="0.15">
      <c r="B40" s="545" t="s">
        <v>539</v>
      </c>
      <c r="C40" s="544"/>
      <c r="D40" s="544"/>
      <c r="E40" s="543"/>
      <c r="F40" s="543"/>
      <c r="G40" s="543"/>
      <c r="H40" s="543"/>
      <c r="I40" s="543"/>
      <c r="J40" s="543"/>
      <c r="K40" s="543"/>
      <c r="L40" s="543"/>
      <c r="M40" s="543"/>
      <c r="N40" s="543"/>
      <c r="O40" s="543"/>
      <c r="P40" s="543"/>
      <c r="Q40" s="543"/>
      <c r="R40" s="543"/>
      <c r="S40" s="543"/>
      <c r="T40" s="543"/>
      <c r="U40" s="543"/>
      <c r="V40" s="543"/>
      <c r="W40" s="543"/>
      <c r="X40" s="543"/>
      <c r="Y40" s="542"/>
      <c r="Z40" s="542"/>
      <c r="AA40" s="542"/>
      <c r="AB40" s="542"/>
      <c r="AC40" s="542"/>
      <c r="AD40" s="542"/>
      <c r="AE40" s="542"/>
      <c r="AF40" s="542"/>
      <c r="AG40" s="542"/>
    </row>
    <row r="41" spans="1:34" x14ac:dyDescent="0.15">
      <c r="B41" s="545" t="s">
        <v>538</v>
      </c>
      <c r="C41" s="544"/>
      <c r="D41" s="544"/>
      <c r="E41" s="543"/>
      <c r="F41" s="543"/>
      <c r="G41" s="543"/>
      <c r="H41" s="543"/>
      <c r="I41" s="543"/>
      <c r="J41" s="543"/>
      <c r="K41" s="543"/>
      <c r="L41" s="543"/>
      <c r="M41" s="543"/>
      <c r="N41" s="543"/>
      <c r="O41" s="543"/>
      <c r="P41" s="543"/>
      <c r="Q41" s="543"/>
      <c r="R41" s="543"/>
      <c r="S41" s="543"/>
      <c r="T41" s="543"/>
      <c r="U41" s="543"/>
      <c r="V41" s="543"/>
      <c r="W41" s="543"/>
      <c r="X41" s="543"/>
      <c r="Y41" s="542"/>
      <c r="Z41" s="542"/>
      <c r="AA41" s="542"/>
      <c r="AB41" s="542"/>
      <c r="AC41" s="542"/>
      <c r="AD41" s="542"/>
      <c r="AE41" s="542"/>
      <c r="AF41" s="542"/>
      <c r="AG41" s="542"/>
    </row>
    <row r="42" spans="1:34" x14ac:dyDescent="0.15">
      <c r="B42" s="541"/>
      <c r="C42" s="540"/>
      <c r="D42" s="540"/>
      <c r="E42" s="539"/>
      <c r="F42" s="539"/>
      <c r="G42" s="539"/>
      <c r="H42" s="539"/>
      <c r="I42" s="539"/>
      <c r="J42" s="539"/>
      <c r="K42" s="539"/>
      <c r="L42" s="539"/>
      <c r="M42" s="539"/>
      <c r="N42" s="539"/>
      <c r="O42" s="539"/>
      <c r="P42" s="539"/>
      <c r="Q42" s="539"/>
      <c r="R42" s="539"/>
      <c r="S42" s="539"/>
      <c r="T42" s="539"/>
      <c r="U42" s="539"/>
      <c r="V42" s="539"/>
      <c r="W42" s="539"/>
      <c r="X42" s="539"/>
    </row>
    <row r="43" spans="1:34" x14ac:dyDescent="0.15">
      <c r="C43" s="538"/>
    </row>
    <row r="44" spans="1:34" x14ac:dyDescent="0.15">
      <c r="C44" s="538"/>
    </row>
    <row r="45" spans="1:34" x14ac:dyDescent="0.15">
      <c r="C45" s="538"/>
    </row>
    <row r="46" spans="1:34" s="537" customFormat="1" x14ac:dyDescent="0.15">
      <c r="B46" s="536"/>
      <c r="C46" s="538"/>
      <c r="E46" s="536"/>
      <c r="F46" s="536"/>
      <c r="G46" s="536"/>
      <c r="H46" s="536"/>
      <c r="I46" s="536"/>
      <c r="J46" s="536"/>
      <c r="K46" s="536"/>
      <c r="L46" s="536"/>
      <c r="M46" s="536"/>
      <c r="N46" s="536"/>
      <c r="O46" s="536"/>
      <c r="P46" s="536"/>
      <c r="Q46" s="536"/>
      <c r="R46" s="536"/>
      <c r="S46" s="536"/>
      <c r="T46" s="536"/>
      <c r="U46" s="536"/>
      <c r="V46" s="536"/>
      <c r="W46" s="536"/>
      <c r="X46" s="536"/>
      <c r="Y46" s="536"/>
      <c r="Z46" s="536"/>
      <c r="AA46" s="536"/>
      <c r="AB46" s="536"/>
      <c r="AC46" s="536"/>
      <c r="AD46" s="536"/>
      <c r="AE46" s="536"/>
      <c r="AF46" s="536"/>
      <c r="AG46" s="536"/>
    </row>
    <row r="47" spans="1:34" s="537" customFormat="1" x14ac:dyDescent="0.15">
      <c r="B47" s="536"/>
      <c r="C47" s="538"/>
      <c r="E47" s="536"/>
      <c r="F47" s="536"/>
      <c r="G47" s="536"/>
      <c r="H47" s="536"/>
      <c r="I47" s="536"/>
      <c r="J47" s="536"/>
      <c r="K47" s="536"/>
      <c r="L47" s="536"/>
      <c r="M47" s="536"/>
      <c r="N47" s="536"/>
      <c r="O47" s="536"/>
      <c r="P47" s="536"/>
      <c r="Q47" s="536"/>
      <c r="R47" s="536"/>
      <c r="S47" s="536"/>
      <c r="T47" s="536"/>
      <c r="U47" s="536"/>
      <c r="V47" s="536"/>
      <c r="W47" s="536"/>
      <c r="X47" s="536"/>
      <c r="Y47" s="536"/>
      <c r="Z47" s="536"/>
      <c r="AA47" s="536"/>
      <c r="AB47" s="536"/>
      <c r="AC47" s="536"/>
      <c r="AD47" s="536"/>
      <c r="AE47" s="536"/>
      <c r="AF47" s="536"/>
      <c r="AG47" s="536"/>
    </row>
    <row r="48" spans="1:34" s="537" customFormat="1" x14ac:dyDescent="0.15">
      <c r="B48" s="536"/>
      <c r="C48" s="538"/>
      <c r="E48" s="536"/>
      <c r="F48" s="536"/>
      <c r="G48" s="536"/>
      <c r="H48" s="536"/>
      <c r="I48" s="536"/>
      <c r="J48" s="536"/>
      <c r="K48" s="536"/>
      <c r="L48" s="536"/>
      <c r="M48" s="536"/>
      <c r="N48" s="536"/>
      <c r="O48" s="536"/>
      <c r="P48" s="536"/>
      <c r="Q48" s="536"/>
      <c r="R48" s="536"/>
      <c r="S48" s="536"/>
      <c r="T48" s="536"/>
      <c r="U48" s="536"/>
      <c r="V48" s="536"/>
      <c r="W48" s="536"/>
      <c r="X48" s="536"/>
      <c r="Y48" s="536"/>
      <c r="Z48" s="536"/>
      <c r="AA48" s="536"/>
      <c r="AB48" s="536"/>
      <c r="AC48" s="536"/>
      <c r="AD48" s="536"/>
      <c r="AE48" s="536"/>
      <c r="AF48" s="536"/>
      <c r="AG48" s="536"/>
    </row>
    <row r="49" spans="2:33" s="537" customFormat="1" x14ac:dyDescent="0.15">
      <c r="B49" s="536"/>
      <c r="C49" s="538"/>
      <c r="E49" s="536"/>
      <c r="F49" s="536"/>
      <c r="G49" s="536"/>
      <c r="H49" s="536"/>
      <c r="I49" s="536"/>
      <c r="J49" s="536"/>
      <c r="K49" s="536"/>
      <c r="L49" s="536"/>
      <c r="M49" s="536"/>
      <c r="N49" s="536"/>
      <c r="O49" s="536"/>
      <c r="P49" s="536"/>
      <c r="Q49" s="536"/>
      <c r="R49" s="536"/>
      <c r="S49" s="536"/>
      <c r="T49" s="536"/>
      <c r="U49" s="536"/>
      <c r="V49" s="536"/>
      <c r="W49" s="536"/>
      <c r="X49" s="536"/>
      <c r="Y49" s="536"/>
      <c r="Z49" s="536"/>
      <c r="AA49" s="536"/>
      <c r="AB49" s="536"/>
      <c r="AC49" s="536"/>
      <c r="AD49" s="536"/>
      <c r="AE49" s="536"/>
      <c r="AF49" s="536"/>
      <c r="AG49" s="536"/>
    </row>
    <row r="50" spans="2:33" s="537" customFormat="1" x14ac:dyDescent="0.15">
      <c r="B50" s="536"/>
      <c r="C50" s="538"/>
      <c r="E50" s="536"/>
      <c r="F50" s="536"/>
      <c r="G50" s="536"/>
      <c r="H50" s="536"/>
      <c r="I50" s="536"/>
      <c r="J50" s="536"/>
      <c r="K50" s="536"/>
      <c r="L50" s="536"/>
      <c r="M50" s="536"/>
      <c r="N50" s="536"/>
      <c r="O50" s="536"/>
      <c r="P50" s="536"/>
      <c r="Q50" s="536"/>
      <c r="R50" s="536"/>
      <c r="S50" s="536"/>
      <c r="T50" s="536"/>
      <c r="U50" s="536"/>
      <c r="V50" s="536"/>
      <c r="W50" s="536"/>
      <c r="X50" s="536"/>
      <c r="Y50" s="536"/>
      <c r="Z50" s="536"/>
      <c r="AA50" s="536"/>
      <c r="AB50" s="536"/>
      <c r="AC50" s="536"/>
      <c r="AD50" s="536"/>
      <c r="AE50" s="536"/>
      <c r="AF50" s="536"/>
      <c r="AG50" s="536"/>
    </row>
    <row r="51" spans="2:33" s="537" customFormat="1" x14ac:dyDescent="0.15">
      <c r="B51" s="536"/>
      <c r="C51" s="538"/>
      <c r="E51" s="536"/>
      <c r="F51" s="536"/>
      <c r="G51" s="536"/>
      <c r="H51" s="536"/>
      <c r="I51" s="536"/>
      <c r="J51" s="536"/>
      <c r="K51" s="536"/>
      <c r="L51" s="536"/>
      <c r="M51" s="536"/>
      <c r="N51" s="536"/>
      <c r="O51" s="536"/>
      <c r="P51" s="536"/>
      <c r="Q51" s="536"/>
      <c r="R51" s="536"/>
      <c r="S51" s="536"/>
      <c r="T51" s="536"/>
      <c r="U51" s="536"/>
      <c r="V51" s="536"/>
      <c r="W51" s="536"/>
      <c r="X51" s="536"/>
      <c r="Y51" s="536"/>
      <c r="Z51" s="536"/>
      <c r="AA51" s="536"/>
      <c r="AB51" s="536"/>
      <c r="AC51" s="536"/>
      <c r="AD51" s="536"/>
      <c r="AE51" s="536"/>
      <c r="AF51" s="536"/>
      <c r="AG51" s="536"/>
    </row>
  </sheetData>
  <mergeCells count="137">
    <mergeCell ref="Y37:Y39"/>
    <mergeCell ref="P37:P39"/>
    <mergeCell ref="Q37:Q39"/>
    <mergeCell ref="R37:R39"/>
    <mergeCell ref="S37:S39"/>
    <mergeCell ref="T37:T39"/>
    <mergeCell ref="U37:U39"/>
    <mergeCell ref="V37:V39"/>
    <mergeCell ref="W37:W39"/>
    <mergeCell ref="X37:X39"/>
    <mergeCell ref="P28:Y28"/>
    <mergeCell ref="P29:Y29"/>
    <mergeCell ref="B30:B31"/>
    <mergeCell ref="B37:B39"/>
    <mergeCell ref="C37:C39"/>
    <mergeCell ref="D37:D39"/>
    <mergeCell ref="E37:E39"/>
    <mergeCell ref="F37:F39"/>
    <mergeCell ref="G37:G39"/>
    <mergeCell ref="H37:H39"/>
    <mergeCell ref="I37:I39"/>
    <mergeCell ref="J37:J39"/>
    <mergeCell ref="K37:K39"/>
    <mergeCell ref="L37:L39"/>
    <mergeCell ref="M37:M39"/>
    <mergeCell ref="P34:Y34"/>
    <mergeCell ref="O35:Y35"/>
    <mergeCell ref="P33:Y33"/>
    <mergeCell ref="P32:S32"/>
    <mergeCell ref="T32:U32"/>
    <mergeCell ref="W32:Y32"/>
    <mergeCell ref="O36:Y36"/>
    <mergeCell ref="N37:N39"/>
    <mergeCell ref="O37:O39"/>
    <mergeCell ref="B22:B23"/>
    <mergeCell ref="E22:E23"/>
    <mergeCell ref="U22:Y22"/>
    <mergeCell ref="U23:Y23"/>
    <mergeCell ref="C22:C23"/>
    <mergeCell ref="D22:D23"/>
    <mergeCell ref="C24:C25"/>
    <mergeCell ref="E30:E31"/>
    <mergeCell ref="P30:Y30"/>
    <mergeCell ref="P31:Y31"/>
    <mergeCell ref="B24:B25"/>
    <mergeCell ref="E24:E25"/>
    <mergeCell ref="P24:Y24"/>
    <mergeCell ref="P25:Y25"/>
    <mergeCell ref="B26:B27"/>
    <mergeCell ref="E26:E27"/>
    <mergeCell ref="P26:Y26"/>
    <mergeCell ref="C30:C31"/>
    <mergeCell ref="D30:D31"/>
    <mergeCell ref="C28:C29"/>
    <mergeCell ref="D28:D29"/>
    <mergeCell ref="C26:C27"/>
    <mergeCell ref="B28:B29"/>
    <mergeCell ref="E28:E29"/>
    <mergeCell ref="B10:B11"/>
    <mergeCell ref="E10:E11"/>
    <mergeCell ref="P10:S10"/>
    <mergeCell ref="T10:W10"/>
    <mergeCell ref="X10:Y10"/>
    <mergeCell ref="C10:C11"/>
    <mergeCell ref="D10:D11"/>
    <mergeCell ref="P11:S11"/>
    <mergeCell ref="D18:D19"/>
    <mergeCell ref="B12:B13"/>
    <mergeCell ref="E12:E13"/>
    <mergeCell ref="P12:Y12"/>
    <mergeCell ref="P13:Y13"/>
    <mergeCell ref="B14:B15"/>
    <mergeCell ref="E14:E15"/>
    <mergeCell ref="O14:S14"/>
    <mergeCell ref="T14:U14"/>
    <mergeCell ref="V14:Y14"/>
    <mergeCell ref="B18:B19"/>
    <mergeCell ref="E18:E19"/>
    <mergeCell ref="L18:Y18"/>
    <mergeCell ref="L19:Y19"/>
    <mergeCell ref="C18:C19"/>
    <mergeCell ref="O15:S15"/>
    <mergeCell ref="B2:B3"/>
    <mergeCell ref="C2:D2"/>
    <mergeCell ref="F2:F3"/>
    <mergeCell ref="G2:K2"/>
    <mergeCell ref="L2:Y2"/>
    <mergeCell ref="B6:B7"/>
    <mergeCell ref="E6:E7"/>
    <mergeCell ref="P6:Q6"/>
    <mergeCell ref="R6:U6"/>
    <mergeCell ref="V6:W6"/>
    <mergeCell ref="P7:Q7"/>
    <mergeCell ref="C6:C7"/>
    <mergeCell ref="D6:D7"/>
    <mergeCell ref="L4:O4"/>
    <mergeCell ref="R4:S4"/>
    <mergeCell ref="T4:U4"/>
    <mergeCell ref="D24:D25"/>
    <mergeCell ref="P23:Q23"/>
    <mergeCell ref="R22:S22"/>
    <mergeCell ref="R23:S23"/>
    <mergeCell ref="P22:Q22"/>
    <mergeCell ref="P27:Y27"/>
    <mergeCell ref="D26:D27"/>
    <mergeCell ref="P21:Y21"/>
    <mergeCell ref="T16:U16"/>
    <mergeCell ref="V16:Y16"/>
    <mergeCell ref="P17:Q17"/>
    <mergeCell ref="P16:Q16"/>
    <mergeCell ref="R16:S16"/>
    <mergeCell ref="P20:Y20"/>
    <mergeCell ref="R17:S17"/>
    <mergeCell ref="T17:U17"/>
    <mergeCell ref="V17:Y17"/>
    <mergeCell ref="C14:C15"/>
    <mergeCell ref="D14:D15"/>
    <mergeCell ref="T9:U9"/>
    <mergeCell ref="V9:Y9"/>
    <mergeCell ref="W4:Y4"/>
    <mergeCell ref="M5:O5"/>
    <mergeCell ref="D12:D13"/>
    <mergeCell ref="V15:Y15"/>
    <mergeCell ref="X11:Y11"/>
    <mergeCell ref="C12:C13"/>
    <mergeCell ref="T15:U15"/>
    <mergeCell ref="R7:U7"/>
    <mergeCell ref="V7:W7"/>
    <mergeCell ref="AE2:AG2"/>
    <mergeCell ref="E2:E3"/>
    <mergeCell ref="T11:W11"/>
    <mergeCell ref="P8:Y8"/>
    <mergeCell ref="Q9:S9"/>
    <mergeCell ref="AB2:AD2"/>
    <mergeCell ref="Q5:S5"/>
    <mergeCell ref="T5:W5"/>
    <mergeCell ref="Z2:AA2"/>
  </mergeCells>
  <phoneticPr fontId="4"/>
  <pageMargins left="0.59055118110236227" right="0.59055118110236227" top="0.78740157480314965" bottom="0.39370078740157483" header="0" footer="0.19685039370078741"/>
  <pageSetup paperSize="9" scale="76" orientation="landscape" r:id="rId1"/>
  <headerFooter alignWithMargins="0">
    <oddFooter>&amp;C13</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7"/>
  <sheetViews>
    <sheetView view="pageBreakPreview" topLeftCell="A9" zoomScale="75" zoomScaleNormal="100" zoomScaleSheetLayoutView="75" workbookViewId="0">
      <selection activeCell="B9" sqref="B9"/>
    </sheetView>
  </sheetViews>
  <sheetFormatPr defaultColWidth="12.375" defaultRowHeight="14.25" x14ac:dyDescent="0.15"/>
  <cols>
    <col min="1" max="1" width="8.125" style="396" customWidth="1"/>
    <col min="2" max="19" width="8.625" style="414" customWidth="1"/>
    <col min="20" max="32" width="8.625" style="396" customWidth="1"/>
    <col min="33" max="37" width="10.375" style="396" customWidth="1"/>
    <col min="38" max="16384" width="12.375" style="396"/>
  </cols>
  <sheetData>
    <row r="1" spans="1:33" s="413" customFormat="1" ht="44.25" customHeight="1" x14ac:dyDescent="0.15">
      <c r="A1" s="634" t="s">
        <v>636</v>
      </c>
    </row>
    <row r="2" spans="1:33" s="139" customFormat="1" ht="38.25" customHeight="1" x14ac:dyDescent="0.15">
      <c r="A2" s="944" t="s">
        <v>635</v>
      </c>
      <c r="B2" s="948" t="s">
        <v>634</v>
      </c>
      <c r="C2" s="945" t="s">
        <v>633</v>
      </c>
      <c r="D2" s="946"/>
      <c r="E2" s="946"/>
      <c r="F2" s="946"/>
      <c r="G2" s="946"/>
      <c r="H2" s="946"/>
      <c r="I2" s="946"/>
      <c r="J2" s="946"/>
      <c r="K2" s="946"/>
      <c r="L2" s="946"/>
      <c r="M2" s="948" t="s">
        <v>632</v>
      </c>
      <c r="N2" s="945" t="s">
        <v>631</v>
      </c>
      <c r="O2" s="946"/>
      <c r="P2" s="946"/>
      <c r="Q2" s="946"/>
      <c r="R2" s="946"/>
      <c r="S2" s="946"/>
      <c r="T2" s="946"/>
      <c r="U2" s="946"/>
      <c r="V2" s="946"/>
      <c r="W2" s="946"/>
      <c r="X2" s="946"/>
      <c r="Y2" s="946"/>
      <c r="Z2" s="946"/>
      <c r="AA2" s="946"/>
      <c r="AB2" s="946"/>
      <c r="AC2" s="946"/>
      <c r="AD2" s="946"/>
      <c r="AE2" s="946"/>
      <c r="AF2" s="949" t="s">
        <v>630</v>
      </c>
      <c r="AG2" s="430"/>
    </row>
    <row r="3" spans="1:33" s="139" customFormat="1" ht="38.25" customHeight="1" x14ac:dyDescent="0.15">
      <c r="A3" s="944"/>
      <c r="B3" s="948"/>
      <c r="C3" s="950" t="s">
        <v>629</v>
      </c>
      <c r="D3" s="947"/>
      <c r="E3" s="947"/>
      <c r="F3" s="945"/>
      <c r="G3" s="950" t="s">
        <v>628</v>
      </c>
      <c r="H3" s="947"/>
      <c r="I3" s="947"/>
      <c r="J3" s="947"/>
      <c r="K3" s="945"/>
      <c r="L3" s="952" t="s">
        <v>627</v>
      </c>
      <c r="M3" s="948"/>
      <c r="N3" s="950" t="s">
        <v>626</v>
      </c>
      <c r="O3" s="947"/>
      <c r="P3" s="947"/>
      <c r="Q3" s="947"/>
      <c r="R3" s="947"/>
      <c r="S3" s="947"/>
      <c r="T3" s="947"/>
      <c r="U3" s="947"/>
      <c r="V3" s="947"/>
      <c r="W3" s="947"/>
      <c r="X3" s="945"/>
      <c r="Y3" s="950" t="s">
        <v>625</v>
      </c>
      <c r="Z3" s="947"/>
      <c r="AA3" s="947"/>
      <c r="AB3" s="947"/>
      <c r="AC3" s="947"/>
      <c r="AD3" s="945"/>
      <c r="AE3" s="952" t="s">
        <v>624</v>
      </c>
      <c r="AF3" s="949"/>
      <c r="AG3" s="430"/>
    </row>
    <row r="4" spans="1:33" s="139" customFormat="1" ht="81" customHeight="1" x14ac:dyDescent="0.15">
      <c r="A4" s="944"/>
      <c r="B4" s="948"/>
      <c r="C4" s="951"/>
      <c r="D4" s="633" t="s">
        <v>623</v>
      </c>
      <c r="E4" s="633" t="s">
        <v>622</v>
      </c>
      <c r="F4" s="633" t="s">
        <v>621</v>
      </c>
      <c r="G4" s="951"/>
      <c r="H4" s="633" t="s">
        <v>620</v>
      </c>
      <c r="I4" s="633" t="s">
        <v>619</v>
      </c>
      <c r="J4" s="633" t="s">
        <v>618</v>
      </c>
      <c r="K4" s="633" t="s">
        <v>617</v>
      </c>
      <c r="L4" s="951"/>
      <c r="M4" s="948"/>
      <c r="N4" s="951"/>
      <c r="O4" s="633" t="s">
        <v>616</v>
      </c>
      <c r="P4" s="633" t="s">
        <v>615</v>
      </c>
      <c r="Q4" s="633" t="s">
        <v>614</v>
      </c>
      <c r="R4" s="633" t="s">
        <v>613</v>
      </c>
      <c r="S4" s="633" t="s">
        <v>612</v>
      </c>
      <c r="T4" s="633" t="s">
        <v>611</v>
      </c>
      <c r="U4" s="633" t="s">
        <v>610</v>
      </c>
      <c r="V4" s="633" t="s">
        <v>609</v>
      </c>
      <c r="W4" s="633" t="s">
        <v>608</v>
      </c>
      <c r="X4" s="633" t="s">
        <v>607</v>
      </c>
      <c r="Y4" s="951"/>
      <c r="Z4" s="633" t="s">
        <v>606</v>
      </c>
      <c r="AA4" s="633" t="s">
        <v>605</v>
      </c>
      <c r="AB4" s="633" t="s">
        <v>604</v>
      </c>
      <c r="AC4" s="633" t="s">
        <v>603</v>
      </c>
      <c r="AD4" s="633" t="s">
        <v>602</v>
      </c>
      <c r="AE4" s="951"/>
      <c r="AF4" s="949"/>
      <c r="AG4" s="430"/>
    </row>
    <row r="5" spans="1:33" ht="33.75" customHeight="1" x14ac:dyDescent="0.15">
      <c r="A5" s="632" t="s">
        <v>349</v>
      </c>
      <c r="B5" s="629">
        <v>7656536</v>
      </c>
      <c r="C5" s="629">
        <v>6765556</v>
      </c>
      <c r="D5" s="629">
        <v>6537062</v>
      </c>
      <c r="E5" s="629">
        <v>167704</v>
      </c>
      <c r="F5" s="629">
        <v>60790</v>
      </c>
      <c r="G5" s="629">
        <v>890980</v>
      </c>
      <c r="H5" s="629">
        <v>908</v>
      </c>
      <c r="I5" s="629">
        <v>0</v>
      </c>
      <c r="J5" s="629">
        <v>15853</v>
      </c>
      <c r="K5" s="629">
        <v>281750</v>
      </c>
      <c r="L5" s="629">
        <v>0</v>
      </c>
      <c r="M5" s="629">
        <v>7608106</v>
      </c>
      <c r="N5" s="629">
        <v>7467649</v>
      </c>
      <c r="O5" s="629">
        <v>2830448</v>
      </c>
      <c r="P5" s="629">
        <v>0</v>
      </c>
      <c r="Q5" s="629">
        <v>1007306</v>
      </c>
      <c r="R5" s="629">
        <v>0</v>
      </c>
      <c r="S5" s="629">
        <v>280639</v>
      </c>
      <c r="T5" s="629">
        <v>357111</v>
      </c>
      <c r="U5" s="629">
        <v>278289</v>
      </c>
      <c r="V5" s="629">
        <v>2593265</v>
      </c>
      <c r="W5" s="629">
        <v>76416</v>
      </c>
      <c r="X5" s="629">
        <v>44175</v>
      </c>
      <c r="Y5" s="629">
        <v>140457</v>
      </c>
      <c r="Z5" s="629">
        <v>130665</v>
      </c>
      <c r="AA5" s="629">
        <v>0</v>
      </c>
      <c r="AB5" s="629">
        <v>0</v>
      </c>
      <c r="AC5" s="629">
        <v>0</v>
      </c>
      <c r="AD5" s="629">
        <v>9792</v>
      </c>
      <c r="AE5" s="629">
        <v>0</v>
      </c>
      <c r="AF5" s="629">
        <v>48430</v>
      </c>
    </row>
    <row r="6" spans="1:33" ht="33.75" customHeight="1" x14ac:dyDescent="0.15">
      <c r="A6" s="631" t="s">
        <v>348</v>
      </c>
      <c r="B6" s="629">
        <v>1886578</v>
      </c>
      <c r="C6" s="629">
        <v>1626990</v>
      </c>
      <c r="D6" s="629">
        <v>1602298</v>
      </c>
      <c r="E6" s="629">
        <v>0</v>
      </c>
      <c r="F6" s="629">
        <v>24692</v>
      </c>
      <c r="G6" s="629">
        <v>259588</v>
      </c>
      <c r="H6" s="629">
        <v>468</v>
      </c>
      <c r="I6" s="629">
        <v>0</v>
      </c>
      <c r="J6" s="629">
        <v>12974</v>
      </c>
      <c r="K6" s="629">
        <v>9454</v>
      </c>
      <c r="L6" s="629">
        <v>0</v>
      </c>
      <c r="M6" s="629">
        <v>1698761</v>
      </c>
      <c r="N6" s="629">
        <v>1625810</v>
      </c>
      <c r="O6" s="629">
        <v>555139</v>
      </c>
      <c r="P6" s="629">
        <v>0</v>
      </c>
      <c r="Q6" s="629">
        <v>169211</v>
      </c>
      <c r="R6" s="629">
        <v>0</v>
      </c>
      <c r="S6" s="629">
        <v>0</v>
      </c>
      <c r="T6" s="629">
        <v>74370</v>
      </c>
      <c r="U6" s="629">
        <v>29565</v>
      </c>
      <c r="V6" s="629">
        <v>776919</v>
      </c>
      <c r="W6" s="629">
        <v>20606</v>
      </c>
      <c r="X6" s="629">
        <v>0</v>
      </c>
      <c r="Y6" s="629">
        <v>72570</v>
      </c>
      <c r="Z6" s="629">
        <v>72531</v>
      </c>
      <c r="AA6" s="629">
        <v>0</v>
      </c>
      <c r="AB6" s="629">
        <v>0</v>
      </c>
      <c r="AC6" s="629">
        <v>0</v>
      </c>
      <c r="AD6" s="629">
        <v>39</v>
      </c>
      <c r="AE6" s="629">
        <v>381</v>
      </c>
      <c r="AF6" s="629">
        <v>187817</v>
      </c>
    </row>
    <row r="7" spans="1:33" ht="33.75" customHeight="1" x14ac:dyDescent="0.15">
      <c r="A7" s="631" t="s">
        <v>347</v>
      </c>
      <c r="B7" s="629">
        <v>2486392</v>
      </c>
      <c r="C7" s="629">
        <v>2170749</v>
      </c>
      <c r="D7" s="629">
        <v>2143975</v>
      </c>
      <c r="E7" s="629">
        <v>10291</v>
      </c>
      <c r="F7" s="629">
        <v>16483</v>
      </c>
      <c r="G7" s="629">
        <v>315562</v>
      </c>
      <c r="H7" s="629">
        <v>240</v>
      </c>
      <c r="I7" s="629">
        <v>0</v>
      </c>
      <c r="J7" s="629">
        <v>31727</v>
      </c>
      <c r="K7" s="629">
        <v>51462</v>
      </c>
      <c r="L7" s="629">
        <v>81</v>
      </c>
      <c r="M7" s="629">
        <v>2004871</v>
      </c>
      <c r="N7" s="629">
        <v>1938208</v>
      </c>
      <c r="O7" s="629">
        <v>783564</v>
      </c>
      <c r="P7" s="629">
        <v>0</v>
      </c>
      <c r="Q7" s="629">
        <v>229983</v>
      </c>
      <c r="R7" s="629">
        <v>0</v>
      </c>
      <c r="S7" s="629">
        <v>12727</v>
      </c>
      <c r="T7" s="629">
        <v>149199</v>
      </c>
      <c r="U7" s="629">
        <v>0</v>
      </c>
      <c r="V7" s="629">
        <v>733961</v>
      </c>
      <c r="W7" s="629">
        <v>27492</v>
      </c>
      <c r="X7" s="629">
        <v>1282</v>
      </c>
      <c r="Y7" s="629">
        <v>64608</v>
      </c>
      <c r="Z7" s="629">
        <v>56425</v>
      </c>
      <c r="AA7" s="629">
        <v>0</v>
      </c>
      <c r="AB7" s="629">
        <v>0</v>
      </c>
      <c r="AC7" s="629">
        <v>0</v>
      </c>
      <c r="AD7" s="629">
        <v>8183</v>
      </c>
      <c r="AE7" s="629">
        <v>2055</v>
      </c>
      <c r="AF7" s="629">
        <v>481521</v>
      </c>
    </row>
    <row r="8" spans="1:33" ht="33.75" customHeight="1" x14ac:dyDescent="0.15">
      <c r="A8" s="631" t="s">
        <v>346</v>
      </c>
      <c r="B8" s="629">
        <v>885105</v>
      </c>
      <c r="C8" s="629">
        <v>587316</v>
      </c>
      <c r="D8" s="629">
        <v>576826</v>
      </c>
      <c r="E8" s="629">
        <v>0</v>
      </c>
      <c r="F8" s="629">
        <v>10490</v>
      </c>
      <c r="G8" s="629">
        <v>297250</v>
      </c>
      <c r="H8" s="629">
        <v>851</v>
      </c>
      <c r="I8" s="629">
        <v>5656</v>
      </c>
      <c r="J8" s="629">
        <v>75164</v>
      </c>
      <c r="K8" s="629">
        <v>6563</v>
      </c>
      <c r="L8" s="629">
        <v>539</v>
      </c>
      <c r="M8" s="629">
        <v>953696</v>
      </c>
      <c r="N8" s="629">
        <v>842940</v>
      </c>
      <c r="O8" s="629">
        <v>82317</v>
      </c>
      <c r="P8" s="629">
        <v>0</v>
      </c>
      <c r="Q8" s="629">
        <v>69037</v>
      </c>
      <c r="R8" s="629">
        <v>0</v>
      </c>
      <c r="S8" s="629">
        <v>0</v>
      </c>
      <c r="T8" s="629">
        <v>0</v>
      </c>
      <c r="U8" s="629">
        <v>108611</v>
      </c>
      <c r="V8" s="629">
        <v>568265</v>
      </c>
      <c r="W8" s="629">
        <v>14701</v>
      </c>
      <c r="X8" s="629">
        <v>9</v>
      </c>
      <c r="Y8" s="629">
        <v>87487</v>
      </c>
      <c r="Z8" s="629">
        <v>86692</v>
      </c>
      <c r="AA8" s="629">
        <v>0</v>
      </c>
      <c r="AB8" s="629">
        <v>0</v>
      </c>
      <c r="AC8" s="629">
        <v>0</v>
      </c>
      <c r="AD8" s="629">
        <v>795</v>
      </c>
      <c r="AE8" s="629">
        <v>23269</v>
      </c>
      <c r="AF8" s="629">
        <v>0</v>
      </c>
    </row>
    <row r="9" spans="1:33" ht="33.75" customHeight="1" x14ac:dyDescent="0.15">
      <c r="A9" s="631" t="s">
        <v>345</v>
      </c>
      <c r="B9" s="629">
        <v>618310</v>
      </c>
      <c r="C9" s="629">
        <v>430044</v>
      </c>
      <c r="D9" s="629">
        <v>415819</v>
      </c>
      <c r="E9" s="629">
        <v>2213</v>
      </c>
      <c r="F9" s="629">
        <v>12012</v>
      </c>
      <c r="G9" s="629">
        <v>188266</v>
      </c>
      <c r="H9" s="629">
        <v>1419</v>
      </c>
      <c r="I9" s="629">
        <v>0</v>
      </c>
      <c r="J9" s="629">
        <v>116629</v>
      </c>
      <c r="K9" s="629">
        <v>35</v>
      </c>
      <c r="L9" s="629">
        <v>0</v>
      </c>
      <c r="M9" s="629">
        <v>540194</v>
      </c>
      <c r="N9" s="629">
        <v>493756</v>
      </c>
      <c r="O9" s="629">
        <v>44072</v>
      </c>
      <c r="P9" s="629">
        <v>44072</v>
      </c>
      <c r="Q9" s="629">
        <v>19108</v>
      </c>
      <c r="R9" s="629">
        <v>19108</v>
      </c>
      <c r="S9" s="629">
        <v>2213</v>
      </c>
      <c r="T9" s="629">
        <v>14494</v>
      </c>
      <c r="U9" s="629">
        <v>11444</v>
      </c>
      <c r="V9" s="629">
        <v>331431</v>
      </c>
      <c r="W9" s="629">
        <v>7722</v>
      </c>
      <c r="X9" s="629">
        <v>92</v>
      </c>
      <c r="Y9" s="629">
        <v>46438</v>
      </c>
      <c r="Z9" s="629">
        <v>45829</v>
      </c>
      <c r="AA9" s="629">
        <v>0</v>
      </c>
      <c r="AB9" s="629">
        <v>0</v>
      </c>
      <c r="AC9" s="629">
        <v>0</v>
      </c>
      <c r="AD9" s="629">
        <v>609</v>
      </c>
      <c r="AE9" s="629">
        <v>0</v>
      </c>
      <c r="AF9" s="629">
        <v>78116</v>
      </c>
    </row>
    <row r="10" spans="1:33" ht="33.75" customHeight="1" x14ac:dyDescent="0.15">
      <c r="A10" s="631" t="s">
        <v>344</v>
      </c>
      <c r="B10" s="629">
        <v>2273588</v>
      </c>
      <c r="C10" s="629">
        <v>2074401</v>
      </c>
      <c r="D10" s="629">
        <v>2031800</v>
      </c>
      <c r="E10" s="629">
        <v>673</v>
      </c>
      <c r="F10" s="629">
        <v>41928</v>
      </c>
      <c r="G10" s="629">
        <v>199187</v>
      </c>
      <c r="H10" s="629">
        <v>113</v>
      </c>
      <c r="I10" s="629">
        <v>0</v>
      </c>
      <c r="J10" s="629">
        <v>4498</v>
      </c>
      <c r="K10" s="629">
        <v>18174</v>
      </c>
      <c r="L10" s="629">
        <v>0</v>
      </c>
      <c r="M10" s="629">
        <v>2274234</v>
      </c>
      <c r="N10" s="629">
        <v>2060228</v>
      </c>
      <c r="O10" s="629">
        <v>710638</v>
      </c>
      <c r="P10" s="629">
        <v>0</v>
      </c>
      <c r="Q10" s="629">
        <v>102915</v>
      </c>
      <c r="R10" s="629">
        <v>0</v>
      </c>
      <c r="S10" s="629">
        <v>24025</v>
      </c>
      <c r="T10" s="629">
        <v>94713</v>
      </c>
      <c r="U10" s="629">
        <v>49636</v>
      </c>
      <c r="V10" s="629">
        <v>1060966</v>
      </c>
      <c r="W10" s="629">
        <v>17335</v>
      </c>
      <c r="X10" s="629">
        <v>0</v>
      </c>
      <c r="Y10" s="629">
        <v>211814</v>
      </c>
      <c r="Z10" s="629">
        <v>211663</v>
      </c>
      <c r="AA10" s="629">
        <v>0</v>
      </c>
      <c r="AB10" s="629">
        <v>0</v>
      </c>
      <c r="AC10" s="629">
        <v>0</v>
      </c>
      <c r="AD10" s="629">
        <v>151</v>
      </c>
      <c r="AE10" s="629">
        <v>2192</v>
      </c>
      <c r="AF10" s="629">
        <v>0</v>
      </c>
    </row>
    <row r="11" spans="1:33" ht="33.75" customHeight="1" x14ac:dyDescent="0.15">
      <c r="A11" s="631" t="s">
        <v>343</v>
      </c>
      <c r="B11" s="629">
        <v>576936</v>
      </c>
      <c r="C11" s="629">
        <v>429520</v>
      </c>
      <c r="D11" s="629">
        <v>416299</v>
      </c>
      <c r="E11" s="629">
        <v>0</v>
      </c>
      <c r="F11" s="629">
        <v>13221</v>
      </c>
      <c r="G11" s="629">
        <v>147416</v>
      </c>
      <c r="H11" s="629">
        <v>56</v>
      </c>
      <c r="I11" s="629">
        <v>0</v>
      </c>
      <c r="J11" s="629">
        <v>69168</v>
      </c>
      <c r="K11" s="629">
        <v>1271</v>
      </c>
      <c r="L11" s="629">
        <v>0</v>
      </c>
      <c r="M11" s="629">
        <v>527786</v>
      </c>
      <c r="N11" s="629">
        <v>484088</v>
      </c>
      <c r="O11" s="629">
        <v>175107</v>
      </c>
      <c r="P11" s="629">
        <v>0</v>
      </c>
      <c r="Q11" s="629">
        <v>26431</v>
      </c>
      <c r="R11" s="629">
        <v>0</v>
      </c>
      <c r="S11" s="629">
        <v>0</v>
      </c>
      <c r="T11" s="629">
        <v>0</v>
      </c>
      <c r="U11" s="629">
        <v>26375</v>
      </c>
      <c r="V11" s="629">
        <v>241107</v>
      </c>
      <c r="W11" s="629">
        <v>15068</v>
      </c>
      <c r="X11" s="629">
        <v>0</v>
      </c>
      <c r="Y11" s="629">
        <v>43698</v>
      </c>
      <c r="Z11" s="629">
        <v>37751</v>
      </c>
      <c r="AA11" s="629">
        <v>0</v>
      </c>
      <c r="AB11" s="629">
        <v>0</v>
      </c>
      <c r="AC11" s="629">
        <v>0</v>
      </c>
      <c r="AD11" s="629">
        <v>5947</v>
      </c>
      <c r="AE11" s="629">
        <v>0</v>
      </c>
      <c r="AF11" s="629">
        <v>49150</v>
      </c>
    </row>
    <row r="12" spans="1:33" ht="33.75" customHeight="1" x14ac:dyDescent="0.15">
      <c r="A12" s="631" t="s">
        <v>342</v>
      </c>
      <c r="B12" s="629">
        <v>701662</v>
      </c>
      <c r="C12" s="629">
        <v>549456</v>
      </c>
      <c r="D12" s="629">
        <v>509308</v>
      </c>
      <c r="E12" s="629">
        <v>7104</v>
      </c>
      <c r="F12" s="629">
        <v>33044</v>
      </c>
      <c r="G12" s="629">
        <v>152169</v>
      </c>
      <c r="H12" s="629">
        <v>157</v>
      </c>
      <c r="I12" s="629">
        <v>88000</v>
      </c>
      <c r="J12" s="629">
        <v>0</v>
      </c>
      <c r="K12" s="629">
        <v>58</v>
      </c>
      <c r="L12" s="629">
        <v>37</v>
      </c>
      <c r="M12" s="629">
        <v>598005</v>
      </c>
      <c r="N12" s="629">
        <v>546131</v>
      </c>
      <c r="O12" s="629">
        <v>122348</v>
      </c>
      <c r="P12" s="629">
        <v>0</v>
      </c>
      <c r="Q12" s="629">
        <v>86441</v>
      </c>
      <c r="R12" s="629">
        <v>0</v>
      </c>
      <c r="S12" s="629">
        <v>4743</v>
      </c>
      <c r="T12" s="629">
        <v>55804</v>
      </c>
      <c r="U12" s="629">
        <v>11378</v>
      </c>
      <c r="V12" s="629">
        <v>254336</v>
      </c>
      <c r="W12" s="629">
        <v>11057</v>
      </c>
      <c r="X12" s="629">
        <v>24</v>
      </c>
      <c r="Y12" s="629">
        <v>51769</v>
      </c>
      <c r="Z12" s="629">
        <v>47308</v>
      </c>
      <c r="AA12" s="629">
        <v>0</v>
      </c>
      <c r="AB12" s="629">
        <v>0</v>
      </c>
      <c r="AC12" s="629">
        <v>0</v>
      </c>
      <c r="AD12" s="629">
        <v>4461</v>
      </c>
      <c r="AE12" s="629">
        <v>105</v>
      </c>
      <c r="AF12" s="629">
        <v>103657</v>
      </c>
    </row>
    <row r="13" spans="1:33" ht="33.75" customHeight="1" x14ac:dyDescent="0.15">
      <c r="A13" s="631" t="s">
        <v>104</v>
      </c>
      <c r="B13" s="629">
        <v>1634647</v>
      </c>
      <c r="C13" s="629">
        <v>1105669</v>
      </c>
      <c r="D13" s="629">
        <v>1026160</v>
      </c>
      <c r="E13" s="629">
        <v>0</v>
      </c>
      <c r="F13" s="629">
        <v>79509</v>
      </c>
      <c r="G13" s="629">
        <v>528828</v>
      </c>
      <c r="H13" s="629">
        <v>31</v>
      </c>
      <c r="I13" s="629">
        <v>126367</v>
      </c>
      <c r="J13" s="629">
        <v>24697</v>
      </c>
      <c r="K13" s="629">
        <v>1351</v>
      </c>
      <c r="L13" s="629">
        <v>150</v>
      </c>
      <c r="M13" s="629">
        <v>1478258</v>
      </c>
      <c r="N13" s="629">
        <v>1383582</v>
      </c>
      <c r="O13" s="629">
        <v>252064</v>
      </c>
      <c r="P13" s="629">
        <v>0</v>
      </c>
      <c r="Q13" s="629">
        <v>276696</v>
      </c>
      <c r="R13" s="629">
        <v>0</v>
      </c>
      <c r="S13" s="629">
        <v>0</v>
      </c>
      <c r="T13" s="629">
        <v>50949</v>
      </c>
      <c r="U13" s="629">
        <v>114313</v>
      </c>
      <c r="V13" s="629">
        <v>680901</v>
      </c>
      <c r="W13" s="629">
        <v>7225</v>
      </c>
      <c r="X13" s="629">
        <v>1434</v>
      </c>
      <c r="Y13" s="629">
        <v>93034</v>
      </c>
      <c r="Z13" s="629">
        <v>86022</v>
      </c>
      <c r="AA13" s="629">
        <v>0</v>
      </c>
      <c r="AB13" s="629">
        <v>0</v>
      </c>
      <c r="AC13" s="629">
        <v>0</v>
      </c>
      <c r="AD13" s="629">
        <v>7012</v>
      </c>
      <c r="AE13" s="629">
        <v>1642</v>
      </c>
      <c r="AF13" s="629">
        <v>156389</v>
      </c>
    </row>
    <row r="14" spans="1:33" ht="33.75" customHeight="1" x14ac:dyDescent="0.15">
      <c r="A14" s="631" t="s">
        <v>103</v>
      </c>
      <c r="B14" s="629">
        <v>1006550</v>
      </c>
      <c r="C14" s="629">
        <v>811591</v>
      </c>
      <c r="D14" s="629">
        <v>782753</v>
      </c>
      <c r="E14" s="629">
        <v>2750</v>
      </c>
      <c r="F14" s="629">
        <v>26088</v>
      </c>
      <c r="G14" s="629">
        <v>193879</v>
      </c>
      <c r="H14" s="629">
        <v>2142</v>
      </c>
      <c r="I14" s="629">
        <v>34000</v>
      </c>
      <c r="J14" s="629">
        <v>55200</v>
      </c>
      <c r="K14" s="629">
        <v>319</v>
      </c>
      <c r="L14" s="629">
        <v>1080</v>
      </c>
      <c r="M14" s="629">
        <v>867859</v>
      </c>
      <c r="N14" s="629">
        <v>782615</v>
      </c>
      <c r="O14" s="629">
        <v>237030</v>
      </c>
      <c r="P14" s="629">
        <v>0</v>
      </c>
      <c r="Q14" s="629">
        <v>52185</v>
      </c>
      <c r="R14" s="629">
        <v>0</v>
      </c>
      <c r="S14" s="629">
        <v>2571</v>
      </c>
      <c r="T14" s="629">
        <v>0</v>
      </c>
      <c r="U14" s="629">
        <v>50912</v>
      </c>
      <c r="V14" s="629">
        <v>438635</v>
      </c>
      <c r="W14" s="629">
        <v>1282</v>
      </c>
      <c r="X14" s="629">
        <v>0</v>
      </c>
      <c r="Y14" s="629">
        <v>84834</v>
      </c>
      <c r="Z14" s="629">
        <v>76297</v>
      </c>
      <c r="AA14" s="629">
        <v>0</v>
      </c>
      <c r="AB14" s="629">
        <v>0</v>
      </c>
      <c r="AC14" s="629">
        <v>0</v>
      </c>
      <c r="AD14" s="629">
        <v>8537</v>
      </c>
      <c r="AE14" s="629">
        <v>410</v>
      </c>
      <c r="AF14" s="629">
        <v>138691</v>
      </c>
    </row>
    <row r="15" spans="1:33" ht="33.75" customHeight="1" x14ac:dyDescent="0.15">
      <c r="A15" s="631" t="s">
        <v>341</v>
      </c>
      <c r="B15" s="629">
        <v>819761</v>
      </c>
      <c r="C15" s="629">
        <v>651319</v>
      </c>
      <c r="D15" s="629">
        <v>635655</v>
      </c>
      <c r="E15" s="629">
        <v>4822</v>
      </c>
      <c r="F15" s="629">
        <v>10842</v>
      </c>
      <c r="G15" s="629">
        <v>168442</v>
      </c>
      <c r="H15" s="629">
        <v>196</v>
      </c>
      <c r="I15" s="629">
        <v>0</v>
      </c>
      <c r="J15" s="629">
        <v>1130</v>
      </c>
      <c r="K15" s="629">
        <v>3869</v>
      </c>
      <c r="L15" s="629">
        <v>0</v>
      </c>
      <c r="M15" s="629">
        <v>707997</v>
      </c>
      <c r="N15" s="629">
        <v>693510</v>
      </c>
      <c r="O15" s="629">
        <v>172056</v>
      </c>
      <c r="P15" s="629">
        <v>0</v>
      </c>
      <c r="Q15" s="629">
        <v>87044</v>
      </c>
      <c r="R15" s="629">
        <v>0</v>
      </c>
      <c r="S15" s="629">
        <v>3588</v>
      </c>
      <c r="T15" s="629">
        <v>0</v>
      </c>
      <c r="U15" s="629">
        <v>65788</v>
      </c>
      <c r="V15" s="629">
        <v>353230</v>
      </c>
      <c r="W15" s="629">
        <v>11804</v>
      </c>
      <c r="X15" s="629">
        <v>0</v>
      </c>
      <c r="Y15" s="629">
        <v>14405</v>
      </c>
      <c r="Z15" s="629">
        <v>14062</v>
      </c>
      <c r="AA15" s="629">
        <v>0</v>
      </c>
      <c r="AB15" s="629">
        <v>0</v>
      </c>
      <c r="AC15" s="629">
        <v>0</v>
      </c>
      <c r="AD15" s="629">
        <v>343</v>
      </c>
      <c r="AE15" s="629">
        <v>82</v>
      </c>
      <c r="AF15" s="629">
        <v>111764</v>
      </c>
    </row>
    <row r="16" spans="1:33" ht="33.75" hidden="1" customHeight="1" x14ac:dyDescent="0.15">
      <c r="A16" s="631"/>
      <c r="B16" s="629">
        <v>0</v>
      </c>
      <c r="C16" s="629">
        <v>0</v>
      </c>
      <c r="D16" s="629">
        <v>0</v>
      </c>
      <c r="E16" s="629">
        <v>0</v>
      </c>
      <c r="F16" s="629">
        <v>0</v>
      </c>
      <c r="G16" s="629">
        <v>0</v>
      </c>
      <c r="H16" s="629">
        <v>0</v>
      </c>
      <c r="I16" s="629">
        <v>0</v>
      </c>
      <c r="J16" s="629">
        <v>0</v>
      </c>
      <c r="K16" s="629">
        <v>0</v>
      </c>
      <c r="L16" s="629">
        <v>0</v>
      </c>
      <c r="M16" s="629">
        <v>0</v>
      </c>
      <c r="N16" s="629">
        <v>0</v>
      </c>
      <c r="O16" s="629">
        <v>0</v>
      </c>
      <c r="P16" s="629">
        <v>0</v>
      </c>
      <c r="Q16" s="629">
        <v>0</v>
      </c>
      <c r="R16" s="629">
        <v>0</v>
      </c>
      <c r="S16" s="629">
        <v>0</v>
      </c>
      <c r="T16" s="629">
        <v>0</v>
      </c>
      <c r="U16" s="629">
        <v>0</v>
      </c>
      <c r="V16" s="629">
        <v>0</v>
      </c>
      <c r="W16" s="629">
        <v>0</v>
      </c>
      <c r="X16" s="629">
        <v>0</v>
      </c>
      <c r="Y16" s="629">
        <v>0</v>
      </c>
      <c r="Z16" s="629">
        <v>0</v>
      </c>
      <c r="AA16" s="629">
        <v>0</v>
      </c>
      <c r="AB16" s="629">
        <v>0</v>
      </c>
      <c r="AC16" s="629">
        <v>0</v>
      </c>
      <c r="AD16" s="629">
        <v>0</v>
      </c>
      <c r="AE16" s="629">
        <v>0</v>
      </c>
      <c r="AF16" s="629">
        <v>0</v>
      </c>
    </row>
    <row r="17" spans="1:33" ht="33.75" hidden="1" customHeight="1" x14ac:dyDescent="0.15">
      <c r="A17" s="631" t="s">
        <v>385</v>
      </c>
      <c r="B17" s="629">
        <v>0</v>
      </c>
      <c r="C17" s="629">
        <v>0</v>
      </c>
      <c r="D17" s="629">
        <v>0</v>
      </c>
      <c r="E17" s="629">
        <v>0</v>
      </c>
      <c r="F17" s="629">
        <v>0</v>
      </c>
      <c r="G17" s="629">
        <v>0</v>
      </c>
      <c r="H17" s="629">
        <v>0</v>
      </c>
      <c r="I17" s="629">
        <v>0</v>
      </c>
      <c r="J17" s="629">
        <v>0</v>
      </c>
      <c r="K17" s="629">
        <v>0</v>
      </c>
      <c r="L17" s="629">
        <v>0</v>
      </c>
      <c r="M17" s="629">
        <v>0</v>
      </c>
      <c r="N17" s="629">
        <v>0</v>
      </c>
      <c r="O17" s="629">
        <v>0</v>
      </c>
      <c r="P17" s="629">
        <v>0</v>
      </c>
      <c r="Q17" s="629">
        <v>0</v>
      </c>
      <c r="R17" s="629">
        <v>0</v>
      </c>
      <c r="S17" s="629">
        <v>0</v>
      </c>
      <c r="T17" s="629">
        <v>0</v>
      </c>
      <c r="U17" s="629">
        <v>0</v>
      </c>
      <c r="V17" s="629">
        <v>0</v>
      </c>
      <c r="W17" s="629">
        <v>0</v>
      </c>
      <c r="X17" s="629">
        <v>0</v>
      </c>
      <c r="Y17" s="629">
        <v>0</v>
      </c>
      <c r="Z17" s="629">
        <v>0</v>
      </c>
      <c r="AA17" s="629">
        <v>0</v>
      </c>
      <c r="AB17" s="629">
        <v>0</v>
      </c>
      <c r="AC17" s="629">
        <v>0</v>
      </c>
      <c r="AD17" s="629">
        <v>0</v>
      </c>
      <c r="AE17" s="629">
        <v>0</v>
      </c>
      <c r="AF17" s="629">
        <v>0</v>
      </c>
    </row>
    <row r="18" spans="1:33" ht="33.75" customHeight="1" x14ac:dyDescent="0.15">
      <c r="A18" s="631" t="s">
        <v>339</v>
      </c>
      <c r="B18" s="629">
        <v>767845</v>
      </c>
      <c r="C18" s="629">
        <v>577593</v>
      </c>
      <c r="D18" s="629">
        <v>530312</v>
      </c>
      <c r="E18" s="629">
        <v>836</v>
      </c>
      <c r="F18" s="629">
        <v>46445</v>
      </c>
      <c r="G18" s="629">
        <v>190252</v>
      </c>
      <c r="H18" s="629">
        <v>698</v>
      </c>
      <c r="I18" s="629">
        <v>0</v>
      </c>
      <c r="J18" s="629">
        <v>80413</v>
      </c>
      <c r="K18" s="629">
        <v>602</v>
      </c>
      <c r="L18" s="629">
        <v>0</v>
      </c>
      <c r="M18" s="629">
        <v>649990</v>
      </c>
      <c r="N18" s="629">
        <v>610668</v>
      </c>
      <c r="O18" s="629">
        <v>235826</v>
      </c>
      <c r="P18" s="629">
        <v>0</v>
      </c>
      <c r="Q18" s="629">
        <v>64274</v>
      </c>
      <c r="R18" s="629">
        <v>0</v>
      </c>
      <c r="S18" s="629">
        <v>6256</v>
      </c>
      <c r="T18" s="629">
        <v>40574</v>
      </c>
      <c r="U18" s="629">
        <v>16857</v>
      </c>
      <c r="V18" s="629">
        <v>245627</v>
      </c>
      <c r="W18" s="629">
        <v>1247</v>
      </c>
      <c r="X18" s="629">
        <v>7</v>
      </c>
      <c r="Y18" s="629">
        <v>39322</v>
      </c>
      <c r="Z18" s="629">
        <v>39016</v>
      </c>
      <c r="AA18" s="629">
        <v>0</v>
      </c>
      <c r="AB18" s="629">
        <v>0</v>
      </c>
      <c r="AC18" s="629">
        <v>0</v>
      </c>
      <c r="AD18" s="629">
        <v>306</v>
      </c>
      <c r="AE18" s="629">
        <v>0</v>
      </c>
      <c r="AF18" s="629">
        <v>117855</v>
      </c>
    </row>
    <row r="19" spans="1:33" ht="33.75" customHeight="1" x14ac:dyDescent="0.15">
      <c r="A19" s="631" t="s">
        <v>338</v>
      </c>
      <c r="B19" s="629">
        <v>543771</v>
      </c>
      <c r="C19" s="629">
        <v>425881</v>
      </c>
      <c r="D19" s="629">
        <v>399977</v>
      </c>
      <c r="E19" s="629">
        <v>1741</v>
      </c>
      <c r="F19" s="629">
        <v>24163</v>
      </c>
      <c r="G19" s="629">
        <v>117890</v>
      </c>
      <c r="H19" s="629">
        <v>60</v>
      </c>
      <c r="I19" s="629">
        <v>58000</v>
      </c>
      <c r="J19" s="629">
        <v>0</v>
      </c>
      <c r="K19" s="629">
        <v>2658</v>
      </c>
      <c r="L19" s="629">
        <v>0</v>
      </c>
      <c r="M19" s="629">
        <v>521134</v>
      </c>
      <c r="N19" s="629">
        <v>501544</v>
      </c>
      <c r="O19" s="629">
        <v>308635</v>
      </c>
      <c r="P19" s="629">
        <v>0</v>
      </c>
      <c r="Q19" s="629">
        <v>23651</v>
      </c>
      <c r="R19" s="629">
        <v>0</v>
      </c>
      <c r="S19" s="629">
        <v>979</v>
      </c>
      <c r="T19" s="629">
        <v>10889</v>
      </c>
      <c r="U19" s="629">
        <v>37547</v>
      </c>
      <c r="V19" s="629">
        <v>118360</v>
      </c>
      <c r="W19" s="629">
        <v>837</v>
      </c>
      <c r="X19" s="629">
        <v>646</v>
      </c>
      <c r="Y19" s="629">
        <v>19585</v>
      </c>
      <c r="Z19" s="629">
        <v>15134</v>
      </c>
      <c r="AA19" s="629">
        <v>0</v>
      </c>
      <c r="AB19" s="629">
        <v>0</v>
      </c>
      <c r="AC19" s="629">
        <v>0</v>
      </c>
      <c r="AD19" s="629">
        <v>4451</v>
      </c>
      <c r="AE19" s="629">
        <v>5</v>
      </c>
      <c r="AF19" s="629">
        <v>22637</v>
      </c>
    </row>
    <row r="20" spans="1:33" ht="33.75" hidden="1" customHeight="1" x14ac:dyDescent="0.15">
      <c r="A20" s="631"/>
      <c r="B20" s="629">
        <v>0</v>
      </c>
      <c r="C20" s="629">
        <v>0</v>
      </c>
      <c r="D20" s="629">
        <v>0</v>
      </c>
      <c r="E20" s="629">
        <v>0</v>
      </c>
      <c r="F20" s="629">
        <v>0</v>
      </c>
      <c r="G20" s="629">
        <v>0</v>
      </c>
      <c r="H20" s="629">
        <v>0</v>
      </c>
      <c r="I20" s="629">
        <v>0</v>
      </c>
      <c r="J20" s="629">
        <v>0</v>
      </c>
      <c r="K20" s="629">
        <v>0</v>
      </c>
      <c r="L20" s="629">
        <v>0</v>
      </c>
      <c r="M20" s="629">
        <v>0</v>
      </c>
      <c r="N20" s="629">
        <v>0</v>
      </c>
      <c r="O20" s="629">
        <v>0</v>
      </c>
      <c r="P20" s="629">
        <v>0</v>
      </c>
      <c r="Q20" s="629">
        <v>0</v>
      </c>
      <c r="R20" s="629">
        <v>0</v>
      </c>
      <c r="S20" s="629">
        <v>0</v>
      </c>
      <c r="T20" s="629">
        <v>0</v>
      </c>
      <c r="U20" s="629">
        <v>0</v>
      </c>
      <c r="V20" s="629">
        <v>0</v>
      </c>
      <c r="W20" s="629">
        <v>0</v>
      </c>
      <c r="X20" s="629">
        <v>0</v>
      </c>
      <c r="Y20" s="629">
        <v>0</v>
      </c>
      <c r="Z20" s="629">
        <v>0</v>
      </c>
      <c r="AA20" s="629">
        <v>0</v>
      </c>
      <c r="AB20" s="629">
        <v>0</v>
      </c>
      <c r="AC20" s="629">
        <v>0</v>
      </c>
      <c r="AD20" s="629">
        <v>0</v>
      </c>
      <c r="AE20" s="629">
        <v>0</v>
      </c>
      <c r="AF20" s="629">
        <v>0</v>
      </c>
    </row>
    <row r="21" spans="1:33" ht="33.75" customHeight="1" x14ac:dyDescent="0.15">
      <c r="A21" s="631" t="s">
        <v>337</v>
      </c>
      <c r="B21" s="629">
        <v>587461</v>
      </c>
      <c r="C21" s="629">
        <v>446448</v>
      </c>
      <c r="D21" s="629">
        <v>435567</v>
      </c>
      <c r="E21" s="629">
        <v>15</v>
      </c>
      <c r="F21" s="629">
        <v>10866</v>
      </c>
      <c r="G21" s="629">
        <v>141013</v>
      </c>
      <c r="H21" s="629">
        <v>650</v>
      </c>
      <c r="I21" s="629">
        <v>0</v>
      </c>
      <c r="J21" s="629">
        <v>14748</v>
      </c>
      <c r="K21" s="629">
        <v>6386</v>
      </c>
      <c r="L21" s="629">
        <v>0</v>
      </c>
      <c r="M21" s="629">
        <v>527570</v>
      </c>
      <c r="N21" s="629">
        <v>497677</v>
      </c>
      <c r="O21" s="629">
        <v>67534</v>
      </c>
      <c r="P21" s="629">
        <v>0</v>
      </c>
      <c r="Q21" s="629">
        <v>34915</v>
      </c>
      <c r="R21" s="629">
        <v>0</v>
      </c>
      <c r="S21" s="629">
        <v>15</v>
      </c>
      <c r="T21" s="629">
        <v>12541</v>
      </c>
      <c r="U21" s="629">
        <v>39590</v>
      </c>
      <c r="V21" s="629">
        <v>339093</v>
      </c>
      <c r="W21" s="629">
        <v>3989</v>
      </c>
      <c r="X21" s="629">
        <v>0</v>
      </c>
      <c r="Y21" s="629">
        <v>29893</v>
      </c>
      <c r="Z21" s="629">
        <v>29347</v>
      </c>
      <c r="AA21" s="629">
        <v>0</v>
      </c>
      <c r="AB21" s="629">
        <v>0</v>
      </c>
      <c r="AC21" s="629">
        <v>0</v>
      </c>
      <c r="AD21" s="629">
        <v>546</v>
      </c>
      <c r="AE21" s="629">
        <v>0</v>
      </c>
      <c r="AF21" s="629">
        <v>59891</v>
      </c>
    </row>
    <row r="22" spans="1:33" ht="33.75" customHeight="1" x14ac:dyDescent="0.15">
      <c r="A22" s="631" t="s">
        <v>336</v>
      </c>
      <c r="B22" s="629">
        <v>295355</v>
      </c>
      <c r="C22" s="629">
        <v>246110</v>
      </c>
      <c r="D22" s="629">
        <v>244486</v>
      </c>
      <c r="E22" s="629">
        <v>0</v>
      </c>
      <c r="F22" s="629">
        <v>1624</v>
      </c>
      <c r="G22" s="629">
        <v>49245</v>
      </c>
      <c r="H22" s="629">
        <v>88</v>
      </c>
      <c r="I22" s="629">
        <v>0</v>
      </c>
      <c r="J22" s="629">
        <v>8493</v>
      </c>
      <c r="K22" s="629">
        <v>0</v>
      </c>
      <c r="L22" s="629">
        <v>0</v>
      </c>
      <c r="M22" s="629">
        <v>282079</v>
      </c>
      <c r="N22" s="629">
        <v>258500</v>
      </c>
      <c r="O22" s="629">
        <v>71180</v>
      </c>
      <c r="P22" s="629">
        <v>0</v>
      </c>
      <c r="Q22" s="629">
        <v>10078</v>
      </c>
      <c r="R22" s="629">
        <v>0</v>
      </c>
      <c r="S22" s="629">
        <v>0</v>
      </c>
      <c r="T22" s="629">
        <v>0</v>
      </c>
      <c r="U22" s="629">
        <v>27303</v>
      </c>
      <c r="V22" s="629">
        <v>148457</v>
      </c>
      <c r="W22" s="629">
        <v>1482</v>
      </c>
      <c r="X22" s="629">
        <v>0</v>
      </c>
      <c r="Y22" s="629">
        <v>23574</v>
      </c>
      <c r="Z22" s="629">
        <v>21489</v>
      </c>
      <c r="AA22" s="629">
        <v>0</v>
      </c>
      <c r="AB22" s="629">
        <v>0</v>
      </c>
      <c r="AC22" s="629">
        <v>0</v>
      </c>
      <c r="AD22" s="629">
        <v>2085</v>
      </c>
      <c r="AE22" s="629">
        <v>5</v>
      </c>
      <c r="AF22" s="629">
        <v>13276</v>
      </c>
    </row>
    <row r="23" spans="1:33" ht="33.75" customHeight="1" x14ac:dyDescent="0.15">
      <c r="A23" s="631" t="s">
        <v>96</v>
      </c>
      <c r="B23" s="629">
        <v>434354</v>
      </c>
      <c r="C23" s="629">
        <v>281681</v>
      </c>
      <c r="D23" s="629">
        <v>277676</v>
      </c>
      <c r="E23" s="629">
        <v>0</v>
      </c>
      <c r="F23" s="629">
        <v>4005</v>
      </c>
      <c r="G23" s="629">
        <v>152673</v>
      </c>
      <c r="H23" s="629">
        <v>4</v>
      </c>
      <c r="I23" s="629">
        <v>0</v>
      </c>
      <c r="J23" s="629">
        <v>0</v>
      </c>
      <c r="K23" s="629">
        <v>2874</v>
      </c>
      <c r="L23" s="629">
        <v>0</v>
      </c>
      <c r="M23" s="629">
        <v>448858</v>
      </c>
      <c r="N23" s="629">
        <v>405780</v>
      </c>
      <c r="O23" s="629">
        <v>54841</v>
      </c>
      <c r="P23" s="629">
        <v>0</v>
      </c>
      <c r="Q23" s="629">
        <v>5969</v>
      </c>
      <c r="R23" s="629">
        <v>0</v>
      </c>
      <c r="S23" s="629">
        <v>0</v>
      </c>
      <c r="T23" s="629">
        <v>0</v>
      </c>
      <c r="U23" s="629">
        <v>40540</v>
      </c>
      <c r="V23" s="629">
        <v>299229</v>
      </c>
      <c r="W23" s="629">
        <v>5162</v>
      </c>
      <c r="X23" s="629">
        <v>39</v>
      </c>
      <c r="Y23" s="629">
        <v>43078</v>
      </c>
      <c r="Z23" s="629">
        <v>42651</v>
      </c>
      <c r="AA23" s="629">
        <v>0</v>
      </c>
      <c r="AB23" s="629">
        <v>0</v>
      </c>
      <c r="AC23" s="629">
        <v>0</v>
      </c>
      <c r="AD23" s="629">
        <v>427</v>
      </c>
      <c r="AE23" s="629">
        <v>0</v>
      </c>
      <c r="AF23" s="629">
        <v>0</v>
      </c>
    </row>
    <row r="24" spans="1:33" ht="33.75" customHeight="1" x14ac:dyDescent="0.15">
      <c r="A24" s="631" t="s">
        <v>335</v>
      </c>
      <c r="B24" s="629">
        <v>266667</v>
      </c>
      <c r="C24" s="629">
        <v>219161</v>
      </c>
      <c r="D24" s="629">
        <v>216804</v>
      </c>
      <c r="E24" s="629">
        <v>0</v>
      </c>
      <c r="F24" s="629">
        <v>2357</v>
      </c>
      <c r="G24" s="629">
        <v>47467</v>
      </c>
      <c r="H24" s="629">
        <v>300</v>
      </c>
      <c r="I24" s="629">
        <v>12677</v>
      </c>
      <c r="J24" s="629">
        <v>999</v>
      </c>
      <c r="K24" s="629">
        <v>2</v>
      </c>
      <c r="L24" s="629">
        <v>39</v>
      </c>
      <c r="M24" s="629">
        <v>232064</v>
      </c>
      <c r="N24" s="629">
        <v>213918</v>
      </c>
      <c r="O24" s="629">
        <v>19593</v>
      </c>
      <c r="P24" s="629">
        <v>0</v>
      </c>
      <c r="Q24" s="629">
        <v>5416</v>
      </c>
      <c r="R24" s="629">
        <v>0</v>
      </c>
      <c r="S24" s="629">
        <v>0</v>
      </c>
      <c r="T24" s="629">
        <v>0</v>
      </c>
      <c r="U24" s="629">
        <v>42418</v>
      </c>
      <c r="V24" s="629">
        <v>146491</v>
      </c>
      <c r="W24" s="629">
        <v>0</v>
      </c>
      <c r="X24" s="629">
        <v>0</v>
      </c>
      <c r="Y24" s="629">
        <v>18050</v>
      </c>
      <c r="Z24" s="629">
        <v>16837</v>
      </c>
      <c r="AA24" s="629">
        <v>0</v>
      </c>
      <c r="AB24" s="629">
        <v>0</v>
      </c>
      <c r="AC24" s="629">
        <v>0</v>
      </c>
      <c r="AD24" s="629">
        <v>1213</v>
      </c>
      <c r="AE24" s="629">
        <v>96</v>
      </c>
      <c r="AF24" s="629">
        <v>34603</v>
      </c>
    </row>
    <row r="25" spans="1:33" ht="33.75" customHeight="1" x14ac:dyDescent="0.15">
      <c r="A25" s="630" t="s">
        <v>334</v>
      </c>
      <c r="B25" s="629">
        <v>678882</v>
      </c>
      <c r="C25" s="629">
        <v>487852</v>
      </c>
      <c r="D25" s="629">
        <v>472181</v>
      </c>
      <c r="E25" s="629">
        <v>0</v>
      </c>
      <c r="F25" s="629">
        <v>15671</v>
      </c>
      <c r="G25" s="629">
        <v>191030</v>
      </c>
      <c r="H25" s="629">
        <v>227</v>
      </c>
      <c r="I25" s="629">
        <v>0</v>
      </c>
      <c r="J25" s="629">
        <v>64262</v>
      </c>
      <c r="K25" s="629">
        <v>163</v>
      </c>
      <c r="L25" s="629">
        <v>0</v>
      </c>
      <c r="M25" s="629">
        <v>647709</v>
      </c>
      <c r="N25" s="629">
        <v>591868</v>
      </c>
      <c r="O25" s="629">
        <v>55987</v>
      </c>
      <c r="P25" s="629">
        <v>0</v>
      </c>
      <c r="Q25" s="629">
        <v>28386</v>
      </c>
      <c r="R25" s="629">
        <v>0</v>
      </c>
      <c r="S25" s="629">
        <v>0</v>
      </c>
      <c r="T25" s="629">
        <v>0</v>
      </c>
      <c r="U25" s="629">
        <v>92151</v>
      </c>
      <c r="V25" s="629">
        <v>397977</v>
      </c>
      <c r="W25" s="629">
        <v>17367</v>
      </c>
      <c r="X25" s="629">
        <v>0</v>
      </c>
      <c r="Y25" s="629">
        <v>55841</v>
      </c>
      <c r="Z25" s="629">
        <v>55704</v>
      </c>
      <c r="AA25" s="629">
        <v>0</v>
      </c>
      <c r="AB25" s="629">
        <v>0</v>
      </c>
      <c r="AC25" s="629">
        <v>0</v>
      </c>
      <c r="AD25" s="629">
        <v>137</v>
      </c>
      <c r="AE25" s="629">
        <v>0</v>
      </c>
      <c r="AF25" s="629">
        <v>31173</v>
      </c>
    </row>
    <row r="26" spans="1:33" ht="33.75" customHeight="1" thickBot="1" x14ac:dyDescent="0.2">
      <c r="A26" s="628" t="s">
        <v>494</v>
      </c>
      <c r="B26" s="627">
        <v>5487976</v>
      </c>
      <c r="C26" s="627">
        <v>5302221</v>
      </c>
      <c r="D26" s="627">
        <v>5302208</v>
      </c>
      <c r="E26" s="627">
        <v>0</v>
      </c>
      <c r="F26" s="627">
        <v>13</v>
      </c>
      <c r="G26" s="627">
        <v>185755</v>
      </c>
      <c r="H26" s="627">
        <v>230</v>
      </c>
      <c r="I26" s="627">
        <v>0</v>
      </c>
      <c r="J26" s="627">
        <v>0</v>
      </c>
      <c r="K26" s="627">
        <v>18179</v>
      </c>
      <c r="L26" s="627">
        <v>0</v>
      </c>
      <c r="M26" s="627">
        <v>5487210</v>
      </c>
      <c r="N26" s="627">
        <v>5435630</v>
      </c>
      <c r="O26" s="627">
        <v>2615677</v>
      </c>
      <c r="P26" s="627">
        <v>0</v>
      </c>
      <c r="Q26" s="627">
        <v>0</v>
      </c>
      <c r="R26" s="627">
        <v>0</v>
      </c>
      <c r="S26" s="627">
        <v>0</v>
      </c>
      <c r="T26" s="627">
        <v>181834</v>
      </c>
      <c r="U26" s="627">
        <v>0</v>
      </c>
      <c r="V26" s="627">
        <v>2603927</v>
      </c>
      <c r="W26" s="627">
        <v>34192</v>
      </c>
      <c r="X26" s="627">
        <v>0</v>
      </c>
      <c r="Y26" s="627">
        <v>51580</v>
      </c>
      <c r="Z26" s="627">
        <v>51544</v>
      </c>
      <c r="AA26" s="627">
        <v>0</v>
      </c>
      <c r="AB26" s="627">
        <v>0</v>
      </c>
      <c r="AC26" s="627">
        <v>0</v>
      </c>
      <c r="AD26" s="627">
        <v>36</v>
      </c>
      <c r="AE26" s="627">
        <v>0</v>
      </c>
      <c r="AF26" s="627">
        <v>766</v>
      </c>
    </row>
    <row r="27" spans="1:33" ht="33.75" customHeight="1" x14ac:dyDescent="0.15">
      <c r="A27" s="626" t="s">
        <v>601</v>
      </c>
      <c r="B27" s="625">
        <f t="shared" ref="B27:AF27" si="0">SUM(B5:B26)</f>
        <v>29608376</v>
      </c>
      <c r="C27" s="625">
        <f t="shared" si="0"/>
        <v>25189558</v>
      </c>
      <c r="D27" s="625">
        <f t="shared" si="0"/>
        <v>24557166</v>
      </c>
      <c r="E27" s="625">
        <f t="shared" si="0"/>
        <v>198149</v>
      </c>
      <c r="F27" s="625">
        <f t="shared" si="0"/>
        <v>434243</v>
      </c>
      <c r="G27" s="625">
        <f t="shared" si="0"/>
        <v>4416892</v>
      </c>
      <c r="H27" s="625">
        <f t="shared" si="0"/>
        <v>8838</v>
      </c>
      <c r="I27" s="625">
        <f t="shared" si="0"/>
        <v>324700</v>
      </c>
      <c r="J27" s="625">
        <f t="shared" si="0"/>
        <v>575955</v>
      </c>
      <c r="K27" s="625">
        <f t="shared" si="0"/>
        <v>405170</v>
      </c>
      <c r="L27" s="625">
        <f t="shared" si="0"/>
        <v>1926</v>
      </c>
      <c r="M27" s="625">
        <f t="shared" si="0"/>
        <v>28056381</v>
      </c>
      <c r="N27" s="625">
        <f t="shared" si="0"/>
        <v>26834102</v>
      </c>
      <c r="O27" s="625">
        <f t="shared" si="0"/>
        <v>9394056</v>
      </c>
      <c r="P27" s="625">
        <f t="shared" si="0"/>
        <v>44072</v>
      </c>
      <c r="Q27" s="625">
        <f t="shared" si="0"/>
        <v>2299046</v>
      </c>
      <c r="R27" s="625">
        <f t="shared" si="0"/>
        <v>19108</v>
      </c>
      <c r="S27" s="625">
        <f t="shared" si="0"/>
        <v>337756</v>
      </c>
      <c r="T27" s="625">
        <f t="shared" si="0"/>
        <v>1042478</v>
      </c>
      <c r="U27" s="625">
        <f t="shared" si="0"/>
        <v>1042717</v>
      </c>
      <c r="V27" s="625">
        <f t="shared" si="0"/>
        <v>12332177</v>
      </c>
      <c r="W27" s="625">
        <f t="shared" si="0"/>
        <v>274984</v>
      </c>
      <c r="X27" s="625">
        <f t="shared" si="0"/>
        <v>47708</v>
      </c>
      <c r="Y27" s="625">
        <f t="shared" si="0"/>
        <v>1192037</v>
      </c>
      <c r="Z27" s="625">
        <f t="shared" si="0"/>
        <v>1136967</v>
      </c>
      <c r="AA27" s="625">
        <f t="shared" si="0"/>
        <v>0</v>
      </c>
      <c r="AB27" s="625">
        <f t="shared" si="0"/>
        <v>0</v>
      </c>
      <c r="AC27" s="625">
        <f t="shared" si="0"/>
        <v>0</v>
      </c>
      <c r="AD27" s="625">
        <f t="shared" si="0"/>
        <v>55070</v>
      </c>
      <c r="AE27" s="625">
        <f t="shared" si="0"/>
        <v>30242</v>
      </c>
      <c r="AF27" s="624">
        <f t="shared" si="0"/>
        <v>1635736</v>
      </c>
      <c r="AG27" s="623"/>
    </row>
  </sheetData>
  <mergeCells count="16">
    <mergeCell ref="A2:A4"/>
    <mergeCell ref="N2:AE2"/>
    <mergeCell ref="O3:X3"/>
    <mergeCell ref="M2:M4"/>
    <mergeCell ref="AF2:AF4"/>
    <mergeCell ref="D3:F3"/>
    <mergeCell ref="G3:G4"/>
    <mergeCell ref="H3:K3"/>
    <mergeCell ref="N3:N4"/>
    <mergeCell ref="Y3:Y4"/>
    <mergeCell ref="Z3:AD3"/>
    <mergeCell ref="AE3:AE4"/>
    <mergeCell ref="C2:L2"/>
    <mergeCell ref="B2:B4"/>
    <mergeCell ref="C3:C4"/>
    <mergeCell ref="L3:L4"/>
  </mergeCells>
  <phoneticPr fontId="4"/>
  <printOptions horizontalCentered="1"/>
  <pageMargins left="0.19685039370078741" right="0.19685039370078741" top="0.78740157480314965" bottom="0.19685039370078741" header="0.35433070866141736" footer="0.39370078740157483"/>
  <pageSetup paperSize="9" scale="50" orientation="landscape" blackAndWhite="1" r:id="rId1"/>
  <headerFooter alignWithMargins="0">
    <oddFooter>&amp;C14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9"/>
  <sheetViews>
    <sheetView view="pageBreakPreview" topLeftCell="A13" zoomScaleNormal="100" zoomScaleSheetLayoutView="100" workbookViewId="0">
      <selection activeCell="A23" sqref="A23"/>
    </sheetView>
  </sheetViews>
  <sheetFormatPr defaultColWidth="12.375" defaultRowHeight="14.25" x14ac:dyDescent="0.15"/>
  <cols>
    <col min="1" max="1" width="8.125" style="396" customWidth="1"/>
    <col min="2" max="19" width="8.125" style="414" customWidth="1"/>
    <col min="20" max="33" width="8.125" style="396" customWidth="1"/>
    <col min="34" max="16384" width="12.375" style="396"/>
  </cols>
  <sheetData>
    <row r="1" spans="1:33" s="413" customFormat="1" ht="44.25" customHeight="1" x14ac:dyDescent="0.15">
      <c r="A1" s="634" t="s">
        <v>681</v>
      </c>
    </row>
    <row r="2" spans="1:33" s="139" customFormat="1" ht="38.25" customHeight="1" x14ac:dyDescent="0.15">
      <c r="A2" s="953" t="s">
        <v>680</v>
      </c>
      <c r="B2" s="956" t="s">
        <v>679</v>
      </c>
      <c r="C2" s="646" t="s">
        <v>678</v>
      </c>
      <c r="D2" s="646"/>
      <c r="E2" s="646"/>
      <c r="F2" s="646"/>
      <c r="G2" s="646"/>
      <c r="H2" s="646"/>
      <c r="I2" s="646"/>
      <c r="J2" s="646"/>
      <c r="K2" s="646"/>
      <c r="L2" s="646"/>
      <c r="M2" s="646"/>
      <c r="N2" s="646"/>
      <c r="O2" s="646"/>
      <c r="P2" s="641"/>
      <c r="Q2" s="959" t="s">
        <v>677</v>
      </c>
      <c r="R2" s="947" t="s">
        <v>676</v>
      </c>
      <c r="S2" s="947"/>
      <c r="T2" s="947"/>
      <c r="U2" s="947"/>
      <c r="V2" s="947"/>
      <c r="W2" s="947"/>
      <c r="X2" s="947"/>
      <c r="Y2" s="947"/>
      <c r="Z2" s="947"/>
      <c r="AA2" s="947"/>
      <c r="AB2" s="947"/>
      <c r="AC2" s="947"/>
      <c r="AD2" s="947"/>
      <c r="AE2" s="947"/>
      <c r="AF2" s="947"/>
      <c r="AG2" s="945"/>
    </row>
    <row r="3" spans="1:33" s="139" customFormat="1" ht="38.25" customHeight="1" x14ac:dyDescent="0.15">
      <c r="A3" s="954"/>
      <c r="B3" s="957"/>
      <c r="C3" s="950" t="s">
        <v>675</v>
      </c>
      <c r="D3" s="964" t="s">
        <v>674</v>
      </c>
      <c r="E3" s="964"/>
      <c r="F3" s="964"/>
      <c r="G3" s="964"/>
      <c r="H3" s="964"/>
      <c r="I3" s="964"/>
      <c r="J3" s="964"/>
      <c r="K3" s="645"/>
      <c r="L3" s="950" t="s">
        <v>673</v>
      </c>
      <c r="M3" s="964" t="s">
        <v>672</v>
      </c>
      <c r="N3" s="964"/>
      <c r="O3" s="970"/>
      <c r="P3" s="644"/>
      <c r="Q3" s="960"/>
      <c r="R3" s="973" t="s">
        <v>671</v>
      </c>
      <c r="S3" s="947" t="s">
        <v>670</v>
      </c>
      <c r="T3" s="947"/>
      <c r="U3" s="947"/>
      <c r="V3" s="948" t="s">
        <v>669</v>
      </c>
      <c r="W3" s="947" t="s">
        <v>668</v>
      </c>
      <c r="X3" s="947"/>
      <c r="Y3" s="947"/>
      <c r="Z3" s="947"/>
      <c r="AA3" s="947"/>
      <c r="AB3" s="947"/>
      <c r="AC3" s="947"/>
      <c r="AD3" s="947"/>
      <c r="AE3" s="947"/>
      <c r="AF3" s="947"/>
      <c r="AG3" s="945"/>
    </row>
    <row r="4" spans="1:33" s="139" customFormat="1" ht="38.25" customHeight="1" x14ac:dyDescent="0.15">
      <c r="A4" s="954"/>
      <c r="B4" s="957"/>
      <c r="C4" s="962"/>
      <c r="D4" s="965"/>
      <c r="E4" s="965"/>
      <c r="F4" s="965"/>
      <c r="G4" s="965"/>
      <c r="H4" s="965"/>
      <c r="I4" s="965"/>
      <c r="J4" s="965"/>
      <c r="K4" s="643"/>
      <c r="L4" s="962"/>
      <c r="M4" s="965"/>
      <c r="N4" s="965"/>
      <c r="O4" s="971"/>
      <c r="P4" s="969" t="s">
        <v>667</v>
      </c>
      <c r="Q4" s="960"/>
      <c r="R4" s="973"/>
      <c r="S4" s="950" t="s">
        <v>666</v>
      </c>
      <c r="T4" s="950" t="s">
        <v>665</v>
      </c>
      <c r="U4" s="642" t="s">
        <v>664</v>
      </c>
      <c r="V4" s="948"/>
      <c r="W4" s="950" t="s">
        <v>663</v>
      </c>
      <c r="X4" s="950" t="s">
        <v>662</v>
      </c>
      <c r="Y4" s="947" t="s">
        <v>661</v>
      </c>
      <c r="Z4" s="947"/>
      <c r="AA4" s="947"/>
      <c r="AB4" s="947"/>
      <c r="AC4" s="947"/>
      <c r="AD4" s="947"/>
      <c r="AE4" s="947"/>
      <c r="AF4" s="947"/>
      <c r="AG4" s="945"/>
    </row>
    <row r="5" spans="1:33" s="139" customFormat="1" ht="38.25" customHeight="1" x14ac:dyDescent="0.15">
      <c r="A5" s="954"/>
      <c r="B5" s="957"/>
      <c r="C5" s="962"/>
      <c r="D5" s="966" t="s">
        <v>660</v>
      </c>
      <c r="E5" s="967"/>
      <c r="F5" s="967"/>
      <c r="G5" s="967"/>
      <c r="H5" s="967"/>
      <c r="I5" s="641"/>
      <c r="J5" s="959" t="s">
        <v>659</v>
      </c>
      <c r="K5" s="959" t="s">
        <v>658</v>
      </c>
      <c r="L5" s="962"/>
      <c r="M5" s="952" t="s">
        <v>657</v>
      </c>
      <c r="N5" s="952" t="s">
        <v>656</v>
      </c>
      <c r="O5" s="950" t="s">
        <v>655</v>
      </c>
      <c r="P5" s="969"/>
      <c r="Q5" s="960"/>
      <c r="R5" s="973"/>
      <c r="S5" s="962"/>
      <c r="T5" s="962"/>
      <c r="U5" s="950" t="s">
        <v>654</v>
      </c>
      <c r="V5" s="948"/>
      <c r="W5" s="962"/>
      <c r="X5" s="962"/>
      <c r="Y5" s="950" t="s">
        <v>653</v>
      </c>
      <c r="Z5" s="947" t="s">
        <v>652</v>
      </c>
      <c r="AA5" s="947"/>
      <c r="AB5" s="947"/>
      <c r="AC5" s="945"/>
      <c r="AD5" s="950" t="s">
        <v>651</v>
      </c>
      <c r="AE5" s="947" t="s">
        <v>650</v>
      </c>
      <c r="AF5" s="947"/>
      <c r="AG5" s="945"/>
    </row>
    <row r="6" spans="1:33" s="139" customFormat="1" ht="81" customHeight="1" x14ac:dyDescent="0.15">
      <c r="A6" s="955"/>
      <c r="B6" s="958"/>
      <c r="C6" s="963"/>
      <c r="D6" s="639" t="s">
        <v>649</v>
      </c>
      <c r="E6" s="633" t="s">
        <v>648</v>
      </c>
      <c r="F6" s="633" t="s">
        <v>647</v>
      </c>
      <c r="G6" s="633" t="s">
        <v>646</v>
      </c>
      <c r="H6" s="633" t="s">
        <v>645</v>
      </c>
      <c r="I6" s="633" t="s">
        <v>644</v>
      </c>
      <c r="J6" s="968"/>
      <c r="K6" s="968"/>
      <c r="L6" s="963"/>
      <c r="M6" s="951"/>
      <c r="N6" s="951"/>
      <c r="O6" s="963"/>
      <c r="P6" s="640"/>
      <c r="Q6" s="961"/>
      <c r="R6" s="973"/>
      <c r="S6" s="951"/>
      <c r="T6" s="963"/>
      <c r="U6" s="963"/>
      <c r="V6" s="948"/>
      <c r="W6" s="963"/>
      <c r="X6" s="963"/>
      <c r="Y6" s="972"/>
      <c r="Z6" s="639" t="s">
        <v>643</v>
      </c>
      <c r="AA6" s="639" t="s">
        <v>642</v>
      </c>
      <c r="AB6" s="640" t="s">
        <v>641</v>
      </c>
      <c r="AC6" s="640" t="s">
        <v>640</v>
      </c>
      <c r="AD6" s="972"/>
      <c r="AE6" s="639" t="s">
        <v>639</v>
      </c>
      <c r="AF6" s="639" t="s">
        <v>638</v>
      </c>
      <c r="AG6" s="639" t="s">
        <v>637</v>
      </c>
    </row>
    <row r="7" spans="1:33" ht="33.75" customHeight="1" x14ac:dyDescent="0.15">
      <c r="A7" s="632" t="s">
        <v>349</v>
      </c>
      <c r="B7" s="638">
        <v>76282090</v>
      </c>
      <c r="C7" s="638">
        <v>68725890</v>
      </c>
      <c r="D7" s="638">
        <v>68059139</v>
      </c>
      <c r="E7" s="638">
        <v>2968054</v>
      </c>
      <c r="F7" s="638">
        <v>132575893</v>
      </c>
      <c r="G7" s="638">
        <v>68740674</v>
      </c>
      <c r="H7" s="638">
        <v>1200256</v>
      </c>
      <c r="I7" s="638">
        <v>55610</v>
      </c>
      <c r="J7" s="638">
        <v>656751</v>
      </c>
      <c r="K7" s="638">
        <v>10000</v>
      </c>
      <c r="L7" s="638">
        <v>7556200</v>
      </c>
      <c r="M7" s="638">
        <v>6384790</v>
      </c>
      <c r="N7" s="638">
        <v>514116</v>
      </c>
      <c r="O7" s="638">
        <v>687283</v>
      </c>
      <c r="P7" s="638">
        <v>0</v>
      </c>
      <c r="Q7" s="638">
        <v>76282090</v>
      </c>
      <c r="R7" s="638">
        <v>24584413</v>
      </c>
      <c r="S7" s="638">
        <v>10310971</v>
      </c>
      <c r="T7" s="638">
        <v>1662840</v>
      </c>
      <c r="U7" s="638">
        <v>929458</v>
      </c>
      <c r="V7" s="638">
        <v>51697677</v>
      </c>
      <c r="W7" s="638">
        <v>49038599</v>
      </c>
      <c r="X7" s="638">
        <v>2659078</v>
      </c>
      <c r="Y7" s="638">
        <v>304181</v>
      </c>
      <c r="Z7" s="638">
        <v>37215</v>
      </c>
      <c r="AA7" s="638">
        <v>9002</v>
      </c>
      <c r="AB7" s="638">
        <v>0</v>
      </c>
      <c r="AC7" s="638">
        <v>257964</v>
      </c>
      <c r="AD7" s="638">
        <v>2354897</v>
      </c>
      <c r="AE7" s="638">
        <v>0</v>
      </c>
      <c r="AF7" s="638">
        <v>2306000</v>
      </c>
      <c r="AG7" s="638">
        <v>48897</v>
      </c>
    </row>
    <row r="8" spans="1:33" ht="33.75" customHeight="1" x14ac:dyDescent="0.15">
      <c r="A8" s="631" t="s">
        <v>348</v>
      </c>
      <c r="B8" s="638">
        <v>18800489</v>
      </c>
      <c r="C8" s="638">
        <v>16885850</v>
      </c>
      <c r="D8" s="638">
        <v>16854944</v>
      </c>
      <c r="E8" s="638">
        <v>657149</v>
      </c>
      <c r="F8" s="638">
        <v>32040971</v>
      </c>
      <c r="G8" s="638">
        <v>16263192</v>
      </c>
      <c r="H8" s="638">
        <v>420016</v>
      </c>
      <c r="I8" s="638">
        <v>0</v>
      </c>
      <c r="J8" s="638">
        <v>30872</v>
      </c>
      <c r="K8" s="638">
        <v>34</v>
      </c>
      <c r="L8" s="638">
        <v>1914639</v>
      </c>
      <c r="M8" s="638">
        <v>1870015</v>
      </c>
      <c r="N8" s="638">
        <v>51117</v>
      </c>
      <c r="O8" s="638">
        <v>13823</v>
      </c>
      <c r="P8" s="638">
        <v>0</v>
      </c>
      <c r="Q8" s="638">
        <v>18800489</v>
      </c>
      <c r="R8" s="638">
        <v>9519782</v>
      </c>
      <c r="S8" s="638">
        <v>4136290</v>
      </c>
      <c r="T8" s="638">
        <v>575767</v>
      </c>
      <c r="U8" s="638">
        <v>127799</v>
      </c>
      <c r="V8" s="638">
        <v>9280707</v>
      </c>
      <c r="W8" s="638">
        <v>7569116</v>
      </c>
      <c r="X8" s="638">
        <v>1711591</v>
      </c>
      <c r="Y8" s="638">
        <v>180006</v>
      </c>
      <c r="Z8" s="638">
        <v>11905</v>
      </c>
      <c r="AA8" s="638">
        <v>339</v>
      </c>
      <c r="AB8" s="638">
        <v>0</v>
      </c>
      <c r="AC8" s="638">
        <v>167762</v>
      </c>
      <c r="AD8" s="638">
        <v>1531585</v>
      </c>
      <c r="AE8" s="638">
        <v>200000</v>
      </c>
      <c r="AF8" s="638">
        <v>0</v>
      </c>
      <c r="AG8" s="638">
        <v>431585</v>
      </c>
    </row>
    <row r="9" spans="1:33" ht="33.75" customHeight="1" x14ac:dyDescent="0.15">
      <c r="A9" s="631" t="s">
        <v>347</v>
      </c>
      <c r="B9" s="638">
        <v>20060241</v>
      </c>
      <c r="C9" s="638">
        <v>17522843</v>
      </c>
      <c r="D9" s="638">
        <v>17420545</v>
      </c>
      <c r="E9" s="638">
        <v>216727</v>
      </c>
      <c r="F9" s="638">
        <v>35016805</v>
      </c>
      <c r="G9" s="638">
        <v>17868146</v>
      </c>
      <c r="H9" s="638">
        <v>55159</v>
      </c>
      <c r="I9" s="638">
        <v>0</v>
      </c>
      <c r="J9" s="638">
        <v>102268</v>
      </c>
      <c r="K9" s="638">
        <v>30</v>
      </c>
      <c r="L9" s="638">
        <v>2537398</v>
      </c>
      <c r="M9" s="638">
        <v>2294612</v>
      </c>
      <c r="N9" s="638">
        <v>204102</v>
      </c>
      <c r="O9" s="638">
        <v>47344</v>
      </c>
      <c r="P9" s="638">
        <v>0</v>
      </c>
      <c r="Q9" s="638">
        <v>20060241</v>
      </c>
      <c r="R9" s="638">
        <v>9515620</v>
      </c>
      <c r="S9" s="638">
        <v>2303776</v>
      </c>
      <c r="T9" s="638">
        <v>815113</v>
      </c>
      <c r="U9" s="638">
        <v>428362</v>
      </c>
      <c r="V9" s="638">
        <v>10544621</v>
      </c>
      <c r="W9" s="638">
        <v>8739644</v>
      </c>
      <c r="X9" s="638">
        <v>1804977</v>
      </c>
      <c r="Y9" s="638">
        <v>1959</v>
      </c>
      <c r="Z9" s="638">
        <v>0</v>
      </c>
      <c r="AA9" s="638">
        <v>0</v>
      </c>
      <c r="AB9" s="638">
        <v>0</v>
      </c>
      <c r="AC9" s="638">
        <v>1959</v>
      </c>
      <c r="AD9" s="638">
        <v>1803018</v>
      </c>
      <c r="AE9" s="638">
        <v>260000</v>
      </c>
      <c r="AF9" s="638">
        <v>520000</v>
      </c>
      <c r="AG9" s="638">
        <v>583018</v>
      </c>
    </row>
    <row r="10" spans="1:33" ht="33.75" customHeight="1" x14ac:dyDescent="0.15">
      <c r="A10" s="631" t="s">
        <v>346</v>
      </c>
      <c r="B10" s="638">
        <v>13772172</v>
      </c>
      <c r="C10" s="638">
        <v>11122329</v>
      </c>
      <c r="D10" s="638">
        <v>10568052</v>
      </c>
      <c r="E10" s="638">
        <v>294042</v>
      </c>
      <c r="F10" s="638">
        <v>23560347</v>
      </c>
      <c r="G10" s="638">
        <v>13320757</v>
      </c>
      <c r="H10" s="638">
        <v>34420</v>
      </c>
      <c r="I10" s="638">
        <v>0</v>
      </c>
      <c r="J10" s="638">
        <v>554277</v>
      </c>
      <c r="K10" s="638">
        <v>0</v>
      </c>
      <c r="L10" s="638">
        <v>2649843</v>
      </c>
      <c r="M10" s="638">
        <v>2529234</v>
      </c>
      <c r="N10" s="638">
        <v>59158</v>
      </c>
      <c r="O10" s="638">
        <v>60260</v>
      </c>
      <c r="P10" s="638">
        <v>0</v>
      </c>
      <c r="Q10" s="638">
        <v>13772172</v>
      </c>
      <c r="R10" s="638">
        <v>9031367</v>
      </c>
      <c r="S10" s="638">
        <v>4543778</v>
      </c>
      <c r="T10" s="638">
        <v>734046</v>
      </c>
      <c r="U10" s="638">
        <v>290580</v>
      </c>
      <c r="V10" s="638">
        <v>4740805</v>
      </c>
      <c r="W10" s="638">
        <v>3920856</v>
      </c>
      <c r="X10" s="638">
        <v>819949</v>
      </c>
      <c r="Y10" s="638">
        <v>44339</v>
      </c>
      <c r="Z10" s="638">
        <v>28158</v>
      </c>
      <c r="AA10" s="638">
        <v>0</v>
      </c>
      <c r="AB10" s="638">
        <v>0</v>
      </c>
      <c r="AC10" s="638">
        <v>16181</v>
      </c>
      <c r="AD10" s="638">
        <v>775610</v>
      </c>
      <c r="AE10" s="638">
        <v>48214</v>
      </c>
      <c r="AF10" s="638">
        <v>0</v>
      </c>
      <c r="AG10" s="638">
        <v>705200</v>
      </c>
    </row>
    <row r="11" spans="1:33" ht="33.75" customHeight="1" x14ac:dyDescent="0.15">
      <c r="A11" s="631" t="s">
        <v>345</v>
      </c>
      <c r="B11" s="638">
        <v>9115731</v>
      </c>
      <c r="C11" s="638">
        <v>7462032</v>
      </c>
      <c r="D11" s="638">
        <v>6577512</v>
      </c>
      <c r="E11" s="638">
        <v>51888</v>
      </c>
      <c r="F11" s="638">
        <v>15306141</v>
      </c>
      <c r="G11" s="638">
        <v>8819287</v>
      </c>
      <c r="H11" s="638">
        <v>38770</v>
      </c>
      <c r="I11" s="638">
        <v>0</v>
      </c>
      <c r="J11" s="638">
        <v>884520</v>
      </c>
      <c r="K11" s="638">
        <v>0</v>
      </c>
      <c r="L11" s="638">
        <v>1653699</v>
      </c>
      <c r="M11" s="638">
        <v>1612734</v>
      </c>
      <c r="N11" s="638">
        <v>24671</v>
      </c>
      <c r="O11" s="638">
        <v>16294</v>
      </c>
      <c r="P11" s="638">
        <v>0</v>
      </c>
      <c r="Q11" s="638">
        <v>9115731</v>
      </c>
      <c r="R11" s="638">
        <v>4142403</v>
      </c>
      <c r="S11" s="638">
        <v>2073173</v>
      </c>
      <c r="T11" s="638">
        <v>374208</v>
      </c>
      <c r="U11" s="638">
        <v>113823</v>
      </c>
      <c r="V11" s="638">
        <v>4973328</v>
      </c>
      <c r="W11" s="638">
        <v>4601485</v>
      </c>
      <c r="X11" s="638">
        <v>371843</v>
      </c>
      <c r="Y11" s="638">
        <v>293727</v>
      </c>
      <c r="Z11" s="638">
        <v>193771</v>
      </c>
      <c r="AA11" s="638">
        <v>96514</v>
      </c>
      <c r="AB11" s="638">
        <v>0</v>
      </c>
      <c r="AC11" s="638">
        <v>3442</v>
      </c>
      <c r="AD11" s="638">
        <v>78116</v>
      </c>
      <c r="AE11" s="638">
        <v>0</v>
      </c>
      <c r="AF11" s="638">
        <v>0</v>
      </c>
      <c r="AG11" s="638">
        <v>78116</v>
      </c>
    </row>
    <row r="12" spans="1:33" ht="33.75" customHeight="1" x14ac:dyDescent="0.15">
      <c r="A12" s="631" t="s">
        <v>344</v>
      </c>
      <c r="B12" s="638">
        <v>26082989</v>
      </c>
      <c r="C12" s="638">
        <v>23168212</v>
      </c>
      <c r="D12" s="638">
        <v>17621747</v>
      </c>
      <c r="E12" s="638">
        <v>438096</v>
      </c>
      <c r="F12" s="638">
        <v>38612613</v>
      </c>
      <c r="G12" s="638">
        <v>21488385</v>
      </c>
      <c r="H12" s="638">
        <v>59423</v>
      </c>
      <c r="I12" s="638">
        <v>0</v>
      </c>
      <c r="J12" s="638">
        <v>5306223</v>
      </c>
      <c r="K12" s="638">
        <v>240242</v>
      </c>
      <c r="L12" s="638">
        <v>2914777</v>
      </c>
      <c r="M12" s="638">
        <v>2615210</v>
      </c>
      <c r="N12" s="638">
        <v>257188</v>
      </c>
      <c r="O12" s="638">
        <v>50536</v>
      </c>
      <c r="P12" s="638">
        <v>0</v>
      </c>
      <c r="Q12" s="638">
        <v>26082989</v>
      </c>
      <c r="R12" s="638">
        <v>17383790</v>
      </c>
      <c r="S12" s="638">
        <v>12828968</v>
      </c>
      <c r="T12" s="638">
        <v>1135946</v>
      </c>
      <c r="U12" s="638">
        <v>393329</v>
      </c>
      <c r="V12" s="638">
        <v>8699199</v>
      </c>
      <c r="W12" s="638">
        <v>5830724</v>
      </c>
      <c r="X12" s="638">
        <v>2868475</v>
      </c>
      <c r="Y12" s="638">
        <v>0</v>
      </c>
      <c r="Z12" s="638">
        <v>0</v>
      </c>
      <c r="AA12" s="638">
        <v>0</v>
      </c>
      <c r="AB12" s="638">
        <v>0</v>
      </c>
      <c r="AC12" s="638">
        <v>0</v>
      </c>
      <c r="AD12" s="638">
        <v>2868475</v>
      </c>
      <c r="AE12" s="638">
        <v>221832</v>
      </c>
      <c r="AF12" s="638">
        <v>410389</v>
      </c>
      <c r="AG12" s="638">
        <v>2106799</v>
      </c>
    </row>
    <row r="13" spans="1:33" ht="33.75" customHeight="1" x14ac:dyDescent="0.15">
      <c r="A13" s="631" t="s">
        <v>343</v>
      </c>
      <c r="B13" s="638">
        <v>6426259</v>
      </c>
      <c r="C13" s="638">
        <v>5408537</v>
      </c>
      <c r="D13" s="638">
        <v>5401745</v>
      </c>
      <c r="E13" s="638">
        <v>22858</v>
      </c>
      <c r="F13" s="638">
        <v>10061430</v>
      </c>
      <c r="G13" s="638">
        <v>4691832</v>
      </c>
      <c r="H13" s="638">
        <v>9289</v>
      </c>
      <c r="I13" s="638">
        <v>0</v>
      </c>
      <c r="J13" s="638">
        <v>6792</v>
      </c>
      <c r="K13" s="638">
        <v>0</v>
      </c>
      <c r="L13" s="638">
        <v>1017722</v>
      </c>
      <c r="M13" s="638">
        <v>968435</v>
      </c>
      <c r="N13" s="638">
        <v>29053</v>
      </c>
      <c r="O13" s="638">
        <v>20456</v>
      </c>
      <c r="P13" s="638">
        <v>0</v>
      </c>
      <c r="Q13" s="638">
        <v>6426259</v>
      </c>
      <c r="R13" s="638">
        <v>3779476</v>
      </c>
      <c r="S13" s="638">
        <v>1965985</v>
      </c>
      <c r="T13" s="638">
        <v>211908</v>
      </c>
      <c r="U13" s="638">
        <v>52970</v>
      </c>
      <c r="V13" s="638">
        <v>2646783</v>
      </c>
      <c r="W13" s="638">
        <v>1835891</v>
      </c>
      <c r="X13" s="638">
        <v>810892</v>
      </c>
      <c r="Y13" s="638">
        <v>295237</v>
      </c>
      <c r="Z13" s="638">
        <v>10353</v>
      </c>
      <c r="AA13" s="638">
        <v>200431</v>
      </c>
      <c r="AB13" s="638">
        <v>0</v>
      </c>
      <c r="AC13" s="638">
        <v>84453</v>
      </c>
      <c r="AD13" s="638">
        <v>515655</v>
      </c>
      <c r="AE13" s="638">
        <v>74000</v>
      </c>
      <c r="AF13" s="638">
        <v>0</v>
      </c>
      <c r="AG13" s="638">
        <v>441655</v>
      </c>
    </row>
    <row r="14" spans="1:33" ht="33.75" customHeight="1" x14ac:dyDescent="0.15">
      <c r="A14" s="631" t="s">
        <v>342</v>
      </c>
      <c r="B14" s="638">
        <v>8081723</v>
      </c>
      <c r="C14" s="638">
        <v>6825593</v>
      </c>
      <c r="D14" s="638">
        <v>6820470</v>
      </c>
      <c r="E14" s="638">
        <v>113586</v>
      </c>
      <c r="F14" s="638">
        <v>12679183</v>
      </c>
      <c r="G14" s="638">
        <v>6112699</v>
      </c>
      <c r="H14" s="638">
        <v>140400</v>
      </c>
      <c r="I14" s="638">
        <v>0</v>
      </c>
      <c r="J14" s="638">
        <v>5116</v>
      </c>
      <c r="K14" s="638">
        <v>7</v>
      </c>
      <c r="L14" s="638">
        <v>1256130</v>
      </c>
      <c r="M14" s="638">
        <v>1208223</v>
      </c>
      <c r="N14" s="638">
        <v>38202</v>
      </c>
      <c r="O14" s="638">
        <v>15107</v>
      </c>
      <c r="P14" s="638">
        <v>0</v>
      </c>
      <c r="Q14" s="638">
        <v>8081723</v>
      </c>
      <c r="R14" s="638">
        <v>5141361</v>
      </c>
      <c r="S14" s="638">
        <v>3473365</v>
      </c>
      <c r="T14" s="638">
        <v>403433</v>
      </c>
      <c r="U14" s="638">
        <v>226553</v>
      </c>
      <c r="V14" s="638">
        <v>2940362</v>
      </c>
      <c r="W14" s="638">
        <v>1942703</v>
      </c>
      <c r="X14" s="638">
        <v>997659</v>
      </c>
      <c r="Y14" s="638">
        <v>63</v>
      </c>
      <c r="Z14" s="638">
        <v>63</v>
      </c>
      <c r="AA14" s="638">
        <v>0</v>
      </c>
      <c r="AB14" s="638">
        <v>0</v>
      </c>
      <c r="AC14" s="638">
        <v>0</v>
      </c>
      <c r="AD14" s="638">
        <v>997596</v>
      </c>
      <c r="AE14" s="638">
        <v>767350</v>
      </c>
      <c r="AF14" s="638">
        <v>750</v>
      </c>
      <c r="AG14" s="638">
        <v>171496</v>
      </c>
    </row>
    <row r="15" spans="1:33" ht="33.75" customHeight="1" x14ac:dyDescent="0.15">
      <c r="A15" s="631" t="s">
        <v>104</v>
      </c>
      <c r="B15" s="638">
        <v>17753923</v>
      </c>
      <c r="C15" s="638">
        <v>15920029</v>
      </c>
      <c r="D15" s="638">
        <v>15825520</v>
      </c>
      <c r="E15" s="638">
        <v>348190</v>
      </c>
      <c r="F15" s="638">
        <v>26490526</v>
      </c>
      <c r="G15" s="638">
        <v>12518010</v>
      </c>
      <c r="H15" s="638">
        <v>1502663</v>
      </c>
      <c r="I15" s="638">
        <v>2151</v>
      </c>
      <c r="J15" s="638">
        <v>94509</v>
      </c>
      <c r="K15" s="638">
        <v>0</v>
      </c>
      <c r="L15" s="638">
        <v>1833894</v>
      </c>
      <c r="M15" s="638">
        <v>1677397</v>
      </c>
      <c r="N15" s="638">
        <v>156202</v>
      </c>
      <c r="O15" s="638">
        <v>1767</v>
      </c>
      <c r="P15" s="638">
        <v>0</v>
      </c>
      <c r="Q15" s="638">
        <v>17753923</v>
      </c>
      <c r="R15" s="638">
        <v>12711198</v>
      </c>
      <c r="S15" s="638">
        <v>6281274</v>
      </c>
      <c r="T15" s="638">
        <v>861250</v>
      </c>
      <c r="U15" s="638">
        <v>458638</v>
      </c>
      <c r="V15" s="638">
        <v>5042725</v>
      </c>
      <c r="W15" s="638">
        <v>3629834</v>
      </c>
      <c r="X15" s="638">
        <v>1412891</v>
      </c>
      <c r="Y15" s="638">
        <v>90612</v>
      </c>
      <c r="Z15" s="638">
        <v>0</v>
      </c>
      <c r="AA15" s="638">
        <v>2273</v>
      </c>
      <c r="AB15" s="638">
        <v>0</v>
      </c>
      <c r="AC15" s="638">
        <v>88339</v>
      </c>
      <c r="AD15" s="638">
        <v>1322279</v>
      </c>
      <c r="AE15" s="638">
        <v>176117</v>
      </c>
      <c r="AF15" s="638">
        <v>0</v>
      </c>
      <c r="AG15" s="638">
        <v>522020</v>
      </c>
    </row>
    <row r="16" spans="1:33" ht="33.75" customHeight="1" x14ac:dyDescent="0.15">
      <c r="A16" s="631" t="s">
        <v>103</v>
      </c>
      <c r="B16" s="638">
        <v>9853883</v>
      </c>
      <c r="C16" s="638">
        <v>8928428</v>
      </c>
      <c r="D16" s="638">
        <v>8760616</v>
      </c>
      <c r="E16" s="638">
        <v>68915</v>
      </c>
      <c r="F16" s="638">
        <v>18232207</v>
      </c>
      <c r="G16" s="638">
        <v>9837670</v>
      </c>
      <c r="H16" s="638">
        <v>297164</v>
      </c>
      <c r="I16" s="638">
        <v>0</v>
      </c>
      <c r="J16" s="638">
        <v>18214</v>
      </c>
      <c r="K16" s="638">
        <v>149598</v>
      </c>
      <c r="L16" s="638">
        <v>925455</v>
      </c>
      <c r="M16" s="638">
        <v>727985</v>
      </c>
      <c r="N16" s="638">
        <v>190520</v>
      </c>
      <c r="O16" s="638">
        <v>8139</v>
      </c>
      <c r="P16" s="638">
        <v>0</v>
      </c>
      <c r="Q16" s="638">
        <v>9853883</v>
      </c>
      <c r="R16" s="638">
        <v>6830871</v>
      </c>
      <c r="S16" s="638">
        <v>4325848</v>
      </c>
      <c r="T16" s="638">
        <v>614756</v>
      </c>
      <c r="U16" s="638">
        <v>215417</v>
      </c>
      <c r="V16" s="638">
        <v>3023012</v>
      </c>
      <c r="W16" s="638">
        <v>1192450</v>
      </c>
      <c r="X16" s="638">
        <v>1830562</v>
      </c>
      <c r="Y16" s="638">
        <v>21214</v>
      </c>
      <c r="Z16" s="638">
        <v>479</v>
      </c>
      <c r="AA16" s="638">
        <v>6768</v>
      </c>
      <c r="AB16" s="638">
        <v>0</v>
      </c>
      <c r="AC16" s="638">
        <v>13967</v>
      </c>
      <c r="AD16" s="638">
        <v>1809348</v>
      </c>
      <c r="AE16" s="638">
        <v>0</v>
      </c>
      <c r="AF16" s="638">
        <v>0</v>
      </c>
      <c r="AG16" s="638">
        <v>1809348</v>
      </c>
    </row>
    <row r="17" spans="1:33" ht="33.75" customHeight="1" x14ac:dyDescent="0.15">
      <c r="A17" s="631" t="s">
        <v>341</v>
      </c>
      <c r="B17" s="638">
        <v>9677905</v>
      </c>
      <c r="C17" s="638">
        <v>7958546</v>
      </c>
      <c r="D17" s="638">
        <v>7958546</v>
      </c>
      <c r="E17" s="638">
        <v>253624</v>
      </c>
      <c r="F17" s="638">
        <v>14651115</v>
      </c>
      <c r="G17" s="638">
        <v>6946193</v>
      </c>
      <c r="H17" s="638">
        <v>0</v>
      </c>
      <c r="I17" s="638">
        <v>0</v>
      </c>
      <c r="J17" s="638">
        <v>0</v>
      </c>
      <c r="K17" s="638">
        <v>0</v>
      </c>
      <c r="L17" s="638">
        <v>1719359</v>
      </c>
      <c r="M17" s="638">
        <v>1566128</v>
      </c>
      <c r="N17" s="638">
        <v>135596</v>
      </c>
      <c r="O17" s="638">
        <v>21687</v>
      </c>
      <c r="P17" s="638">
        <v>0</v>
      </c>
      <c r="Q17" s="638">
        <v>9677905</v>
      </c>
      <c r="R17" s="638">
        <v>4794544</v>
      </c>
      <c r="S17" s="638">
        <v>946438</v>
      </c>
      <c r="T17" s="638">
        <v>244654</v>
      </c>
      <c r="U17" s="638">
        <v>144283</v>
      </c>
      <c r="V17" s="638">
        <v>4883361</v>
      </c>
      <c r="W17" s="638">
        <v>4042824</v>
      </c>
      <c r="X17" s="638">
        <v>840537</v>
      </c>
      <c r="Y17" s="638">
        <v>28773</v>
      </c>
      <c r="Z17" s="638">
        <v>13500</v>
      </c>
      <c r="AA17" s="638">
        <v>0</v>
      </c>
      <c r="AB17" s="638">
        <v>0</v>
      </c>
      <c r="AC17" s="638">
        <v>15273</v>
      </c>
      <c r="AD17" s="638">
        <v>811764</v>
      </c>
      <c r="AE17" s="638">
        <v>179000</v>
      </c>
      <c r="AF17" s="638">
        <v>100000</v>
      </c>
      <c r="AG17" s="638">
        <v>141764</v>
      </c>
    </row>
    <row r="18" spans="1:33" ht="33.75" hidden="1" customHeight="1" x14ac:dyDescent="0.15">
      <c r="A18" s="631"/>
      <c r="B18" s="638">
        <v>0</v>
      </c>
      <c r="C18" s="638">
        <v>0</v>
      </c>
      <c r="D18" s="638">
        <v>0</v>
      </c>
      <c r="E18" s="638">
        <v>0</v>
      </c>
      <c r="F18" s="638">
        <v>0</v>
      </c>
      <c r="G18" s="638">
        <v>0</v>
      </c>
      <c r="H18" s="638">
        <v>0</v>
      </c>
      <c r="I18" s="638">
        <v>0</v>
      </c>
      <c r="J18" s="638">
        <v>0</v>
      </c>
      <c r="K18" s="638">
        <v>0</v>
      </c>
      <c r="L18" s="638">
        <v>0</v>
      </c>
      <c r="M18" s="638">
        <v>0</v>
      </c>
      <c r="N18" s="638">
        <v>0</v>
      </c>
      <c r="O18" s="638">
        <v>0</v>
      </c>
      <c r="P18" s="638">
        <v>0</v>
      </c>
      <c r="Q18" s="638">
        <v>0</v>
      </c>
      <c r="R18" s="638">
        <v>0</v>
      </c>
      <c r="S18" s="638">
        <v>0</v>
      </c>
      <c r="T18" s="638">
        <v>0</v>
      </c>
      <c r="U18" s="638">
        <v>0</v>
      </c>
      <c r="V18" s="638">
        <v>0</v>
      </c>
      <c r="W18" s="638">
        <v>0</v>
      </c>
      <c r="X18" s="638">
        <v>0</v>
      </c>
      <c r="Y18" s="638">
        <v>0</v>
      </c>
      <c r="Z18" s="638">
        <v>0</v>
      </c>
      <c r="AA18" s="638">
        <v>0</v>
      </c>
      <c r="AB18" s="638">
        <v>0</v>
      </c>
      <c r="AC18" s="638">
        <v>0</v>
      </c>
      <c r="AD18" s="638">
        <v>0</v>
      </c>
      <c r="AE18" s="638">
        <v>0</v>
      </c>
      <c r="AF18" s="638">
        <v>0</v>
      </c>
      <c r="AG18" s="638">
        <v>0</v>
      </c>
    </row>
    <row r="19" spans="1:33" ht="33.75" hidden="1" customHeight="1" x14ac:dyDescent="0.15">
      <c r="A19" s="631" t="s">
        <v>385</v>
      </c>
      <c r="B19" s="638">
        <v>0</v>
      </c>
      <c r="C19" s="638">
        <v>0</v>
      </c>
      <c r="D19" s="638">
        <v>0</v>
      </c>
      <c r="E19" s="638">
        <v>0</v>
      </c>
      <c r="F19" s="638">
        <v>0</v>
      </c>
      <c r="G19" s="638">
        <v>0</v>
      </c>
      <c r="H19" s="638">
        <v>0</v>
      </c>
      <c r="I19" s="638">
        <v>0</v>
      </c>
      <c r="J19" s="638">
        <v>0</v>
      </c>
      <c r="K19" s="638">
        <v>0</v>
      </c>
      <c r="L19" s="638">
        <v>0</v>
      </c>
      <c r="M19" s="638">
        <v>0</v>
      </c>
      <c r="N19" s="638">
        <v>0</v>
      </c>
      <c r="O19" s="638">
        <v>0</v>
      </c>
      <c r="P19" s="638">
        <v>0</v>
      </c>
      <c r="Q19" s="638">
        <v>0</v>
      </c>
      <c r="R19" s="638">
        <v>0</v>
      </c>
      <c r="S19" s="638">
        <v>0</v>
      </c>
      <c r="T19" s="638">
        <v>0</v>
      </c>
      <c r="U19" s="638">
        <v>0</v>
      </c>
      <c r="V19" s="638">
        <v>0</v>
      </c>
      <c r="W19" s="638">
        <v>0</v>
      </c>
      <c r="X19" s="638">
        <v>0</v>
      </c>
      <c r="Y19" s="638">
        <v>0</v>
      </c>
      <c r="Z19" s="638">
        <v>0</v>
      </c>
      <c r="AA19" s="638">
        <v>0</v>
      </c>
      <c r="AB19" s="638">
        <v>0</v>
      </c>
      <c r="AC19" s="638">
        <v>0</v>
      </c>
      <c r="AD19" s="638">
        <v>0</v>
      </c>
      <c r="AE19" s="638">
        <v>0</v>
      </c>
      <c r="AF19" s="638">
        <v>0</v>
      </c>
      <c r="AG19" s="638">
        <v>0</v>
      </c>
    </row>
    <row r="20" spans="1:33" ht="33.75" customHeight="1" x14ac:dyDescent="0.15">
      <c r="A20" s="631" t="s">
        <v>339</v>
      </c>
      <c r="B20" s="638">
        <v>6857535</v>
      </c>
      <c r="C20" s="638">
        <v>5727021</v>
      </c>
      <c r="D20" s="638">
        <v>5493130</v>
      </c>
      <c r="E20" s="638">
        <v>177794</v>
      </c>
      <c r="F20" s="638">
        <v>12927433</v>
      </c>
      <c r="G20" s="638">
        <v>7635030</v>
      </c>
      <c r="H20" s="638">
        <v>22933</v>
      </c>
      <c r="I20" s="638">
        <v>0</v>
      </c>
      <c r="J20" s="638">
        <v>233859</v>
      </c>
      <c r="K20" s="638">
        <v>32</v>
      </c>
      <c r="L20" s="638">
        <v>1130514</v>
      </c>
      <c r="M20" s="638">
        <v>1097605</v>
      </c>
      <c r="N20" s="638">
        <v>30578</v>
      </c>
      <c r="O20" s="638">
        <v>2702</v>
      </c>
      <c r="P20" s="638">
        <v>0</v>
      </c>
      <c r="Q20" s="638">
        <v>6857535</v>
      </c>
      <c r="R20" s="638">
        <v>4440850</v>
      </c>
      <c r="S20" s="638">
        <v>2249120</v>
      </c>
      <c r="T20" s="638">
        <v>261057</v>
      </c>
      <c r="U20" s="638">
        <v>94797</v>
      </c>
      <c r="V20" s="638">
        <v>2416685</v>
      </c>
      <c r="W20" s="638">
        <v>1228014</v>
      </c>
      <c r="X20" s="638">
        <v>1188671</v>
      </c>
      <c r="Y20" s="638">
        <v>0</v>
      </c>
      <c r="Z20" s="638">
        <v>0</v>
      </c>
      <c r="AA20" s="638">
        <v>0</v>
      </c>
      <c r="AB20" s="638">
        <v>0</v>
      </c>
      <c r="AC20" s="638">
        <v>0</v>
      </c>
      <c r="AD20" s="638">
        <v>1188671</v>
      </c>
      <c r="AE20" s="638">
        <v>410000</v>
      </c>
      <c r="AF20" s="638">
        <v>7000</v>
      </c>
      <c r="AG20" s="638">
        <v>240671</v>
      </c>
    </row>
    <row r="21" spans="1:33" ht="33.75" customHeight="1" x14ac:dyDescent="0.15">
      <c r="A21" s="631" t="s">
        <v>338</v>
      </c>
      <c r="B21" s="638">
        <v>3369543</v>
      </c>
      <c r="C21" s="638">
        <v>2908079</v>
      </c>
      <c r="D21" s="638">
        <v>2775167</v>
      </c>
      <c r="E21" s="638">
        <v>137449</v>
      </c>
      <c r="F21" s="638">
        <v>6188294</v>
      </c>
      <c r="G21" s="638">
        <v>3569496</v>
      </c>
      <c r="H21" s="638">
        <v>18920</v>
      </c>
      <c r="I21" s="638">
        <v>0</v>
      </c>
      <c r="J21" s="638">
        <v>12905</v>
      </c>
      <c r="K21" s="638">
        <v>120007</v>
      </c>
      <c r="L21" s="638">
        <v>461464</v>
      </c>
      <c r="M21" s="638">
        <v>451604</v>
      </c>
      <c r="N21" s="638">
        <v>8254</v>
      </c>
      <c r="O21" s="638">
        <v>2595</v>
      </c>
      <c r="P21" s="638">
        <v>0</v>
      </c>
      <c r="Q21" s="638">
        <v>3369543</v>
      </c>
      <c r="R21" s="638">
        <v>2223934</v>
      </c>
      <c r="S21" s="638">
        <v>1065957</v>
      </c>
      <c r="T21" s="638">
        <v>103765</v>
      </c>
      <c r="U21" s="638">
        <v>47446</v>
      </c>
      <c r="V21" s="638">
        <v>1145609</v>
      </c>
      <c r="W21" s="638">
        <v>556925</v>
      </c>
      <c r="X21" s="638">
        <v>588684</v>
      </c>
      <c r="Y21" s="638">
        <v>237861</v>
      </c>
      <c r="Z21" s="638">
        <v>0</v>
      </c>
      <c r="AA21" s="638">
        <v>137285</v>
      </c>
      <c r="AB21" s="638">
        <v>0</v>
      </c>
      <c r="AC21" s="638">
        <v>100576</v>
      </c>
      <c r="AD21" s="638">
        <v>350823</v>
      </c>
      <c r="AE21" s="638">
        <v>106500</v>
      </c>
      <c r="AF21" s="638">
        <v>64000</v>
      </c>
      <c r="AG21" s="638">
        <v>81787</v>
      </c>
    </row>
    <row r="22" spans="1:33" ht="33.75" hidden="1" customHeight="1" x14ac:dyDescent="0.15">
      <c r="A22" s="631"/>
      <c r="B22" s="638">
        <v>0</v>
      </c>
      <c r="C22" s="638">
        <v>0</v>
      </c>
      <c r="D22" s="638">
        <v>0</v>
      </c>
      <c r="E22" s="638">
        <v>0</v>
      </c>
      <c r="F22" s="638">
        <v>0</v>
      </c>
      <c r="G22" s="638">
        <v>0</v>
      </c>
      <c r="H22" s="638">
        <v>0</v>
      </c>
      <c r="I22" s="638">
        <v>0</v>
      </c>
      <c r="J22" s="638">
        <v>0</v>
      </c>
      <c r="K22" s="638">
        <v>0</v>
      </c>
      <c r="L22" s="638">
        <v>0</v>
      </c>
      <c r="M22" s="638">
        <v>0</v>
      </c>
      <c r="N22" s="638">
        <v>0</v>
      </c>
      <c r="O22" s="638">
        <v>0</v>
      </c>
      <c r="P22" s="638">
        <v>0</v>
      </c>
      <c r="Q22" s="638">
        <v>0</v>
      </c>
      <c r="R22" s="638">
        <v>0</v>
      </c>
      <c r="S22" s="638">
        <v>0</v>
      </c>
      <c r="T22" s="638">
        <v>0</v>
      </c>
      <c r="U22" s="638">
        <v>0</v>
      </c>
      <c r="V22" s="638">
        <v>0</v>
      </c>
      <c r="W22" s="638">
        <v>0</v>
      </c>
      <c r="X22" s="638">
        <v>0</v>
      </c>
      <c r="Y22" s="638">
        <v>0</v>
      </c>
      <c r="Z22" s="638">
        <v>0</v>
      </c>
      <c r="AA22" s="638">
        <v>0</v>
      </c>
      <c r="AB22" s="638">
        <v>0</v>
      </c>
      <c r="AC22" s="638">
        <v>0</v>
      </c>
      <c r="AD22" s="638">
        <v>0</v>
      </c>
      <c r="AE22" s="638">
        <v>0</v>
      </c>
      <c r="AF22" s="638">
        <v>0</v>
      </c>
      <c r="AG22" s="638">
        <v>0</v>
      </c>
    </row>
    <row r="23" spans="1:33" ht="33.75" customHeight="1" x14ac:dyDescent="0.15">
      <c r="A23" s="631" t="s">
        <v>337</v>
      </c>
      <c r="B23" s="638">
        <v>9843603</v>
      </c>
      <c r="C23" s="638">
        <v>7685938</v>
      </c>
      <c r="D23" s="638">
        <v>7685938</v>
      </c>
      <c r="E23" s="638">
        <v>106312</v>
      </c>
      <c r="F23" s="638">
        <v>16336486</v>
      </c>
      <c r="G23" s="638">
        <v>8789741</v>
      </c>
      <c r="H23" s="638">
        <v>32881</v>
      </c>
      <c r="I23" s="638">
        <v>0</v>
      </c>
      <c r="J23" s="638">
        <v>0</v>
      </c>
      <c r="K23" s="638">
        <v>0</v>
      </c>
      <c r="L23" s="638">
        <v>2157665</v>
      </c>
      <c r="M23" s="638">
        <v>2115888</v>
      </c>
      <c r="N23" s="638">
        <v>37243</v>
      </c>
      <c r="O23" s="638">
        <v>4534</v>
      </c>
      <c r="P23" s="638">
        <v>0</v>
      </c>
      <c r="Q23" s="638">
        <v>9843603</v>
      </c>
      <c r="R23" s="638">
        <v>3703711</v>
      </c>
      <c r="S23" s="638">
        <v>823832</v>
      </c>
      <c r="T23" s="638">
        <v>314127</v>
      </c>
      <c r="U23" s="638">
        <v>146772</v>
      </c>
      <c r="V23" s="638">
        <v>6139892</v>
      </c>
      <c r="W23" s="638">
        <v>5494222</v>
      </c>
      <c r="X23" s="638">
        <v>645670</v>
      </c>
      <c r="Y23" s="638">
        <v>0</v>
      </c>
      <c r="Z23" s="638">
        <v>0</v>
      </c>
      <c r="AA23" s="638">
        <v>0</v>
      </c>
      <c r="AB23" s="638">
        <v>0</v>
      </c>
      <c r="AC23" s="638">
        <v>0</v>
      </c>
      <c r="AD23" s="638">
        <v>645670</v>
      </c>
      <c r="AE23" s="638">
        <v>433450</v>
      </c>
      <c r="AF23" s="638">
        <v>0</v>
      </c>
      <c r="AG23" s="638">
        <v>212220</v>
      </c>
    </row>
    <row r="24" spans="1:33" ht="33.75" customHeight="1" x14ac:dyDescent="0.15">
      <c r="A24" s="631" t="s">
        <v>336</v>
      </c>
      <c r="B24" s="638">
        <v>3075619</v>
      </c>
      <c r="C24" s="638">
        <v>2471804</v>
      </c>
      <c r="D24" s="638">
        <v>2469417</v>
      </c>
      <c r="E24" s="638">
        <v>7821</v>
      </c>
      <c r="F24" s="638">
        <v>6841153</v>
      </c>
      <c r="G24" s="638">
        <v>4402282</v>
      </c>
      <c r="H24" s="638">
        <v>22725</v>
      </c>
      <c r="I24" s="638">
        <v>0</v>
      </c>
      <c r="J24" s="638">
        <v>2387</v>
      </c>
      <c r="K24" s="638">
        <v>0</v>
      </c>
      <c r="L24" s="638">
        <v>603815</v>
      </c>
      <c r="M24" s="638">
        <v>594216</v>
      </c>
      <c r="N24" s="638">
        <v>9099</v>
      </c>
      <c r="O24" s="638">
        <v>1605</v>
      </c>
      <c r="P24" s="638">
        <v>0</v>
      </c>
      <c r="Q24" s="638">
        <v>3075619</v>
      </c>
      <c r="R24" s="638">
        <v>1677730</v>
      </c>
      <c r="S24" s="638">
        <v>928937</v>
      </c>
      <c r="T24" s="638">
        <v>141619</v>
      </c>
      <c r="U24" s="638">
        <v>46023</v>
      </c>
      <c r="V24" s="638">
        <v>1397889</v>
      </c>
      <c r="W24" s="638">
        <v>89945</v>
      </c>
      <c r="X24" s="638">
        <v>1307944</v>
      </c>
      <c r="Y24" s="638">
        <v>128017</v>
      </c>
      <c r="Z24" s="638">
        <v>19957</v>
      </c>
      <c r="AA24" s="638">
        <v>48918</v>
      </c>
      <c r="AB24" s="638">
        <v>0</v>
      </c>
      <c r="AC24" s="638">
        <v>59142</v>
      </c>
      <c r="AD24" s="638">
        <v>1179927</v>
      </c>
      <c r="AE24" s="638">
        <v>97127</v>
      </c>
      <c r="AF24" s="638">
        <v>990222</v>
      </c>
      <c r="AG24" s="638">
        <v>13276</v>
      </c>
    </row>
    <row r="25" spans="1:33" ht="33.75" customHeight="1" x14ac:dyDescent="0.15">
      <c r="A25" s="631" t="s">
        <v>96</v>
      </c>
      <c r="B25" s="638">
        <v>8552556</v>
      </c>
      <c r="C25" s="638">
        <v>8007624</v>
      </c>
      <c r="D25" s="638">
        <v>8007474</v>
      </c>
      <c r="E25" s="638">
        <v>21865</v>
      </c>
      <c r="F25" s="638">
        <v>12608905</v>
      </c>
      <c r="G25" s="638">
        <v>4623296</v>
      </c>
      <c r="H25" s="638">
        <v>0</v>
      </c>
      <c r="I25" s="638">
        <v>0</v>
      </c>
      <c r="J25" s="638">
        <v>150</v>
      </c>
      <c r="K25" s="638">
        <v>0</v>
      </c>
      <c r="L25" s="638">
        <v>544932</v>
      </c>
      <c r="M25" s="638">
        <v>518213</v>
      </c>
      <c r="N25" s="638">
        <v>26719</v>
      </c>
      <c r="O25" s="638">
        <v>0</v>
      </c>
      <c r="P25" s="638">
        <v>0</v>
      </c>
      <c r="Q25" s="638">
        <v>8552556</v>
      </c>
      <c r="R25" s="638">
        <v>6869819</v>
      </c>
      <c r="S25" s="638">
        <v>3004365</v>
      </c>
      <c r="T25" s="638">
        <v>251803</v>
      </c>
      <c r="U25" s="638">
        <v>122662</v>
      </c>
      <c r="V25" s="638">
        <v>1682737</v>
      </c>
      <c r="W25" s="638">
        <v>1697241</v>
      </c>
      <c r="X25" s="638">
        <v>-14504</v>
      </c>
      <c r="Y25" s="638">
        <v>0</v>
      </c>
      <c r="Z25" s="638">
        <v>0</v>
      </c>
      <c r="AA25" s="638">
        <v>0</v>
      </c>
      <c r="AB25" s="638">
        <v>0</v>
      </c>
      <c r="AC25" s="638">
        <v>0</v>
      </c>
      <c r="AD25" s="638">
        <v>-14504</v>
      </c>
      <c r="AE25" s="638">
        <v>0</v>
      </c>
      <c r="AF25" s="638">
        <v>0</v>
      </c>
      <c r="AG25" s="638">
        <v>-14504</v>
      </c>
    </row>
    <row r="26" spans="1:33" ht="33.75" customHeight="1" x14ac:dyDescent="0.15">
      <c r="A26" s="631" t="s">
        <v>335</v>
      </c>
      <c r="B26" s="638">
        <v>4400341</v>
      </c>
      <c r="C26" s="638">
        <v>3849906</v>
      </c>
      <c r="D26" s="638">
        <v>3456295</v>
      </c>
      <c r="E26" s="638">
        <v>283288</v>
      </c>
      <c r="F26" s="638">
        <v>7967503</v>
      </c>
      <c r="G26" s="638">
        <v>4794496</v>
      </c>
      <c r="H26" s="638">
        <v>0</v>
      </c>
      <c r="I26" s="638">
        <v>0</v>
      </c>
      <c r="J26" s="638">
        <v>393589</v>
      </c>
      <c r="K26" s="638">
        <v>22</v>
      </c>
      <c r="L26" s="638">
        <v>550435</v>
      </c>
      <c r="M26" s="638">
        <v>540995</v>
      </c>
      <c r="N26" s="638">
        <v>9576</v>
      </c>
      <c r="O26" s="638">
        <v>1291</v>
      </c>
      <c r="P26" s="638">
        <v>0</v>
      </c>
      <c r="Q26" s="638">
        <v>4400341</v>
      </c>
      <c r="R26" s="638">
        <v>2940586</v>
      </c>
      <c r="S26" s="638">
        <v>929619</v>
      </c>
      <c r="T26" s="638">
        <v>169466</v>
      </c>
      <c r="U26" s="638">
        <v>67935</v>
      </c>
      <c r="V26" s="638">
        <v>1459755</v>
      </c>
      <c r="W26" s="638">
        <v>673226</v>
      </c>
      <c r="X26" s="638">
        <v>786529</v>
      </c>
      <c r="Y26" s="638">
        <v>0</v>
      </c>
      <c r="Z26" s="638">
        <v>0</v>
      </c>
      <c r="AA26" s="638">
        <v>0</v>
      </c>
      <c r="AB26" s="638">
        <v>0</v>
      </c>
      <c r="AC26" s="638">
        <v>0</v>
      </c>
      <c r="AD26" s="638">
        <v>786529</v>
      </c>
      <c r="AE26" s="638">
        <v>20000</v>
      </c>
      <c r="AF26" s="638">
        <v>0</v>
      </c>
      <c r="AG26" s="638">
        <v>766529</v>
      </c>
    </row>
    <row r="27" spans="1:33" ht="33.75" customHeight="1" x14ac:dyDescent="0.15">
      <c r="A27" s="630" t="s">
        <v>334</v>
      </c>
      <c r="B27" s="638">
        <v>12765843</v>
      </c>
      <c r="C27" s="638">
        <v>11008295</v>
      </c>
      <c r="D27" s="638">
        <v>9361264</v>
      </c>
      <c r="E27" s="638">
        <v>60833</v>
      </c>
      <c r="F27" s="638">
        <v>14059097</v>
      </c>
      <c r="G27" s="638">
        <v>5847026</v>
      </c>
      <c r="H27" s="638">
        <v>1088360</v>
      </c>
      <c r="I27" s="638">
        <v>0</v>
      </c>
      <c r="J27" s="638">
        <v>1647031</v>
      </c>
      <c r="K27" s="638">
        <v>0</v>
      </c>
      <c r="L27" s="638">
        <v>1757548</v>
      </c>
      <c r="M27" s="638">
        <v>1710060</v>
      </c>
      <c r="N27" s="638">
        <v>5904</v>
      </c>
      <c r="O27" s="638">
        <v>41584</v>
      </c>
      <c r="P27" s="638">
        <v>0</v>
      </c>
      <c r="Q27" s="638">
        <v>12765843</v>
      </c>
      <c r="R27" s="638">
        <v>8831481</v>
      </c>
      <c r="S27" s="638">
        <v>4218243</v>
      </c>
      <c r="T27" s="638">
        <v>1175480</v>
      </c>
      <c r="U27" s="638">
        <v>909104</v>
      </c>
      <c r="V27" s="638">
        <v>3934362</v>
      </c>
      <c r="W27" s="638">
        <v>3470143</v>
      </c>
      <c r="X27" s="638">
        <v>464219</v>
      </c>
      <c r="Y27" s="638">
        <v>11252</v>
      </c>
      <c r="Z27" s="638">
        <v>11252</v>
      </c>
      <c r="AA27" s="638">
        <v>0</v>
      </c>
      <c r="AB27" s="638">
        <v>0</v>
      </c>
      <c r="AC27" s="638">
        <v>0</v>
      </c>
      <c r="AD27" s="638">
        <v>452967</v>
      </c>
      <c r="AE27" s="638">
        <v>0</v>
      </c>
      <c r="AF27" s="638">
        <v>2000</v>
      </c>
      <c r="AG27" s="638">
        <v>450967</v>
      </c>
    </row>
    <row r="28" spans="1:33" ht="32.25" customHeight="1" thickBot="1" x14ac:dyDescent="0.2">
      <c r="A28" s="628" t="s">
        <v>494</v>
      </c>
      <c r="B28" s="637">
        <v>52139293</v>
      </c>
      <c r="C28" s="637">
        <v>43888552</v>
      </c>
      <c r="D28" s="637">
        <v>43800576</v>
      </c>
      <c r="E28" s="637">
        <v>3021841</v>
      </c>
      <c r="F28" s="637">
        <v>144018698</v>
      </c>
      <c r="G28" s="637">
        <v>104816229</v>
      </c>
      <c r="H28" s="637">
        <v>1576266</v>
      </c>
      <c r="I28" s="637">
        <v>0</v>
      </c>
      <c r="J28" s="637">
        <v>87976</v>
      </c>
      <c r="K28" s="637">
        <v>0</v>
      </c>
      <c r="L28" s="637">
        <v>8250741</v>
      </c>
      <c r="M28" s="637">
        <v>7747922</v>
      </c>
      <c r="N28" s="637">
        <v>495787</v>
      </c>
      <c r="O28" s="637">
        <v>7032</v>
      </c>
      <c r="P28" s="637">
        <v>0</v>
      </c>
      <c r="Q28" s="637">
        <v>52139293</v>
      </c>
      <c r="R28" s="637">
        <v>34876663</v>
      </c>
      <c r="S28" s="637">
        <v>29243049</v>
      </c>
      <c r="T28" s="637">
        <v>4788938</v>
      </c>
      <c r="U28" s="637">
        <v>1519088</v>
      </c>
      <c r="V28" s="637">
        <v>17262630</v>
      </c>
      <c r="W28" s="637">
        <v>16627725</v>
      </c>
      <c r="X28" s="637">
        <v>634905</v>
      </c>
      <c r="Y28" s="637">
        <v>633527</v>
      </c>
      <c r="Z28" s="637">
        <v>627052</v>
      </c>
      <c r="AA28" s="637">
        <v>0</v>
      </c>
      <c r="AB28" s="637">
        <v>0</v>
      </c>
      <c r="AC28" s="637">
        <v>6475</v>
      </c>
      <c r="AD28" s="637">
        <v>1378</v>
      </c>
      <c r="AE28" s="637">
        <v>0</v>
      </c>
      <c r="AF28" s="637">
        <v>0</v>
      </c>
      <c r="AG28" s="637">
        <v>1378</v>
      </c>
    </row>
    <row r="29" spans="1:33" ht="32.25" customHeight="1" x14ac:dyDescent="0.15">
      <c r="A29" s="636" t="s">
        <v>601</v>
      </c>
      <c r="B29" s="635">
        <f t="shared" ref="B29:AG29" si="0">SUM(B7:B28)</f>
        <v>316911738</v>
      </c>
      <c r="C29" s="635">
        <f t="shared" si="0"/>
        <v>275475508</v>
      </c>
      <c r="D29" s="635">
        <f t="shared" si="0"/>
        <v>264918097</v>
      </c>
      <c r="E29" s="635">
        <f t="shared" si="0"/>
        <v>9250332</v>
      </c>
      <c r="F29" s="635">
        <f t="shared" si="0"/>
        <v>580174800</v>
      </c>
      <c r="G29" s="635">
        <f t="shared" si="0"/>
        <v>331084441</v>
      </c>
      <c r="H29" s="635">
        <f t="shared" si="0"/>
        <v>6519645</v>
      </c>
      <c r="I29" s="635">
        <f t="shared" si="0"/>
        <v>57761</v>
      </c>
      <c r="J29" s="635">
        <f t="shared" si="0"/>
        <v>10037439</v>
      </c>
      <c r="K29" s="635">
        <f t="shared" si="0"/>
        <v>519972</v>
      </c>
      <c r="L29" s="635">
        <f t="shared" si="0"/>
        <v>41436230</v>
      </c>
      <c r="M29" s="635">
        <f t="shared" si="0"/>
        <v>38231266</v>
      </c>
      <c r="N29" s="635">
        <f t="shared" si="0"/>
        <v>2283085</v>
      </c>
      <c r="O29" s="635">
        <f t="shared" si="0"/>
        <v>1004039</v>
      </c>
      <c r="P29" s="635">
        <f t="shared" si="0"/>
        <v>0</v>
      </c>
      <c r="Q29" s="635">
        <f t="shared" si="0"/>
        <v>316911738</v>
      </c>
      <c r="R29" s="635">
        <f t="shared" si="0"/>
        <v>172999599</v>
      </c>
      <c r="S29" s="635">
        <f t="shared" si="0"/>
        <v>95652988</v>
      </c>
      <c r="T29" s="635">
        <f t="shared" si="0"/>
        <v>14840176</v>
      </c>
      <c r="U29" s="635">
        <f t="shared" si="0"/>
        <v>6335039</v>
      </c>
      <c r="V29" s="635">
        <f t="shared" si="0"/>
        <v>143912139</v>
      </c>
      <c r="W29" s="635">
        <f t="shared" si="0"/>
        <v>122181567</v>
      </c>
      <c r="X29" s="635">
        <f t="shared" si="0"/>
        <v>21730572</v>
      </c>
      <c r="Y29" s="635">
        <f t="shared" si="0"/>
        <v>2270768</v>
      </c>
      <c r="Z29" s="635">
        <f t="shared" si="0"/>
        <v>953705</v>
      </c>
      <c r="AA29" s="635">
        <f t="shared" si="0"/>
        <v>501530</v>
      </c>
      <c r="AB29" s="635">
        <f t="shared" si="0"/>
        <v>0</v>
      </c>
      <c r="AC29" s="635">
        <f t="shared" si="0"/>
        <v>815533</v>
      </c>
      <c r="AD29" s="635">
        <f t="shared" si="0"/>
        <v>19459804</v>
      </c>
      <c r="AE29" s="635">
        <f t="shared" si="0"/>
        <v>2993590</v>
      </c>
      <c r="AF29" s="635">
        <f t="shared" si="0"/>
        <v>4400361</v>
      </c>
      <c r="AG29" s="635">
        <f t="shared" si="0"/>
        <v>8792222</v>
      </c>
    </row>
  </sheetData>
  <mergeCells count="29">
    <mergeCell ref="AD5:AD6"/>
    <mergeCell ref="M5:M6"/>
    <mergeCell ref="R2:AG2"/>
    <mergeCell ref="AE5:AG5"/>
    <mergeCell ref="Y4:AG4"/>
    <mergeCell ref="T4:T6"/>
    <mergeCell ref="N5:N6"/>
    <mergeCell ref="U5:U6"/>
    <mergeCell ref="V3:V6"/>
    <mergeCell ref="W3:AG3"/>
    <mergeCell ref="X4:X6"/>
    <mergeCell ref="W4:W6"/>
    <mergeCell ref="Y5:Y6"/>
    <mergeCell ref="Z5:AC5"/>
    <mergeCell ref="O5:O6"/>
    <mergeCell ref="R3:R6"/>
    <mergeCell ref="S4:S6"/>
    <mergeCell ref="S3:U3"/>
    <mergeCell ref="P4:P5"/>
    <mergeCell ref="L3:L6"/>
    <mergeCell ref="M3:O4"/>
    <mergeCell ref="A2:A6"/>
    <mergeCell ref="B2:B6"/>
    <mergeCell ref="Q2:Q6"/>
    <mergeCell ref="C3:C6"/>
    <mergeCell ref="D3:J4"/>
    <mergeCell ref="D5:H5"/>
    <mergeCell ref="J5:J6"/>
    <mergeCell ref="K5:K6"/>
  </mergeCells>
  <phoneticPr fontId="4"/>
  <printOptions horizontalCentered="1"/>
  <pageMargins left="0.19685039370078741" right="0.19685039370078741" top="0.78740157480314965" bottom="0.19685039370078741" header="0.35433070866141736" footer="0.39370078740157483"/>
  <pageSetup paperSize="9" scale="52" fitToHeight="0" orientation="landscape" blackAndWhite="1" r:id="rId1"/>
  <headerFooter alignWithMargins="0">
    <oddFooter>&amp;C15</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00"/>
  <sheetViews>
    <sheetView view="pageBreakPreview" zoomScaleNormal="100" zoomScaleSheetLayoutView="100" workbookViewId="0">
      <selection activeCell="W56" sqref="W56"/>
    </sheetView>
  </sheetViews>
  <sheetFormatPr defaultRowHeight="17.25" x14ac:dyDescent="0.2"/>
  <cols>
    <col min="1" max="1" width="3.875" style="647" customWidth="1"/>
    <col min="2" max="2" width="12.375" style="647" customWidth="1"/>
    <col min="3" max="3" width="23" style="648" customWidth="1"/>
    <col min="4" max="4" width="22.75" style="648" customWidth="1"/>
    <col min="5" max="5" width="4.25" style="647" customWidth="1"/>
    <col min="6" max="6" width="37.875" style="647" bestFit="1" customWidth="1"/>
    <col min="7" max="8" width="12.625" style="647" customWidth="1"/>
    <col min="9" max="9" width="7.875" style="647" customWidth="1"/>
    <col min="10" max="10" width="13.125" style="647" customWidth="1"/>
    <col min="11" max="14" width="7.625" style="647" customWidth="1"/>
    <col min="15" max="15" width="11.125" style="647" customWidth="1"/>
    <col min="16" max="16" width="6.625" style="647" customWidth="1"/>
    <col min="17" max="17" width="6.875" style="647" customWidth="1"/>
    <col min="18" max="18" width="8" style="647" customWidth="1"/>
    <col min="19" max="19" width="6.875" style="647" customWidth="1"/>
    <col min="20" max="21" width="6.25" style="647" customWidth="1"/>
    <col min="22" max="22" width="24.5" style="647" customWidth="1"/>
    <col min="23" max="16384" width="9" style="647"/>
  </cols>
  <sheetData>
    <row r="1" spans="1:22" ht="37.5" customHeight="1" x14ac:dyDescent="0.2">
      <c r="A1" s="647" t="s">
        <v>1024</v>
      </c>
    </row>
    <row r="2" spans="1:22" ht="86.25" x14ac:dyDescent="0.2">
      <c r="A2" s="689" t="s">
        <v>1023</v>
      </c>
      <c r="B2" s="689" t="s">
        <v>1022</v>
      </c>
      <c r="C2" s="689" t="s">
        <v>1021</v>
      </c>
      <c r="D2" s="689" t="s">
        <v>1020</v>
      </c>
      <c r="E2" s="689" t="s">
        <v>1019</v>
      </c>
      <c r="F2" s="689" t="s">
        <v>1018</v>
      </c>
      <c r="G2" s="689" t="s">
        <v>1017</v>
      </c>
      <c r="H2" s="689" t="s">
        <v>1016</v>
      </c>
      <c r="I2" s="689" t="s">
        <v>1015</v>
      </c>
      <c r="J2" s="689" t="s">
        <v>1014</v>
      </c>
      <c r="K2" s="722" t="s">
        <v>1013</v>
      </c>
      <c r="L2" s="721" t="s">
        <v>1012</v>
      </c>
      <c r="M2" s="689" t="s">
        <v>1011</v>
      </c>
      <c r="N2" s="689" t="s">
        <v>1010</v>
      </c>
      <c r="O2" s="689" t="s">
        <v>1009</v>
      </c>
      <c r="P2" s="689" t="s">
        <v>1008</v>
      </c>
      <c r="Q2" s="690" t="s">
        <v>1007</v>
      </c>
      <c r="R2" s="690" t="s">
        <v>1006</v>
      </c>
      <c r="S2" s="690" t="s">
        <v>1005</v>
      </c>
      <c r="T2" s="690" t="s">
        <v>1004</v>
      </c>
      <c r="U2" s="690" t="s">
        <v>1003</v>
      </c>
      <c r="V2" s="689" t="s">
        <v>1002</v>
      </c>
    </row>
    <row r="3" spans="1:22" ht="35.25" customHeight="1" x14ac:dyDescent="0.2">
      <c r="A3" s="650">
        <v>1</v>
      </c>
      <c r="B3" s="654" t="s">
        <v>349</v>
      </c>
      <c r="C3" s="684" t="s">
        <v>1001</v>
      </c>
      <c r="D3" s="684" t="s">
        <v>1000</v>
      </c>
      <c r="E3" s="664"/>
      <c r="F3" s="664" t="s">
        <v>999</v>
      </c>
      <c r="G3" s="688"/>
      <c r="H3" s="687">
        <v>36587</v>
      </c>
      <c r="I3" s="652"/>
      <c r="J3" s="650"/>
      <c r="K3" s="650">
        <v>5000</v>
      </c>
      <c r="L3" s="651">
        <v>0</v>
      </c>
      <c r="M3" s="650">
        <v>792</v>
      </c>
      <c r="N3" s="650">
        <v>2</v>
      </c>
      <c r="O3" s="650" t="s">
        <v>695</v>
      </c>
      <c r="P3" s="649">
        <v>1</v>
      </c>
      <c r="Q3" s="649">
        <v>2</v>
      </c>
      <c r="R3" s="649">
        <v>3</v>
      </c>
      <c r="S3" s="649">
        <v>1</v>
      </c>
      <c r="T3" s="649">
        <v>1</v>
      </c>
      <c r="U3" s="649">
        <v>3</v>
      </c>
      <c r="V3" s="652" t="s">
        <v>1043</v>
      </c>
    </row>
    <row r="4" spans="1:22" ht="35.25" customHeight="1" x14ac:dyDescent="0.2">
      <c r="A4" s="650">
        <v>2</v>
      </c>
      <c r="B4" s="654" t="s">
        <v>349</v>
      </c>
      <c r="C4" s="684" t="s">
        <v>998</v>
      </c>
      <c r="D4" s="684" t="s">
        <v>997</v>
      </c>
      <c r="E4" s="664"/>
      <c r="F4" s="664" t="s">
        <v>996</v>
      </c>
      <c r="G4" s="685">
        <v>37839</v>
      </c>
      <c r="H4" s="682">
        <v>37803</v>
      </c>
      <c r="I4" s="652"/>
      <c r="J4" s="681"/>
      <c r="K4" s="681">
        <v>651</v>
      </c>
      <c r="L4" s="651">
        <v>0</v>
      </c>
      <c r="M4" s="650">
        <v>604</v>
      </c>
      <c r="N4" s="650">
        <v>2</v>
      </c>
      <c r="O4" s="650" t="s">
        <v>695</v>
      </c>
      <c r="P4" s="649">
        <v>1</v>
      </c>
      <c r="Q4" s="649">
        <v>6</v>
      </c>
      <c r="R4" s="649">
        <v>1</v>
      </c>
      <c r="S4" s="649">
        <v>1</v>
      </c>
      <c r="T4" s="649">
        <v>1</v>
      </c>
      <c r="U4" s="649">
        <v>3</v>
      </c>
      <c r="V4" s="652" t="s">
        <v>832</v>
      </c>
    </row>
    <row r="5" spans="1:22" ht="56.25" customHeight="1" x14ac:dyDescent="0.2">
      <c r="A5" s="650">
        <v>3</v>
      </c>
      <c r="B5" s="654" t="s">
        <v>349</v>
      </c>
      <c r="C5" s="684" t="s">
        <v>995</v>
      </c>
      <c r="D5" s="684" t="s">
        <v>994</v>
      </c>
      <c r="E5" s="664"/>
      <c r="F5" s="664" t="s">
        <v>993</v>
      </c>
      <c r="G5" s="685">
        <v>37882</v>
      </c>
      <c r="H5" s="682">
        <v>26938</v>
      </c>
      <c r="I5" s="652"/>
      <c r="J5" s="681"/>
      <c r="K5" s="681">
        <v>3600</v>
      </c>
      <c r="L5" s="651">
        <v>0</v>
      </c>
      <c r="M5" s="650">
        <v>353</v>
      </c>
      <c r="N5" s="650">
        <v>22</v>
      </c>
      <c r="O5" s="650" t="s">
        <v>988</v>
      </c>
      <c r="P5" s="649">
        <v>3</v>
      </c>
      <c r="Q5" s="649">
        <v>8</v>
      </c>
      <c r="R5" s="649">
        <v>1</v>
      </c>
      <c r="S5" s="649">
        <v>1</v>
      </c>
      <c r="T5" s="649">
        <v>1</v>
      </c>
      <c r="U5" s="649">
        <v>3</v>
      </c>
      <c r="V5" s="720" t="s">
        <v>992</v>
      </c>
    </row>
    <row r="6" spans="1:22" ht="35.25" customHeight="1" x14ac:dyDescent="0.2">
      <c r="A6" s="650">
        <v>4</v>
      </c>
      <c r="B6" s="654" t="s">
        <v>349</v>
      </c>
      <c r="C6" s="684" t="s">
        <v>991</v>
      </c>
      <c r="D6" s="684" t="s">
        <v>990</v>
      </c>
      <c r="E6" s="664"/>
      <c r="F6" s="664" t="s">
        <v>989</v>
      </c>
      <c r="G6" s="685">
        <v>39532</v>
      </c>
      <c r="H6" s="687">
        <v>39565</v>
      </c>
      <c r="I6" s="652"/>
      <c r="J6" s="681"/>
      <c r="K6" s="681">
        <v>1310</v>
      </c>
      <c r="L6" s="651">
        <v>0</v>
      </c>
      <c r="M6" s="650">
        <v>192</v>
      </c>
      <c r="N6" s="650">
        <v>4</v>
      </c>
      <c r="O6" s="650" t="s">
        <v>988</v>
      </c>
      <c r="P6" s="649">
        <v>3</v>
      </c>
      <c r="Q6" s="649">
        <v>2</v>
      </c>
      <c r="R6" s="649">
        <v>1</v>
      </c>
      <c r="S6" s="649">
        <v>1</v>
      </c>
      <c r="T6" s="649">
        <v>1</v>
      </c>
      <c r="U6" s="649">
        <v>3</v>
      </c>
      <c r="V6" s="652" t="s">
        <v>832</v>
      </c>
    </row>
    <row r="7" spans="1:22" ht="35.25" customHeight="1" x14ac:dyDescent="0.2">
      <c r="A7" s="650">
        <v>5</v>
      </c>
      <c r="B7" s="654" t="s">
        <v>349</v>
      </c>
      <c r="C7" s="686" t="s">
        <v>987</v>
      </c>
      <c r="D7" s="686" t="s">
        <v>986</v>
      </c>
      <c r="E7" s="664"/>
      <c r="F7" s="664" t="s">
        <v>985</v>
      </c>
      <c r="G7" s="683"/>
      <c r="H7" s="687">
        <v>43739</v>
      </c>
      <c r="I7" s="652"/>
      <c r="J7" s="681"/>
      <c r="K7" s="681">
        <v>160</v>
      </c>
      <c r="L7" s="651">
        <v>0</v>
      </c>
      <c r="M7" s="650">
        <v>62</v>
      </c>
      <c r="N7" s="650">
        <v>1</v>
      </c>
      <c r="O7" s="650" t="s">
        <v>695</v>
      </c>
      <c r="P7" s="649">
        <v>1</v>
      </c>
      <c r="Q7" s="649">
        <v>6</v>
      </c>
      <c r="R7" s="649">
        <v>1</v>
      </c>
      <c r="S7" s="649">
        <v>1</v>
      </c>
      <c r="T7" s="649">
        <v>1</v>
      </c>
      <c r="U7" s="649">
        <v>3</v>
      </c>
      <c r="V7" s="652" t="s">
        <v>832</v>
      </c>
    </row>
    <row r="8" spans="1:22" ht="35.25" customHeight="1" x14ac:dyDescent="0.2">
      <c r="A8" s="650">
        <v>6</v>
      </c>
      <c r="B8" s="654" t="s">
        <v>349</v>
      </c>
      <c r="C8" s="686" t="s">
        <v>984</v>
      </c>
      <c r="D8" s="686" t="s">
        <v>983</v>
      </c>
      <c r="E8" s="664"/>
      <c r="F8" s="664" t="s">
        <v>982</v>
      </c>
      <c r="G8" s="683"/>
      <c r="H8" s="687">
        <v>32295</v>
      </c>
      <c r="I8" s="652"/>
      <c r="J8" s="681"/>
      <c r="K8" s="681">
        <v>632</v>
      </c>
      <c r="L8" s="651">
        <v>0</v>
      </c>
      <c r="M8" s="650">
        <v>325</v>
      </c>
      <c r="N8" s="650">
        <v>1</v>
      </c>
      <c r="O8" s="652" t="s">
        <v>854</v>
      </c>
      <c r="P8" s="649">
        <v>3</v>
      </c>
      <c r="Q8" s="649">
        <v>6</v>
      </c>
      <c r="R8" s="649">
        <v>3</v>
      </c>
      <c r="S8" s="649">
        <v>1</v>
      </c>
      <c r="T8" s="649">
        <v>1</v>
      </c>
      <c r="U8" s="649">
        <v>3</v>
      </c>
      <c r="V8" s="652" t="s">
        <v>832</v>
      </c>
    </row>
    <row r="9" spans="1:22" ht="35.25" customHeight="1" x14ac:dyDescent="0.2">
      <c r="A9" s="650">
        <v>7</v>
      </c>
      <c r="B9" s="654" t="s">
        <v>349</v>
      </c>
      <c r="C9" s="686" t="s">
        <v>981</v>
      </c>
      <c r="D9" s="686" t="s">
        <v>980</v>
      </c>
      <c r="E9" s="684"/>
      <c r="F9" s="684" t="s">
        <v>979</v>
      </c>
      <c r="G9" s="683"/>
      <c r="H9" s="687">
        <v>30621</v>
      </c>
      <c r="I9" s="652"/>
      <c r="J9" s="681"/>
      <c r="K9" s="681">
        <v>650</v>
      </c>
      <c r="L9" s="651">
        <v>0</v>
      </c>
      <c r="M9" s="650">
        <v>800</v>
      </c>
      <c r="N9" s="650">
        <v>2</v>
      </c>
      <c r="O9" s="650" t="s">
        <v>695</v>
      </c>
      <c r="P9" s="649">
        <v>1</v>
      </c>
      <c r="Q9" s="649">
        <v>6</v>
      </c>
      <c r="R9" s="649">
        <v>1</v>
      </c>
      <c r="S9" s="649">
        <v>1</v>
      </c>
      <c r="T9" s="649">
        <v>1</v>
      </c>
      <c r="U9" s="649">
        <v>3</v>
      </c>
      <c r="V9" s="652" t="s">
        <v>832</v>
      </c>
    </row>
    <row r="10" spans="1:22" ht="35.25" customHeight="1" x14ac:dyDescent="0.2">
      <c r="A10" s="650">
        <v>8</v>
      </c>
      <c r="B10" s="654" t="s">
        <v>349</v>
      </c>
      <c r="C10" s="686" t="s">
        <v>978</v>
      </c>
      <c r="D10" s="686" t="s">
        <v>977</v>
      </c>
      <c r="E10" s="664"/>
      <c r="F10" s="664" t="s">
        <v>976</v>
      </c>
      <c r="G10" s="683"/>
      <c r="H10" s="687">
        <v>27912</v>
      </c>
      <c r="I10" s="652"/>
      <c r="J10" s="681"/>
      <c r="K10" s="681">
        <v>400</v>
      </c>
      <c r="L10" s="651">
        <v>400</v>
      </c>
      <c r="M10" s="650">
        <v>200</v>
      </c>
      <c r="N10" s="650">
        <v>1</v>
      </c>
      <c r="O10" s="652" t="s">
        <v>854</v>
      </c>
      <c r="P10" s="649">
        <v>3</v>
      </c>
      <c r="Q10" s="649">
        <v>6</v>
      </c>
      <c r="R10" s="649">
        <v>3</v>
      </c>
      <c r="S10" s="649">
        <v>1</v>
      </c>
      <c r="T10" s="649">
        <v>1</v>
      </c>
      <c r="U10" s="649">
        <v>3</v>
      </c>
      <c r="V10" s="652" t="s">
        <v>878</v>
      </c>
    </row>
    <row r="11" spans="1:22" ht="35.25" customHeight="1" x14ac:dyDescent="0.2">
      <c r="A11" s="650">
        <v>9</v>
      </c>
      <c r="B11" s="654" t="s">
        <v>349</v>
      </c>
      <c r="C11" s="686" t="s">
        <v>974</v>
      </c>
      <c r="D11" s="686" t="s">
        <v>975</v>
      </c>
      <c r="E11" s="684"/>
      <c r="F11" s="684" t="s">
        <v>972</v>
      </c>
      <c r="G11" s="683"/>
      <c r="H11" s="687">
        <v>26207</v>
      </c>
      <c r="I11" s="652"/>
      <c r="J11" s="681"/>
      <c r="K11" s="681">
        <v>560</v>
      </c>
      <c r="L11" s="651">
        <v>500</v>
      </c>
      <c r="M11" s="650">
        <v>120</v>
      </c>
      <c r="N11" s="650">
        <v>1</v>
      </c>
      <c r="O11" s="650" t="s">
        <v>695</v>
      </c>
      <c r="P11" s="649">
        <v>1</v>
      </c>
      <c r="Q11" s="649">
        <v>6</v>
      </c>
      <c r="R11" s="649">
        <v>3</v>
      </c>
      <c r="S11" s="649">
        <v>1</v>
      </c>
      <c r="T11" s="649">
        <v>1</v>
      </c>
      <c r="U11" s="649">
        <v>3</v>
      </c>
      <c r="V11" s="652" t="s">
        <v>832</v>
      </c>
    </row>
    <row r="12" spans="1:22" ht="35.25" customHeight="1" x14ac:dyDescent="0.2">
      <c r="A12" s="650">
        <v>10</v>
      </c>
      <c r="B12" s="654" t="s">
        <v>349</v>
      </c>
      <c r="C12" s="686" t="s">
        <v>974</v>
      </c>
      <c r="D12" s="686" t="s">
        <v>973</v>
      </c>
      <c r="E12" s="684"/>
      <c r="F12" s="684" t="s">
        <v>972</v>
      </c>
      <c r="G12" s="683"/>
      <c r="H12" s="687">
        <v>33786</v>
      </c>
      <c r="I12" s="652"/>
      <c r="J12" s="681"/>
      <c r="K12" s="681">
        <v>165</v>
      </c>
      <c r="L12" s="651">
        <v>150</v>
      </c>
      <c r="M12" s="650">
        <v>35</v>
      </c>
      <c r="N12" s="650">
        <v>1</v>
      </c>
      <c r="O12" s="650" t="s">
        <v>695</v>
      </c>
      <c r="P12" s="649">
        <v>1</v>
      </c>
      <c r="Q12" s="649">
        <v>6</v>
      </c>
      <c r="R12" s="649">
        <v>3</v>
      </c>
      <c r="S12" s="649">
        <v>1</v>
      </c>
      <c r="T12" s="649">
        <v>1</v>
      </c>
      <c r="U12" s="649">
        <v>3</v>
      </c>
      <c r="V12" s="652" t="s">
        <v>832</v>
      </c>
    </row>
    <row r="13" spans="1:22" ht="35.25" customHeight="1" x14ac:dyDescent="0.2">
      <c r="A13" s="650">
        <v>11</v>
      </c>
      <c r="B13" s="654" t="s">
        <v>349</v>
      </c>
      <c r="C13" s="686" t="s">
        <v>971</v>
      </c>
      <c r="D13" s="686" t="s">
        <v>970</v>
      </c>
      <c r="E13" s="664"/>
      <c r="F13" s="664" t="s">
        <v>969</v>
      </c>
      <c r="G13" s="683"/>
      <c r="H13" s="687">
        <v>30011</v>
      </c>
      <c r="I13" s="652"/>
      <c r="J13" s="681"/>
      <c r="K13" s="681">
        <v>300</v>
      </c>
      <c r="L13" s="651">
        <v>0</v>
      </c>
      <c r="M13" s="650">
        <v>1584</v>
      </c>
      <c r="N13" s="650">
        <v>1</v>
      </c>
      <c r="O13" s="650" t="s">
        <v>695</v>
      </c>
      <c r="P13" s="649">
        <v>3</v>
      </c>
      <c r="Q13" s="649" t="s">
        <v>968</v>
      </c>
      <c r="R13" s="649">
        <v>3</v>
      </c>
      <c r="S13" s="649">
        <v>1</v>
      </c>
      <c r="T13" s="649">
        <v>1</v>
      </c>
      <c r="U13" s="649">
        <v>3</v>
      </c>
      <c r="V13" s="652" t="s">
        <v>832</v>
      </c>
    </row>
    <row r="14" spans="1:22" ht="35.25" customHeight="1" x14ac:dyDescent="0.2">
      <c r="A14" s="650">
        <v>12</v>
      </c>
      <c r="B14" s="654" t="s">
        <v>349</v>
      </c>
      <c r="C14" s="686" t="s">
        <v>967</v>
      </c>
      <c r="D14" s="686" t="s">
        <v>966</v>
      </c>
      <c r="E14" s="664"/>
      <c r="F14" s="664" t="s">
        <v>965</v>
      </c>
      <c r="G14" s="683"/>
      <c r="H14" s="687">
        <v>37174</v>
      </c>
      <c r="I14" s="652"/>
      <c r="J14" s="681"/>
      <c r="K14" s="681">
        <v>602</v>
      </c>
      <c r="L14" s="651">
        <v>0</v>
      </c>
      <c r="M14" s="650">
        <v>1152</v>
      </c>
      <c r="N14" s="650">
        <v>3</v>
      </c>
      <c r="O14" s="652" t="s">
        <v>854</v>
      </c>
      <c r="P14" s="649">
        <v>3</v>
      </c>
      <c r="Q14" s="649">
        <v>6</v>
      </c>
      <c r="R14" s="649">
        <v>3</v>
      </c>
      <c r="S14" s="649">
        <v>1</v>
      </c>
      <c r="T14" s="649">
        <v>1</v>
      </c>
      <c r="U14" s="649">
        <v>3</v>
      </c>
      <c r="V14" s="652" t="s">
        <v>832</v>
      </c>
    </row>
    <row r="15" spans="1:22" ht="35.25" customHeight="1" x14ac:dyDescent="0.2">
      <c r="A15" s="650">
        <v>13</v>
      </c>
      <c r="B15" s="654" t="s">
        <v>349</v>
      </c>
      <c r="C15" s="686" t="s">
        <v>964</v>
      </c>
      <c r="D15" s="686" t="s">
        <v>963</v>
      </c>
      <c r="E15" s="664"/>
      <c r="F15" s="664" t="s">
        <v>962</v>
      </c>
      <c r="G15" s="685">
        <v>39539</v>
      </c>
      <c r="H15" s="687">
        <v>29160</v>
      </c>
      <c r="I15" s="652"/>
      <c r="J15" s="681"/>
      <c r="K15" s="681">
        <v>520</v>
      </c>
      <c r="L15" s="651">
        <v>500</v>
      </c>
      <c r="M15" s="650">
        <v>200</v>
      </c>
      <c r="N15" s="650">
        <v>2</v>
      </c>
      <c r="O15" s="650" t="s">
        <v>695</v>
      </c>
      <c r="P15" s="649">
        <v>1</v>
      </c>
      <c r="Q15" s="649">
        <v>4</v>
      </c>
      <c r="R15" s="649">
        <v>3</v>
      </c>
      <c r="S15" s="649">
        <v>1</v>
      </c>
      <c r="T15" s="649">
        <v>1</v>
      </c>
      <c r="U15" s="649">
        <v>3</v>
      </c>
      <c r="V15" s="652" t="s">
        <v>832</v>
      </c>
    </row>
    <row r="16" spans="1:22" ht="35.25" customHeight="1" x14ac:dyDescent="0.2">
      <c r="A16" s="650">
        <v>14</v>
      </c>
      <c r="B16" s="654" t="s">
        <v>349</v>
      </c>
      <c r="C16" s="686" t="s">
        <v>961</v>
      </c>
      <c r="D16" s="686" t="s">
        <v>960</v>
      </c>
      <c r="E16" s="664"/>
      <c r="F16" s="664" t="s">
        <v>959</v>
      </c>
      <c r="G16" s="683"/>
      <c r="H16" s="687">
        <v>36373</v>
      </c>
      <c r="I16" s="652"/>
      <c r="J16" s="681"/>
      <c r="K16" s="681">
        <v>250</v>
      </c>
      <c r="L16" s="651">
        <v>0</v>
      </c>
      <c r="M16" s="650">
        <v>70</v>
      </c>
      <c r="N16" s="650">
        <v>1</v>
      </c>
      <c r="O16" s="650" t="s">
        <v>695</v>
      </c>
      <c r="P16" s="649">
        <v>1</v>
      </c>
      <c r="Q16" s="649">
        <v>6</v>
      </c>
      <c r="R16" s="649">
        <v>1</v>
      </c>
      <c r="S16" s="649">
        <v>1</v>
      </c>
      <c r="T16" s="649">
        <v>1</v>
      </c>
      <c r="U16" s="649">
        <v>3</v>
      </c>
      <c r="V16" s="652" t="s">
        <v>832</v>
      </c>
    </row>
    <row r="17" spans="1:22" ht="35.25" customHeight="1" x14ac:dyDescent="0.2">
      <c r="A17" s="650">
        <v>15</v>
      </c>
      <c r="B17" s="654" t="s">
        <v>349</v>
      </c>
      <c r="C17" s="686" t="s">
        <v>958</v>
      </c>
      <c r="D17" s="686" t="s">
        <v>957</v>
      </c>
      <c r="E17" s="664"/>
      <c r="F17" s="664" t="s">
        <v>956</v>
      </c>
      <c r="G17" s="683"/>
      <c r="H17" s="687">
        <v>31686</v>
      </c>
      <c r="I17" s="652"/>
      <c r="J17" s="681"/>
      <c r="K17" s="681">
        <v>250</v>
      </c>
      <c r="L17" s="651">
        <v>0</v>
      </c>
      <c r="M17" s="650">
        <v>60</v>
      </c>
      <c r="N17" s="650">
        <v>1</v>
      </c>
      <c r="O17" s="650" t="s">
        <v>695</v>
      </c>
      <c r="P17" s="649">
        <v>1</v>
      </c>
      <c r="Q17" s="649">
        <v>6</v>
      </c>
      <c r="R17" s="649">
        <v>1</v>
      </c>
      <c r="S17" s="649">
        <v>1</v>
      </c>
      <c r="T17" s="649">
        <v>1</v>
      </c>
      <c r="U17" s="649">
        <v>3</v>
      </c>
      <c r="V17" s="652" t="s">
        <v>832</v>
      </c>
    </row>
    <row r="18" spans="1:22" ht="35.25" customHeight="1" x14ac:dyDescent="0.2">
      <c r="A18" s="650">
        <v>16</v>
      </c>
      <c r="B18" s="654" t="s">
        <v>349</v>
      </c>
      <c r="C18" s="686" t="s">
        <v>955</v>
      </c>
      <c r="D18" s="686" t="s">
        <v>954</v>
      </c>
      <c r="E18" s="664"/>
      <c r="F18" s="664" t="s">
        <v>953</v>
      </c>
      <c r="G18" s="683"/>
      <c r="H18" s="687">
        <v>29799</v>
      </c>
      <c r="I18" s="652"/>
      <c r="J18" s="681"/>
      <c r="K18" s="681">
        <v>250</v>
      </c>
      <c r="L18" s="651">
        <v>250</v>
      </c>
      <c r="M18" s="650">
        <v>70</v>
      </c>
      <c r="N18" s="650">
        <v>1</v>
      </c>
      <c r="O18" s="652" t="s">
        <v>854</v>
      </c>
      <c r="P18" s="649">
        <v>3</v>
      </c>
      <c r="Q18" s="649">
        <v>6</v>
      </c>
      <c r="R18" s="649">
        <v>3</v>
      </c>
      <c r="S18" s="649">
        <v>1</v>
      </c>
      <c r="T18" s="649">
        <v>1</v>
      </c>
      <c r="U18" s="649">
        <v>3</v>
      </c>
      <c r="V18" s="652" t="s">
        <v>878</v>
      </c>
    </row>
    <row r="19" spans="1:22" ht="35.25" customHeight="1" x14ac:dyDescent="0.2">
      <c r="A19" s="650">
        <v>17</v>
      </c>
      <c r="B19" s="654" t="s">
        <v>349</v>
      </c>
      <c r="C19" s="686" t="s">
        <v>952</v>
      </c>
      <c r="D19" s="686" t="s">
        <v>951</v>
      </c>
      <c r="E19" s="664"/>
      <c r="F19" s="664" t="s">
        <v>950</v>
      </c>
      <c r="G19" s="685">
        <v>38306</v>
      </c>
      <c r="H19" s="682">
        <v>38108</v>
      </c>
      <c r="I19" s="652"/>
      <c r="J19" s="681"/>
      <c r="K19" s="681">
        <v>180</v>
      </c>
      <c r="L19" s="651">
        <v>0</v>
      </c>
      <c r="M19" s="650">
        <v>300</v>
      </c>
      <c r="N19" s="650">
        <v>1</v>
      </c>
      <c r="O19" s="650" t="s">
        <v>695</v>
      </c>
      <c r="P19" s="649">
        <v>1</v>
      </c>
      <c r="Q19" s="649">
        <v>5</v>
      </c>
      <c r="R19" s="649">
        <v>1</v>
      </c>
      <c r="S19" s="649">
        <v>1</v>
      </c>
      <c r="T19" s="649">
        <v>1</v>
      </c>
      <c r="U19" s="649">
        <v>3</v>
      </c>
      <c r="V19" s="652" t="s">
        <v>832</v>
      </c>
    </row>
    <row r="20" spans="1:22" ht="35.25" customHeight="1" x14ac:dyDescent="0.2">
      <c r="A20" s="650">
        <v>18</v>
      </c>
      <c r="B20" s="654" t="s">
        <v>349</v>
      </c>
      <c r="C20" s="686" t="s">
        <v>949</v>
      </c>
      <c r="D20" s="686" t="s">
        <v>948</v>
      </c>
      <c r="E20" s="664"/>
      <c r="F20" s="664" t="s">
        <v>947</v>
      </c>
      <c r="G20" s="685">
        <v>38414</v>
      </c>
      <c r="H20" s="687">
        <v>38442</v>
      </c>
      <c r="I20" s="652"/>
      <c r="J20" s="681"/>
      <c r="K20" s="681">
        <v>645</v>
      </c>
      <c r="L20" s="651">
        <v>0</v>
      </c>
      <c r="M20" s="650">
        <v>451</v>
      </c>
      <c r="N20" s="650">
        <v>7</v>
      </c>
      <c r="O20" s="652" t="s">
        <v>854</v>
      </c>
      <c r="P20" s="649">
        <v>3</v>
      </c>
      <c r="Q20" s="649">
        <v>8</v>
      </c>
      <c r="R20" s="649">
        <v>1</v>
      </c>
      <c r="S20" s="649">
        <v>1</v>
      </c>
      <c r="T20" s="649">
        <v>1</v>
      </c>
      <c r="U20" s="649">
        <v>3</v>
      </c>
      <c r="V20" s="652" t="s">
        <v>946</v>
      </c>
    </row>
    <row r="21" spans="1:22" ht="35.25" customHeight="1" x14ac:dyDescent="0.2">
      <c r="A21" s="650">
        <v>19</v>
      </c>
      <c r="B21" s="654" t="s">
        <v>349</v>
      </c>
      <c r="C21" s="686" t="s">
        <v>895</v>
      </c>
      <c r="D21" s="686" t="s">
        <v>945</v>
      </c>
      <c r="E21" s="684"/>
      <c r="F21" s="684" t="s">
        <v>893</v>
      </c>
      <c r="G21" s="683"/>
      <c r="H21" s="687">
        <v>33317</v>
      </c>
      <c r="I21" s="652"/>
      <c r="J21" s="681"/>
      <c r="K21" s="681">
        <v>1200</v>
      </c>
      <c r="L21" s="651">
        <v>0</v>
      </c>
      <c r="M21" s="650">
        <v>100</v>
      </c>
      <c r="N21" s="650">
        <v>5</v>
      </c>
      <c r="O21" s="650" t="s">
        <v>720</v>
      </c>
      <c r="P21" s="649">
        <v>2</v>
      </c>
      <c r="Q21" s="649">
        <v>3</v>
      </c>
      <c r="R21" s="649">
        <v>1</v>
      </c>
      <c r="S21" s="649">
        <v>1</v>
      </c>
      <c r="T21" s="649">
        <v>1</v>
      </c>
      <c r="U21" s="649">
        <v>3</v>
      </c>
      <c r="V21" s="652" t="s">
        <v>832</v>
      </c>
    </row>
    <row r="22" spans="1:22" ht="35.25" customHeight="1" x14ac:dyDescent="0.2">
      <c r="A22" s="650">
        <v>20</v>
      </c>
      <c r="B22" s="654" t="s">
        <v>349</v>
      </c>
      <c r="C22" s="686" t="s">
        <v>944</v>
      </c>
      <c r="D22" s="686" t="s">
        <v>943</v>
      </c>
      <c r="E22" s="664"/>
      <c r="F22" s="664" t="s">
        <v>942</v>
      </c>
      <c r="G22" s="683"/>
      <c r="H22" s="687">
        <v>29556</v>
      </c>
      <c r="I22" s="652"/>
      <c r="J22" s="681"/>
      <c r="K22" s="681">
        <v>480</v>
      </c>
      <c r="L22" s="651">
        <v>0</v>
      </c>
      <c r="M22" s="650">
        <v>190</v>
      </c>
      <c r="N22" s="650">
        <v>4</v>
      </c>
      <c r="O22" s="652" t="s">
        <v>695</v>
      </c>
      <c r="P22" s="649">
        <v>3</v>
      </c>
      <c r="Q22" s="649">
        <v>6</v>
      </c>
      <c r="R22" s="649">
        <v>3</v>
      </c>
      <c r="S22" s="649">
        <v>1</v>
      </c>
      <c r="T22" s="649">
        <v>1</v>
      </c>
      <c r="U22" s="649">
        <v>3</v>
      </c>
      <c r="V22" s="652" t="s">
        <v>1042</v>
      </c>
    </row>
    <row r="23" spans="1:22" ht="35.25" customHeight="1" x14ac:dyDescent="0.2">
      <c r="A23" s="650">
        <v>21</v>
      </c>
      <c r="B23" s="654" t="s">
        <v>349</v>
      </c>
      <c r="C23" s="686" t="s">
        <v>941</v>
      </c>
      <c r="D23" s="686" t="s">
        <v>940</v>
      </c>
      <c r="E23" s="664"/>
      <c r="F23" s="664" t="s">
        <v>939</v>
      </c>
      <c r="G23" s="685">
        <v>38489</v>
      </c>
      <c r="H23" s="687">
        <v>38473</v>
      </c>
      <c r="I23" s="652"/>
      <c r="J23" s="681"/>
      <c r="K23" s="681">
        <v>650</v>
      </c>
      <c r="L23" s="651">
        <v>0</v>
      </c>
      <c r="M23" s="650">
        <v>230</v>
      </c>
      <c r="N23" s="650">
        <v>1</v>
      </c>
      <c r="O23" s="652" t="s">
        <v>854</v>
      </c>
      <c r="P23" s="649">
        <v>3</v>
      </c>
      <c r="Q23" s="649">
        <v>6</v>
      </c>
      <c r="R23" s="649">
        <v>1</v>
      </c>
      <c r="S23" s="649">
        <v>1</v>
      </c>
      <c r="T23" s="649">
        <v>1</v>
      </c>
      <c r="U23" s="649">
        <v>3</v>
      </c>
      <c r="V23" s="652" t="s">
        <v>1042</v>
      </c>
    </row>
    <row r="24" spans="1:22" ht="35.25" customHeight="1" x14ac:dyDescent="0.2">
      <c r="A24" s="650">
        <v>22</v>
      </c>
      <c r="B24" s="654" t="s">
        <v>349</v>
      </c>
      <c r="C24" s="684" t="s">
        <v>938</v>
      </c>
      <c r="D24" s="684" t="s">
        <v>937</v>
      </c>
      <c r="E24" s="664"/>
      <c r="F24" s="664" t="s">
        <v>936</v>
      </c>
      <c r="G24" s="685">
        <v>38519</v>
      </c>
      <c r="H24" s="687">
        <v>38522</v>
      </c>
      <c r="I24" s="652"/>
      <c r="J24" s="681"/>
      <c r="K24" s="681">
        <v>235</v>
      </c>
      <c r="L24" s="651">
        <v>0</v>
      </c>
      <c r="M24" s="650">
        <v>120</v>
      </c>
      <c r="N24" s="650">
        <v>1</v>
      </c>
      <c r="O24" s="650" t="s">
        <v>695</v>
      </c>
      <c r="P24" s="649">
        <v>1</v>
      </c>
      <c r="Q24" s="649">
        <v>2</v>
      </c>
      <c r="R24" s="649">
        <v>3</v>
      </c>
      <c r="S24" s="649">
        <v>1</v>
      </c>
      <c r="T24" s="649">
        <v>1</v>
      </c>
      <c r="U24" s="649">
        <v>3</v>
      </c>
      <c r="V24" s="652" t="s">
        <v>935</v>
      </c>
    </row>
    <row r="25" spans="1:22" ht="35.25" customHeight="1" x14ac:dyDescent="0.2">
      <c r="A25" s="650">
        <v>23</v>
      </c>
      <c r="B25" s="654" t="s">
        <v>349</v>
      </c>
      <c r="C25" s="684" t="s">
        <v>934</v>
      </c>
      <c r="D25" s="684" t="s">
        <v>933</v>
      </c>
      <c r="E25" s="664"/>
      <c r="F25" s="664" t="s">
        <v>932</v>
      </c>
      <c r="G25" s="685">
        <v>38622</v>
      </c>
      <c r="H25" s="687">
        <v>38617</v>
      </c>
      <c r="I25" s="652"/>
      <c r="J25" s="681"/>
      <c r="K25" s="681">
        <v>776</v>
      </c>
      <c r="L25" s="651">
        <v>110</v>
      </c>
      <c r="M25" s="650">
        <v>252</v>
      </c>
      <c r="N25" s="650">
        <v>3</v>
      </c>
      <c r="O25" s="652" t="s">
        <v>854</v>
      </c>
      <c r="P25" s="649">
        <v>3</v>
      </c>
      <c r="Q25" s="649">
        <v>8</v>
      </c>
      <c r="R25" s="649">
        <v>3</v>
      </c>
      <c r="S25" s="649">
        <v>1</v>
      </c>
      <c r="T25" s="649">
        <v>1</v>
      </c>
      <c r="U25" s="649">
        <v>3</v>
      </c>
      <c r="V25" s="652" t="s">
        <v>832</v>
      </c>
    </row>
    <row r="26" spans="1:22" ht="35.25" customHeight="1" x14ac:dyDescent="0.2">
      <c r="A26" s="650">
        <v>24</v>
      </c>
      <c r="B26" s="654" t="s">
        <v>349</v>
      </c>
      <c r="C26" s="684" t="s">
        <v>931</v>
      </c>
      <c r="D26" s="684" t="s">
        <v>930</v>
      </c>
      <c r="E26" s="664"/>
      <c r="F26" s="664" t="s">
        <v>929</v>
      </c>
      <c r="G26" s="685">
        <v>38761</v>
      </c>
      <c r="H26" s="687">
        <v>38803</v>
      </c>
      <c r="I26" s="652"/>
      <c r="J26" s="681"/>
      <c r="K26" s="681">
        <v>6302</v>
      </c>
      <c r="L26" s="651">
        <v>0</v>
      </c>
      <c r="M26" s="650">
        <v>156</v>
      </c>
      <c r="N26" s="650">
        <v>1</v>
      </c>
      <c r="O26" s="650" t="s">
        <v>695</v>
      </c>
      <c r="P26" s="649">
        <v>1</v>
      </c>
      <c r="Q26" s="649">
        <v>8</v>
      </c>
      <c r="R26" s="649">
        <v>1</v>
      </c>
      <c r="S26" s="649">
        <v>1</v>
      </c>
      <c r="T26" s="649">
        <v>1</v>
      </c>
      <c r="U26" s="649">
        <v>3</v>
      </c>
      <c r="V26" s="652" t="s">
        <v>1042</v>
      </c>
    </row>
    <row r="27" spans="1:22" ht="35.25" customHeight="1" x14ac:dyDescent="0.2">
      <c r="A27" s="650">
        <v>25</v>
      </c>
      <c r="B27" s="654" t="s">
        <v>349</v>
      </c>
      <c r="C27" s="684" t="s">
        <v>928</v>
      </c>
      <c r="D27" s="684" t="s">
        <v>927</v>
      </c>
      <c r="E27" s="664"/>
      <c r="F27" s="664" t="s">
        <v>926</v>
      </c>
      <c r="G27" s="688"/>
      <c r="H27" s="687">
        <v>37347</v>
      </c>
      <c r="I27" s="652"/>
      <c r="J27" s="681"/>
      <c r="K27" s="681">
        <v>5258</v>
      </c>
      <c r="L27" s="651">
        <v>130</v>
      </c>
      <c r="M27" s="650">
        <v>2517</v>
      </c>
      <c r="N27" s="650">
        <v>9</v>
      </c>
      <c r="O27" s="650" t="s">
        <v>695</v>
      </c>
      <c r="P27" s="649">
        <v>3</v>
      </c>
      <c r="Q27" s="649">
        <v>4</v>
      </c>
      <c r="R27" s="649">
        <v>3</v>
      </c>
      <c r="S27" s="649">
        <v>1</v>
      </c>
      <c r="T27" s="649">
        <v>1</v>
      </c>
      <c r="U27" s="649">
        <v>3</v>
      </c>
      <c r="V27" s="652" t="s">
        <v>878</v>
      </c>
    </row>
    <row r="28" spans="1:22" ht="54.75" customHeight="1" x14ac:dyDescent="0.2">
      <c r="A28" s="650">
        <v>26</v>
      </c>
      <c r="B28" s="654" t="s">
        <v>349</v>
      </c>
      <c r="C28" s="684" t="s">
        <v>925</v>
      </c>
      <c r="D28" s="684" t="s">
        <v>924</v>
      </c>
      <c r="E28" s="664"/>
      <c r="F28" s="664" t="s">
        <v>923</v>
      </c>
      <c r="G28" s="688"/>
      <c r="H28" s="687">
        <v>33117</v>
      </c>
      <c r="I28" s="652"/>
      <c r="J28" s="681"/>
      <c r="K28" s="681">
        <v>2379</v>
      </c>
      <c r="L28" s="651">
        <v>0</v>
      </c>
      <c r="M28" s="650">
        <v>546</v>
      </c>
      <c r="N28" s="650">
        <v>2</v>
      </c>
      <c r="O28" s="650" t="s">
        <v>695</v>
      </c>
      <c r="P28" s="649">
        <v>3</v>
      </c>
      <c r="Q28" s="649">
        <v>2</v>
      </c>
      <c r="R28" s="649">
        <v>3</v>
      </c>
      <c r="S28" s="649">
        <v>1</v>
      </c>
      <c r="T28" s="649">
        <v>1</v>
      </c>
      <c r="U28" s="649">
        <v>3</v>
      </c>
      <c r="V28" s="652" t="s">
        <v>832</v>
      </c>
    </row>
    <row r="29" spans="1:22" ht="35.25" customHeight="1" x14ac:dyDescent="0.2">
      <c r="A29" s="650">
        <v>27</v>
      </c>
      <c r="B29" s="654" t="s">
        <v>349</v>
      </c>
      <c r="C29" s="686" t="s">
        <v>922</v>
      </c>
      <c r="D29" s="686" t="s">
        <v>921</v>
      </c>
      <c r="E29" s="664"/>
      <c r="F29" s="664" t="s">
        <v>920</v>
      </c>
      <c r="G29" s="683"/>
      <c r="H29" s="687">
        <v>33390</v>
      </c>
      <c r="I29" s="652"/>
      <c r="J29" s="651"/>
      <c r="K29" s="651">
        <v>450</v>
      </c>
      <c r="L29" s="651">
        <v>0</v>
      </c>
      <c r="M29" s="650">
        <v>864</v>
      </c>
      <c r="N29" s="650">
        <v>2</v>
      </c>
      <c r="O29" s="650" t="s">
        <v>695</v>
      </c>
      <c r="P29" s="649">
        <v>3</v>
      </c>
      <c r="Q29" s="649">
        <v>4</v>
      </c>
      <c r="R29" s="649">
        <v>1</v>
      </c>
      <c r="S29" s="649">
        <v>1</v>
      </c>
      <c r="T29" s="649">
        <v>1</v>
      </c>
      <c r="U29" s="649">
        <v>3</v>
      </c>
      <c r="V29" s="652" t="s">
        <v>688</v>
      </c>
    </row>
    <row r="30" spans="1:22" ht="35.25" customHeight="1" x14ac:dyDescent="0.2">
      <c r="A30" s="650">
        <v>28</v>
      </c>
      <c r="B30" s="654" t="s">
        <v>349</v>
      </c>
      <c r="C30" s="684" t="s">
        <v>919</v>
      </c>
      <c r="D30" s="684" t="s">
        <v>918</v>
      </c>
      <c r="E30" s="664"/>
      <c r="F30" s="664" t="s">
        <v>917</v>
      </c>
      <c r="G30" s="685">
        <v>38957</v>
      </c>
      <c r="H30" s="682">
        <v>38997</v>
      </c>
      <c r="I30" s="652"/>
      <c r="J30" s="681"/>
      <c r="K30" s="681">
        <v>294</v>
      </c>
      <c r="L30" s="651">
        <v>0</v>
      </c>
      <c r="M30" s="650">
        <v>88</v>
      </c>
      <c r="N30" s="650">
        <v>1</v>
      </c>
      <c r="O30" s="650" t="s">
        <v>695</v>
      </c>
      <c r="P30" s="649">
        <v>1</v>
      </c>
      <c r="Q30" s="649">
        <v>6</v>
      </c>
      <c r="R30" s="649">
        <v>3</v>
      </c>
      <c r="S30" s="649">
        <v>1</v>
      </c>
      <c r="T30" s="649">
        <v>1</v>
      </c>
      <c r="U30" s="649">
        <v>3</v>
      </c>
      <c r="V30" s="652" t="s">
        <v>1041</v>
      </c>
    </row>
    <row r="31" spans="1:22" ht="35.25" customHeight="1" x14ac:dyDescent="0.2">
      <c r="A31" s="650">
        <v>29</v>
      </c>
      <c r="B31" s="654" t="s">
        <v>349</v>
      </c>
      <c r="C31" s="684" t="s">
        <v>916</v>
      </c>
      <c r="D31" s="684" t="s">
        <v>915</v>
      </c>
      <c r="E31" s="664"/>
      <c r="F31" s="664" t="s">
        <v>914</v>
      </c>
      <c r="G31" s="685">
        <v>38981</v>
      </c>
      <c r="H31" s="682">
        <v>38986</v>
      </c>
      <c r="I31" s="652"/>
      <c r="J31" s="681"/>
      <c r="K31" s="681">
        <v>200</v>
      </c>
      <c r="L31" s="651">
        <v>0</v>
      </c>
      <c r="M31" s="650">
        <v>40</v>
      </c>
      <c r="N31" s="650">
        <v>10</v>
      </c>
      <c r="O31" s="650" t="s">
        <v>695</v>
      </c>
      <c r="P31" s="649">
        <v>3</v>
      </c>
      <c r="Q31" s="649">
        <v>2</v>
      </c>
      <c r="R31" s="649">
        <v>3</v>
      </c>
      <c r="S31" s="649">
        <v>1</v>
      </c>
      <c r="T31" s="649">
        <v>1</v>
      </c>
      <c r="U31" s="649">
        <v>3</v>
      </c>
      <c r="V31" s="652" t="s">
        <v>688</v>
      </c>
    </row>
    <row r="32" spans="1:22" ht="35.25" customHeight="1" x14ac:dyDescent="0.2">
      <c r="A32" s="650">
        <v>30</v>
      </c>
      <c r="B32" s="654" t="s">
        <v>349</v>
      </c>
      <c r="C32" s="684" t="s">
        <v>913</v>
      </c>
      <c r="D32" s="684" t="s">
        <v>912</v>
      </c>
      <c r="E32" s="664"/>
      <c r="F32" s="664" t="s">
        <v>858</v>
      </c>
      <c r="G32" s="685"/>
      <c r="H32" s="682">
        <v>39172</v>
      </c>
      <c r="I32" s="652"/>
      <c r="J32" s="681"/>
      <c r="K32" s="681">
        <v>700</v>
      </c>
      <c r="L32" s="681">
        <v>700</v>
      </c>
      <c r="M32" s="650">
        <v>150</v>
      </c>
      <c r="N32" s="650">
        <v>1</v>
      </c>
      <c r="O32" s="652" t="s">
        <v>854</v>
      </c>
      <c r="P32" s="649">
        <v>3</v>
      </c>
      <c r="Q32" s="649">
        <v>6</v>
      </c>
      <c r="R32" s="649">
        <v>3</v>
      </c>
      <c r="S32" s="649">
        <v>1</v>
      </c>
      <c r="T32" s="649">
        <v>1</v>
      </c>
      <c r="U32" s="649">
        <v>3</v>
      </c>
      <c r="V32" s="652" t="s">
        <v>832</v>
      </c>
    </row>
    <row r="33" spans="1:22" ht="58.5" customHeight="1" x14ac:dyDescent="0.2">
      <c r="A33" s="650">
        <v>31</v>
      </c>
      <c r="B33" s="654" t="s">
        <v>349</v>
      </c>
      <c r="C33" s="684" t="s">
        <v>911</v>
      </c>
      <c r="D33" s="684" t="s">
        <v>910</v>
      </c>
      <c r="E33" s="664"/>
      <c r="F33" s="664" t="s">
        <v>909</v>
      </c>
      <c r="G33" s="685">
        <v>39037</v>
      </c>
      <c r="H33" s="682">
        <v>39112</v>
      </c>
      <c r="I33" s="652"/>
      <c r="J33" s="681"/>
      <c r="K33" s="681">
        <v>24000</v>
      </c>
      <c r="L33" s="651">
        <v>0</v>
      </c>
      <c r="M33" s="650">
        <v>254</v>
      </c>
      <c r="N33" s="650">
        <v>1</v>
      </c>
      <c r="O33" s="652" t="s">
        <v>854</v>
      </c>
      <c r="P33" s="649">
        <v>3</v>
      </c>
      <c r="Q33" s="649">
        <v>8</v>
      </c>
      <c r="R33" s="649">
        <v>1</v>
      </c>
      <c r="S33" s="649">
        <v>1</v>
      </c>
      <c r="T33" s="649">
        <v>1</v>
      </c>
      <c r="U33" s="649">
        <v>3</v>
      </c>
      <c r="V33" s="719" t="s">
        <v>908</v>
      </c>
    </row>
    <row r="34" spans="1:22" ht="54" customHeight="1" x14ac:dyDescent="0.2">
      <c r="A34" s="650">
        <v>32</v>
      </c>
      <c r="B34" s="654" t="s">
        <v>349</v>
      </c>
      <c r="C34" s="684" t="s">
        <v>907</v>
      </c>
      <c r="D34" s="684" t="s">
        <v>906</v>
      </c>
      <c r="E34" s="664"/>
      <c r="F34" s="664" t="s">
        <v>905</v>
      </c>
      <c r="G34" s="685">
        <v>39791</v>
      </c>
      <c r="H34" s="682">
        <v>39837</v>
      </c>
      <c r="I34" s="652"/>
      <c r="J34" s="681"/>
      <c r="K34" s="681">
        <v>6787</v>
      </c>
      <c r="L34" s="651">
        <v>0</v>
      </c>
      <c r="M34" s="650">
        <v>66</v>
      </c>
      <c r="N34" s="650">
        <v>1</v>
      </c>
      <c r="O34" s="650" t="s">
        <v>695</v>
      </c>
      <c r="P34" s="649">
        <v>3</v>
      </c>
      <c r="Q34" s="649">
        <v>8</v>
      </c>
      <c r="R34" s="649">
        <v>1</v>
      </c>
      <c r="S34" s="649">
        <v>1</v>
      </c>
      <c r="T34" s="649">
        <v>1</v>
      </c>
      <c r="U34" s="649">
        <v>3</v>
      </c>
      <c r="V34" s="652" t="s">
        <v>1040</v>
      </c>
    </row>
    <row r="35" spans="1:22" ht="35.25" customHeight="1" x14ac:dyDescent="0.2">
      <c r="A35" s="650">
        <v>33</v>
      </c>
      <c r="B35" s="654" t="s">
        <v>349</v>
      </c>
      <c r="C35" s="684" t="s">
        <v>904</v>
      </c>
      <c r="D35" s="684" t="s">
        <v>903</v>
      </c>
      <c r="E35" s="664"/>
      <c r="F35" s="664" t="s">
        <v>902</v>
      </c>
      <c r="G35" s="685">
        <v>40094</v>
      </c>
      <c r="H35" s="682">
        <v>40130</v>
      </c>
      <c r="I35" s="652"/>
      <c r="J35" s="681"/>
      <c r="K35" s="681">
        <v>3900</v>
      </c>
      <c r="L35" s="651">
        <v>0</v>
      </c>
      <c r="M35" s="650">
        <v>297</v>
      </c>
      <c r="N35" s="650">
        <v>10</v>
      </c>
      <c r="O35" s="650" t="s">
        <v>695</v>
      </c>
      <c r="P35" s="649">
        <v>3</v>
      </c>
      <c r="Q35" s="649">
        <v>3.8</v>
      </c>
      <c r="R35" s="649">
        <v>1</v>
      </c>
      <c r="S35" s="649">
        <v>1</v>
      </c>
      <c r="T35" s="649">
        <v>1</v>
      </c>
      <c r="U35" s="649">
        <v>3</v>
      </c>
      <c r="V35" s="652" t="s">
        <v>832</v>
      </c>
    </row>
    <row r="36" spans="1:22" ht="53.25" customHeight="1" x14ac:dyDescent="0.2">
      <c r="A36" s="650">
        <v>34</v>
      </c>
      <c r="B36" s="654" t="s">
        <v>349</v>
      </c>
      <c r="C36" s="684" t="s">
        <v>901</v>
      </c>
      <c r="D36" s="684" t="s">
        <v>900</v>
      </c>
      <c r="E36" s="664"/>
      <c r="F36" s="664" t="s">
        <v>899</v>
      </c>
      <c r="G36" s="685">
        <v>40094</v>
      </c>
      <c r="H36" s="682">
        <v>40143</v>
      </c>
      <c r="I36" s="652"/>
      <c r="J36" s="681"/>
      <c r="K36" s="681">
        <v>1041</v>
      </c>
      <c r="L36" s="651">
        <v>0</v>
      </c>
      <c r="M36" s="650">
        <v>162</v>
      </c>
      <c r="N36" s="650">
        <v>1</v>
      </c>
      <c r="O36" s="650" t="s">
        <v>695</v>
      </c>
      <c r="P36" s="649">
        <v>3</v>
      </c>
      <c r="Q36" s="649">
        <v>8</v>
      </c>
      <c r="R36" s="649">
        <v>3</v>
      </c>
      <c r="S36" s="649">
        <v>1</v>
      </c>
      <c r="T36" s="649">
        <v>1</v>
      </c>
      <c r="U36" s="649">
        <v>3</v>
      </c>
      <c r="V36" s="652" t="s">
        <v>892</v>
      </c>
    </row>
    <row r="37" spans="1:22" ht="35.25" customHeight="1" x14ac:dyDescent="0.2">
      <c r="A37" s="650">
        <v>35</v>
      </c>
      <c r="B37" s="654" t="s">
        <v>349</v>
      </c>
      <c r="C37" s="684" t="s">
        <v>898</v>
      </c>
      <c r="D37" s="684" t="s">
        <v>897</v>
      </c>
      <c r="E37" s="664"/>
      <c r="F37" s="664" t="s">
        <v>896</v>
      </c>
      <c r="G37" s="685">
        <v>40396</v>
      </c>
      <c r="H37" s="682">
        <v>40428</v>
      </c>
      <c r="I37" s="652"/>
      <c r="J37" s="681"/>
      <c r="K37" s="681">
        <v>240</v>
      </c>
      <c r="L37" s="651">
        <v>240</v>
      </c>
      <c r="M37" s="650">
        <v>100</v>
      </c>
      <c r="N37" s="650">
        <v>1</v>
      </c>
      <c r="O37" s="652" t="s">
        <v>854</v>
      </c>
      <c r="P37" s="649">
        <v>3</v>
      </c>
      <c r="Q37" s="649">
        <v>4</v>
      </c>
      <c r="R37" s="649">
        <v>3</v>
      </c>
      <c r="S37" s="649">
        <v>1</v>
      </c>
      <c r="T37" s="649">
        <v>1</v>
      </c>
      <c r="U37" s="649">
        <v>3</v>
      </c>
      <c r="V37" s="652" t="s">
        <v>832</v>
      </c>
    </row>
    <row r="38" spans="1:22" ht="35.25" customHeight="1" x14ac:dyDescent="0.2">
      <c r="A38" s="650">
        <v>36</v>
      </c>
      <c r="B38" s="654" t="s">
        <v>349</v>
      </c>
      <c r="C38" s="684" t="s">
        <v>895</v>
      </c>
      <c r="D38" s="684" t="s">
        <v>894</v>
      </c>
      <c r="E38" s="664"/>
      <c r="F38" s="664" t="s">
        <v>893</v>
      </c>
      <c r="G38" s="683"/>
      <c r="H38" s="682">
        <v>40513</v>
      </c>
      <c r="I38" s="652"/>
      <c r="J38" s="681"/>
      <c r="K38" s="681">
        <v>12512</v>
      </c>
      <c r="L38" s="651">
        <v>0</v>
      </c>
      <c r="M38" s="650">
        <v>180</v>
      </c>
      <c r="N38" s="650">
        <v>5</v>
      </c>
      <c r="O38" s="650" t="s">
        <v>695</v>
      </c>
      <c r="P38" s="649">
        <v>3</v>
      </c>
      <c r="Q38" s="649">
        <v>8</v>
      </c>
      <c r="R38" s="649">
        <v>1</v>
      </c>
      <c r="S38" s="649">
        <v>1</v>
      </c>
      <c r="T38" s="649">
        <v>1</v>
      </c>
      <c r="U38" s="649">
        <v>3</v>
      </c>
      <c r="V38" s="652" t="s">
        <v>892</v>
      </c>
    </row>
    <row r="39" spans="1:22" ht="35.25" customHeight="1" x14ac:dyDescent="0.2">
      <c r="A39" s="650">
        <v>37</v>
      </c>
      <c r="B39" s="654" t="s">
        <v>349</v>
      </c>
      <c r="C39" s="684" t="s">
        <v>891</v>
      </c>
      <c r="D39" s="684" t="s">
        <v>890</v>
      </c>
      <c r="E39" s="684"/>
      <c r="F39" s="684" t="s">
        <v>889</v>
      </c>
      <c r="G39" s="685">
        <v>41516</v>
      </c>
      <c r="H39" s="682">
        <v>40844</v>
      </c>
      <c r="I39" s="652"/>
      <c r="J39" s="681"/>
      <c r="K39" s="681">
        <v>140</v>
      </c>
      <c r="L39" s="651">
        <v>0</v>
      </c>
      <c r="M39" s="650">
        <v>500</v>
      </c>
      <c r="N39" s="650">
        <v>4</v>
      </c>
      <c r="O39" s="650" t="s">
        <v>695</v>
      </c>
      <c r="P39" s="649">
        <v>1</v>
      </c>
      <c r="Q39" s="649">
        <v>2</v>
      </c>
      <c r="R39" s="649">
        <v>3</v>
      </c>
      <c r="S39" s="649">
        <v>1</v>
      </c>
      <c r="T39" s="649">
        <v>1</v>
      </c>
      <c r="U39" s="649">
        <v>3</v>
      </c>
      <c r="V39" s="652" t="s">
        <v>878</v>
      </c>
    </row>
    <row r="40" spans="1:22" ht="53.25" customHeight="1" x14ac:dyDescent="0.2">
      <c r="A40" s="650">
        <v>38</v>
      </c>
      <c r="B40" s="654" t="s">
        <v>349</v>
      </c>
      <c r="C40" s="684" t="s">
        <v>888</v>
      </c>
      <c r="D40" s="684" t="s">
        <v>887</v>
      </c>
      <c r="E40" s="684"/>
      <c r="F40" s="684" t="s">
        <v>886</v>
      </c>
      <c r="G40" s="685">
        <v>41403</v>
      </c>
      <c r="H40" s="682">
        <v>41464</v>
      </c>
      <c r="I40" s="652"/>
      <c r="J40" s="681"/>
      <c r="K40" s="681">
        <v>1740</v>
      </c>
      <c r="L40" s="651">
        <v>50</v>
      </c>
      <c r="M40" s="650">
        <v>250</v>
      </c>
      <c r="N40" s="650">
        <v>2</v>
      </c>
      <c r="O40" s="652" t="s">
        <v>854</v>
      </c>
      <c r="P40" s="649">
        <v>3</v>
      </c>
      <c r="Q40" s="649">
        <v>8</v>
      </c>
      <c r="R40" s="649">
        <v>3</v>
      </c>
      <c r="S40" s="649">
        <v>1</v>
      </c>
      <c r="T40" s="649">
        <v>1</v>
      </c>
      <c r="U40" s="649">
        <v>3</v>
      </c>
      <c r="V40" s="652" t="s">
        <v>885</v>
      </c>
    </row>
    <row r="41" spans="1:22" ht="35.25" customHeight="1" x14ac:dyDescent="0.2">
      <c r="A41" s="650">
        <v>39</v>
      </c>
      <c r="B41" s="654" t="s">
        <v>349</v>
      </c>
      <c r="C41" s="684" t="s">
        <v>884</v>
      </c>
      <c r="D41" s="684" t="s">
        <v>883</v>
      </c>
      <c r="E41" s="684"/>
      <c r="F41" s="684" t="s">
        <v>882</v>
      </c>
      <c r="G41" s="685">
        <v>41724</v>
      </c>
      <c r="H41" s="682">
        <v>41724</v>
      </c>
      <c r="I41" s="652"/>
      <c r="J41" s="681"/>
      <c r="K41" s="681">
        <v>200</v>
      </c>
      <c r="L41" s="651">
        <v>0</v>
      </c>
      <c r="M41" s="650">
        <v>1008</v>
      </c>
      <c r="N41" s="650">
        <v>1</v>
      </c>
      <c r="O41" s="650" t="s">
        <v>695</v>
      </c>
      <c r="P41" s="649">
        <v>1</v>
      </c>
      <c r="Q41" s="649">
        <v>6</v>
      </c>
      <c r="R41" s="649">
        <v>1</v>
      </c>
      <c r="S41" s="649">
        <v>1</v>
      </c>
      <c r="T41" s="649">
        <v>1</v>
      </c>
      <c r="U41" s="649">
        <v>3</v>
      </c>
      <c r="V41" s="652" t="s">
        <v>878</v>
      </c>
    </row>
    <row r="42" spans="1:22" ht="35.25" customHeight="1" x14ac:dyDescent="0.2">
      <c r="A42" s="650">
        <v>40</v>
      </c>
      <c r="B42" s="654" t="s">
        <v>349</v>
      </c>
      <c r="C42" s="684" t="s">
        <v>881</v>
      </c>
      <c r="D42" s="684" t="s">
        <v>880</v>
      </c>
      <c r="E42" s="684"/>
      <c r="F42" s="684" t="s">
        <v>879</v>
      </c>
      <c r="G42" s="685">
        <v>41724</v>
      </c>
      <c r="H42" s="682">
        <v>41724</v>
      </c>
      <c r="I42" s="652"/>
      <c r="J42" s="681"/>
      <c r="K42" s="681">
        <v>456</v>
      </c>
      <c r="L42" s="651">
        <v>0</v>
      </c>
      <c r="M42" s="650">
        <v>1008</v>
      </c>
      <c r="N42" s="650">
        <v>1</v>
      </c>
      <c r="O42" s="652" t="s">
        <v>695</v>
      </c>
      <c r="P42" s="649">
        <v>1</v>
      </c>
      <c r="Q42" s="649">
        <v>6</v>
      </c>
      <c r="R42" s="649">
        <v>3</v>
      </c>
      <c r="S42" s="649">
        <v>1</v>
      </c>
      <c r="T42" s="649">
        <v>1</v>
      </c>
      <c r="U42" s="649">
        <v>3</v>
      </c>
      <c r="V42" s="652" t="s">
        <v>878</v>
      </c>
    </row>
    <row r="43" spans="1:22" ht="35.25" customHeight="1" x14ac:dyDescent="0.2">
      <c r="A43" s="650">
        <v>41</v>
      </c>
      <c r="B43" s="654" t="s">
        <v>349</v>
      </c>
      <c r="C43" s="684" t="s">
        <v>877</v>
      </c>
      <c r="D43" s="684" t="s">
        <v>876</v>
      </c>
      <c r="E43" s="684"/>
      <c r="F43" s="684" t="s">
        <v>875</v>
      </c>
      <c r="G43" s="685">
        <v>41554</v>
      </c>
      <c r="H43" s="682">
        <v>41751</v>
      </c>
      <c r="I43" s="652"/>
      <c r="J43" s="681"/>
      <c r="K43" s="681">
        <v>910</v>
      </c>
      <c r="L43" s="651">
        <v>146</v>
      </c>
      <c r="M43" s="650">
        <v>424</v>
      </c>
      <c r="N43" s="650">
        <v>3</v>
      </c>
      <c r="O43" s="652" t="s">
        <v>854</v>
      </c>
      <c r="P43" s="649">
        <v>3</v>
      </c>
      <c r="Q43" s="649" t="s">
        <v>874</v>
      </c>
      <c r="R43" s="649">
        <v>3</v>
      </c>
      <c r="S43" s="649">
        <v>1</v>
      </c>
      <c r="T43" s="649">
        <v>1</v>
      </c>
      <c r="U43" s="649">
        <v>3</v>
      </c>
      <c r="V43" s="652" t="s">
        <v>832</v>
      </c>
    </row>
    <row r="44" spans="1:22" ht="53.25" customHeight="1" x14ac:dyDescent="0.2">
      <c r="A44" s="650">
        <v>42</v>
      </c>
      <c r="B44" s="654" t="s">
        <v>349</v>
      </c>
      <c r="C44" s="684" t="s">
        <v>873</v>
      </c>
      <c r="D44" s="684" t="s">
        <v>872</v>
      </c>
      <c r="E44" s="664"/>
      <c r="F44" s="664" t="s">
        <v>871</v>
      </c>
      <c r="G44" s="685">
        <v>41941</v>
      </c>
      <c r="H44" s="682">
        <v>42024</v>
      </c>
      <c r="I44" s="652"/>
      <c r="J44" s="681"/>
      <c r="K44" s="681">
        <v>352</v>
      </c>
      <c r="L44" s="651">
        <v>352</v>
      </c>
      <c r="M44" s="650">
        <v>60</v>
      </c>
      <c r="N44" s="650">
        <v>5</v>
      </c>
      <c r="O44" s="650" t="s">
        <v>695</v>
      </c>
      <c r="P44" s="649">
        <v>1</v>
      </c>
      <c r="Q44" s="649">
        <v>2.8</v>
      </c>
      <c r="R44" s="649">
        <v>1</v>
      </c>
      <c r="S44" s="649">
        <v>1</v>
      </c>
      <c r="T44" s="649">
        <v>1</v>
      </c>
      <c r="U44" s="649">
        <v>3</v>
      </c>
      <c r="V44" s="652" t="s">
        <v>870</v>
      </c>
    </row>
    <row r="45" spans="1:22" ht="54.75" customHeight="1" x14ac:dyDescent="0.2">
      <c r="A45" s="650">
        <v>43</v>
      </c>
      <c r="B45" s="654" t="s">
        <v>349</v>
      </c>
      <c r="C45" s="684" t="s">
        <v>869</v>
      </c>
      <c r="D45" s="684" t="s">
        <v>868</v>
      </c>
      <c r="E45" s="684"/>
      <c r="F45" s="684" t="s">
        <v>867</v>
      </c>
      <c r="G45" s="685">
        <v>41981</v>
      </c>
      <c r="H45" s="682">
        <v>42060</v>
      </c>
      <c r="I45" s="652"/>
      <c r="J45" s="681"/>
      <c r="K45" s="681">
        <v>74500</v>
      </c>
      <c r="L45" s="651">
        <v>0</v>
      </c>
      <c r="M45" s="650">
        <v>369</v>
      </c>
      <c r="N45" s="650">
        <v>3</v>
      </c>
      <c r="O45" s="652" t="s">
        <v>854</v>
      </c>
      <c r="P45" s="649">
        <v>3</v>
      </c>
      <c r="Q45" s="649">
        <v>8</v>
      </c>
      <c r="R45" s="649">
        <v>3</v>
      </c>
      <c r="S45" s="649">
        <v>1</v>
      </c>
      <c r="T45" s="649">
        <v>1</v>
      </c>
      <c r="U45" s="649">
        <v>3</v>
      </c>
      <c r="V45" s="652" t="s">
        <v>837</v>
      </c>
    </row>
    <row r="46" spans="1:22" ht="35.25" customHeight="1" x14ac:dyDescent="0.2">
      <c r="A46" s="650">
        <v>44</v>
      </c>
      <c r="B46" s="654" t="s">
        <v>349</v>
      </c>
      <c r="C46" s="684" t="s">
        <v>866</v>
      </c>
      <c r="D46" s="684" t="s">
        <v>865</v>
      </c>
      <c r="E46" s="684"/>
      <c r="F46" s="684" t="s">
        <v>864</v>
      </c>
      <c r="G46" s="685">
        <v>42069</v>
      </c>
      <c r="H46" s="682">
        <v>36617</v>
      </c>
      <c r="I46" s="652"/>
      <c r="J46" s="681"/>
      <c r="K46" s="681">
        <v>6200</v>
      </c>
      <c r="L46" s="651">
        <v>0</v>
      </c>
      <c r="M46" s="650">
        <v>127</v>
      </c>
      <c r="N46" s="650">
        <v>5</v>
      </c>
      <c r="O46" s="652" t="s">
        <v>854</v>
      </c>
      <c r="P46" s="649">
        <v>3</v>
      </c>
      <c r="Q46" s="649" t="s">
        <v>853</v>
      </c>
      <c r="R46" s="649">
        <v>3</v>
      </c>
      <c r="S46" s="649">
        <v>1</v>
      </c>
      <c r="T46" s="649">
        <v>1</v>
      </c>
      <c r="U46" s="649">
        <v>3</v>
      </c>
      <c r="V46" s="652" t="s">
        <v>852</v>
      </c>
    </row>
    <row r="47" spans="1:22" ht="35.25" customHeight="1" x14ac:dyDescent="0.2">
      <c r="A47" s="650">
        <v>45</v>
      </c>
      <c r="B47" s="654" t="s">
        <v>349</v>
      </c>
      <c r="C47" s="684" t="s">
        <v>863</v>
      </c>
      <c r="D47" s="684" t="s">
        <v>862</v>
      </c>
      <c r="E47" s="684"/>
      <c r="F47" s="684" t="s">
        <v>861</v>
      </c>
      <c r="G47" s="685">
        <v>42164</v>
      </c>
      <c r="H47" s="682">
        <v>42164</v>
      </c>
      <c r="I47" s="652"/>
      <c r="J47" s="681"/>
      <c r="K47" s="681">
        <v>257</v>
      </c>
      <c r="L47" s="651">
        <v>0</v>
      </c>
      <c r="M47" s="650">
        <v>346</v>
      </c>
      <c r="N47" s="650">
        <v>1</v>
      </c>
      <c r="O47" s="650" t="s">
        <v>695</v>
      </c>
      <c r="P47" s="649">
        <v>3</v>
      </c>
      <c r="Q47" s="649">
        <v>6</v>
      </c>
      <c r="R47" s="649">
        <v>1</v>
      </c>
      <c r="S47" s="649">
        <v>1</v>
      </c>
      <c r="T47" s="649">
        <v>1</v>
      </c>
      <c r="U47" s="649">
        <v>3</v>
      </c>
      <c r="V47" s="652" t="s">
        <v>832</v>
      </c>
    </row>
    <row r="48" spans="1:22" ht="35.25" customHeight="1" x14ac:dyDescent="0.2">
      <c r="A48" s="650">
        <v>46</v>
      </c>
      <c r="B48" s="654" t="s">
        <v>349</v>
      </c>
      <c r="C48" s="684" t="s">
        <v>860</v>
      </c>
      <c r="D48" s="684" t="s">
        <v>859</v>
      </c>
      <c r="E48" s="664"/>
      <c r="F48" s="664" t="s">
        <v>858</v>
      </c>
      <c r="G48" s="685">
        <v>42188</v>
      </c>
      <c r="H48" s="682">
        <v>42192</v>
      </c>
      <c r="I48" s="652"/>
      <c r="J48" s="681"/>
      <c r="K48" s="681">
        <v>148</v>
      </c>
      <c r="L48" s="651">
        <v>111</v>
      </c>
      <c r="M48" s="650">
        <v>346</v>
      </c>
      <c r="N48" s="650">
        <v>4</v>
      </c>
      <c r="O48" s="652" t="s">
        <v>854</v>
      </c>
      <c r="P48" s="649">
        <v>3</v>
      </c>
      <c r="Q48" s="649">
        <v>6</v>
      </c>
      <c r="R48" s="649">
        <v>3</v>
      </c>
      <c r="S48" s="649">
        <v>1</v>
      </c>
      <c r="T48" s="649">
        <v>1</v>
      </c>
      <c r="U48" s="649">
        <v>3</v>
      </c>
      <c r="V48" s="652" t="s">
        <v>832</v>
      </c>
    </row>
    <row r="49" spans="1:22" ht="35.25" customHeight="1" x14ac:dyDescent="0.2">
      <c r="A49" s="650">
        <v>47</v>
      </c>
      <c r="B49" s="654" t="s">
        <v>349</v>
      </c>
      <c r="C49" s="684" t="s">
        <v>857</v>
      </c>
      <c r="D49" s="684" t="s">
        <v>856</v>
      </c>
      <c r="E49" s="664"/>
      <c r="F49" s="664" t="s">
        <v>855</v>
      </c>
      <c r="G49" s="685">
        <v>42312</v>
      </c>
      <c r="H49" s="682">
        <v>34455</v>
      </c>
      <c r="I49" s="652"/>
      <c r="J49" s="681"/>
      <c r="K49" s="681">
        <v>8450</v>
      </c>
      <c r="L49" s="651">
        <v>0</v>
      </c>
      <c r="M49" s="650">
        <v>136</v>
      </c>
      <c r="N49" s="650">
        <v>5</v>
      </c>
      <c r="O49" s="652" t="s">
        <v>854</v>
      </c>
      <c r="P49" s="649">
        <v>3</v>
      </c>
      <c r="Q49" s="649" t="s">
        <v>853</v>
      </c>
      <c r="R49" s="649">
        <v>3</v>
      </c>
      <c r="S49" s="649">
        <v>1</v>
      </c>
      <c r="T49" s="649">
        <v>1</v>
      </c>
      <c r="U49" s="649">
        <v>3</v>
      </c>
      <c r="V49" s="652" t="s">
        <v>852</v>
      </c>
    </row>
    <row r="50" spans="1:22" ht="52.5" customHeight="1" x14ac:dyDescent="0.2">
      <c r="A50" s="650">
        <v>48</v>
      </c>
      <c r="B50" s="654" t="s">
        <v>349</v>
      </c>
      <c r="C50" s="684" t="s">
        <v>851</v>
      </c>
      <c r="D50" s="684" t="s">
        <v>850</v>
      </c>
      <c r="E50" s="664"/>
      <c r="F50" s="664" t="s">
        <v>849</v>
      </c>
      <c r="G50" s="685">
        <v>42705</v>
      </c>
      <c r="H50" s="682">
        <v>42804</v>
      </c>
      <c r="I50" s="652"/>
      <c r="J50" s="681"/>
      <c r="K50" s="681">
        <v>719</v>
      </c>
      <c r="L50" s="651">
        <v>5</v>
      </c>
      <c r="M50" s="650">
        <v>178</v>
      </c>
      <c r="N50" s="650">
        <v>5</v>
      </c>
      <c r="O50" s="650" t="s">
        <v>695</v>
      </c>
      <c r="P50" s="649">
        <v>3</v>
      </c>
      <c r="Q50" s="649">
        <v>8</v>
      </c>
      <c r="R50" s="649">
        <v>3</v>
      </c>
      <c r="S50" s="649">
        <v>1</v>
      </c>
      <c r="T50" s="649">
        <v>1</v>
      </c>
      <c r="U50" s="649">
        <v>3</v>
      </c>
      <c r="V50" s="724" t="s">
        <v>1038</v>
      </c>
    </row>
    <row r="51" spans="1:22" ht="57.75" customHeight="1" x14ac:dyDescent="0.2">
      <c r="A51" s="650">
        <v>49</v>
      </c>
      <c r="B51" s="654" t="s">
        <v>349</v>
      </c>
      <c r="C51" s="686" t="s">
        <v>848</v>
      </c>
      <c r="D51" s="686" t="s">
        <v>847</v>
      </c>
      <c r="E51" s="664"/>
      <c r="F51" s="664" t="s">
        <v>846</v>
      </c>
      <c r="G51" s="685">
        <v>42740</v>
      </c>
      <c r="H51" s="682">
        <v>26755</v>
      </c>
      <c r="I51" s="652"/>
      <c r="J51" s="681"/>
      <c r="K51" s="681">
        <v>400</v>
      </c>
      <c r="L51" s="651">
        <v>0</v>
      </c>
      <c r="M51" s="650">
        <v>115</v>
      </c>
      <c r="N51" s="650">
        <v>1</v>
      </c>
      <c r="O51" s="650" t="s">
        <v>695</v>
      </c>
      <c r="P51" s="649">
        <v>1</v>
      </c>
      <c r="Q51" s="649">
        <v>5</v>
      </c>
      <c r="R51" s="649">
        <v>1</v>
      </c>
      <c r="S51" s="649">
        <v>1</v>
      </c>
      <c r="T51" s="649">
        <v>1</v>
      </c>
      <c r="U51" s="649">
        <v>3</v>
      </c>
      <c r="V51" s="652" t="s">
        <v>832</v>
      </c>
    </row>
    <row r="52" spans="1:22" ht="53.25" customHeight="1" x14ac:dyDescent="0.2">
      <c r="A52" s="650">
        <v>50</v>
      </c>
      <c r="B52" s="654" t="s">
        <v>349</v>
      </c>
      <c r="C52" s="684" t="s">
        <v>845</v>
      </c>
      <c r="D52" s="684" t="s">
        <v>845</v>
      </c>
      <c r="E52" s="664"/>
      <c r="F52" s="664" t="s">
        <v>844</v>
      </c>
      <c r="G52" s="685">
        <v>42872</v>
      </c>
      <c r="H52" s="682">
        <v>42928</v>
      </c>
      <c r="I52" s="652"/>
      <c r="J52" s="681"/>
      <c r="K52" s="681">
        <v>360</v>
      </c>
      <c r="L52" s="651">
        <v>0</v>
      </c>
      <c r="M52" s="650">
        <v>150</v>
      </c>
      <c r="N52" s="650">
        <v>4</v>
      </c>
      <c r="O52" s="650" t="s">
        <v>695</v>
      </c>
      <c r="P52" s="649">
        <v>3</v>
      </c>
      <c r="Q52" s="649">
        <v>8</v>
      </c>
      <c r="R52" s="649">
        <v>3</v>
      </c>
      <c r="S52" s="649">
        <v>1</v>
      </c>
      <c r="T52" s="649">
        <v>1</v>
      </c>
      <c r="U52" s="649">
        <v>3</v>
      </c>
      <c r="V52" s="652" t="s">
        <v>1039</v>
      </c>
    </row>
    <row r="53" spans="1:22" ht="35.25" customHeight="1" x14ac:dyDescent="0.2">
      <c r="A53" s="650">
        <v>51</v>
      </c>
      <c r="B53" s="654" t="s">
        <v>349</v>
      </c>
      <c r="C53" s="684" t="s">
        <v>843</v>
      </c>
      <c r="D53" s="684" t="s">
        <v>843</v>
      </c>
      <c r="E53" s="684"/>
      <c r="F53" s="684" t="s">
        <v>842</v>
      </c>
      <c r="G53" s="683"/>
      <c r="H53" s="682">
        <v>31382</v>
      </c>
      <c r="I53" s="652"/>
      <c r="J53" s="681"/>
      <c r="K53" s="681">
        <v>630</v>
      </c>
      <c r="L53" s="651">
        <v>650</v>
      </c>
      <c r="M53" s="650">
        <v>174</v>
      </c>
      <c r="N53" s="650">
        <v>1</v>
      </c>
      <c r="O53" s="650" t="s">
        <v>695</v>
      </c>
      <c r="P53" s="649">
        <v>3</v>
      </c>
      <c r="Q53" s="649">
        <v>6</v>
      </c>
      <c r="R53" s="649">
        <v>3</v>
      </c>
      <c r="S53" s="649">
        <v>1</v>
      </c>
      <c r="T53" s="649">
        <v>1</v>
      </c>
      <c r="U53" s="649">
        <v>3</v>
      </c>
      <c r="V53" s="652" t="s">
        <v>841</v>
      </c>
    </row>
    <row r="54" spans="1:22" ht="35.25" customHeight="1" x14ac:dyDescent="0.2">
      <c r="A54" s="650">
        <v>52</v>
      </c>
      <c r="B54" s="654" t="s">
        <v>349</v>
      </c>
      <c r="C54" s="684" t="s">
        <v>840</v>
      </c>
      <c r="D54" s="684" t="s">
        <v>839</v>
      </c>
      <c r="E54" s="684"/>
      <c r="F54" s="684" t="s">
        <v>838</v>
      </c>
      <c r="G54" s="685">
        <v>43007</v>
      </c>
      <c r="H54" s="682">
        <v>43191</v>
      </c>
      <c r="I54" s="652"/>
      <c r="J54" s="681"/>
      <c r="K54" s="681">
        <v>25</v>
      </c>
      <c r="L54" s="651">
        <v>0</v>
      </c>
      <c r="M54" s="650">
        <v>99</v>
      </c>
      <c r="N54" s="650">
        <v>25</v>
      </c>
      <c r="O54" s="650" t="s">
        <v>695</v>
      </c>
      <c r="P54" s="649">
        <v>3</v>
      </c>
      <c r="Q54" s="649">
        <v>2</v>
      </c>
      <c r="R54" s="649">
        <v>3</v>
      </c>
      <c r="S54" s="649">
        <v>1</v>
      </c>
      <c r="T54" s="649">
        <v>1</v>
      </c>
      <c r="U54" s="649">
        <v>3</v>
      </c>
      <c r="V54" s="652" t="s">
        <v>837</v>
      </c>
    </row>
    <row r="55" spans="1:22" ht="53.25" customHeight="1" x14ac:dyDescent="0.2">
      <c r="A55" s="650">
        <v>53</v>
      </c>
      <c r="B55" s="654" t="s">
        <v>349</v>
      </c>
      <c r="C55" s="684" t="s">
        <v>836</v>
      </c>
      <c r="D55" s="684" t="s">
        <v>835</v>
      </c>
      <c r="E55" s="684"/>
      <c r="F55" s="684" t="s">
        <v>834</v>
      </c>
      <c r="G55" s="683"/>
      <c r="H55" s="682">
        <v>34881</v>
      </c>
      <c r="I55" s="652"/>
      <c r="J55" s="681"/>
      <c r="K55" s="681">
        <v>190</v>
      </c>
      <c r="L55" s="651">
        <v>0</v>
      </c>
      <c r="M55" s="650">
        <v>48</v>
      </c>
      <c r="N55" s="650">
        <v>1</v>
      </c>
      <c r="O55" s="650" t="s">
        <v>833</v>
      </c>
      <c r="P55" s="649">
        <v>1</v>
      </c>
      <c r="Q55" s="649">
        <v>6</v>
      </c>
      <c r="R55" s="649">
        <v>3</v>
      </c>
      <c r="S55" s="649">
        <v>1</v>
      </c>
      <c r="T55" s="649">
        <v>1</v>
      </c>
      <c r="U55" s="649">
        <v>3</v>
      </c>
      <c r="V55" s="652" t="s">
        <v>832</v>
      </c>
    </row>
    <row r="56" spans="1:22" ht="35.25" customHeight="1" x14ac:dyDescent="0.2">
      <c r="A56" s="650">
        <v>54</v>
      </c>
      <c r="B56" s="654" t="s">
        <v>349</v>
      </c>
      <c r="C56" s="680" t="s">
        <v>831</v>
      </c>
      <c r="D56" s="680" t="s">
        <v>830</v>
      </c>
      <c r="E56" s="679"/>
      <c r="F56" s="679" t="s">
        <v>829</v>
      </c>
      <c r="G56" s="678">
        <v>43593</v>
      </c>
      <c r="H56" s="677">
        <v>43678</v>
      </c>
      <c r="I56" s="675"/>
      <c r="J56" s="718"/>
      <c r="K56" s="718">
        <v>30</v>
      </c>
      <c r="L56" s="676">
        <v>0</v>
      </c>
      <c r="M56" s="675">
        <v>98</v>
      </c>
      <c r="N56" s="675">
        <v>3</v>
      </c>
      <c r="O56" s="675" t="s">
        <v>475</v>
      </c>
      <c r="P56" s="674">
        <v>3</v>
      </c>
      <c r="Q56" s="674" t="s">
        <v>824</v>
      </c>
      <c r="R56" s="674">
        <v>3</v>
      </c>
      <c r="S56" s="674">
        <v>1</v>
      </c>
      <c r="T56" s="674">
        <v>1</v>
      </c>
      <c r="U56" s="674">
        <v>3</v>
      </c>
      <c r="V56" s="675" t="s">
        <v>828</v>
      </c>
    </row>
    <row r="57" spans="1:22" ht="52.5" customHeight="1" x14ac:dyDescent="0.2">
      <c r="A57" s="650">
        <v>55</v>
      </c>
      <c r="B57" s="654" t="s">
        <v>349</v>
      </c>
      <c r="C57" s="680" t="s">
        <v>827</v>
      </c>
      <c r="D57" s="680" t="s">
        <v>826</v>
      </c>
      <c r="E57" s="679"/>
      <c r="F57" s="679" t="s">
        <v>825</v>
      </c>
      <c r="G57" s="678">
        <v>43878</v>
      </c>
      <c r="H57" s="677">
        <v>43965</v>
      </c>
      <c r="I57" s="675"/>
      <c r="J57" s="718"/>
      <c r="K57" s="718">
        <v>1114</v>
      </c>
      <c r="L57" s="676">
        <v>0</v>
      </c>
      <c r="M57" s="675">
        <v>8</v>
      </c>
      <c r="N57" s="675">
        <v>6</v>
      </c>
      <c r="O57" s="675" t="s">
        <v>695</v>
      </c>
      <c r="P57" s="674">
        <v>3</v>
      </c>
      <c r="Q57" s="674" t="s">
        <v>824</v>
      </c>
      <c r="R57" s="674">
        <v>3</v>
      </c>
      <c r="S57" s="674">
        <v>1</v>
      </c>
      <c r="T57" s="674">
        <v>1</v>
      </c>
      <c r="U57" s="674">
        <v>3</v>
      </c>
      <c r="V57" s="724" t="s">
        <v>1038</v>
      </c>
    </row>
    <row r="58" spans="1:22" ht="35.25" customHeight="1" x14ac:dyDescent="0.2">
      <c r="A58" s="650">
        <v>56</v>
      </c>
      <c r="B58" s="671" t="s">
        <v>819</v>
      </c>
      <c r="C58" s="671" t="s">
        <v>823</v>
      </c>
      <c r="D58" s="673" t="s">
        <v>822</v>
      </c>
      <c r="E58" s="668">
        <v>1</v>
      </c>
      <c r="F58" s="673" t="s">
        <v>821</v>
      </c>
      <c r="G58" s="717" t="s">
        <v>820</v>
      </c>
      <c r="H58" s="672">
        <v>25781</v>
      </c>
      <c r="I58" s="673"/>
      <c r="J58" s="671" t="s">
        <v>819</v>
      </c>
      <c r="K58" s="670">
        <v>780</v>
      </c>
      <c r="L58" s="669">
        <v>550</v>
      </c>
      <c r="M58" s="668">
        <v>720</v>
      </c>
      <c r="N58" s="668">
        <v>3</v>
      </c>
      <c r="O58" s="673" t="s">
        <v>818</v>
      </c>
      <c r="P58" s="668">
        <v>3</v>
      </c>
      <c r="Q58" s="668">
        <v>6</v>
      </c>
      <c r="R58" s="668">
        <v>3</v>
      </c>
      <c r="S58" s="668">
        <v>1</v>
      </c>
      <c r="T58" s="668">
        <v>1</v>
      </c>
      <c r="U58" s="668">
        <v>3</v>
      </c>
      <c r="V58" s="673" t="s">
        <v>688</v>
      </c>
    </row>
    <row r="59" spans="1:22" ht="35.25" customHeight="1" x14ac:dyDescent="0.2">
      <c r="A59" s="650">
        <v>57</v>
      </c>
      <c r="B59" s="654" t="s">
        <v>349</v>
      </c>
      <c r="C59" s="659" t="s">
        <v>817</v>
      </c>
      <c r="D59" s="659" t="s">
        <v>816</v>
      </c>
      <c r="E59" s="659">
        <v>1</v>
      </c>
      <c r="F59" s="659" t="s">
        <v>815</v>
      </c>
      <c r="G59" s="716">
        <v>38301</v>
      </c>
      <c r="H59" s="667">
        <v>23144</v>
      </c>
      <c r="I59" s="659"/>
      <c r="J59" s="656" t="s">
        <v>814</v>
      </c>
      <c r="K59" s="666"/>
      <c r="L59" s="666"/>
      <c r="M59" s="666"/>
      <c r="N59" s="659">
        <v>1</v>
      </c>
      <c r="O59" s="659" t="s">
        <v>784</v>
      </c>
      <c r="P59" s="665">
        <v>2</v>
      </c>
      <c r="Q59" s="665"/>
      <c r="R59" s="665">
        <v>3</v>
      </c>
      <c r="S59" s="665">
        <v>1</v>
      </c>
      <c r="T59" s="665">
        <v>1</v>
      </c>
      <c r="U59" s="665">
        <v>3</v>
      </c>
      <c r="V59" s="659" t="s">
        <v>1037</v>
      </c>
    </row>
    <row r="60" spans="1:22" ht="35.25" customHeight="1" x14ac:dyDescent="0.2">
      <c r="A60" s="650">
        <v>58</v>
      </c>
      <c r="B60" s="664" t="s">
        <v>348</v>
      </c>
      <c r="C60" s="684" t="s">
        <v>813</v>
      </c>
      <c r="D60" s="684" t="s">
        <v>812</v>
      </c>
      <c r="E60" s="664"/>
      <c r="F60" s="664" t="s">
        <v>811</v>
      </c>
      <c r="G60" s="715">
        <v>44444</v>
      </c>
      <c r="H60" s="663">
        <v>33725</v>
      </c>
      <c r="I60" s="661"/>
      <c r="J60" s="662" t="s">
        <v>348</v>
      </c>
      <c r="K60" s="714">
        <v>663</v>
      </c>
      <c r="L60" s="713">
        <v>10</v>
      </c>
      <c r="M60" s="661">
        <v>220</v>
      </c>
      <c r="N60" s="661">
        <v>1</v>
      </c>
      <c r="O60" s="661" t="s">
        <v>695</v>
      </c>
      <c r="P60" s="660">
        <v>1</v>
      </c>
      <c r="Q60" s="660">
        <v>2</v>
      </c>
      <c r="R60" s="660">
        <v>1</v>
      </c>
      <c r="S60" s="660">
        <v>1</v>
      </c>
      <c r="T60" s="660">
        <v>1</v>
      </c>
      <c r="U60" s="660">
        <v>3</v>
      </c>
      <c r="V60" s="662" t="s">
        <v>708</v>
      </c>
    </row>
    <row r="61" spans="1:22" ht="35.25" customHeight="1" x14ac:dyDescent="0.2">
      <c r="A61" s="650">
        <v>59</v>
      </c>
      <c r="B61" s="654" t="s">
        <v>347</v>
      </c>
      <c r="C61" s="709" t="s">
        <v>347</v>
      </c>
      <c r="D61" s="709" t="s">
        <v>810</v>
      </c>
      <c r="E61" s="654"/>
      <c r="F61" s="654" t="s">
        <v>809</v>
      </c>
      <c r="G61" s="708">
        <v>41091</v>
      </c>
      <c r="H61" s="653">
        <v>41073</v>
      </c>
      <c r="I61" s="650">
        <v>1</v>
      </c>
      <c r="J61" s="652"/>
      <c r="K61" s="707">
        <v>200</v>
      </c>
      <c r="L61" s="651">
        <v>97</v>
      </c>
      <c r="M61" s="650">
        <v>172</v>
      </c>
      <c r="N61" s="650">
        <v>1</v>
      </c>
      <c r="O61" s="650" t="s">
        <v>695</v>
      </c>
      <c r="P61" s="649">
        <v>1</v>
      </c>
      <c r="Q61" s="649">
        <v>6</v>
      </c>
      <c r="R61" s="649">
        <v>3</v>
      </c>
      <c r="S61" s="649">
        <v>1</v>
      </c>
      <c r="T61" s="649">
        <v>1</v>
      </c>
      <c r="U61" s="649">
        <v>3</v>
      </c>
      <c r="V61" s="652" t="s">
        <v>1036</v>
      </c>
    </row>
    <row r="62" spans="1:22" ht="35.25" customHeight="1" x14ac:dyDescent="0.2">
      <c r="A62" s="650">
        <v>60</v>
      </c>
      <c r="B62" s="654" t="s">
        <v>347</v>
      </c>
      <c r="C62" s="709" t="s">
        <v>808</v>
      </c>
      <c r="D62" s="709" t="s">
        <v>807</v>
      </c>
      <c r="E62" s="654"/>
      <c r="F62" s="654" t="s">
        <v>806</v>
      </c>
      <c r="G62" s="708">
        <v>40940</v>
      </c>
      <c r="H62" s="653">
        <v>40633</v>
      </c>
      <c r="I62" s="650"/>
      <c r="J62" s="652" t="s">
        <v>801</v>
      </c>
      <c r="K62" s="707">
        <v>240</v>
      </c>
      <c r="L62" s="651">
        <v>240</v>
      </c>
      <c r="M62" s="650">
        <v>175</v>
      </c>
      <c r="N62" s="650">
        <v>1</v>
      </c>
      <c r="O62" s="650" t="s">
        <v>695</v>
      </c>
      <c r="P62" s="649">
        <v>3</v>
      </c>
      <c r="Q62" s="649" t="s">
        <v>764</v>
      </c>
      <c r="R62" s="649">
        <v>3</v>
      </c>
      <c r="S62" s="649">
        <v>1</v>
      </c>
      <c r="T62" s="649">
        <v>1</v>
      </c>
      <c r="U62" s="649">
        <v>3</v>
      </c>
      <c r="V62" s="652" t="s">
        <v>805</v>
      </c>
    </row>
    <row r="63" spans="1:22" ht="35.25" customHeight="1" x14ac:dyDescent="0.2">
      <c r="A63" s="650">
        <v>61</v>
      </c>
      <c r="B63" s="654" t="s">
        <v>347</v>
      </c>
      <c r="C63" s="709" t="s">
        <v>804</v>
      </c>
      <c r="D63" s="709" t="s">
        <v>803</v>
      </c>
      <c r="E63" s="654"/>
      <c r="F63" s="654" t="s">
        <v>802</v>
      </c>
      <c r="G63" s="708">
        <v>21356</v>
      </c>
      <c r="H63" s="653">
        <v>21337</v>
      </c>
      <c r="I63" s="650"/>
      <c r="J63" s="652" t="s">
        <v>801</v>
      </c>
      <c r="K63" s="707">
        <v>60</v>
      </c>
      <c r="L63" s="651">
        <v>270</v>
      </c>
      <c r="M63" s="650">
        <v>960</v>
      </c>
      <c r="N63" s="650">
        <v>3</v>
      </c>
      <c r="O63" s="650" t="s">
        <v>475</v>
      </c>
      <c r="P63" s="649">
        <v>3</v>
      </c>
      <c r="Q63" s="649">
        <v>6</v>
      </c>
      <c r="R63" s="649">
        <v>3</v>
      </c>
      <c r="S63" s="649">
        <v>1</v>
      </c>
      <c r="T63" s="649">
        <v>1</v>
      </c>
      <c r="U63" s="649">
        <v>3</v>
      </c>
      <c r="V63" s="652" t="s">
        <v>800</v>
      </c>
    </row>
    <row r="64" spans="1:22" ht="35.25" customHeight="1" x14ac:dyDescent="0.2">
      <c r="A64" s="650">
        <v>62</v>
      </c>
      <c r="B64" s="654" t="s">
        <v>347</v>
      </c>
      <c r="C64" s="659" t="s">
        <v>799</v>
      </c>
      <c r="D64" s="659" t="s">
        <v>798</v>
      </c>
      <c r="E64" s="659">
        <v>1</v>
      </c>
      <c r="F64" s="659" t="s">
        <v>797</v>
      </c>
      <c r="G64" s="712">
        <v>22309</v>
      </c>
      <c r="H64" s="658">
        <v>22309</v>
      </c>
      <c r="I64" s="656"/>
      <c r="J64" s="656" t="s">
        <v>796</v>
      </c>
      <c r="K64" s="657"/>
      <c r="L64" s="657"/>
      <c r="M64" s="657"/>
      <c r="N64" s="656">
        <v>17</v>
      </c>
      <c r="O64" s="656" t="s">
        <v>310</v>
      </c>
      <c r="P64" s="655">
        <v>3</v>
      </c>
      <c r="Q64" s="655">
        <v>6</v>
      </c>
      <c r="R64" s="655">
        <v>3</v>
      </c>
      <c r="S64" s="655">
        <v>4</v>
      </c>
      <c r="T64" s="655">
        <v>1</v>
      </c>
      <c r="U64" s="655">
        <v>3</v>
      </c>
      <c r="V64" s="656" t="s">
        <v>795</v>
      </c>
    </row>
    <row r="65" spans="1:22" ht="35.25" customHeight="1" x14ac:dyDescent="0.2">
      <c r="A65" s="650">
        <v>63</v>
      </c>
      <c r="B65" s="654" t="s">
        <v>346</v>
      </c>
      <c r="C65" s="709" t="s">
        <v>346</v>
      </c>
      <c r="D65" s="709" t="s">
        <v>794</v>
      </c>
      <c r="E65" s="654"/>
      <c r="F65" s="654" t="s">
        <v>793</v>
      </c>
      <c r="G65" s="708">
        <v>40514</v>
      </c>
      <c r="H65" s="653">
        <v>40694</v>
      </c>
      <c r="I65" s="650">
        <v>1</v>
      </c>
      <c r="J65" s="652"/>
      <c r="K65" s="707">
        <v>630</v>
      </c>
      <c r="L65" s="651">
        <v>0</v>
      </c>
      <c r="M65" s="650">
        <v>25.2</v>
      </c>
      <c r="N65" s="650">
        <v>2</v>
      </c>
      <c r="O65" s="650" t="s">
        <v>695</v>
      </c>
      <c r="P65" s="649">
        <v>1</v>
      </c>
      <c r="Q65" s="649">
        <v>6</v>
      </c>
      <c r="R65" s="649">
        <v>3</v>
      </c>
      <c r="S65" s="649">
        <v>1</v>
      </c>
      <c r="T65" s="649">
        <v>1</v>
      </c>
      <c r="U65" s="649">
        <v>3</v>
      </c>
      <c r="V65" s="652" t="s">
        <v>792</v>
      </c>
    </row>
    <row r="66" spans="1:22" ht="57" customHeight="1" x14ac:dyDescent="0.2">
      <c r="A66" s="650">
        <v>64</v>
      </c>
      <c r="B66" s="654" t="s">
        <v>763</v>
      </c>
      <c r="C66" s="709" t="s">
        <v>791</v>
      </c>
      <c r="D66" s="709" t="s">
        <v>790</v>
      </c>
      <c r="E66" s="654"/>
      <c r="F66" s="654" t="s">
        <v>789</v>
      </c>
      <c r="G66" s="708">
        <v>41208</v>
      </c>
      <c r="H66" s="653">
        <v>41183</v>
      </c>
      <c r="I66" s="650"/>
      <c r="J66" s="652" t="s">
        <v>759</v>
      </c>
      <c r="K66" s="707">
        <v>350</v>
      </c>
      <c r="L66" s="651">
        <v>0</v>
      </c>
      <c r="M66" s="650">
        <v>480</v>
      </c>
      <c r="N66" s="650">
        <v>1</v>
      </c>
      <c r="O66" s="652" t="s">
        <v>765</v>
      </c>
      <c r="P66" s="649">
        <v>3</v>
      </c>
      <c r="Q66" s="649" t="s">
        <v>788</v>
      </c>
      <c r="R66" s="649">
        <v>3</v>
      </c>
      <c r="S66" s="649">
        <v>1</v>
      </c>
      <c r="T66" s="649">
        <v>1</v>
      </c>
      <c r="U66" s="649">
        <v>3</v>
      </c>
      <c r="V66" s="652" t="s">
        <v>772</v>
      </c>
    </row>
    <row r="67" spans="1:22" ht="57" customHeight="1" x14ac:dyDescent="0.2">
      <c r="A67" s="650">
        <v>65</v>
      </c>
      <c r="B67" s="654" t="s">
        <v>763</v>
      </c>
      <c r="C67" s="709" t="s">
        <v>787</v>
      </c>
      <c r="D67" s="709" t="s">
        <v>786</v>
      </c>
      <c r="E67" s="654"/>
      <c r="F67" s="654" t="s">
        <v>785</v>
      </c>
      <c r="G67" s="708">
        <v>37704</v>
      </c>
      <c r="H67" s="653">
        <v>37803</v>
      </c>
      <c r="I67" s="650"/>
      <c r="J67" s="652" t="s">
        <v>759</v>
      </c>
      <c r="K67" s="707">
        <v>400</v>
      </c>
      <c r="L67" s="651">
        <v>0</v>
      </c>
      <c r="M67" s="650">
        <v>99</v>
      </c>
      <c r="N67" s="650">
        <v>1</v>
      </c>
      <c r="O67" s="650" t="s">
        <v>784</v>
      </c>
      <c r="P67" s="649">
        <v>2</v>
      </c>
      <c r="Q67" s="649">
        <v>6</v>
      </c>
      <c r="R67" s="649">
        <v>3</v>
      </c>
      <c r="S67" s="649">
        <v>1</v>
      </c>
      <c r="T67" s="649">
        <v>1</v>
      </c>
      <c r="U67" s="649">
        <v>3</v>
      </c>
      <c r="V67" s="652" t="s">
        <v>780</v>
      </c>
    </row>
    <row r="68" spans="1:22" ht="57" customHeight="1" x14ac:dyDescent="0.2">
      <c r="A68" s="650">
        <v>66</v>
      </c>
      <c r="B68" s="654" t="s">
        <v>763</v>
      </c>
      <c r="C68" s="709" t="s">
        <v>783</v>
      </c>
      <c r="D68" s="709" t="s">
        <v>782</v>
      </c>
      <c r="E68" s="654"/>
      <c r="F68" s="654" t="s">
        <v>781</v>
      </c>
      <c r="G68" s="708">
        <v>41075</v>
      </c>
      <c r="H68" s="653">
        <v>41122</v>
      </c>
      <c r="I68" s="650"/>
      <c r="J68" s="652" t="s">
        <v>759</v>
      </c>
      <c r="K68" s="707">
        <v>430</v>
      </c>
      <c r="L68" s="651">
        <v>0</v>
      </c>
      <c r="M68" s="650">
        <v>195.9</v>
      </c>
      <c r="N68" s="650">
        <v>1</v>
      </c>
      <c r="O68" s="652" t="s">
        <v>765</v>
      </c>
      <c r="P68" s="649">
        <v>3</v>
      </c>
      <c r="Q68" s="649">
        <v>6</v>
      </c>
      <c r="R68" s="649">
        <v>3</v>
      </c>
      <c r="S68" s="649">
        <v>1</v>
      </c>
      <c r="T68" s="649">
        <v>1</v>
      </c>
      <c r="U68" s="649">
        <v>3</v>
      </c>
      <c r="V68" s="652" t="s">
        <v>780</v>
      </c>
    </row>
    <row r="69" spans="1:22" ht="57" customHeight="1" x14ac:dyDescent="0.2">
      <c r="A69" s="650">
        <v>67</v>
      </c>
      <c r="B69" s="654" t="s">
        <v>763</v>
      </c>
      <c r="C69" s="711" t="s">
        <v>779</v>
      </c>
      <c r="D69" s="709" t="s">
        <v>778</v>
      </c>
      <c r="E69" s="654"/>
      <c r="F69" s="654" t="s">
        <v>777</v>
      </c>
      <c r="G69" s="708">
        <v>42451</v>
      </c>
      <c r="H69" s="653">
        <v>42461</v>
      </c>
      <c r="I69" s="650"/>
      <c r="J69" s="652" t="s">
        <v>759</v>
      </c>
      <c r="K69" s="707">
        <v>770</v>
      </c>
      <c r="L69" s="651">
        <v>0</v>
      </c>
      <c r="M69" s="650">
        <v>148</v>
      </c>
      <c r="N69" s="650">
        <v>1</v>
      </c>
      <c r="O69" s="652" t="s">
        <v>765</v>
      </c>
      <c r="P69" s="649">
        <v>3</v>
      </c>
      <c r="Q69" s="649" t="s">
        <v>773</v>
      </c>
      <c r="R69" s="649">
        <v>3</v>
      </c>
      <c r="S69" s="649">
        <v>1</v>
      </c>
      <c r="T69" s="649">
        <v>1</v>
      </c>
      <c r="U69" s="649">
        <v>3</v>
      </c>
      <c r="V69" s="652" t="s">
        <v>772</v>
      </c>
    </row>
    <row r="70" spans="1:22" ht="57" customHeight="1" x14ac:dyDescent="0.2">
      <c r="A70" s="650">
        <v>68</v>
      </c>
      <c r="B70" s="654" t="s">
        <v>763</v>
      </c>
      <c r="C70" s="709" t="s">
        <v>776</v>
      </c>
      <c r="D70" s="709" t="s">
        <v>775</v>
      </c>
      <c r="E70" s="654"/>
      <c r="F70" s="654" t="s">
        <v>774</v>
      </c>
      <c r="G70" s="708">
        <v>42983</v>
      </c>
      <c r="H70" s="653">
        <v>42979</v>
      </c>
      <c r="I70" s="650"/>
      <c r="J70" s="652" t="s">
        <v>759</v>
      </c>
      <c r="K70" s="707">
        <v>240</v>
      </c>
      <c r="L70" s="651">
        <v>0</v>
      </c>
      <c r="M70" s="650">
        <v>170</v>
      </c>
      <c r="N70" s="650">
        <v>1</v>
      </c>
      <c r="O70" s="652" t="s">
        <v>765</v>
      </c>
      <c r="P70" s="649">
        <v>3</v>
      </c>
      <c r="Q70" s="649" t="s">
        <v>773</v>
      </c>
      <c r="R70" s="649">
        <v>3</v>
      </c>
      <c r="S70" s="649">
        <v>1</v>
      </c>
      <c r="T70" s="649">
        <v>1</v>
      </c>
      <c r="U70" s="649">
        <v>3</v>
      </c>
      <c r="V70" s="652" t="s">
        <v>772</v>
      </c>
    </row>
    <row r="71" spans="1:22" ht="57" customHeight="1" x14ac:dyDescent="0.2">
      <c r="A71" s="650">
        <v>69</v>
      </c>
      <c r="B71" s="654" t="s">
        <v>763</v>
      </c>
      <c r="C71" s="709" t="s">
        <v>771</v>
      </c>
      <c r="D71" s="709" t="s">
        <v>770</v>
      </c>
      <c r="E71" s="654"/>
      <c r="F71" s="654" t="s">
        <v>769</v>
      </c>
      <c r="G71" s="708">
        <v>42944</v>
      </c>
      <c r="H71" s="653">
        <v>42948</v>
      </c>
      <c r="I71" s="650"/>
      <c r="J71" s="652" t="s">
        <v>759</v>
      </c>
      <c r="K71" s="707">
        <v>355</v>
      </c>
      <c r="L71" s="651">
        <v>0</v>
      </c>
      <c r="M71" s="650">
        <v>518.4</v>
      </c>
      <c r="N71" s="650">
        <v>1</v>
      </c>
      <c r="O71" s="652" t="s">
        <v>765</v>
      </c>
      <c r="P71" s="649">
        <v>3</v>
      </c>
      <c r="Q71" s="649">
        <v>6</v>
      </c>
      <c r="R71" s="649">
        <v>3</v>
      </c>
      <c r="S71" s="649">
        <v>1</v>
      </c>
      <c r="T71" s="649">
        <v>1</v>
      </c>
      <c r="U71" s="649">
        <v>3</v>
      </c>
      <c r="V71" s="652"/>
    </row>
    <row r="72" spans="1:22" ht="57" customHeight="1" x14ac:dyDescent="0.2">
      <c r="A72" s="650">
        <v>70</v>
      </c>
      <c r="B72" s="654" t="s">
        <v>763</v>
      </c>
      <c r="C72" s="709" t="s">
        <v>768</v>
      </c>
      <c r="D72" s="709" t="s">
        <v>767</v>
      </c>
      <c r="E72" s="654"/>
      <c r="F72" s="654" t="s">
        <v>766</v>
      </c>
      <c r="G72" s="708">
        <v>43418</v>
      </c>
      <c r="H72" s="653">
        <v>43644</v>
      </c>
      <c r="I72" s="650"/>
      <c r="J72" s="652" t="s">
        <v>759</v>
      </c>
      <c r="K72" s="707">
        <v>900</v>
      </c>
      <c r="L72" s="651">
        <v>0</v>
      </c>
      <c r="M72" s="650">
        <v>312</v>
      </c>
      <c r="N72" s="650">
        <v>2</v>
      </c>
      <c r="O72" s="652" t="s">
        <v>765</v>
      </c>
      <c r="P72" s="649">
        <v>3</v>
      </c>
      <c r="Q72" s="649" t="s">
        <v>764</v>
      </c>
      <c r="R72" s="649">
        <v>3</v>
      </c>
      <c r="S72" s="649">
        <v>1</v>
      </c>
      <c r="T72" s="649">
        <v>1</v>
      </c>
      <c r="U72" s="649">
        <v>3</v>
      </c>
      <c r="V72" s="652" t="s">
        <v>1035</v>
      </c>
    </row>
    <row r="73" spans="1:22" ht="57" customHeight="1" x14ac:dyDescent="0.2">
      <c r="A73" s="650">
        <v>71</v>
      </c>
      <c r="B73" s="654" t="s">
        <v>763</v>
      </c>
      <c r="C73" s="709" t="s">
        <v>762</v>
      </c>
      <c r="D73" s="709" t="s">
        <v>761</v>
      </c>
      <c r="E73" s="654"/>
      <c r="F73" s="654" t="s">
        <v>760</v>
      </c>
      <c r="G73" s="708">
        <v>37529</v>
      </c>
      <c r="H73" s="653">
        <v>30742</v>
      </c>
      <c r="I73" s="650"/>
      <c r="J73" s="652" t="s">
        <v>759</v>
      </c>
      <c r="K73" s="707">
        <v>1000</v>
      </c>
      <c r="L73" s="651">
        <v>0</v>
      </c>
      <c r="M73" s="650">
        <v>6000</v>
      </c>
      <c r="N73" s="650">
        <v>1</v>
      </c>
      <c r="O73" s="652" t="s">
        <v>758</v>
      </c>
      <c r="P73" s="649">
        <v>3</v>
      </c>
      <c r="Q73" s="649">
        <v>6</v>
      </c>
      <c r="R73" s="649">
        <v>3</v>
      </c>
      <c r="S73" s="649">
        <v>1</v>
      </c>
      <c r="T73" s="649">
        <v>1</v>
      </c>
      <c r="U73" s="649">
        <v>3</v>
      </c>
      <c r="V73" s="652" t="s">
        <v>1035</v>
      </c>
    </row>
    <row r="74" spans="1:22" ht="70.5" customHeight="1" x14ac:dyDescent="0.2">
      <c r="A74" s="650">
        <v>72</v>
      </c>
      <c r="B74" s="654" t="s">
        <v>565</v>
      </c>
      <c r="C74" s="709" t="s">
        <v>757</v>
      </c>
      <c r="D74" s="710" t="s">
        <v>756</v>
      </c>
      <c r="E74" s="654"/>
      <c r="F74" s="654" t="s">
        <v>755</v>
      </c>
      <c r="G74" s="708">
        <v>43172</v>
      </c>
      <c r="H74" s="653">
        <v>33451</v>
      </c>
      <c r="I74" s="650">
        <v>1</v>
      </c>
      <c r="J74" s="652"/>
      <c r="K74" s="707">
        <v>300</v>
      </c>
      <c r="L74" s="651">
        <v>0</v>
      </c>
      <c r="M74" s="650">
        <v>191</v>
      </c>
      <c r="N74" s="650"/>
      <c r="O74" s="650" t="s">
        <v>754</v>
      </c>
      <c r="P74" s="649">
        <v>1</v>
      </c>
      <c r="Q74" s="649">
        <v>6</v>
      </c>
      <c r="R74" s="649">
        <v>1</v>
      </c>
      <c r="S74" s="649">
        <v>1</v>
      </c>
      <c r="T74" s="649">
        <v>1</v>
      </c>
      <c r="U74" s="649">
        <v>3</v>
      </c>
      <c r="V74" s="652" t="s">
        <v>1035</v>
      </c>
    </row>
    <row r="75" spans="1:22" ht="35.25" customHeight="1" x14ac:dyDescent="0.2">
      <c r="A75" s="650">
        <v>74</v>
      </c>
      <c r="B75" s="654" t="s">
        <v>565</v>
      </c>
      <c r="C75" s="709" t="s">
        <v>747</v>
      </c>
      <c r="D75" s="709" t="s">
        <v>753</v>
      </c>
      <c r="E75" s="654"/>
      <c r="F75" s="654" t="s">
        <v>752</v>
      </c>
      <c r="G75" s="708">
        <v>44160</v>
      </c>
      <c r="H75" s="653">
        <v>30407</v>
      </c>
      <c r="I75" s="650"/>
      <c r="J75" s="652" t="s">
        <v>565</v>
      </c>
      <c r="K75" s="707">
        <v>230</v>
      </c>
      <c r="L75" s="651">
        <v>200</v>
      </c>
      <c r="M75" s="650">
        <v>90</v>
      </c>
      <c r="N75" s="650">
        <v>1</v>
      </c>
      <c r="O75" s="650" t="s">
        <v>695</v>
      </c>
      <c r="P75" s="649">
        <v>1</v>
      </c>
      <c r="Q75" s="649">
        <v>6</v>
      </c>
      <c r="R75" s="649">
        <v>1</v>
      </c>
      <c r="S75" s="649">
        <v>1</v>
      </c>
      <c r="T75" s="649">
        <v>1</v>
      </c>
      <c r="U75" s="649">
        <v>3</v>
      </c>
      <c r="V75" s="652" t="s">
        <v>733</v>
      </c>
    </row>
    <row r="76" spans="1:22" ht="35.25" customHeight="1" x14ac:dyDescent="0.2">
      <c r="A76" s="650">
        <v>75</v>
      </c>
      <c r="B76" s="654" t="s">
        <v>565</v>
      </c>
      <c r="C76" s="709" t="s">
        <v>751</v>
      </c>
      <c r="D76" s="709" t="s">
        <v>751</v>
      </c>
      <c r="E76" s="654"/>
      <c r="F76" s="654" t="s">
        <v>750</v>
      </c>
      <c r="G76" s="708">
        <v>44428</v>
      </c>
      <c r="H76" s="653">
        <v>33329</v>
      </c>
      <c r="I76" s="650">
        <v>1</v>
      </c>
      <c r="J76" s="652"/>
      <c r="K76" s="707">
        <v>92</v>
      </c>
      <c r="L76" s="651">
        <v>91</v>
      </c>
      <c r="M76" s="650">
        <v>54</v>
      </c>
      <c r="N76" s="650">
        <v>2</v>
      </c>
      <c r="O76" s="650" t="s">
        <v>695</v>
      </c>
      <c r="P76" s="649">
        <v>1</v>
      </c>
      <c r="Q76" s="649">
        <v>6</v>
      </c>
      <c r="R76" s="649">
        <v>1</v>
      </c>
      <c r="S76" s="649">
        <v>1</v>
      </c>
      <c r="T76" s="649">
        <v>2</v>
      </c>
      <c r="U76" s="649">
        <v>3</v>
      </c>
      <c r="V76" s="652" t="s">
        <v>1035</v>
      </c>
    </row>
    <row r="77" spans="1:22" ht="35.25" customHeight="1" x14ac:dyDescent="0.2">
      <c r="A77" s="650">
        <v>76</v>
      </c>
      <c r="B77" s="654" t="s">
        <v>565</v>
      </c>
      <c r="C77" s="709" t="s">
        <v>749</v>
      </c>
      <c r="D77" s="709" t="s">
        <v>749</v>
      </c>
      <c r="E77" s="654"/>
      <c r="F77" s="654" t="s">
        <v>748</v>
      </c>
      <c r="G77" s="708">
        <v>37643</v>
      </c>
      <c r="H77" s="653">
        <v>27120</v>
      </c>
      <c r="I77" s="650">
        <v>1</v>
      </c>
      <c r="J77" s="652"/>
      <c r="K77" s="707">
        <v>100</v>
      </c>
      <c r="L77" s="651">
        <v>111</v>
      </c>
      <c r="M77" s="650">
        <v>45</v>
      </c>
      <c r="N77" s="650"/>
      <c r="O77" s="650" t="s">
        <v>695</v>
      </c>
      <c r="P77" s="649">
        <v>1</v>
      </c>
      <c r="Q77" s="649">
        <v>6</v>
      </c>
      <c r="R77" s="649">
        <v>1</v>
      </c>
      <c r="S77" s="649">
        <v>1</v>
      </c>
      <c r="T77" s="649">
        <v>2</v>
      </c>
      <c r="U77" s="649">
        <v>3</v>
      </c>
      <c r="V77" s="652" t="s">
        <v>1035</v>
      </c>
    </row>
    <row r="78" spans="1:22" ht="35.25" customHeight="1" x14ac:dyDescent="0.2">
      <c r="A78" s="650">
        <v>77</v>
      </c>
      <c r="B78" s="654" t="s">
        <v>565</v>
      </c>
      <c r="C78" s="709" t="s">
        <v>747</v>
      </c>
      <c r="D78" s="709" t="s">
        <v>746</v>
      </c>
      <c r="E78" s="654"/>
      <c r="F78" s="654" t="s">
        <v>745</v>
      </c>
      <c r="G78" s="708">
        <v>37680</v>
      </c>
      <c r="H78" s="653">
        <v>35886</v>
      </c>
      <c r="I78" s="650">
        <v>1</v>
      </c>
      <c r="J78" s="652"/>
      <c r="K78" s="707">
        <v>200</v>
      </c>
      <c r="L78" s="651">
        <v>0</v>
      </c>
      <c r="M78" s="650">
        <v>110</v>
      </c>
      <c r="N78" s="650">
        <v>1</v>
      </c>
      <c r="O78" s="650" t="s">
        <v>695</v>
      </c>
      <c r="P78" s="649">
        <v>1</v>
      </c>
      <c r="Q78" s="649">
        <v>6</v>
      </c>
      <c r="R78" s="649">
        <v>3</v>
      </c>
      <c r="S78" s="649">
        <v>1</v>
      </c>
      <c r="T78" s="649">
        <v>1</v>
      </c>
      <c r="U78" s="649">
        <v>3</v>
      </c>
      <c r="V78" s="652" t="s">
        <v>713</v>
      </c>
    </row>
    <row r="79" spans="1:22" ht="35.25" customHeight="1" x14ac:dyDescent="0.2">
      <c r="A79" s="650">
        <v>78</v>
      </c>
      <c r="B79" s="654" t="s">
        <v>565</v>
      </c>
      <c r="C79" s="709" t="s">
        <v>742</v>
      </c>
      <c r="D79" s="709" t="s">
        <v>744</v>
      </c>
      <c r="E79" s="654"/>
      <c r="F79" s="654" t="s">
        <v>743</v>
      </c>
      <c r="G79" s="708">
        <v>38048</v>
      </c>
      <c r="H79" s="653">
        <v>28550</v>
      </c>
      <c r="I79" s="650">
        <v>1</v>
      </c>
      <c r="J79" s="652"/>
      <c r="K79" s="707">
        <v>325</v>
      </c>
      <c r="L79" s="651">
        <v>0</v>
      </c>
      <c r="M79" s="650">
        <v>43</v>
      </c>
      <c r="N79" s="650"/>
      <c r="O79" s="650" t="s">
        <v>695</v>
      </c>
      <c r="P79" s="649">
        <v>1</v>
      </c>
      <c r="Q79" s="649">
        <v>6</v>
      </c>
      <c r="R79" s="649">
        <v>1</v>
      </c>
      <c r="S79" s="649">
        <v>1</v>
      </c>
      <c r="T79" s="649">
        <v>2</v>
      </c>
      <c r="U79" s="649">
        <v>3</v>
      </c>
      <c r="V79" s="652" t="s">
        <v>733</v>
      </c>
    </row>
    <row r="80" spans="1:22" ht="35.25" customHeight="1" x14ac:dyDescent="0.2">
      <c r="A80" s="650">
        <v>79</v>
      </c>
      <c r="B80" s="654" t="s">
        <v>565</v>
      </c>
      <c r="C80" s="709" t="s">
        <v>742</v>
      </c>
      <c r="D80" s="709" t="s">
        <v>741</v>
      </c>
      <c r="E80" s="654"/>
      <c r="F80" s="654" t="s">
        <v>740</v>
      </c>
      <c r="G80" s="708">
        <v>40953</v>
      </c>
      <c r="H80" s="653">
        <v>41268</v>
      </c>
      <c r="I80" s="650">
        <v>1</v>
      </c>
      <c r="J80" s="652"/>
      <c r="K80" s="707">
        <v>558</v>
      </c>
      <c r="L80" s="651">
        <v>0</v>
      </c>
      <c r="M80" s="650">
        <v>86</v>
      </c>
      <c r="N80" s="650"/>
      <c r="O80" s="650" t="s">
        <v>695</v>
      </c>
      <c r="P80" s="649">
        <v>1</v>
      </c>
      <c r="Q80" s="649">
        <v>6</v>
      </c>
      <c r="R80" s="649">
        <v>1</v>
      </c>
      <c r="S80" s="649">
        <v>1</v>
      </c>
      <c r="T80" s="649">
        <v>2</v>
      </c>
      <c r="U80" s="649">
        <v>3</v>
      </c>
      <c r="V80" s="652" t="s">
        <v>733</v>
      </c>
    </row>
    <row r="81" spans="1:22" ht="35.25" customHeight="1" x14ac:dyDescent="0.2">
      <c r="A81" s="650">
        <v>80</v>
      </c>
      <c r="B81" s="654" t="s">
        <v>565</v>
      </c>
      <c r="C81" s="709" t="s">
        <v>739</v>
      </c>
      <c r="D81" s="709" t="s">
        <v>738</v>
      </c>
      <c r="E81" s="654"/>
      <c r="F81" s="654" t="s">
        <v>737</v>
      </c>
      <c r="G81" s="708">
        <v>38048</v>
      </c>
      <c r="H81" s="653">
        <v>29281</v>
      </c>
      <c r="I81" s="650">
        <v>1</v>
      </c>
      <c r="J81" s="652"/>
      <c r="K81" s="707">
        <v>648</v>
      </c>
      <c r="L81" s="651">
        <v>0</v>
      </c>
      <c r="M81" s="650">
        <v>22</v>
      </c>
      <c r="N81" s="650"/>
      <c r="O81" s="650" t="s">
        <v>695</v>
      </c>
      <c r="P81" s="649">
        <v>1</v>
      </c>
      <c r="Q81" s="649">
        <v>6</v>
      </c>
      <c r="R81" s="649">
        <v>1</v>
      </c>
      <c r="S81" s="649">
        <v>1</v>
      </c>
      <c r="T81" s="649">
        <v>2</v>
      </c>
      <c r="U81" s="649">
        <v>3</v>
      </c>
      <c r="V81" s="652" t="s">
        <v>733</v>
      </c>
    </row>
    <row r="82" spans="1:22" ht="55.5" customHeight="1" x14ac:dyDescent="0.2">
      <c r="A82" s="650">
        <v>81</v>
      </c>
      <c r="B82" s="654" t="s">
        <v>565</v>
      </c>
      <c r="C82" s="709" t="s">
        <v>736</v>
      </c>
      <c r="D82" s="709" t="s">
        <v>735</v>
      </c>
      <c r="E82" s="654"/>
      <c r="F82" s="654" t="s">
        <v>734</v>
      </c>
      <c r="G82" s="708">
        <v>44099</v>
      </c>
      <c r="H82" s="653">
        <v>33817</v>
      </c>
      <c r="I82" s="650">
        <v>1</v>
      </c>
      <c r="J82" s="652"/>
      <c r="K82" s="707">
        <v>500</v>
      </c>
      <c r="L82" s="651">
        <v>0</v>
      </c>
      <c r="M82" s="650">
        <v>115</v>
      </c>
      <c r="N82" s="650"/>
      <c r="O82" s="650" t="s">
        <v>695</v>
      </c>
      <c r="P82" s="649">
        <v>1</v>
      </c>
      <c r="Q82" s="649">
        <v>6</v>
      </c>
      <c r="R82" s="649">
        <v>3</v>
      </c>
      <c r="S82" s="649">
        <v>1</v>
      </c>
      <c r="T82" s="649">
        <v>1</v>
      </c>
      <c r="U82" s="649">
        <v>3</v>
      </c>
      <c r="V82" s="652" t="s">
        <v>733</v>
      </c>
    </row>
    <row r="83" spans="1:22" ht="35.25" customHeight="1" x14ac:dyDescent="0.2">
      <c r="A83" s="650">
        <v>82</v>
      </c>
      <c r="B83" s="654" t="s">
        <v>565</v>
      </c>
      <c r="C83" s="709" t="s">
        <v>732</v>
      </c>
      <c r="D83" s="709" t="s">
        <v>732</v>
      </c>
      <c r="E83" s="654"/>
      <c r="F83" s="654" t="s">
        <v>731</v>
      </c>
      <c r="G83" s="708">
        <v>44068</v>
      </c>
      <c r="H83" s="653">
        <v>39169</v>
      </c>
      <c r="I83" s="650">
        <v>1</v>
      </c>
      <c r="J83" s="652"/>
      <c r="K83" s="707">
        <v>1450</v>
      </c>
      <c r="L83" s="651">
        <v>0</v>
      </c>
      <c r="M83" s="650">
        <v>111</v>
      </c>
      <c r="N83" s="650">
        <v>6</v>
      </c>
      <c r="O83" s="650" t="s">
        <v>695</v>
      </c>
      <c r="P83" s="649">
        <v>1</v>
      </c>
      <c r="Q83" s="649">
        <v>6</v>
      </c>
      <c r="R83" s="649">
        <v>1</v>
      </c>
      <c r="S83" s="649">
        <v>1</v>
      </c>
      <c r="T83" s="649">
        <v>1</v>
      </c>
      <c r="U83" s="649">
        <v>3</v>
      </c>
      <c r="V83" s="652" t="s">
        <v>713</v>
      </c>
    </row>
    <row r="84" spans="1:22" ht="35.25" customHeight="1" x14ac:dyDescent="0.2">
      <c r="A84" s="650">
        <v>83</v>
      </c>
      <c r="B84" s="654" t="s">
        <v>565</v>
      </c>
      <c r="C84" s="709" t="s">
        <v>730</v>
      </c>
      <c r="D84" s="709" t="s">
        <v>729</v>
      </c>
      <c r="E84" s="654"/>
      <c r="F84" s="654" t="s">
        <v>728</v>
      </c>
      <c r="G84" s="708">
        <v>38975</v>
      </c>
      <c r="H84" s="653">
        <v>38961</v>
      </c>
      <c r="I84" s="650"/>
      <c r="J84" s="652" t="s">
        <v>565</v>
      </c>
      <c r="K84" s="707">
        <v>126</v>
      </c>
      <c r="L84" s="651">
        <v>0</v>
      </c>
      <c r="M84" s="650">
        <v>47</v>
      </c>
      <c r="N84" s="650"/>
      <c r="O84" s="650" t="s">
        <v>695</v>
      </c>
      <c r="P84" s="649">
        <v>1</v>
      </c>
      <c r="Q84" s="649">
        <v>6</v>
      </c>
      <c r="R84" s="649">
        <v>1</v>
      </c>
      <c r="S84" s="649">
        <v>1</v>
      </c>
      <c r="T84" s="649">
        <v>1</v>
      </c>
      <c r="U84" s="649">
        <v>3</v>
      </c>
      <c r="V84" s="652" t="s">
        <v>1036</v>
      </c>
    </row>
    <row r="85" spans="1:22" ht="35.25" customHeight="1" x14ac:dyDescent="0.2">
      <c r="A85" s="650">
        <v>84</v>
      </c>
      <c r="B85" s="654" t="s">
        <v>565</v>
      </c>
      <c r="C85" s="709" t="s">
        <v>727</v>
      </c>
      <c r="D85" s="709" t="s">
        <v>727</v>
      </c>
      <c r="E85" s="654"/>
      <c r="F85" s="654" t="s">
        <v>726</v>
      </c>
      <c r="G85" s="708">
        <v>39121</v>
      </c>
      <c r="H85" s="653">
        <v>39142</v>
      </c>
      <c r="I85" s="650">
        <v>1</v>
      </c>
      <c r="J85" s="652"/>
      <c r="K85" s="707">
        <v>517</v>
      </c>
      <c r="L85" s="651">
        <v>0</v>
      </c>
      <c r="M85" s="650">
        <v>230</v>
      </c>
      <c r="N85" s="650"/>
      <c r="O85" s="650" t="s">
        <v>695</v>
      </c>
      <c r="P85" s="649">
        <v>1</v>
      </c>
      <c r="Q85" s="649">
        <v>6</v>
      </c>
      <c r="R85" s="649">
        <v>3</v>
      </c>
      <c r="S85" s="649">
        <v>1</v>
      </c>
      <c r="T85" s="649">
        <v>1</v>
      </c>
      <c r="U85" s="649">
        <v>3</v>
      </c>
      <c r="V85" s="652" t="s">
        <v>713</v>
      </c>
    </row>
    <row r="86" spans="1:22" ht="35.25" customHeight="1" x14ac:dyDescent="0.2">
      <c r="A86" s="650">
        <v>85</v>
      </c>
      <c r="B86" s="654" t="s">
        <v>565</v>
      </c>
      <c r="C86" s="709" t="s">
        <v>725</v>
      </c>
      <c r="D86" s="709" t="s">
        <v>725</v>
      </c>
      <c r="E86" s="654"/>
      <c r="F86" s="654" t="s">
        <v>724</v>
      </c>
      <c r="G86" s="708">
        <v>41627</v>
      </c>
      <c r="H86" s="653">
        <v>41730</v>
      </c>
      <c r="I86" s="650">
        <v>1</v>
      </c>
      <c r="J86" s="652"/>
      <c r="K86" s="707">
        <v>1800</v>
      </c>
      <c r="L86" s="651">
        <v>0</v>
      </c>
      <c r="M86" s="650">
        <v>460</v>
      </c>
      <c r="N86" s="650"/>
      <c r="O86" s="650" t="s">
        <v>695</v>
      </c>
      <c r="P86" s="649">
        <v>1</v>
      </c>
      <c r="Q86" s="649">
        <v>6</v>
      </c>
      <c r="R86" s="649">
        <v>3</v>
      </c>
      <c r="S86" s="649">
        <v>1</v>
      </c>
      <c r="T86" s="649">
        <v>1</v>
      </c>
      <c r="U86" s="649">
        <v>3</v>
      </c>
      <c r="V86" s="652" t="s">
        <v>713</v>
      </c>
    </row>
    <row r="87" spans="1:22" ht="35.25" customHeight="1" x14ac:dyDescent="0.2">
      <c r="A87" s="650">
        <v>86</v>
      </c>
      <c r="B87" s="654" t="s">
        <v>565</v>
      </c>
      <c r="C87" s="709" t="s">
        <v>723</v>
      </c>
      <c r="D87" s="709" t="s">
        <v>722</v>
      </c>
      <c r="E87" s="654"/>
      <c r="F87" s="654" t="s">
        <v>721</v>
      </c>
      <c r="G87" s="708">
        <v>41312</v>
      </c>
      <c r="H87" s="653">
        <v>41725</v>
      </c>
      <c r="I87" s="650"/>
      <c r="J87" s="652" t="s">
        <v>565</v>
      </c>
      <c r="K87" s="707">
        <v>341</v>
      </c>
      <c r="L87" s="651">
        <v>0</v>
      </c>
      <c r="M87" s="650">
        <v>415</v>
      </c>
      <c r="N87" s="650">
        <v>5</v>
      </c>
      <c r="O87" s="650" t="s">
        <v>720</v>
      </c>
      <c r="P87" s="649">
        <v>2</v>
      </c>
      <c r="Q87" s="649">
        <v>6</v>
      </c>
      <c r="R87" s="649">
        <v>3</v>
      </c>
      <c r="S87" s="649">
        <v>1</v>
      </c>
      <c r="T87" s="649">
        <v>1</v>
      </c>
      <c r="U87" s="649">
        <v>3</v>
      </c>
      <c r="V87" s="652" t="s">
        <v>1035</v>
      </c>
    </row>
    <row r="88" spans="1:22" ht="57" customHeight="1" x14ac:dyDescent="0.2">
      <c r="A88" s="650">
        <v>87</v>
      </c>
      <c r="B88" s="654" t="s">
        <v>565</v>
      </c>
      <c r="C88" s="709" t="s">
        <v>719</v>
      </c>
      <c r="D88" s="709" t="s">
        <v>718</v>
      </c>
      <c r="E88" s="654"/>
      <c r="F88" s="654" t="s">
        <v>717</v>
      </c>
      <c r="G88" s="708">
        <v>42566</v>
      </c>
      <c r="H88" s="653">
        <v>42583</v>
      </c>
      <c r="I88" s="650"/>
      <c r="J88" s="652" t="s">
        <v>565</v>
      </c>
      <c r="K88" s="707">
        <v>1121</v>
      </c>
      <c r="L88" s="651">
        <v>0</v>
      </c>
      <c r="M88" s="650">
        <v>84.1</v>
      </c>
      <c r="N88" s="650">
        <v>1</v>
      </c>
      <c r="O88" s="650" t="s">
        <v>695</v>
      </c>
      <c r="P88" s="649">
        <v>1</v>
      </c>
      <c r="Q88" s="649">
        <v>2</v>
      </c>
      <c r="R88" s="649">
        <v>3</v>
      </c>
      <c r="S88" s="649">
        <v>1</v>
      </c>
      <c r="T88" s="649">
        <v>1</v>
      </c>
      <c r="U88" s="649">
        <v>3</v>
      </c>
      <c r="V88" s="652" t="s">
        <v>713</v>
      </c>
    </row>
    <row r="89" spans="1:22" ht="35.25" customHeight="1" x14ac:dyDescent="0.2">
      <c r="A89" s="650">
        <v>88</v>
      </c>
      <c r="B89" s="654" t="s">
        <v>565</v>
      </c>
      <c r="C89" s="709" t="s">
        <v>716</v>
      </c>
      <c r="D89" s="709" t="s">
        <v>715</v>
      </c>
      <c r="E89" s="654"/>
      <c r="F89" s="709" t="s">
        <v>714</v>
      </c>
      <c r="G89" s="708">
        <v>43573</v>
      </c>
      <c r="H89" s="653">
        <v>43565</v>
      </c>
      <c r="I89" s="650"/>
      <c r="J89" s="652" t="s">
        <v>565</v>
      </c>
      <c r="K89" s="707">
        <v>848</v>
      </c>
      <c r="L89" s="651">
        <v>0</v>
      </c>
      <c r="M89" s="650">
        <v>51.9</v>
      </c>
      <c r="N89" s="650"/>
      <c r="O89" s="650" t="s">
        <v>695</v>
      </c>
      <c r="P89" s="649">
        <v>1</v>
      </c>
      <c r="Q89" s="649">
        <v>6</v>
      </c>
      <c r="R89" s="649">
        <v>3</v>
      </c>
      <c r="S89" s="649">
        <v>1</v>
      </c>
      <c r="T89" s="649">
        <v>1</v>
      </c>
      <c r="U89" s="649">
        <v>3</v>
      </c>
      <c r="V89" s="652" t="s">
        <v>713</v>
      </c>
    </row>
    <row r="90" spans="1:22" ht="55.5" customHeight="1" x14ac:dyDescent="0.2">
      <c r="A90" s="650">
        <v>89</v>
      </c>
      <c r="B90" s="654" t="s">
        <v>701</v>
      </c>
      <c r="C90" s="709" t="s">
        <v>712</v>
      </c>
      <c r="D90" s="709" t="s">
        <v>711</v>
      </c>
      <c r="E90" s="654"/>
      <c r="F90" s="654" t="s">
        <v>710</v>
      </c>
      <c r="G90" s="708">
        <v>37608</v>
      </c>
      <c r="H90" s="653">
        <v>26573</v>
      </c>
      <c r="I90" s="650"/>
      <c r="J90" s="652" t="s">
        <v>709</v>
      </c>
      <c r="K90" s="707">
        <v>187</v>
      </c>
      <c r="L90" s="651">
        <v>92</v>
      </c>
      <c r="M90" s="650">
        <v>155</v>
      </c>
      <c r="N90" s="650">
        <v>1</v>
      </c>
      <c r="O90" s="650" t="s">
        <v>475</v>
      </c>
      <c r="P90" s="649">
        <v>1</v>
      </c>
      <c r="Q90" s="649">
        <v>6</v>
      </c>
      <c r="R90" s="649">
        <v>3</v>
      </c>
      <c r="S90" s="649">
        <v>1</v>
      </c>
      <c r="T90" s="649">
        <v>2</v>
      </c>
      <c r="U90" s="649">
        <v>3</v>
      </c>
      <c r="V90" s="652" t="s">
        <v>708</v>
      </c>
    </row>
    <row r="91" spans="1:22" ht="53.25" customHeight="1" x14ac:dyDescent="0.2">
      <c r="A91" s="650">
        <v>90</v>
      </c>
      <c r="B91" s="654" t="s">
        <v>701</v>
      </c>
      <c r="C91" s="709" t="s">
        <v>707</v>
      </c>
      <c r="D91" s="709" t="s">
        <v>707</v>
      </c>
      <c r="E91" s="654"/>
      <c r="F91" s="654" t="s">
        <v>706</v>
      </c>
      <c r="G91" s="708">
        <v>39600</v>
      </c>
      <c r="H91" s="653">
        <v>39753</v>
      </c>
      <c r="I91" s="650"/>
      <c r="J91" s="652" t="s">
        <v>696</v>
      </c>
      <c r="K91" s="707">
        <v>0</v>
      </c>
      <c r="L91" s="651">
        <v>0</v>
      </c>
      <c r="M91" s="650">
        <v>960</v>
      </c>
      <c r="N91" s="650">
        <v>1</v>
      </c>
      <c r="O91" s="650" t="s">
        <v>695</v>
      </c>
      <c r="P91" s="649">
        <v>1</v>
      </c>
      <c r="Q91" s="649">
        <v>6</v>
      </c>
      <c r="R91" s="649">
        <v>1</v>
      </c>
      <c r="S91" s="649">
        <v>1</v>
      </c>
      <c r="T91" s="649">
        <v>1</v>
      </c>
      <c r="U91" s="649">
        <v>3</v>
      </c>
      <c r="V91" s="652" t="s">
        <v>694</v>
      </c>
    </row>
    <row r="92" spans="1:22" ht="35.25" customHeight="1" x14ac:dyDescent="0.2">
      <c r="A92" s="650">
        <v>91</v>
      </c>
      <c r="B92" s="654" t="s">
        <v>701</v>
      </c>
      <c r="C92" s="709" t="s">
        <v>705</v>
      </c>
      <c r="D92" s="709" t="s">
        <v>704</v>
      </c>
      <c r="E92" s="654"/>
      <c r="F92" s="654" t="s">
        <v>703</v>
      </c>
      <c r="G92" s="708">
        <v>40801</v>
      </c>
      <c r="H92" s="653">
        <v>26755</v>
      </c>
      <c r="I92" s="650"/>
      <c r="J92" s="652" t="s">
        <v>696</v>
      </c>
      <c r="K92" s="707">
        <v>360</v>
      </c>
      <c r="L92" s="651">
        <v>410</v>
      </c>
      <c r="M92" s="650">
        <v>150</v>
      </c>
      <c r="N92" s="650">
        <v>1</v>
      </c>
      <c r="O92" s="650" t="s">
        <v>695</v>
      </c>
      <c r="P92" s="649">
        <v>1</v>
      </c>
      <c r="Q92" s="649">
        <v>6</v>
      </c>
      <c r="R92" s="649">
        <v>1</v>
      </c>
      <c r="S92" s="649">
        <v>1</v>
      </c>
      <c r="T92" s="649">
        <v>2</v>
      </c>
      <c r="U92" s="649">
        <v>3</v>
      </c>
      <c r="V92" s="652" t="s">
        <v>694</v>
      </c>
    </row>
    <row r="93" spans="1:22" ht="35.25" customHeight="1" x14ac:dyDescent="0.2">
      <c r="A93" s="650">
        <v>92</v>
      </c>
      <c r="B93" s="654" t="s">
        <v>701</v>
      </c>
      <c r="C93" s="709" t="s">
        <v>700</v>
      </c>
      <c r="D93" s="709" t="s">
        <v>700</v>
      </c>
      <c r="E93" s="654"/>
      <c r="F93" s="654" t="s">
        <v>702</v>
      </c>
      <c r="G93" s="708"/>
      <c r="H93" s="653">
        <v>30682</v>
      </c>
      <c r="I93" s="650"/>
      <c r="J93" s="652" t="s">
        <v>696</v>
      </c>
      <c r="K93" s="723">
        <v>18000</v>
      </c>
      <c r="L93" s="651"/>
      <c r="M93" s="650">
        <v>1440</v>
      </c>
      <c r="N93" s="650"/>
      <c r="O93" s="650" t="s">
        <v>695</v>
      </c>
      <c r="P93" s="649">
        <v>1</v>
      </c>
      <c r="Q93" s="649">
        <v>6</v>
      </c>
      <c r="R93" s="649">
        <v>2</v>
      </c>
      <c r="S93" s="649">
        <v>1</v>
      </c>
      <c r="T93" s="649">
        <v>2</v>
      </c>
      <c r="U93" s="649">
        <v>3</v>
      </c>
      <c r="V93" s="652" t="s">
        <v>694</v>
      </c>
    </row>
    <row r="94" spans="1:22" ht="35.25" customHeight="1" x14ac:dyDescent="0.2">
      <c r="A94" s="650">
        <v>93</v>
      </c>
      <c r="B94" s="654" t="s">
        <v>701</v>
      </c>
      <c r="C94" s="709" t="s">
        <v>700</v>
      </c>
      <c r="D94" s="709" t="s">
        <v>700</v>
      </c>
      <c r="E94" s="654"/>
      <c r="F94" s="654" t="s">
        <v>699</v>
      </c>
      <c r="G94" s="708"/>
      <c r="H94" s="653">
        <v>28491</v>
      </c>
      <c r="I94" s="650"/>
      <c r="J94" s="652" t="s">
        <v>696</v>
      </c>
      <c r="K94" s="707">
        <v>6000</v>
      </c>
      <c r="L94" s="651"/>
      <c r="M94" s="650">
        <v>960</v>
      </c>
      <c r="N94" s="650"/>
      <c r="O94" s="650" t="s">
        <v>695</v>
      </c>
      <c r="P94" s="649">
        <v>1</v>
      </c>
      <c r="Q94" s="649">
        <v>6</v>
      </c>
      <c r="R94" s="649">
        <v>2</v>
      </c>
      <c r="S94" s="649">
        <v>1</v>
      </c>
      <c r="T94" s="649">
        <v>2</v>
      </c>
      <c r="U94" s="649">
        <v>3</v>
      </c>
      <c r="V94" s="652" t="s">
        <v>694</v>
      </c>
    </row>
    <row r="95" spans="1:22" ht="35.25" customHeight="1" x14ac:dyDescent="0.2">
      <c r="A95" s="650">
        <v>94</v>
      </c>
      <c r="B95" s="654" t="s">
        <v>341</v>
      </c>
      <c r="C95" s="709" t="s">
        <v>698</v>
      </c>
      <c r="D95" s="709" t="s">
        <v>698</v>
      </c>
      <c r="E95" s="654"/>
      <c r="F95" s="654" t="s">
        <v>697</v>
      </c>
      <c r="G95" s="708">
        <v>38626</v>
      </c>
      <c r="H95" s="653">
        <v>38930</v>
      </c>
      <c r="I95" s="650"/>
      <c r="J95" s="652" t="s">
        <v>696</v>
      </c>
      <c r="K95" s="707">
        <v>0</v>
      </c>
      <c r="L95" s="651">
        <v>0</v>
      </c>
      <c r="M95" s="650">
        <v>700</v>
      </c>
      <c r="N95" s="650">
        <v>1</v>
      </c>
      <c r="O95" s="650" t="s">
        <v>695</v>
      </c>
      <c r="P95" s="649">
        <v>1</v>
      </c>
      <c r="Q95" s="649">
        <v>6</v>
      </c>
      <c r="R95" s="649">
        <v>1</v>
      </c>
      <c r="S95" s="649">
        <v>1</v>
      </c>
      <c r="T95" s="649">
        <v>1</v>
      </c>
      <c r="U95" s="649">
        <v>3</v>
      </c>
      <c r="V95" s="652" t="s">
        <v>694</v>
      </c>
    </row>
    <row r="96" spans="1:22" ht="35.25" customHeight="1" x14ac:dyDescent="0.2">
      <c r="A96" s="650">
        <v>95</v>
      </c>
      <c r="B96" s="654" t="s">
        <v>101</v>
      </c>
      <c r="C96" s="709" t="s">
        <v>340</v>
      </c>
      <c r="D96" s="709" t="s">
        <v>693</v>
      </c>
      <c r="E96" s="654"/>
      <c r="F96" s="654" t="s">
        <v>692</v>
      </c>
      <c r="G96" s="708">
        <v>24716</v>
      </c>
      <c r="H96" s="653">
        <v>24716</v>
      </c>
      <c r="I96" s="650">
        <v>1</v>
      </c>
      <c r="J96" s="652"/>
      <c r="K96" s="707">
        <v>80</v>
      </c>
      <c r="L96" s="651">
        <v>76</v>
      </c>
      <c r="M96" s="650">
        <v>29</v>
      </c>
      <c r="N96" s="650">
        <v>2</v>
      </c>
      <c r="O96" s="650" t="s">
        <v>310</v>
      </c>
      <c r="P96" s="649">
        <v>1</v>
      </c>
      <c r="Q96" s="649">
        <v>6</v>
      </c>
      <c r="R96" s="649">
        <v>1</v>
      </c>
      <c r="S96" s="649">
        <v>1</v>
      </c>
      <c r="T96" s="649">
        <v>1</v>
      </c>
      <c r="U96" s="649">
        <v>3</v>
      </c>
      <c r="V96" s="652" t="s">
        <v>1035</v>
      </c>
    </row>
    <row r="97" spans="1:22" ht="35.25" customHeight="1" x14ac:dyDescent="0.2">
      <c r="A97" s="650">
        <v>96</v>
      </c>
      <c r="B97" s="654" t="s">
        <v>101</v>
      </c>
      <c r="C97" s="709" t="s">
        <v>691</v>
      </c>
      <c r="D97" s="709" t="s">
        <v>690</v>
      </c>
      <c r="E97" s="654"/>
      <c r="F97" s="654" t="s">
        <v>689</v>
      </c>
      <c r="G97" s="708">
        <v>44425</v>
      </c>
      <c r="H97" s="653">
        <v>33298</v>
      </c>
      <c r="I97" s="650">
        <v>1</v>
      </c>
      <c r="J97" s="652"/>
      <c r="K97" s="707">
        <v>1090</v>
      </c>
      <c r="L97" s="651">
        <v>0</v>
      </c>
      <c r="M97" s="650">
        <v>792</v>
      </c>
      <c r="N97" s="650">
        <v>15</v>
      </c>
      <c r="O97" s="650" t="s">
        <v>310</v>
      </c>
      <c r="P97" s="649">
        <v>1</v>
      </c>
      <c r="Q97" s="649">
        <v>6</v>
      </c>
      <c r="R97" s="649">
        <v>1</v>
      </c>
      <c r="S97" s="649">
        <v>1</v>
      </c>
      <c r="T97" s="649">
        <v>1</v>
      </c>
      <c r="U97" s="649">
        <v>3</v>
      </c>
      <c r="V97" s="652" t="s">
        <v>688</v>
      </c>
    </row>
    <row r="98" spans="1:22" ht="35.25" customHeight="1" x14ac:dyDescent="0.2">
      <c r="A98" s="650">
        <v>97</v>
      </c>
      <c r="B98" s="654" t="s">
        <v>101</v>
      </c>
      <c r="C98" s="709" t="s">
        <v>687</v>
      </c>
      <c r="D98" s="709" t="s">
        <v>686</v>
      </c>
      <c r="E98" s="654"/>
      <c r="F98" s="654" t="s">
        <v>685</v>
      </c>
      <c r="G98" s="708">
        <v>37599</v>
      </c>
      <c r="H98" s="653">
        <v>35735</v>
      </c>
      <c r="I98" s="650">
        <v>1</v>
      </c>
      <c r="J98" s="652"/>
      <c r="K98" s="707">
        <v>350</v>
      </c>
      <c r="L98" s="651">
        <v>0</v>
      </c>
      <c r="M98" s="650">
        <v>88</v>
      </c>
      <c r="N98" s="650">
        <v>1</v>
      </c>
      <c r="O98" s="650" t="s">
        <v>310</v>
      </c>
      <c r="P98" s="649">
        <v>1</v>
      </c>
      <c r="Q98" s="649">
        <v>6</v>
      </c>
      <c r="R98" s="649">
        <v>3</v>
      </c>
      <c r="S98" s="649">
        <v>1</v>
      </c>
      <c r="T98" s="649">
        <v>1</v>
      </c>
      <c r="U98" s="649">
        <v>3</v>
      </c>
      <c r="V98" s="652" t="s">
        <v>1034</v>
      </c>
    </row>
    <row r="99" spans="1:22" ht="35.25" customHeight="1" x14ac:dyDescent="0.2">
      <c r="A99" s="650">
        <v>98</v>
      </c>
      <c r="B99" s="654" t="s">
        <v>101</v>
      </c>
      <c r="C99" s="709" t="s">
        <v>684</v>
      </c>
      <c r="D99" s="709" t="s">
        <v>683</v>
      </c>
      <c r="E99" s="654"/>
      <c r="F99" s="654" t="s">
        <v>682</v>
      </c>
      <c r="G99" s="708">
        <v>39570</v>
      </c>
      <c r="H99" s="653">
        <v>39584</v>
      </c>
      <c r="I99" s="650">
        <v>1</v>
      </c>
      <c r="J99" s="652"/>
      <c r="K99" s="707">
        <v>300</v>
      </c>
      <c r="L99" s="651">
        <v>0</v>
      </c>
      <c r="M99" s="650">
        <v>45</v>
      </c>
      <c r="N99" s="650">
        <v>1</v>
      </c>
      <c r="O99" s="650" t="s">
        <v>310</v>
      </c>
      <c r="P99" s="649">
        <v>1</v>
      </c>
      <c r="Q99" s="649">
        <v>6</v>
      </c>
      <c r="R99" s="649">
        <v>3</v>
      </c>
      <c r="S99" s="649">
        <v>1</v>
      </c>
      <c r="T99" s="649">
        <v>1</v>
      </c>
      <c r="U99" s="649">
        <v>3</v>
      </c>
      <c r="V99" s="652" t="s">
        <v>1034</v>
      </c>
    </row>
    <row r="100" spans="1:22" ht="35.25" customHeight="1" x14ac:dyDescent="0.2">
      <c r="A100" s="650">
        <v>99</v>
      </c>
      <c r="B100" s="654" t="s">
        <v>1033</v>
      </c>
      <c r="C100" s="709" t="s">
        <v>1032</v>
      </c>
      <c r="D100" s="709" t="s">
        <v>1032</v>
      </c>
      <c r="E100" s="654"/>
      <c r="F100" s="654" t="s">
        <v>1031</v>
      </c>
      <c r="G100" s="708">
        <v>26451</v>
      </c>
      <c r="H100" s="653">
        <v>27061</v>
      </c>
      <c r="I100" s="650"/>
      <c r="J100" s="652" t="s">
        <v>1030</v>
      </c>
      <c r="K100" s="707">
        <v>2800</v>
      </c>
      <c r="L100" s="651">
        <v>3300</v>
      </c>
      <c r="M100" s="650">
        <v>2000</v>
      </c>
      <c r="N100" s="650">
        <v>16</v>
      </c>
      <c r="O100" s="652" t="s">
        <v>1029</v>
      </c>
      <c r="P100" s="649">
        <v>3</v>
      </c>
      <c r="Q100" s="649">
        <v>2</v>
      </c>
      <c r="R100" s="649">
        <v>3</v>
      </c>
      <c r="S100" s="649">
        <v>1</v>
      </c>
      <c r="T100" s="649">
        <v>1</v>
      </c>
      <c r="U100" s="649">
        <v>3</v>
      </c>
      <c r="V100" s="652" t="s">
        <v>1028</v>
      </c>
    </row>
  </sheetData>
  <autoFilter ref="A2:V100"/>
  <phoneticPr fontId="4"/>
  <dataValidations count="43">
    <dataValidation imeMode="off" allowBlank="1" showInputMessage="1" showErrorMessage="1" promptTitle="施設名" prompt="専用水道を設置している工場・事業場の名称を入力。_x000a_国の設置する専用水道の場合は、「国の施設」欄に1を入力してください。" sqref="D3:D100 IZ3:IZ100 SV3:SV100 ACR3:ACR100 AMN3:AMN100 AWJ3:AWJ100 BGF3:BGF100 BQB3:BQB100 BZX3:BZX100 CJT3:CJT100 CTP3:CTP100 DDL3:DDL100 DNH3:DNH100 DXD3:DXD100 EGZ3:EGZ100 EQV3:EQV100 FAR3:FAR100 FKN3:FKN100 FUJ3:FUJ100 GEF3:GEF100 GOB3:GOB100 GXX3:GXX100 HHT3:HHT100 HRP3:HRP100 IBL3:IBL100 ILH3:ILH100 IVD3:IVD100 JEZ3:JEZ100 JOV3:JOV100 JYR3:JYR100 KIN3:KIN100 KSJ3:KSJ100 LCF3:LCF100 LMB3:LMB100 LVX3:LVX100 MFT3:MFT100 MPP3:MPP100 MZL3:MZL100 NJH3:NJH100 NTD3:NTD100 OCZ3:OCZ100 OMV3:OMV100 OWR3:OWR100 PGN3:PGN100 PQJ3:PQJ100 QAF3:QAF100 QKB3:QKB100 QTX3:QTX100 RDT3:RDT100 RNP3:RNP100 RXL3:RXL100 SHH3:SHH100 SRD3:SRD100 TAZ3:TAZ100 TKV3:TKV100 TUR3:TUR100 UEN3:UEN100 UOJ3:UOJ100 UYF3:UYF100 VIB3:VIB100 VRX3:VRX100 WBT3:WBT100 WLP3:WLP100 WVL3:WVL100 D65539:D65636 IZ65539:IZ65636 SV65539:SV65636 ACR65539:ACR65636 AMN65539:AMN65636 AWJ65539:AWJ65636 BGF65539:BGF65636 BQB65539:BQB65636 BZX65539:BZX65636 CJT65539:CJT65636 CTP65539:CTP65636 DDL65539:DDL65636 DNH65539:DNH65636 DXD65539:DXD65636 EGZ65539:EGZ65636 EQV65539:EQV65636 FAR65539:FAR65636 FKN65539:FKN65636 FUJ65539:FUJ65636 GEF65539:GEF65636 GOB65539:GOB65636 GXX65539:GXX65636 HHT65539:HHT65636 HRP65539:HRP65636 IBL65539:IBL65636 ILH65539:ILH65636 IVD65539:IVD65636 JEZ65539:JEZ65636 JOV65539:JOV65636 JYR65539:JYR65636 KIN65539:KIN65636 KSJ65539:KSJ65636 LCF65539:LCF65636 LMB65539:LMB65636 LVX65539:LVX65636 MFT65539:MFT65636 MPP65539:MPP65636 MZL65539:MZL65636 NJH65539:NJH65636 NTD65539:NTD65636 OCZ65539:OCZ65636 OMV65539:OMV65636 OWR65539:OWR65636 PGN65539:PGN65636 PQJ65539:PQJ65636 QAF65539:QAF65636 QKB65539:QKB65636 QTX65539:QTX65636 RDT65539:RDT65636 RNP65539:RNP65636 RXL65539:RXL65636 SHH65539:SHH65636 SRD65539:SRD65636 TAZ65539:TAZ65636 TKV65539:TKV65636 TUR65539:TUR65636 UEN65539:UEN65636 UOJ65539:UOJ65636 UYF65539:UYF65636 VIB65539:VIB65636 VRX65539:VRX65636 WBT65539:WBT65636 WLP65539:WLP65636 WVL65539:WVL65636 D131075:D131172 IZ131075:IZ131172 SV131075:SV131172 ACR131075:ACR131172 AMN131075:AMN131172 AWJ131075:AWJ131172 BGF131075:BGF131172 BQB131075:BQB131172 BZX131075:BZX131172 CJT131075:CJT131172 CTP131075:CTP131172 DDL131075:DDL131172 DNH131075:DNH131172 DXD131075:DXD131172 EGZ131075:EGZ131172 EQV131075:EQV131172 FAR131075:FAR131172 FKN131075:FKN131172 FUJ131075:FUJ131172 GEF131075:GEF131172 GOB131075:GOB131172 GXX131075:GXX131172 HHT131075:HHT131172 HRP131075:HRP131172 IBL131075:IBL131172 ILH131075:ILH131172 IVD131075:IVD131172 JEZ131075:JEZ131172 JOV131075:JOV131172 JYR131075:JYR131172 KIN131075:KIN131172 KSJ131075:KSJ131172 LCF131075:LCF131172 LMB131075:LMB131172 LVX131075:LVX131172 MFT131075:MFT131172 MPP131075:MPP131172 MZL131075:MZL131172 NJH131075:NJH131172 NTD131075:NTD131172 OCZ131075:OCZ131172 OMV131075:OMV131172 OWR131075:OWR131172 PGN131075:PGN131172 PQJ131075:PQJ131172 QAF131075:QAF131172 QKB131075:QKB131172 QTX131075:QTX131172 RDT131075:RDT131172 RNP131075:RNP131172 RXL131075:RXL131172 SHH131075:SHH131172 SRD131075:SRD131172 TAZ131075:TAZ131172 TKV131075:TKV131172 TUR131075:TUR131172 UEN131075:UEN131172 UOJ131075:UOJ131172 UYF131075:UYF131172 VIB131075:VIB131172 VRX131075:VRX131172 WBT131075:WBT131172 WLP131075:WLP131172 WVL131075:WVL131172 D196611:D196708 IZ196611:IZ196708 SV196611:SV196708 ACR196611:ACR196708 AMN196611:AMN196708 AWJ196611:AWJ196708 BGF196611:BGF196708 BQB196611:BQB196708 BZX196611:BZX196708 CJT196611:CJT196708 CTP196611:CTP196708 DDL196611:DDL196708 DNH196611:DNH196708 DXD196611:DXD196708 EGZ196611:EGZ196708 EQV196611:EQV196708 FAR196611:FAR196708 FKN196611:FKN196708 FUJ196611:FUJ196708 GEF196611:GEF196708 GOB196611:GOB196708 GXX196611:GXX196708 HHT196611:HHT196708 HRP196611:HRP196708 IBL196611:IBL196708 ILH196611:ILH196708 IVD196611:IVD196708 JEZ196611:JEZ196708 JOV196611:JOV196708 JYR196611:JYR196708 KIN196611:KIN196708 KSJ196611:KSJ196708 LCF196611:LCF196708 LMB196611:LMB196708 LVX196611:LVX196708 MFT196611:MFT196708 MPP196611:MPP196708 MZL196611:MZL196708 NJH196611:NJH196708 NTD196611:NTD196708 OCZ196611:OCZ196708 OMV196611:OMV196708 OWR196611:OWR196708 PGN196611:PGN196708 PQJ196611:PQJ196708 QAF196611:QAF196708 QKB196611:QKB196708 QTX196611:QTX196708 RDT196611:RDT196708 RNP196611:RNP196708 RXL196611:RXL196708 SHH196611:SHH196708 SRD196611:SRD196708 TAZ196611:TAZ196708 TKV196611:TKV196708 TUR196611:TUR196708 UEN196611:UEN196708 UOJ196611:UOJ196708 UYF196611:UYF196708 VIB196611:VIB196708 VRX196611:VRX196708 WBT196611:WBT196708 WLP196611:WLP196708 WVL196611:WVL196708 D262147:D262244 IZ262147:IZ262244 SV262147:SV262244 ACR262147:ACR262244 AMN262147:AMN262244 AWJ262147:AWJ262244 BGF262147:BGF262244 BQB262147:BQB262244 BZX262147:BZX262244 CJT262147:CJT262244 CTP262147:CTP262244 DDL262147:DDL262244 DNH262147:DNH262244 DXD262147:DXD262244 EGZ262147:EGZ262244 EQV262147:EQV262244 FAR262147:FAR262244 FKN262147:FKN262244 FUJ262147:FUJ262244 GEF262147:GEF262244 GOB262147:GOB262244 GXX262147:GXX262244 HHT262147:HHT262244 HRP262147:HRP262244 IBL262147:IBL262244 ILH262147:ILH262244 IVD262147:IVD262244 JEZ262147:JEZ262244 JOV262147:JOV262244 JYR262147:JYR262244 KIN262147:KIN262244 KSJ262147:KSJ262244 LCF262147:LCF262244 LMB262147:LMB262244 LVX262147:LVX262244 MFT262147:MFT262244 MPP262147:MPP262244 MZL262147:MZL262244 NJH262147:NJH262244 NTD262147:NTD262244 OCZ262147:OCZ262244 OMV262147:OMV262244 OWR262147:OWR262244 PGN262147:PGN262244 PQJ262147:PQJ262244 QAF262147:QAF262244 QKB262147:QKB262244 QTX262147:QTX262244 RDT262147:RDT262244 RNP262147:RNP262244 RXL262147:RXL262244 SHH262147:SHH262244 SRD262147:SRD262244 TAZ262147:TAZ262244 TKV262147:TKV262244 TUR262147:TUR262244 UEN262147:UEN262244 UOJ262147:UOJ262244 UYF262147:UYF262244 VIB262147:VIB262244 VRX262147:VRX262244 WBT262147:WBT262244 WLP262147:WLP262244 WVL262147:WVL262244 D327683:D327780 IZ327683:IZ327780 SV327683:SV327780 ACR327683:ACR327780 AMN327683:AMN327780 AWJ327683:AWJ327780 BGF327683:BGF327780 BQB327683:BQB327780 BZX327683:BZX327780 CJT327683:CJT327780 CTP327683:CTP327780 DDL327683:DDL327780 DNH327683:DNH327780 DXD327683:DXD327780 EGZ327683:EGZ327780 EQV327683:EQV327780 FAR327683:FAR327780 FKN327683:FKN327780 FUJ327683:FUJ327780 GEF327683:GEF327780 GOB327683:GOB327780 GXX327683:GXX327780 HHT327683:HHT327780 HRP327683:HRP327780 IBL327683:IBL327780 ILH327683:ILH327780 IVD327683:IVD327780 JEZ327683:JEZ327780 JOV327683:JOV327780 JYR327683:JYR327780 KIN327683:KIN327780 KSJ327683:KSJ327780 LCF327683:LCF327780 LMB327683:LMB327780 LVX327683:LVX327780 MFT327683:MFT327780 MPP327683:MPP327780 MZL327683:MZL327780 NJH327683:NJH327780 NTD327683:NTD327780 OCZ327683:OCZ327780 OMV327683:OMV327780 OWR327683:OWR327780 PGN327683:PGN327780 PQJ327683:PQJ327780 QAF327683:QAF327780 QKB327683:QKB327780 QTX327683:QTX327780 RDT327683:RDT327780 RNP327683:RNP327780 RXL327683:RXL327780 SHH327683:SHH327780 SRD327683:SRD327780 TAZ327683:TAZ327780 TKV327683:TKV327780 TUR327683:TUR327780 UEN327683:UEN327780 UOJ327683:UOJ327780 UYF327683:UYF327780 VIB327683:VIB327780 VRX327683:VRX327780 WBT327683:WBT327780 WLP327683:WLP327780 WVL327683:WVL327780 D393219:D393316 IZ393219:IZ393316 SV393219:SV393316 ACR393219:ACR393316 AMN393219:AMN393316 AWJ393219:AWJ393316 BGF393219:BGF393316 BQB393219:BQB393316 BZX393219:BZX393316 CJT393219:CJT393316 CTP393219:CTP393316 DDL393219:DDL393316 DNH393219:DNH393316 DXD393219:DXD393316 EGZ393219:EGZ393316 EQV393219:EQV393316 FAR393219:FAR393316 FKN393219:FKN393316 FUJ393219:FUJ393316 GEF393219:GEF393316 GOB393219:GOB393316 GXX393219:GXX393316 HHT393219:HHT393316 HRP393219:HRP393316 IBL393219:IBL393316 ILH393219:ILH393316 IVD393219:IVD393316 JEZ393219:JEZ393316 JOV393219:JOV393316 JYR393219:JYR393316 KIN393219:KIN393316 KSJ393219:KSJ393316 LCF393219:LCF393316 LMB393219:LMB393316 LVX393219:LVX393316 MFT393219:MFT393316 MPP393219:MPP393316 MZL393219:MZL393316 NJH393219:NJH393316 NTD393219:NTD393316 OCZ393219:OCZ393316 OMV393219:OMV393316 OWR393219:OWR393316 PGN393219:PGN393316 PQJ393219:PQJ393316 QAF393219:QAF393316 QKB393219:QKB393316 QTX393219:QTX393316 RDT393219:RDT393316 RNP393219:RNP393316 RXL393219:RXL393316 SHH393219:SHH393316 SRD393219:SRD393316 TAZ393219:TAZ393316 TKV393219:TKV393316 TUR393219:TUR393316 UEN393219:UEN393316 UOJ393219:UOJ393316 UYF393219:UYF393316 VIB393219:VIB393316 VRX393219:VRX393316 WBT393219:WBT393316 WLP393219:WLP393316 WVL393219:WVL393316 D458755:D458852 IZ458755:IZ458852 SV458755:SV458852 ACR458755:ACR458852 AMN458755:AMN458852 AWJ458755:AWJ458852 BGF458755:BGF458852 BQB458755:BQB458852 BZX458755:BZX458852 CJT458755:CJT458852 CTP458755:CTP458852 DDL458755:DDL458852 DNH458755:DNH458852 DXD458755:DXD458852 EGZ458755:EGZ458852 EQV458755:EQV458852 FAR458755:FAR458852 FKN458755:FKN458852 FUJ458755:FUJ458852 GEF458755:GEF458852 GOB458755:GOB458852 GXX458755:GXX458852 HHT458755:HHT458852 HRP458755:HRP458852 IBL458755:IBL458852 ILH458755:ILH458852 IVD458755:IVD458852 JEZ458755:JEZ458852 JOV458755:JOV458852 JYR458755:JYR458852 KIN458755:KIN458852 KSJ458755:KSJ458852 LCF458755:LCF458852 LMB458755:LMB458852 LVX458755:LVX458852 MFT458755:MFT458852 MPP458755:MPP458852 MZL458755:MZL458852 NJH458755:NJH458852 NTD458755:NTD458852 OCZ458755:OCZ458852 OMV458755:OMV458852 OWR458755:OWR458852 PGN458755:PGN458852 PQJ458755:PQJ458852 QAF458755:QAF458852 QKB458755:QKB458852 QTX458755:QTX458852 RDT458755:RDT458852 RNP458755:RNP458852 RXL458755:RXL458852 SHH458755:SHH458852 SRD458755:SRD458852 TAZ458755:TAZ458852 TKV458755:TKV458852 TUR458755:TUR458852 UEN458755:UEN458852 UOJ458755:UOJ458852 UYF458755:UYF458852 VIB458755:VIB458852 VRX458755:VRX458852 WBT458755:WBT458852 WLP458755:WLP458852 WVL458755:WVL458852 D524291:D524388 IZ524291:IZ524388 SV524291:SV524388 ACR524291:ACR524388 AMN524291:AMN524388 AWJ524291:AWJ524388 BGF524291:BGF524388 BQB524291:BQB524388 BZX524291:BZX524388 CJT524291:CJT524388 CTP524291:CTP524388 DDL524291:DDL524388 DNH524291:DNH524388 DXD524291:DXD524388 EGZ524291:EGZ524388 EQV524291:EQV524388 FAR524291:FAR524388 FKN524291:FKN524388 FUJ524291:FUJ524388 GEF524291:GEF524388 GOB524291:GOB524388 GXX524291:GXX524388 HHT524291:HHT524388 HRP524291:HRP524388 IBL524291:IBL524388 ILH524291:ILH524388 IVD524291:IVD524388 JEZ524291:JEZ524388 JOV524291:JOV524388 JYR524291:JYR524388 KIN524291:KIN524388 KSJ524291:KSJ524388 LCF524291:LCF524388 LMB524291:LMB524388 LVX524291:LVX524388 MFT524291:MFT524388 MPP524291:MPP524388 MZL524291:MZL524388 NJH524291:NJH524388 NTD524291:NTD524388 OCZ524291:OCZ524388 OMV524291:OMV524388 OWR524291:OWR524388 PGN524291:PGN524388 PQJ524291:PQJ524388 QAF524291:QAF524388 QKB524291:QKB524388 QTX524291:QTX524388 RDT524291:RDT524388 RNP524291:RNP524388 RXL524291:RXL524388 SHH524291:SHH524388 SRD524291:SRD524388 TAZ524291:TAZ524388 TKV524291:TKV524388 TUR524291:TUR524388 UEN524291:UEN524388 UOJ524291:UOJ524388 UYF524291:UYF524388 VIB524291:VIB524388 VRX524291:VRX524388 WBT524291:WBT524388 WLP524291:WLP524388 WVL524291:WVL524388 D589827:D589924 IZ589827:IZ589924 SV589827:SV589924 ACR589827:ACR589924 AMN589827:AMN589924 AWJ589827:AWJ589924 BGF589827:BGF589924 BQB589827:BQB589924 BZX589827:BZX589924 CJT589827:CJT589924 CTP589827:CTP589924 DDL589827:DDL589924 DNH589827:DNH589924 DXD589827:DXD589924 EGZ589827:EGZ589924 EQV589827:EQV589924 FAR589827:FAR589924 FKN589827:FKN589924 FUJ589827:FUJ589924 GEF589827:GEF589924 GOB589827:GOB589924 GXX589827:GXX589924 HHT589827:HHT589924 HRP589827:HRP589924 IBL589827:IBL589924 ILH589827:ILH589924 IVD589827:IVD589924 JEZ589827:JEZ589924 JOV589827:JOV589924 JYR589827:JYR589924 KIN589827:KIN589924 KSJ589827:KSJ589924 LCF589827:LCF589924 LMB589827:LMB589924 LVX589827:LVX589924 MFT589827:MFT589924 MPP589827:MPP589924 MZL589827:MZL589924 NJH589827:NJH589924 NTD589827:NTD589924 OCZ589827:OCZ589924 OMV589827:OMV589924 OWR589827:OWR589924 PGN589827:PGN589924 PQJ589827:PQJ589924 QAF589827:QAF589924 QKB589827:QKB589924 QTX589827:QTX589924 RDT589827:RDT589924 RNP589827:RNP589924 RXL589827:RXL589924 SHH589827:SHH589924 SRD589827:SRD589924 TAZ589827:TAZ589924 TKV589827:TKV589924 TUR589827:TUR589924 UEN589827:UEN589924 UOJ589827:UOJ589924 UYF589827:UYF589924 VIB589827:VIB589924 VRX589827:VRX589924 WBT589827:WBT589924 WLP589827:WLP589924 WVL589827:WVL589924 D655363:D655460 IZ655363:IZ655460 SV655363:SV655460 ACR655363:ACR655460 AMN655363:AMN655460 AWJ655363:AWJ655460 BGF655363:BGF655460 BQB655363:BQB655460 BZX655363:BZX655460 CJT655363:CJT655460 CTP655363:CTP655460 DDL655363:DDL655460 DNH655363:DNH655460 DXD655363:DXD655460 EGZ655363:EGZ655460 EQV655363:EQV655460 FAR655363:FAR655460 FKN655363:FKN655460 FUJ655363:FUJ655460 GEF655363:GEF655460 GOB655363:GOB655460 GXX655363:GXX655460 HHT655363:HHT655460 HRP655363:HRP655460 IBL655363:IBL655460 ILH655363:ILH655460 IVD655363:IVD655460 JEZ655363:JEZ655460 JOV655363:JOV655460 JYR655363:JYR655460 KIN655363:KIN655460 KSJ655363:KSJ655460 LCF655363:LCF655460 LMB655363:LMB655460 LVX655363:LVX655460 MFT655363:MFT655460 MPP655363:MPP655460 MZL655363:MZL655460 NJH655363:NJH655460 NTD655363:NTD655460 OCZ655363:OCZ655460 OMV655363:OMV655460 OWR655363:OWR655460 PGN655363:PGN655460 PQJ655363:PQJ655460 QAF655363:QAF655460 QKB655363:QKB655460 QTX655363:QTX655460 RDT655363:RDT655460 RNP655363:RNP655460 RXL655363:RXL655460 SHH655363:SHH655460 SRD655363:SRD655460 TAZ655363:TAZ655460 TKV655363:TKV655460 TUR655363:TUR655460 UEN655363:UEN655460 UOJ655363:UOJ655460 UYF655363:UYF655460 VIB655363:VIB655460 VRX655363:VRX655460 WBT655363:WBT655460 WLP655363:WLP655460 WVL655363:WVL655460 D720899:D720996 IZ720899:IZ720996 SV720899:SV720996 ACR720899:ACR720996 AMN720899:AMN720996 AWJ720899:AWJ720996 BGF720899:BGF720996 BQB720899:BQB720996 BZX720899:BZX720996 CJT720899:CJT720996 CTP720899:CTP720996 DDL720899:DDL720996 DNH720899:DNH720996 DXD720899:DXD720996 EGZ720899:EGZ720996 EQV720899:EQV720996 FAR720899:FAR720996 FKN720899:FKN720996 FUJ720899:FUJ720996 GEF720899:GEF720996 GOB720899:GOB720996 GXX720899:GXX720996 HHT720899:HHT720996 HRP720899:HRP720996 IBL720899:IBL720996 ILH720899:ILH720996 IVD720899:IVD720996 JEZ720899:JEZ720996 JOV720899:JOV720996 JYR720899:JYR720996 KIN720899:KIN720996 KSJ720899:KSJ720996 LCF720899:LCF720996 LMB720899:LMB720996 LVX720899:LVX720996 MFT720899:MFT720996 MPP720899:MPP720996 MZL720899:MZL720996 NJH720899:NJH720996 NTD720899:NTD720996 OCZ720899:OCZ720996 OMV720899:OMV720996 OWR720899:OWR720996 PGN720899:PGN720996 PQJ720899:PQJ720996 QAF720899:QAF720996 QKB720899:QKB720996 QTX720899:QTX720996 RDT720899:RDT720996 RNP720899:RNP720996 RXL720899:RXL720996 SHH720899:SHH720996 SRD720899:SRD720996 TAZ720899:TAZ720996 TKV720899:TKV720996 TUR720899:TUR720996 UEN720899:UEN720996 UOJ720899:UOJ720996 UYF720899:UYF720996 VIB720899:VIB720996 VRX720899:VRX720996 WBT720899:WBT720996 WLP720899:WLP720996 WVL720899:WVL720996 D786435:D786532 IZ786435:IZ786532 SV786435:SV786532 ACR786435:ACR786532 AMN786435:AMN786532 AWJ786435:AWJ786532 BGF786435:BGF786532 BQB786435:BQB786532 BZX786435:BZX786532 CJT786435:CJT786532 CTP786435:CTP786532 DDL786435:DDL786532 DNH786435:DNH786532 DXD786435:DXD786532 EGZ786435:EGZ786532 EQV786435:EQV786532 FAR786435:FAR786532 FKN786435:FKN786532 FUJ786435:FUJ786532 GEF786435:GEF786532 GOB786435:GOB786532 GXX786435:GXX786532 HHT786435:HHT786532 HRP786435:HRP786532 IBL786435:IBL786532 ILH786435:ILH786532 IVD786435:IVD786532 JEZ786435:JEZ786532 JOV786435:JOV786532 JYR786435:JYR786532 KIN786435:KIN786532 KSJ786435:KSJ786532 LCF786435:LCF786532 LMB786435:LMB786532 LVX786435:LVX786532 MFT786435:MFT786532 MPP786435:MPP786532 MZL786435:MZL786532 NJH786435:NJH786532 NTD786435:NTD786532 OCZ786435:OCZ786532 OMV786435:OMV786532 OWR786435:OWR786532 PGN786435:PGN786532 PQJ786435:PQJ786532 QAF786435:QAF786532 QKB786435:QKB786532 QTX786435:QTX786532 RDT786435:RDT786532 RNP786435:RNP786532 RXL786435:RXL786532 SHH786435:SHH786532 SRD786435:SRD786532 TAZ786435:TAZ786532 TKV786435:TKV786532 TUR786435:TUR786532 UEN786435:UEN786532 UOJ786435:UOJ786532 UYF786435:UYF786532 VIB786435:VIB786532 VRX786435:VRX786532 WBT786435:WBT786532 WLP786435:WLP786532 WVL786435:WVL786532 D851971:D852068 IZ851971:IZ852068 SV851971:SV852068 ACR851971:ACR852068 AMN851971:AMN852068 AWJ851971:AWJ852068 BGF851971:BGF852068 BQB851971:BQB852068 BZX851971:BZX852068 CJT851971:CJT852068 CTP851971:CTP852068 DDL851971:DDL852068 DNH851971:DNH852068 DXD851971:DXD852068 EGZ851971:EGZ852068 EQV851971:EQV852068 FAR851971:FAR852068 FKN851971:FKN852068 FUJ851971:FUJ852068 GEF851971:GEF852068 GOB851971:GOB852068 GXX851971:GXX852068 HHT851971:HHT852068 HRP851971:HRP852068 IBL851971:IBL852068 ILH851971:ILH852068 IVD851971:IVD852068 JEZ851971:JEZ852068 JOV851971:JOV852068 JYR851971:JYR852068 KIN851971:KIN852068 KSJ851971:KSJ852068 LCF851971:LCF852068 LMB851971:LMB852068 LVX851971:LVX852068 MFT851971:MFT852068 MPP851971:MPP852068 MZL851971:MZL852068 NJH851971:NJH852068 NTD851971:NTD852068 OCZ851971:OCZ852068 OMV851971:OMV852068 OWR851971:OWR852068 PGN851971:PGN852068 PQJ851971:PQJ852068 QAF851971:QAF852068 QKB851971:QKB852068 QTX851971:QTX852068 RDT851971:RDT852068 RNP851971:RNP852068 RXL851971:RXL852068 SHH851971:SHH852068 SRD851971:SRD852068 TAZ851971:TAZ852068 TKV851971:TKV852068 TUR851971:TUR852068 UEN851971:UEN852068 UOJ851971:UOJ852068 UYF851971:UYF852068 VIB851971:VIB852068 VRX851971:VRX852068 WBT851971:WBT852068 WLP851971:WLP852068 WVL851971:WVL852068 D917507:D917604 IZ917507:IZ917604 SV917507:SV917604 ACR917507:ACR917604 AMN917507:AMN917604 AWJ917507:AWJ917604 BGF917507:BGF917604 BQB917507:BQB917604 BZX917507:BZX917604 CJT917507:CJT917604 CTP917507:CTP917604 DDL917507:DDL917604 DNH917507:DNH917604 DXD917507:DXD917604 EGZ917507:EGZ917604 EQV917507:EQV917604 FAR917507:FAR917604 FKN917507:FKN917604 FUJ917507:FUJ917604 GEF917507:GEF917604 GOB917507:GOB917604 GXX917507:GXX917604 HHT917507:HHT917604 HRP917507:HRP917604 IBL917507:IBL917604 ILH917507:ILH917604 IVD917507:IVD917604 JEZ917507:JEZ917604 JOV917507:JOV917604 JYR917507:JYR917604 KIN917507:KIN917604 KSJ917507:KSJ917604 LCF917507:LCF917604 LMB917507:LMB917604 LVX917507:LVX917604 MFT917507:MFT917604 MPP917507:MPP917604 MZL917507:MZL917604 NJH917507:NJH917604 NTD917507:NTD917604 OCZ917507:OCZ917604 OMV917507:OMV917604 OWR917507:OWR917604 PGN917507:PGN917604 PQJ917507:PQJ917604 QAF917507:QAF917604 QKB917507:QKB917604 QTX917507:QTX917604 RDT917507:RDT917604 RNP917507:RNP917604 RXL917507:RXL917604 SHH917507:SHH917604 SRD917507:SRD917604 TAZ917507:TAZ917604 TKV917507:TKV917604 TUR917507:TUR917604 UEN917507:UEN917604 UOJ917507:UOJ917604 UYF917507:UYF917604 VIB917507:VIB917604 VRX917507:VRX917604 WBT917507:WBT917604 WLP917507:WLP917604 WVL917507:WVL917604 D983043:D983140 IZ983043:IZ983140 SV983043:SV983140 ACR983043:ACR983140 AMN983043:AMN983140 AWJ983043:AWJ983140 BGF983043:BGF983140 BQB983043:BQB983140 BZX983043:BZX983140 CJT983043:CJT983140 CTP983043:CTP983140 DDL983043:DDL983140 DNH983043:DNH983140 DXD983043:DXD983140 EGZ983043:EGZ983140 EQV983043:EQV983140 FAR983043:FAR983140 FKN983043:FKN983140 FUJ983043:FUJ983140 GEF983043:GEF983140 GOB983043:GOB983140 GXX983043:GXX983140 HHT983043:HHT983140 HRP983043:HRP983140 IBL983043:IBL983140 ILH983043:ILH983140 IVD983043:IVD983140 JEZ983043:JEZ983140 JOV983043:JOV983140 JYR983043:JYR983140 KIN983043:KIN983140 KSJ983043:KSJ983140 LCF983043:LCF983140 LMB983043:LMB983140 LVX983043:LVX983140 MFT983043:MFT983140 MPP983043:MPP983140 MZL983043:MZL983140 NJH983043:NJH983140 NTD983043:NTD983140 OCZ983043:OCZ983140 OMV983043:OMV983140 OWR983043:OWR983140 PGN983043:PGN983140 PQJ983043:PQJ983140 QAF983043:QAF983140 QKB983043:QKB983140 QTX983043:QTX983140 RDT983043:RDT983140 RNP983043:RNP983140 RXL983043:RXL983140 SHH983043:SHH983140 SRD983043:SRD983140 TAZ983043:TAZ983140 TKV983043:TKV983140 TUR983043:TUR983140 UEN983043:UEN983140 UOJ983043:UOJ983140 UYF983043:UYF983140 VIB983043:VIB983140 VRX983043:VRX983140 WBT983043:WBT983140 WLP983043:WLP983140 WVL983043:WVL983140"/>
    <dataValidation allowBlank="1" showInputMessage="1" showErrorMessage="1" promptTitle="市町村名" prompt="略さずに入力してください" sqref="B60 IX60 ST60 ACP60 AML60 AWH60 BGD60 BPZ60 BZV60 CJR60 CTN60 DDJ60 DNF60 DXB60 EGX60 EQT60 FAP60 FKL60 FUH60 GED60 GNZ60 GXV60 HHR60 HRN60 IBJ60 ILF60 IVB60 JEX60 JOT60 JYP60 KIL60 KSH60 LCD60 LLZ60 LVV60 MFR60 MPN60 MZJ60 NJF60 NTB60 OCX60 OMT60 OWP60 PGL60 PQH60 QAD60 QJZ60 QTV60 RDR60 RNN60 RXJ60 SHF60 SRB60 TAX60 TKT60 TUP60 UEL60 UOH60 UYD60 VHZ60 VRV60 WBR60 WLN60 WVJ60 B65596 IX65596 ST65596 ACP65596 AML65596 AWH65596 BGD65596 BPZ65596 BZV65596 CJR65596 CTN65596 DDJ65596 DNF65596 DXB65596 EGX65596 EQT65596 FAP65596 FKL65596 FUH65596 GED65596 GNZ65596 GXV65596 HHR65596 HRN65596 IBJ65596 ILF65596 IVB65596 JEX65596 JOT65596 JYP65596 KIL65596 KSH65596 LCD65596 LLZ65596 LVV65596 MFR65596 MPN65596 MZJ65596 NJF65596 NTB65596 OCX65596 OMT65596 OWP65596 PGL65596 PQH65596 QAD65596 QJZ65596 QTV65596 RDR65596 RNN65596 RXJ65596 SHF65596 SRB65596 TAX65596 TKT65596 TUP65596 UEL65596 UOH65596 UYD65596 VHZ65596 VRV65596 WBR65596 WLN65596 WVJ65596 B131132 IX131132 ST131132 ACP131132 AML131132 AWH131132 BGD131132 BPZ131132 BZV131132 CJR131132 CTN131132 DDJ131132 DNF131132 DXB131132 EGX131132 EQT131132 FAP131132 FKL131132 FUH131132 GED131132 GNZ131132 GXV131132 HHR131132 HRN131132 IBJ131132 ILF131132 IVB131132 JEX131132 JOT131132 JYP131132 KIL131132 KSH131132 LCD131132 LLZ131132 LVV131132 MFR131132 MPN131132 MZJ131132 NJF131132 NTB131132 OCX131132 OMT131132 OWP131132 PGL131132 PQH131132 QAD131132 QJZ131132 QTV131132 RDR131132 RNN131132 RXJ131132 SHF131132 SRB131132 TAX131132 TKT131132 TUP131132 UEL131132 UOH131132 UYD131132 VHZ131132 VRV131132 WBR131132 WLN131132 WVJ131132 B196668 IX196668 ST196668 ACP196668 AML196668 AWH196668 BGD196668 BPZ196668 BZV196668 CJR196668 CTN196668 DDJ196668 DNF196668 DXB196668 EGX196668 EQT196668 FAP196668 FKL196668 FUH196668 GED196668 GNZ196668 GXV196668 HHR196668 HRN196668 IBJ196668 ILF196668 IVB196668 JEX196668 JOT196668 JYP196668 KIL196668 KSH196668 LCD196668 LLZ196668 LVV196668 MFR196668 MPN196668 MZJ196668 NJF196668 NTB196668 OCX196668 OMT196668 OWP196668 PGL196668 PQH196668 QAD196668 QJZ196668 QTV196668 RDR196668 RNN196668 RXJ196668 SHF196668 SRB196668 TAX196668 TKT196668 TUP196668 UEL196668 UOH196668 UYD196668 VHZ196668 VRV196668 WBR196668 WLN196668 WVJ196668 B262204 IX262204 ST262204 ACP262204 AML262204 AWH262204 BGD262204 BPZ262204 BZV262204 CJR262204 CTN262204 DDJ262204 DNF262204 DXB262204 EGX262204 EQT262204 FAP262204 FKL262204 FUH262204 GED262204 GNZ262204 GXV262204 HHR262204 HRN262204 IBJ262204 ILF262204 IVB262204 JEX262204 JOT262204 JYP262204 KIL262204 KSH262204 LCD262204 LLZ262204 LVV262204 MFR262204 MPN262204 MZJ262204 NJF262204 NTB262204 OCX262204 OMT262204 OWP262204 PGL262204 PQH262204 QAD262204 QJZ262204 QTV262204 RDR262204 RNN262204 RXJ262204 SHF262204 SRB262204 TAX262204 TKT262204 TUP262204 UEL262204 UOH262204 UYD262204 VHZ262204 VRV262204 WBR262204 WLN262204 WVJ262204 B327740 IX327740 ST327740 ACP327740 AML327740 AWH327740 BGD327740 BPZ327740 BZV327740 CJR327740 CTN327740 DDJ327740 DNF327740 DXB327740 EGX327740 EQT327740 FAP327740 FKL327740 FUH327740 GED327740 GNZ327740 GXV327740 HHR327740 HRN327740 IBJ327740 ILF327740 IVB327740 JEX327740 JOT327740 JYP327740 KIL327740 KSH327740 LCD327740 LLZ327740 LVV327740 MFR327740 MPN327740 MZJ327740 NJF327740 NTB327740 OCX327740 OMT327740 OWP327740 PGL327740 PQH327740 QAD327740 QJZ327740 QTV327740 RDR327740 RNN327740 RXJ327740 SHF327740 SRB327740 TAX327740 TKT327740 TUP327740 UEL327740 UOH327740 UYD327740 VHZ327740 VRV327740 WBR327740 WLN327740 WVJ327740 B393276 IX393276 ST393276 ACP393276 AML393276 AWH393276 BGD393276 BPZ393276 BZV393276 CJR393276 CTN393276 DDJ393276 DNF393276 DXB393276 EGX393276 EQT393276 FAP393276 FKL393276 FUH393276 GED393276 GNZ393276 GXV393276 HHR393276 HRN393276 IBJ393276 ILF393276 IVB393276 JEX393276 JOT393276 JYP393276 KIL393276 KSH393276 LCD393276 LLZ393276 LVV393276 MFR393276 MPN393276 MZJ393276 NJF393276 NTB393276 OCX393276 OMT393276 OWP393276 PGL393276 PQH393276 QAD393276 QJZ393276 QTV393276 RDR393276 RNN393276 RXJ393276 SHF393276 SRB393276 TAX393276 TKT393276 TUP393276 UEL393276 UOH393276 UYD393276 VHZ393276 VRV393276 WBR393276 WLN393276 WVJ393276 B458812 IX458812 ST458812 ACP458812 AML458812 AWH458812 BGD458812 BPZ458812 BZV458812 CJR458812 CTN458812 DDJ458812 DNF458812 DXB458812 EGX458812 EQT458812 FAP458812 FKL458812 FUH458812 GED458812 GNZ458812 GXV458812 HHR458812 HRN458812 IBJ458812 ILF458812 IVB458812 JEX458812 JOT458812 JYP458812 KIL458812 KSH458812 LCD458812 LLZ458812 LVV458812 MFR458812 MPN458812 MZJ458812 NJF458812 NTB458812 OCX458812 OMT458812 OWP458812 PGL458812 PQH458812 QAD458812 QJZ458812 QTV458812 RDR458812 RNN458812 RXJ458812 SHF458812 SRB458812 TAX458812 TKT458812 TUP458812 UEL458812 UOH458812 UYD458812 VHZ458812 VRV458812 WBR458812 WLN458812 WVJ458812 B524348 IX524348 ST524348 ACP524348 AML524348 AWH524348 BGD524348 BPZ524348 BZV524348 CJR524348 CTN524348 DDJ524348 DNF524348 DXB524348 EGX524348 EQT524348 FAP524348 FKL524348 FUH524348 GED524348 GNZ524348 GXV524348 HHR524348 HRN524348 IBJ524348 ILF524348 IVB524348 JEX524348 JOT524348 JYP524348 KIL524348 KSH524348 LCD524348 LLZ524348 LVV524348 MFR524348 MPN524348 MZJ524348 NJF524348 NTB524348 OCX524348 OMT524348 OWP524348 PGL524348 PQH524348 QAD524348 QJZ524348 QTV524348 RDR524348 RNN524348 RXJ524348 SHF524348 SRB524348 TAX524348 TKT524348 TUP524348 UEL524348 UOH524348 UYD524348 VHZ524348 VRV524348 WBR524348 WLN524348 WVJ524348 B589884 IX589884 ST589884 ACP589884 AML589884 AWH589884 BGD589884 BPZ589884 BZV589884 CJR589884 CTN589884 DDJ589884 DNF589884 DXB589884 EGX589884 EQT589884 FAP589884 FKL589884 FUH589884 GED589884 GNZ589884 GXV589884 HHR589884 HRN589884 IBJ589884 ILF589884 IVB589884 JEX589884 JOT589884 JYP589884 KIL589884 KSH589884 LCD589884 LLZ589884 LVV589884 MFR589884 MPN589884 MZJ589884 NJF589884 NTB589884 OCX589884 OMT589884 OWP589884 PGL589884 PQH589884 QAD589884 QJZ589884 QTV589884 RDR589884 RNN589884 RXJ589884 SHF589884 SRB589884 TAX589884 TKT589884 TUP589884 UEL589884 UOH589884 UYD589884 VHZ589884 VRV589884 WBR589884 WLN589884 WVJ589884 B655420 IX655420 ST655420 ACP655420 AML655420 AWH655420 BGD655420 BPZ655420 BZV655420 CJR655420 CTN655420 DDJ655420 DNF655420 DXB655420 EGX655420 EQT655420 FAP655420 FKL655420 FUH655420 GED655420 GNZ655420 GXV655420 HHR655420 HRN655420 IBJ655420 ILF655420 IVB655420 JEX655420 JOT655420 JYP655420 KIL655420 KSH655420 LCD655420 LLZ655420 LVV655420 MFR655420 MPN655420 MZJ655420 NJF655420 NTB655420 OCX655420 OMT655420 OWP655420 PGL655420 PQH655420 QAD655420 QJZ655420 QTV655420 RDR655420 RNN655420 RXJ655420 SHF655420 SRB655420 TAX655420 TKT655420 TUP655420 UEL655420 UOH655420 UYD655420 VHZ655420 VRV655420 WBR655420 WLN655420 WVJ655420 B720956 IX720956 ST720956 ACP720956 AML720956 AWH720956 BGD720956 BPZ720956 BZV720956 CJR720956 CTN720956 DDJ720956 DNF720956 DXB720956 EGX720956 EQT720956 FAP720956 FKL720956 FUH720956 GED720956 GNZ720956 GXV720956 HHR720956 HRN720956 IBJ720956 ILF720956 IVB720956 JEX720956 JOT720956 JYP720956 KIL720956 KSH720956 LCD720956 LLZ720956 LVV720956 MFR720956 MPN720956 MZJ720956 NJF720956 NTB720956 OCX720956 OMT720956 OWP720956 PGL720956 PQH720956 QAD720956 QJZ720956 QTV720956 RDR720956 RNN720956 RXJ720956 SHF720956 SRB720956 TAX720956 TKT720956 TUP720956 UEL720956 UOH720956 UYD720956 VHZ720956 VRV720956 WBR720956 WLN720956 WVJ720956 B786492 IX786492 ST786492 ACP786492 AML786492 AWH786492 BGD786492 BPZ786492 BZV786492 CJR786492 CTN786492 DDJ786492 DNF786492 DXB786492 EGX786492 EQT786492 FAP786492 FKL786492 FUH786492 GED786492 GNZ786492 GXV786492 HHR786492 HRN786492 IBJ786492 ILF786492 IVB786492 JEX786492 JOT786492 JYP786492 KIL786492 KSH786492 LCD786492 LLZ786492 LVV786492 MFR786492 MPN786492 MZJ786492 NJF786492 NTB786492 OCX786492 OMT786492 OWP786492 PGL786492 PQH786492 QAD786492 QJZ786492 QTV786492 RDR786492 RNN786492 RXJ786492 SHF786492 SRB786492 TAX786492 TKT786492 TUP786492 UEL786492 UOH786492 UYD786492 VHZ786492 VRV786492 WBR786492 WLN786492 WVJ786492 B852028 IX852028 ST852028 ACP852028 AML852028 AWH852028 BGD852028 BPZ852028 BZV852028 CJR852028 CTN852028 DDJ852028 DNF852028 DXB852028 EGX852028 EQT852028 FAP852028 FKL852028 FUH852028 GED852028 GNZ852028 GXV852028 HHR852028 HRN852028 IBJ852028 ILF852028 IVB852028 JEX852028 JOT852028 JYP852028 KIL852028 KSH852028 LCD852028 LLZ852028 LVV852028 MFR852028 MPN852028 MZJ852028 NJF852028 NTB852028 OCX852028 OMT852028 OWP852028 PGL852028 PQH852028 QAD852028 QJZ852028 QTV852028 RDR852028 RNN852028 RXJ852028 SHF852028 SRB852028 TAX852028 TKT852028 TUP852028 UEL852028 UOH852028 UYD852028 VHZ852028 VRV852028 WBR852028 WLN852028 WVJ852028 B917564 IX917564 ST917564 ACP917564 AML917564 AWH917564 BGD917564 BPZ917564 BZV917564 CJR917564 CTN917564 DDJ917564 DNF917564 DXB917564 EGX917564 EQT917564 FAP917564 FKL917564 FUH917564 GED917564 GNZ917564 GXV917564 HHR917564 HRN917564 IBJ917564 ILF917564 IVB917564 JEX917564 JOT917564 JYP917564 KIL917564 KSH917564 LCD917564 LLZ917564 LVV917564 MFR917564 MPN917564 MZJ917564 NJF917564 NTB917564 OCX917564 OMT917564 OWP917564 PGL917564 PQH917564 QAD917564 QJZ917564 QTV917564 RDR917564 RNN917564 RXJ917564 SHF917564 SRB917564 TAX917564 TKT917564 TUP917564 UEL917564 UOH917564 UYD917564 VHZ917564 VRV917564 WBR917564 WLN917564 WVJ917564 B983100 IX983100 ST983100 ACP983100 AML983100 AWH983100 BGD983100 BPZ983100 BZV983100 CJR983100 CTN983100 DDJ983100 DNF983100 DXB983100 EGX983100 EQT983100 FAP983100 FKL983100 FUH983100 GED983100 GNZ983100 GXV983100 HHR983100 HRN983100 IBJ983100 ILF983100 IVB983100 JEX983100 JOT983100 JYP983100 KIL983100 KSH983100 LCD983100 LLZ983100 LVV983100 MFR983100 MPN983100 MZJ983100 NJF983100 NTB983100 OCX983100 OMT983100 OWP983100 PGL983100 PQH983100 QAD983100 QJZ983100 QTV983100 RDR983100 RNN983100 RXJ983100 SHF983100 SRB983100 TAX983100 TKT983100 TUP983100 UEL983100 UOH983100 UYD983100 VHZ983100 VRV983100 WBR983100 WLN983100 WVJ983100"/>
    <dataValidation allowBlank="1" showInputMessage="1" showErrorMessage="1" promptTitle="上簡水の名称" prompt="当該専用水道が上簡の給水区域内にある場合その名称を入力" sqref="J60 JF60 TB60 ACX60 AMT60 AWP60 BGL60 BQH60 CAD60 CJZ60 CTV60 DDR60 DNN60 DXJ60 EHF60 ERB60 FAX60 FKT60 FUP60 GEL60 GOH60 GYD60 HHZ60 HRV60 IBR60 ILN60 IVJ60 JFF60 JPB60 JYX60 KIT60 KSP60 LCL60 LMH60 LWD60 MFZ60 MPV60 MZR60 NJN60 NTJ60 ODF60 ONB60 OWX60 PGT60 PQP60 QAL60 QKH60 QUD60 RDZ60 RNV60 RXR60 SHN60 SRJ60 TBF60 TLB60 TUX60 UET60 UOP60 UYL60 VIH60 VSD60 WBZ60 WLV60 WVR60 J65596 JF65596 TB65596 ACX65596 AMT65596 AWP65596 BGL65596 BQH65596 CAD65596 CJZ65596 CTV65596 DDR65596 DNN65596 DXJ65596 EHF65596 ERB65596 FAX65596 FKT65596 FUP65596 GEL65596 GOH65596 GYD65596 HHZ65596 HRV65596 IBR65596 ILN65596 IVJ65596 JFF65596 JPB65596 JYX65596 KIT65596 KSP65596 LCL65596 LMH65596 LWD65596 MFZ65596 MPV65596 MZR65596 NJN65596 NTJ65596 ODF65596 ONB65596 OWX65596 PGT65596 PQP65596 QAL65596 QKH65596 QUD65596 RDZ65596 RNV65596 RXR65596 SHN65596 SRJ65596 TBF65596 TLB65596 TUX65596 UET65596 UOP65596 UYL65596 VIH65596 VSD65596 WBZ65596 WLV65596 WVR65596 J131132 JF131132 TB131132 ACX131132 AMT131132 AWP131132 BGL131132 BQH131132 CAD131132 CJZ131132 CTV131132 DDR131132 DNN131132 DXJ131132 EHF131132 ERB131132 FAX131132 FKT131132 FUP131132 GEL131132 GOH131132 GYD131132 HHZ131132 HRV131132 IBR131132 ILN131132 IVJ131132 JFF131132 JPB131132 JYX131132 KIT131132 KSP131132 LCL131132 LMH131132 LWD131132 MFZ131132 MPV131132 MZR131132 NJN131132 NTJ131132 ODF131132 ONB131132 OWX131132 PGT131132 PQP131132 QAL131132 QKH131132 QUD131132 RDZ131132 RNV131132 RXR131132 SHN131132 SRJ131132 TBF131132 TLB131132 TUX131132 UET131132 UOP131132 UYL131132 VIH131132 VSD131132 WBZ131132 WLV131132 WVR131132 J196668 JF196668 TB196668 ACX196668 AMT196668 AWP196668 BGL196668 BQH196668 CAD196668 CJZ196668 CTV196668 DDR196668 DNN196668 DXJ196668 EHF196668 ERB196668 FAX196668 FKT196668 FUP196668 GEL196668 GOH196668 GYD196668 HHZ196668 HRV196668 IBR196668 ILN196668 IVJ196668 JFF196668 JPB196668 JYX196668 KIT196668 KSP196668 LCL196668 LMH196668 LWD196668 MFZ196668 MPV196668 MZR196668 NJN196668 NTJ196668 ODF196668 ONB196668 OWX196668 PGT196668 PQP196668 QAL196668 QKH196668 QUD196668 RDZ196668 RNV196668 RXR196668 SHN196668 SRJ196668 TBF196668 TLB196668 TUX196668 UET196668 UOP196668 UYL196668 VIH196668 VSD196668 WBZ196668 WLV196668 WVR196668 J262204 JF262204 TB262204 ACX262204 AMT262204 AWP262204 BGL262204 BQH262204 CAD262204 CJZ262204 CTV262204 DDR262204 DNN262204 DXJ262204 EHF262204 ERB262204 FAX262204 FKT262204 FUP262204 GEL262204 GOH262204 GYD262204 HHZ262204 HRV262204 IBR262204 ILN262204 IVJ262204 JFF262204 JPB262204 JYX262204 KIT262204 KSP262204 LCL262204 LMH262204 LWD262204 MFZ262204 MPV262204 MZR262204 NJN262204 NTJ262204 ODF262204 ONB262204 OWX262204 PGT262204 PQP262204 QAL262204 QKH262204 QUD262204 RDZ262204 RNV262204 RXR262204 SHN262204 SRJ262204 TBF262204 TLB262204 TUX262204 UET262204 UOP262204 UYL262204 VIH262204 VSD262204 WBZ262204 WLV262204 WVR262204 J327740 JF327740 TB327740 ACX327740 AMT327740 AWP327740 BGL327740 BQH327740 CAD327740 CJZ327740 CTV327740 DDR327740 DNN327740 DXJ327740 EHF327740 ERB327740 FAX327740 FKT327740 FUP327740 GEL327740 GOH327740 GYD327740 HHZ327740 HRV327740 IBR327740 ILN327740 IVJ327740 JFF327740 JPB327740 JYX327740 KIT327740 KSP327740 LCL327740 LMH327740 LWD327740 MFZ327740 MPV327740 MZR327740 NJN327740 NTJ327740 ODF327740 ONB327740 OWX327740 PGT327740 PQP327740 QAL327740 QKH327740 QUD327740 RDZ327740 RNV327740 RXR327740 SHN327740 SRJ327740 TBF327740 TLB327740 TUX327740 UET327740 UOP327740 UYL327740 VIH327740 VSD327740 WBZ327740 WLV327740 WVR327740 J393276 JF393276 TB393276 ACX393276 AMT393276 AWP393276 BGL393276 BQH393276 CAD393276 CJZ393276 CTV393276 DDR393276 DNN393276 DXJ393276 EHF393276 ERB393276 FAX393276 FKT393276 FUP393276 GEL393276 GOH393276 GYD393276 HHZ393276 HRV393276 IBR393276 ILN393276 IVJ393276 JFF393276 JPB393276 JYX393276 KIT393276 KSP393276 LCL393276 LMH393276 LWD393276 MFZ393276 MPV393276 MZR393276 NJN393276 NTJ393276 ODF393276 ONB393276 OWX393276 PGT393276 PQP393276 QAL393276 QKH393276 QUD393276 RDZ393276 RNV393276 RXR393276 SHN393276 SRJ393276 TBF393276 TLB393276 TUX393276 UET393276 UOP393276 UYL393276 VIH393276 VSD393276 WBZ393276 WLV393276 WVR393276 J458812 JF458812 TB458812 ACX458812 AMT458812 AWP458812 BGL458812 BQH458812 CAD458812 CJZ458812 CTV458812 DDR458812 DNN458812 DXJ458812 EHF458812 ERB458812 FAX458812 FKT458812 FUP458812 GEL458812 GOH458812 GYD458812 HHZ458812 HRV458812 IBR458812 ILN458812 IVJ458812 JFF458812 JPB458812 JYX458812 KIT458812 KSP458812 LCL458812 LMH458812 LWD458812 MFZ458812 MPV458812 MZR458812 NJN458812 NTJ458812 ODF458812 ONB458812 OWX458812 PGT458812 PQP458812 QAL458812 QKH458812 QUD458812 RDZ458812 RNV458812 RXR458812 SHN458812 SRJ458812 TBF458812 TLB458812 TUX458812 UET458812 UOP458812 UYL458812 VIH458812 VSD458812 WBZ458812 WLV458812 WVR458812 J524348 JF524348 TB524348 ACX524348 AMT524348 AWP524348 BGL524348 BQH524348 CAD524348 CJZ524348 CTV524348 DDR524348 DNN524348 DXJ524348 EHF524348 ERB524348 FAX524348 FKT524348 FUP524348 GEL524348 GOH524348 GYD524348 HHZ524348 HRV524348 IBR524348 ILN524348 IVJ524348 JFF524348 JPB524348 JYX524348 KIT524348 KSP524348 LCL524348 LMH524348 LWD524348 MFZ524348 MPV524348 MZR524348 NJN524348 NTJ524348 ODF524348 ONB524348 OWX524348 PGT524348 PQP524348 QAL524348 QKH524348 QUD524348 RDZ524348 RNV524348 RXR524348 SHN524348 SRJ524348 TBF524348 TLB524348 TUX524348 UET524348 UOP524348 UYL524348 VIH524348 VSD524348 WBZ524348 WLV524348 WVR524348 J589884 JF589884 TB589884 ACX589884 AMT589884 AWP589884 BGL589884 BQH589884 CAD589884 CJZ589884 CTV589884 DDR589884 DNN589884 DXJ589884 EHF589884 ERB589884 FAX589884 FKT589884 FUP589884 GEL589884 GOH589884 GYD589884 HHZ589884 HRV589884 IBR589884 ILN589884 IVJ589884 JFF589884 JPB589884 JYX589884 KIT589884 KSP589884 LCL589884 LMH589884 LWD589884 MFZ589884 MPV589884 MZR589884 NJN589884 NTJ589884 ODF589884 ONB589884 OWX589884 PGT589884 PQP589884 QAL589884 QKH589884 QUD589884 RDZ589884 RNV589884 RXR589884 SHN589884 SRJ589884 TBF589884 TLB589884 TUX589884 UET589884 UOP589884 UYL589884 VIH589884 VSD589884 WBZ589884 WLV589884 WVR589884 J655420 JF655420 TB655420 ACX655420 AMT655420 AWP655420 BGL655420 BQH655420 CAD655420 CJZ655420 CTV655420 DDR655420 DNN655420 DXJ655420 EHF655420 ERB655420 FAX655420 FKT655420 FUP655420 GEL655420 GOH655420 GYD655420 HHZ655420 HRV655420 IBR655420 ILN655420 IVJ655420 JFF655420 JPB655420 JYX655420 KIT655420 KSP655420 LCL655420 LMH655420 LWD655420 MFZ655420 MPV655420 MZR655420 NJN655420 NTJ655420 ODF655420 ONB655420 OWX655420 PGT655420 PQP655420 QAL655420 QKH655420 QUD655420 RDZ655420 RNV655420 RXR655420 SHN655420 SRJ655420 TBF655420 TLB655420 TUX655420 UET655420 UOP655420 UYL655420 VIH655420 VSD655420 WBZ655420 WLV655420 WVR655420 J720956 JF720956 TB720956 ACX720956 AMT720956 AWP720956 BGL720956 BQH720956 CAD720956 CJZ720956 CTV720956 DDR720956 DNN720956 DXJ720956 EHF720956 ERB720956 FAX720956 FKT720956 FUP720956 GEL720956 GOH720956 GYD720956 HHZ720956 HRV720956 IBR720956 ILN720956 IVJ720956 JFF720956 JPB720956 JYX720956 KIT720956 KSP720956 LCL720956 LMH720956 LWD720956 MFZ720956 MPV720956 MZR720956 NJN720956 NTJ720956 ODF720956 ONB720956 OWX720956 PGT720956 PQP720956 QAL720956 QKH720956 QUD720956 RDZ720956 RNV720956 RXR720956 SHN720956 SRJ720956 TBF720956 TLB720956 TUX720956 UET720956 UOP720956 UYL720956 VIH720956 VSD720956 WBZ720956 WLV720956 WVR720956 J786492 JF786492 TB786492 ACX786492 AMT786492 AWP786492 BGL786492 BQH786492 CAD786492 CJZ786492 CTV786492 DDR786492 DNN786492 DXJ786492 EHF786492 ERB786492 FAX786492 FKT786492 FUP786492 GEL786492 GOH786492 GYD786492 HHZ786492 HRV786492 IBR786492 ILN786492 IVJ786492 JFF786492 JPB786492 JYX786492 KIT786492 KSP786492 LCL786492 LMH786492 LWD786492 MFZ786492 MPV786492 MZR786492 NJN786492 NTJ786492 ODF786492 ONB786492 OWX786492 PGT786492 PQP786492 QAL786492 QKH786492 QUD786492 RDZ786492 RNV786492 RXR786492 SHN786492 SRJ786492 TBF786492 TLB786492 TUX786492 UET786492 UOP786492 UYL786492 VIH786492 VSD786492 WBZ786492 WLV786492 WVR786492 J852028 JF852028 TB852028 ACX852028 AMT852028 AWP852028 BGL852028 BQH852028 CAD852028 CJZ852028 CTV852028 DDR852028 DNN852028 DXJ852028 EHF852028 ERB852028 FAX852028 FKT852028 FUP852028 GEL852028 GOH852028 GYD852028 HHZ852028 HRV852028 IBR852028 ILN852028 IVJ852028 JFF852028 JPB852028 JYX852028 KIT852028 KSP852028 LCL852028 LMH852028 LWD852028 MFZ852028 MPV852028 MZR852028 NJN852028 NTJ852028 ODF852028 ONB852028 OWX852028 PGT852028 PQP852028 QAL852028 QKH852028 QUD852028 RDZ852028 RNV852028 RXR852028 SHN852028 SRJ852028 TBF852028 TLB852028 TUX852028 UET852028 UOP852028 UYL852028 VIH852028 VSD852028 WBZ852028 WLV852028 WVR852028 J917564 JF917564 TB917564 ACX917564 AMT917564 AWP917564 BGL917564 BQH917564 CAD917564 CJZ917564 CTV917564 DDR917564 DNN917564 DXJ917564 EHF917564 ERB917564 FAX917564 FKT917564 FUP917564 GEL917564 GOH917564 GYD917564 HHZ917564 HRV917564 IBR917564 ILN917564 IVJ917564 JFF917564 JPB917564 JYX917564 KIT917564 KSP917564 LCL917564 LMH917564 LWD917564 MFZ917564 MPV917564 MZR917564 NJN917564 NTJ917564 ODF917564 ONB917564 OWX917564 PGT917564 PQP917564 QAL917564 QKH917564 QUD917564 RDZ917564 RNV917564 RXR917564 SHN917564 SRJ917564 TBF917564 TLB917564 TUX917564 UET917564 UOP917564 UYL917564 VIH917564 VSD917564 WBZ917564 WLV917564 WVR917564 J983100 JF983100 TB983100 ACX983100 AMT983100 AWP983100 BGL983100 BQH983100 CAD983100 CJZ983100 CTV983100 DDR983100 DNN983100 DXJ983100 EHF983100 ERB983100 FAX983100 FKT983100 FUP983100 GEL983100 GOH983100 GYD983100 HHZ983100 HRV983100 IBR983100 ILN983100 IVJ983100 JFF983100 JPB983100 JYX983100 KIT983100 KSP983100 LCL983100 LMH983100 LWD983100 MFZ983100 MPV983100 MZR983100 NJN983100 NTJ983100 ODF983100 ONB983100 OWX983100 PGT983100 PQP983100 QAL983100 QKH983100 QUD983100 RDZ983100 RNV983100 RXR983100 SHN983100 SRJ983100 TBF983100 TLB983100 TUX983100 UET983100 UOP983100 UYL983100 VIH983100 VSD983100 WBZ983100 WLV983100 WVR983100"/>
    <dataValidation type="whole" allowBlank="1" showInputMessage="1" showErrorMessage="1" errorTitle="エラー" error="整数で入力してください" promptTitle="確認時給水人口" prompt="申請書に記載されているもの" sqref="J4:K28 JF4:JG28 TB4:TC28 ACX4:ACY28 AMT4:AMU28 AWP4:AWQ28 BGL4:BGM28 BQH4:BQI28 CAD4:CAE28 CJZ4:CKA28 CTV4:CTW28 DDR4:DDS28 DNN4:DNO28 DXJ4:DXK28 EHF4:EHG28 ERB4:ERC28 FAX4:FAY28 FKT4:FKU28 FUP4:FUQ28 GEL4:GEM28 GOH4:GOI28 GYD4:GYE28 HHZ4:HIA28 HRV4:HRW28 IBR4:IBS28 ILN4:ILO28 IVJ4:IVK28 JFF4:JFG28 JPB4:JPC28 JYX4:JYY28 KIT4:KIU28 KSP4:KSQ28 LCL4:LCM28 LMH4:LMI28 LWD4:LWE28 MFZ4:MGA28 MPV4:MPW28 MZR4:MZS28 NJN4:NJO28 NTJ4:NTK28 ODF4:ODG28 ONB4:ONC28 OWX4:OWY28 PGT4:PGU28 PQP4:PQQ28 QAL4:QAM28 QKH4:QKI28 QUD4:QUE28 RDZ4:REA28 RNV4:RNW28 RXR4:RXS28 SHN4:SHO28 SRJ4:SRK28 TBF4:TBG28 TLB4:TLC28 TUX4:TUY28 UET4:UEU28 UOP4:UOQ28 UYL4:UYM28 VIH4:VII28 VSD4:VSE28 WBZ4:WCA28 WLV4:WLW28 WVR4:WVS28 J65540:K65564 JF65540:JG65564 TB65540:TC65564 ACX65540:ACY65564 AMT65540:AMU65564 AWP65540:AWQ65564 BGL65540:BGM65564 BQH65540:BQI65564 CAD65540:CAE65564 CJZ65540:CKA65564 CTV65540:CTW65564 DDR65540:DDS65564 DNN65540:DNO65564 DXJ65540:DXK65564 EHF65540:EHG65564 ERB65540:ERC65564 FAX65540:FAY65564 FKT65540:FKU65564 FUP65540:FUQ65564 GEL65540:GEM65564 GOH65540:GOI65564 GYD65540:GYE65564 HHZ65540:HIA65564 HRV65540:HRW65564 IBR65540:IBS65564 ILN65540:ILO65564 IVJ65540:IVK65564 JFF65540:JFG65564 JPB65540:JPC65564 JYX65540:JYY65564 KIT65540:KIU65564 KSP65540:KSQ65564 LCL65540:LCM65564 LMH65540:LMI65564 LWD65540:LWE65564 MFZ65540:MGA65564 MPV65540:MPW65564 MZR65540:MZS65564 NJN65540:NJO65564 NTJ65540:NTK65564 ODF65540:ODG65564 ONB65540:ONC65564 OWX65540:OWY65564 PGT65540:PGU65564 PQP65540:PQQ65564 QAL65540:QAM65564 QKH65540:QKI65564 QUD65540:QUE65564 RDZ65540:REA65564 RNV65540:RNW65564 RXR65540:RXS65564 SHN65540:SHO65564 SRJ65540:SRK65564 TBF65540:TBG65564 TLB65540:TLC65564 TUX65540:TUY65564 UET65540:UEU65564 UOP65540:UOQ65564 UYL65540:UYM65564 VIH65540:VII65564 VSD65540:VSE65564 WBZ65540:WCA65564 WLV65540:WLW65564 WVR65540:WVS65564 J131076:K131100 JF131076:JG131100 TB131076:TC131100 ACX131076:ACY131100 AMT131076:AMU131100 AWP131076:AWQ131100 BGL131076:BGM131100 BQH131076:BQI131100 CAD131076:CAE131100 CJZ131076:CKA131100 CTV131076:CTW131100 DDR131076:DDS131100 DNN131076:DNO131100 DXJ131076:DXK131100 EHF131076:EHG131100 ERB131076:ERC131100 FAX131076:FAY131100 FKT131076:FKU131100 FUP131076:FUQ131100 GEL131076:GEM131100 GOH131076:GOI131100 GYD131076:GYE131100 HHZ131076:HIA131100 HRV131076:HRW131100 IBR131076:IBS131100 ILN131076:ILO131100 IVJ131076:IVK131100 JFF131076:JFG131100 JPB131076:JPC131100 JYX131076:JYY131100 KIT131076:KIU131100 KSP131076:KSQ131100 LCL131076:LCM131100 LMH131076:LMI131100 LWD131076:LWE131100 MFZ131076:MGA131100 MPV131076:MPW131100 MZR131076:MZS131100 NJN131076:NJO131100 NTJ131076:NTK131100 ODF131076:ODG131100 ONB131076:ONC131100 OWX131076:OWY131100 PGT131076:PGU131100 PQP131076:PQQ131100 QAL131076:QAM131100 QKH131076:QKI131100 QUD131076:QUE131100 RDZ131076:REA131100 RNV131076:RNW131100 RXR131076:RXS131100 SHN131076:SHO131100 SRJ131076:SRK131100 TBF131076:TBG131100 TLB131076:TLC131100 TUX131076:TUY131100 UET131076:UEU131100 UOP131076:UOQ131100 UYL131076:UYM131100 VIH131076:VII131100 VSD131076:VSE131100 WBZ131076:WCA131100 WLV131076:WLW131100 WVR131076:WVS131100 J196612:K196636 JF196612:JG196636 TB196612:TC196636 ACX196612:ACY196636 AMT196612:AMU196636 AWP196612:AWQ196636 BGL196612:BGM196636 BQH196612:BQI196636 CAD196612:CAE196636 CJZ196612:CKA196636 CTV196612:CTW196636 DDR196612:DDS196636 DNN196612:DNO196636 DXJ196612:DXK196636 EHF196612:EHG196636 ERB196612:ERC196636 FAX196612:FAY196636 FKT196612:FKU196636 FUP196612:FUQ196636 GEL196612:GEM196636 GOH196612:GOI196636 GYD196612:GYE196636 HHZ196612:HIA196636 HRV196612:HRW196636 IBR196612:IBS196636 ILN196612:ILO196636 IVJ196612:IVK196636 JFF196612:JFG196636 JPB196612:JPC196636 JYX196612:JYY196636 KIT196612:KIU196636 KSP196612:KSQ196636 LCL196612:LCM196636 LMH196612:LMI196636 LWD196612:LWE196636 MFZ196612:MGA196636 MPV196612:MPW196636 MZR196612:MZS196636 NJN196612:NJO196636 NTJ196612:NTK196636 ODF196612:ODG196636 ONB196612:ONC196636 OWX196612:OWY196636 PGT196612:PGU196636 PQP196612:PQQ196636 QAL196612:QAM196636 QKH196612:QKI196636 QUD196612:QUE196636 RDZ196612:REA196636 RNV196612:RNW196636 RXR196612:RXS196636 SHN196612:SHO196636 SRJ196612:SRK196636 TBF196612:TBG196636 TLB196612:TLC196636 TUX196612:TUY196636 UET196612:UEU196636 UOP196612:UOQ196636 UYL196612:UYM196636 VIH196612:VII196636 VSD196612:VSE196636 WBZ196612:WCA196636 WLV196612:WLW196636 WVR196612:WVS196636 J262148:K262172 JF262148:JG262172 TB262148:TC262172 ACX262148:ACY262172 AMT262148:AMU262172 AWP262148:AWQ262172 BGL262148:BGM262172 BQH262148:BQI262172 CAD262148:CAE262172 CJZ262148:CKA262172 CTV262148:CTW262172 DDR262148:DDS262172 DNN262148:DNO262172 DXJ262148:DXK262172 EHF262148:EHG262172 ERB262148:ERC262172 FAX262148:FAY262172 FKT262148:FKU262172 FUP262148:FUQ262172 GEL262148:GEM262172 GOH262148:GOI262172 GYD262148:GYE262172 HHZ262148:HIA262172 HRV262148:HRW262172 IBR262148:IBS262172 ILN262148:ILO262172 IVJ262148:IVK262172 JFF262148:JFG262172 JPB262148:JPC262172 JYX262148:JYY262172 KIT262148:KIU262172 KSP262148:KSQ262172 LCL262148:LCM262172 LMH262148:LMI262172 LWD262148:LWE262172 MFZ262148:MGA262172 MPV262148:MPW262172 MZR262148:MZS262172 NJN262148:NJO262172 NTJ262148:NTK262172 ODF262148:ODG262172 ONB262148:ONC262172 OWX262148:OWY262172 PGT262148:PGU262172 PQP262148:PQQ262172 QAL262148:QAM262172 QKH262148:QKI262172 QUD262148:QUE262172 RDZ262148:REA262172 RNV262148:RNW262172 RXR262148:RXS262172 SHN262148:SHO262172 SRJ262148:SRK262172 TBF262148:TBG262172 TLB262148:TLC262172 TUX262148:TUY262172 UET262148:UEU262172 UOP262148:UOQ262172 UYL262148:UYM262172 VIH262148:VII262172 VSD262148:VSE262172 WBZ262148:WCA262172 WLV262148:WLW262172 WVR262148:WVS262172 J327684:K327708 JF327684:JG327708 TB327684:TC327708 ACX327684:ACY327708 AMT327684:AMU327708 AWP327684:AWQ327708 BGL327684:BGM327708 BQH327684:BQI327708 CAD327684:CAE327708 CJZ327684:CKA327708 CTV327684:CTW327708 DDR327684:DDS327708 DNN327684:DNO327708 DXJ327684:DXK327708 EHF327684:EHG327708 ERB327684:ERC327708 FAX327684:FAY327708 FKT327684:FKU327708 FUP327684:FUQ327708 GEL327684:GEM327708 GOH327684:GOI327708 GYD327684:GYE327708 HHZ327684:HIA327708 HRV327684:HRW327708 IBR327684:IBS327708 ILN327684:ILO327708 IVJ327684:IVK327708 JFF327684:JFG327708 JPB327684:JPC327708 JYX327684:JYY327708 KIT327684:KIU327708 KSP327684:KSQ327708 LCL327684:LCM327708 LMH327684:LMI327708 LWD327684:LWE327708 MFZ327684:MGA327708 MPV327684:MPW327708 MZR327684:MZS327708 NJN327684:NJO327708 NTJ327684:NTK327708 ODF327684:ODG327708 ONB327684:ONC327708 OWX327684:OWY327708 PGT327684:PGU327708 PQP327684:PQQ327708 QAL327684:QAM327708 QKH327684:QKI327708 QUD327684:QUE327708 RDZ327684:REA327708 RNV327684:RNW327708 RXR327684:RXS327708 SHN327684:SHO327708 SRJ327684:SRK327708 TBF327684:TBG327708 TLB327684:TLC327708 TUX327684:TUY327708 UET327684:UEU327708 UOP327684:UOQ327708 UYL327684:UYM327708 VIH327684:VII327708 VSD327684:VSE327708 WBZ327684:WCA327708 WLV327684:WLW327708 WVR327684:WVS327708 J393220:K393244 JF393220:JG393244 TB393220:TC393244 ACX393220:ACY393244 AMT393220:AMU393244 AWP393220:AWQ393244 BGL393220:BGM393244 BQH393220:BQI393244 CAD393220:CAE393244 CJZ393220:CKA393244 CTV393220:CTW393244 DDR393220:DDS393244 DNN393220:DNO393244 DXJ393220:DXK393244 EHF393220:EHG393244 ERB393220:ERC393244 FAX393220:FAY393244 FKT393220:FKU393244 FUP393220:FUQ393244 GEL393220:GEM393244 GOH393220:GOI393244 GYD393220:GYE393244 HHZ393220:HIA393244 HRV393220:HRW393244 IBR393220:IBS393244 ILN393220:ILO393244 IVJ393220:IVK393244 JFF393220:JFG393244 JPB393220:JPC393244 JYX393220:JYY393244 KIT393220:KIU393244 KSP393220:KSQ393244 LCL393220:LCM393244 LMH393220:LMI393244 LWD393220:LWE393244 MFZ393220:MGA393244 MPV393220:MPW393244 MZR393220:MZS393244 NJN393220:NJO393244 NTJ393220:NTK393244 ODF393220:ODG393244 ONB393220:ONC393244 OWX393220:OWY393244 PGT393220:PGU393244 PQP393220:PQQ393244 QAL393220:QAM393244 QKH393220:QKI393244 QUD393220:QUE393244 RDZ393220:REA393244 RNV393220:RNW393244 RXR393220:RXS393244 SHN393220:SHO393244 SRJ393220:SRK393244 TBF393220:TBG393244 TLB393220:TLC393244 TUX393220:TUY393244 UET393220:UEU393244 UOP393220:UOQ393244 UYL393220:UYM393244 VIH393220:VII393244 VSD393220:VSE393244 WBZ393220:WCA393244 WLV393220:WLW393244 WVR393220:WVS393244 J458756:K458780 JF458756:JG458780 TB458756:TC458780 ACX458756:ACY458780 AMT458756:AMU458780 AWP458756:AWQ458780 BGL458756:BGM458780 BQH458756:BQI458780 CAD458756:CAE458780 CJZ458756:CKA458780 CTV458756:CTW458780 DDR458756:DDS458780 DNN458756:DNO458780 DXJ458756:DXK458780 EHF458756:EHG458780 ERB458756:ERC458780 FAX458756:FAY458780 FKT458756:FKU458780 FUP458756:FUQ458780 GEL458756:GEM458780 GOH458756:GOI458780 GYD458756:GYE458780 HHZ458756:HIA458780 HRV458756:HRW458780 IBR458756:IBS458780 ILN458756:ILO458780 IVJ458756:IVK458780 JFF458756:JFG458780 JPB458756:JPC458780 JYX458756:JYY458780 KIT458756:KIU458780 KSP458756:KSQ458780 LCL458756:LCM458780 LMH458756:LMI458780 LWD458756:LWE458780 MFZ458756:MGA458780 MPV458756:MPW458780 MZR458756:MZS458780 NJN458756:NJO458780 NTJ458756:NTK458780 ODF458756:ODG458780 ONB458756:ONC458780 OWX458756:OWY458780 PGT458756:PGU458780 PQP458756:PQQ458780 QAL458756:QAM458780 QKH458756:QKI458780 QUD458756:QUE458780 RDZ458756:REA458780 RNV458756:RNW458780 RXR458756:RXS458780 SHN458756:SHO458780 SRJ458756:SRK458780 TBF458756:TBG458780 TLB458756:TLC458780 TUX458756:TUY458780 UET458756:UEU458780 UOP458756:UOQ458780 UYL458756:UYM458780 VIH458756:VII458780 VSD458756:VSE458780 WBZ458756:WCA458780 WLV458756:WLW458780 WVR458756:WVS458780 J524292:K524316 JF524292:JG524316 TB524292:TC524316 ACX524292:ACY524316 AMT524292:AMU524316 AWP524292:AWQ524316 BGL524292:BGM524316 BQH524292:BQI524316 CAD524292:CAE524316 CJZ524292:CKA524316 CTV524292:CTW524316 DDR524292:DDS524316 DNN524292:DNO524316 DXJ524292:DXK524316 EHF524292:EHG524316 ERB524292:ERC524316 FAX524292:FAY524316 FKT524292:FKU524316 FUP524292:FUQ524316 GEL524292:GEM524316 GOH524292:GOI524316 GYD524292:GYE524316 HHZ524292:HIA524316 HRV524292:HRW524316 IBR524292:IBS524316 ILN524292:ILO524316 IVJ524292:IVK524316 JFF524292:JFG524316 JPB524292:JPC524316 JYX524292:JYY524316 KIT524292:KIU524316 KSP524292:KSQ524316 LCL524292:LCM524316 LMH524292:LMI524316 LWD524292:LWE524316 MFZ524292:MGA524316 MPV524292:MPW524316 MZR524292:MZS524316 NJN524292:NJO524316 NTJ524292:NTK524316 ODF524292:ODG524316 ONB524292:ONC524316 OWX524292:OWY524316 PGT524292:PGU524316 PQP524292:PQQ524316 QAL524292:QAM524316 QKH524292:QKI524316 QUD524292:QUE524316 RDZ524292:REA524316 RNV524292:RNW524316 RXR524292:RXS524316 SHN524292:SHO524316 SRJ524292:SRK524316 TBF524292:TBG524316 TLB524292:TLC524316 TUX524292:TUY524316 UET524292:UEU524316 UOP524292:UOQ524316 UYL524292:UYM524316 VIH524292:VII524316 VSD524292:VSE524316 WBZ524292:WCA524316 WLV524292:WLW524316 WVR524292:WVS524316 J589828:K589852 JF589828:JG589852 TB589828:TC589852 ACX589828:ACY589852 AMT589828:AMU589852 AWP589828:AWQ589852 BGL589828:BGM589852 BQH589828:BQI589852 CAD589828:CAE589852 CJZ589828:CKA589852 CTV589828:CTW589852 DDR589828:DDS589852 DNN589828:DNO589852 DXJ589828:DXK589852 EHF589828:EHG589852 ERB589828:ERC589852 FAX589828:FAY589852 FKT589828:FKU589852 FUP589828:FUQ589852 GEL589828:GEM589852 GOH589828:GOI589852 GYD589828:GYE589852 HHZ589828:HIA589852 HRV589828:HRW589852 IBR589828:IBS589852 ILN589828:ILO589852 IVJ589828:IVK589852 JFF589828:JFG589852 JPB589828:JPC589852 JYX589828:JYY589852 KIT589828:KIU589852 KSP589828:KSQ589852 LCL589828:LCM589852 LMH589828:LMI589852 LWD589828:LWE589852 MFZ589828:MGA589852 MPV589828:MPW589852 MZR589828:MZS589852 NJN589828:NJO589852 NTJ589828:NTK589852 ODF589828:ODG589852 ONB589828:ONC589852 OWX589828:OWY589852 PGT589828:PGU589852 PQP589828:PQQ589852 QAL589828:QAM589852 QKH589828:QKI589852 QUD589828:QUE589852 RDZ589828:REA589852 RNV589828:RNW589852 RXR589828:RXS589852 SHN589828:SHO589852 SRJ589828:SRK589852 TBF589828:TBG589852 TLB589828:TLC589852 TUX589828:TUY589852 UET589828:UEU589852 UOP589828:UOQ589852 UYL589828:UYM589852 VIH589828:VII589852 VSD589828:VSE589852 WBZ589828:WCA589852 WLV589828:WLW589852 WVR589828:WVS589852 J655364:K655388 JF655364:JG655388 TB655364:TC655388 ACX655364:ACY655388 AMT655364:AMU655388 AWP655364:AWQ655388 BGL655364:BGM655388 BQH655364:BQI655388 CAD655364:CAE655388 CJZ655364:CKA655388 CTV655364:CTW655388 DDR655364:DDS655388 DNN655364:DNO655388 DXJ655364:DXK655388 EHF655364:EHG655388 ERB655364:ERC655388 FAX655364:FAY655388 FKT655364:FKU655388 FUP655364:FUQ655388 GEL655364:GEM655388 GOH655364:GOI655388 GYD655364:GYE655388 HHZ655364:HIA655388 HRV655364:HRW655388 IBR655364:IBS655388 ILN655364:ILO655388 IVJ655364:IVK655388 JFF655364:JFG655388 JPB655364:JPC655388 JYX655364:JYY655388 KIT655364:KIU655388 KSP655364:KSQ655388 LCL655364:LCM655388 LMH655364:LMI655388 LWD655364:LWE655388 MFZ655364:MGA655388 MPV655364:MPW655388 MZR655364:MZS655388 NJN655364:NJO655388 NTJ655364:NTK655388 ODF655364:ODG655388 ONB655364:ONC655388 OWX655364:OWY655388 PGT655364:PGU655388 PQP655364:PQQ655388 QAL655364:QAM655388 QKH655364:QKI655388 QUD655364:QUE655388 RDZ655364:REA655388 RNV655364:RNW655388 RXR655364:RXS655388 SHN655364:SHO655388 SRJ655364:SRK655388 TBF655364:TBG655388 TLB655364:TLC655388 TUX655364:TUY655388 UET655364:UEU655388 UOP655364:UOQ655388 UYL655364:UYM655388 VIH655364:VII655388 VSD655364:VSE655388 WBZ655364:WCA655388 WLV655364:WLW655388 WVR655364:WVS655388 J720900:K720924 JF720900:JG720924 TB720900:TC720924 ACX720900:ACY720924 AMT720900:AMU720924 AWP720900:AWQ720924 BGL720900:BGM720924 BQH720900:BQI720924 CAD720900:CAE720924 CJZ720900:CKA720924 CTV720900:CTW720924 DDR720900:DDS720924 DNN720900:DNO720924 DXJ720900:DXK720924 EHF720900:EHG720924 ERB720900:ERC720924 FAX720900:FAY720924 FKT720900:FKU720924 FUP720900:FUQ720924 GEL720900:GEM720924 GOH720900:GOI720924 GYD720900:GYE720924 HHZ720900:HIA720924 HRV720900:HRW720924 IBR720900:IBS720924 ILN720900:ILO720924 IVJ720900:IVK720924 JFF720900:JFG720924 JPB720900:JPC720924 JYX720900:JYY720924 KIT720900:KIU720924 KSP720900:KSQ720924 LCL720900:LCM720924 LMH720900:LMI720924 LWD720900:LWE720924 MFZ720900:MGA720924 MPV720900:MPW720924 MZR720900:MZS720924 NJN720900:NJO720924 NTJ720900:NTK720924 ODF720900:ODG720924 ONB720900:ONC720924 OWX720900:OWY720924 PGT720900:PGU720924 PQP720900:PQQ720924 QAL720900:QAM720924 QKH720900:QKI720924 QUD720900:QUE720924 RDZ720900:REA720924 RNV720900:RNW720924 RXR720900:RXS720924 SHN720900:SHO720924 SRJ720900:SRK720924 TBF720900:TBG720924 TLB720900:TLC720924 TUX720900:TUY720924 UET720900:UEU720924 UOP720900:UOQ720924 UYL720900:UYM720924 VIH720900:VII720924 VSD720900:VSE720924 WBZ720900:WCA720924 WLV720900:WLW720924 WVR720900:WVS720924 J786436:K786460 JF786436:JG786460 TB786436:TC786460 ACX786436:ACY786460 AMT786436:AMU786460 AWP786436:AWQ786460 BGL786436:BGM786460 BQH786436:BQI786460 CAD786436:CAE786460 CJZ786436:CKA786460 CTV786436:CTW786460 DDR786436:DDS786460 DNN786436:DNO786460 DXJ786436:DXK786460 EHF786436:EHG786460 ERB786436:ERC786460 FAX786436:FAY786460 FKT786436:FKU786460 FUP786436:FUQ786460 GEL786436:GEM786460 GOH786436:GOI786460 GYD786436:GYE786460 HHZ786436:HIA786460 HRV786436:HRW786460 IBR786436:IBS786460 ILN786436:ILO786460 IVJ786436:IVK786460 JFF786436:JFG786460 JPB786436:JPC786460 JYX786436:JYY786460 KIT786436:KIU786460 KSP786436:KSQ786460 LCL786436:LCM786460 LMH786436:LMI786460 LWD786436:LWE786460 MFZ786436:MGA786460 MPV786436:MPW786460 MZR786436:MZS786460 NJN786436:NJO786460 NTJ786436:NTK786460 ODF786436:ODG786460 ONB786436:ONC786460 OWX786436:OWY786460 PGT786436:PGU786460 PQP786436:PQQ786460 QAL786436:QAM786460 QKH786436:QKI786460 QUD786436:QUE786460 RDZ786436:REA786460 RNV786436:RNW786460 RXR786436:RXS786460 SHN786436:SHO786460 SRJ786436:SRK786460 TBF786436:TBG786460 TLB786436:TLC786460 TUX786436:TUY786460 UET786436:UEU786460 UOP786436:UOQ786460 UYL786436:UYM786460 VIH786436:VII786460 VSD786436:VSE786460 WBZ786436:WCA786460 WLV786436:WLW786460 WVR786436:WVS786460 J851972:K851996 JF851972:JG851996 TB851972:TC851996 ACX851972:ACY851996 AMT851972:AMU851996 AWP851972:AWQ851996 BGL851972:BGM851996 BQH851972:BQI851996 CAD851972:CAE851996 CJZ851972:CKA851996 CTV851972:CTW851996 DDR851972:DDS851996 DNN851972:DNO851996 DXJ851972:DXK851996 EHF851972:EHG851996 ERB851972:ERC851996 FAX851972:FAY851996 FKT851972:FKU851996 FUP851972:FUQ851996 GEL851972:GEM851996 GOH851972:GOI851996 GYD851972:GYE851996 HHZ851972:HIA851996 HRV851972:HRW851996 IBR851972:IBS851996 ILN851972:ILO851996 IVJ851972:IVK851996 JFF851972:JFG851996 JPB851972:JPC851996 JYX851972:JYY851996 KIT851972:KIU851996 KSP851972:KSQ851996 LCL851972:LCM851996 LMH851972:LMI851996 LWD851972:LWE851996 MFZ851972:MGA851996 MPV851972:MPW851996 MZR851972:MZS851996 NJN851972:NJO851996 NTJ851972:NTK851996 ODF851972:ODG851996 ONB851972:ONC851996 OWX851972:OWY851996 PGT851972:PGU851996 PQP851972:PQQ851996 QAL851972:QAM851996 QKH851972:QKI851996 QUD851972:QUE851996 RDZ851972:REA851996 RNV851972:RNW851996 RXR851972:RXS851996 SHN851972:SHO851996 SRJ851972:SRK851996 TBF851972:TBG851996 TLB851972:TLC851996 TUX851972:TUY851996 UET851972:UEU851996 UOP851972:UOQ851996 UYL851972:UYM851996 VIH851972:VII851996 VSD851972:VSE851996 WBZ851972:WCA851996 WLV851972:WLW851996 WVR851972:WVS851996 J917508:K917532 JF917508:JG917532 TB917508:TC917532 ACX917508:ACY917532 AMT917508:AMU917532 AWP917508:AWQ917532 BGL917508:BGM917532 BQH917508:BQI917532 CAD917508:CAE917532 CJZ917508:CKA917532 CTV917508:CTW917532 DDR917508:DDS917532 DNN917508:DNO917532 DXJ917508:DXK917532 EHF917508:EHG917532 ERB917508:ERC917532 FAX917508:FAY917532 FKT917508:FKU917532 FUP917508:FUQ917532 GEL917508:GEM917532 GOH917508:GOI917532 GYD917508:GYE917532 HHZ917508:HIA917532 HRV917508:HRW917532 IBR917508:IBS917532 ILN917508:ILO917532 IVJ917508:IVK917532 JFF917508:JFG917532 JPB917508:JPC917532 JYX917508:JYY917532 KIT917508:KIU917532 KSP917508:KSQ917532 LCL917508:LCM917532 LMH917508:LMI917532 LWD917508:LWE917532 MFZ917508:MGA917532 MPV917508:MPW917532 MZR917508:MZS917532 NJN917508:NJO917532 NTJ917508:NTK917532 ODF917508:ODG917532 ONB917508:ONC917532 OWX917508:OWY917532 PGT917508:PGU917532 PQP917508:PQQ917532 QAL917508:QAM917532 QKH917508:QKI917532 QUD917508:QUE917532 RDZ917508:REA917532 RNV917508:RNW917532 RXR917508:RXS917532 SHN917508:SHO917532 SRJ917508:SRK917532 TBF917508:TBG917532 TLB917508:TLC917532 TUX917508:TUY917532 UET917508:UEU917532 UOP917508:UOQ917532 UYL917508:UYM917532 VIH917508:VII917532 VSD917508:VSE917532 WBZ917508:WCA917532 WLV917508:WLW917532 WVR917508:WVS917532 J983044:K983068 JF983044:JG983068 TB983044:TC983068 ACX983044:ACY983068 AMT983044:AMU983068 AWP983044:AWQ983068 BGL983044:BGM983068 BQH983044:BQI983068 CAD983044:CAE983068 CJZ983044:CKA983068 CTV983044:CTW983068 DDR983044:DDS983068 DNN983044:DNO983068 DXJ983044:DXK983068 EHF983044:EHG983068 ERB983044:ERC983068 FAX983044:FAY983068 FKT983044:FKU983068 FUP983044:FUQ983068 GEL983044:GEM983068 GOH983044:GOI983068 GYD983044:GYE983068 HHZ983044:HIA983068 HRV983044:HRW983068 IBR983044:IBS983068 ILN983044:ILO983068 IVJ983044:IVK983068 JFF983044:JFG983068 JPB983044:JPC983068 JYX983044:JYY983068 KIT983044:KIU983068 KSP983044:KSQ983068 LCL983044:LCM983068 LMH983044:LMI983068 LWD983044:LWE983068 MFZ983044:MGA983068 MPV983044:MPW983068 MZR983044:MZS983068 NJN983044:NJO983068 NTJ983044:NTK983068 ODF983044:ODG983068 ONB983044:ONC983068 OWX983044:OWY983068 PGT983044:PGU983068 PQP983044:PQQ983068 QAL983044:QAM983068 QKH983044:QKI983068 QUD983044:QUE983068 RDZ983044:REA983068 RNV983044:RNW983068 RXR983044:RXS983068 SHN983044:SHO983068 SRJ983044:SRK983068 TBF983044:TBG983068 TLB983044:TLC983068 TUX983044:TUY983068 UET983044:UEU983068 UOP983044:UOQ983068 UYL983044:UYM983068 VIH983044:VII983068 VSD983044:VSE983068 WBZ983044:WCA983068 WLV983044:WLW983068 WVR983044:WVS983068 L32 JH32 TD32 ACZ32 AMV32 AWR32 BGN32 BQJ32 CAF32 CKB32 CTX32 DDT32 DNP32 DXL32 EHH32 ERD32 FAZ32 FKV32 FUR32 GEN32 GOJ32 GYF32 HIB32 HRX32 IBT32 ILP32 IVL32 JFH32 JPD32 JYZ32 KIV32 KSR32 LCN32 LMJ32 LWF32 MGB32 MPX32 MZT32 NJP32 NTL32 ODH32 OND32 OWZ32 PGV32 PQR32 QAN32 QKJ32 QUF32 REB32 RNX32 RXT32 SHP32 SRL32 TBH32 TLD32 TUZ32 UEV32 UOR32 UYN32 VIJ32 VSF32 WCB32 WLX32 WVT32 L65568 JH65568 TD65568 ACZ65568 AMV65568 AWR65568 BGN65568 BQJ65568 CAF65568 CKB65568 CTX65568 DDT65568 DNP65568 DXL65568 EHH65568 ERD65568 FAZ65568 FKV65568 FUR65568 GEN65568 GOJ65568 GYF65568 HIB65568 HRX65568 IBT65568 ILP65568 IVL65568 JFH65568 JPD65568 JYZ65568 KIV65568 KSR65568 LCN65568 LMJ65568 LWF65568 MGB65568 MPX65568 MZT65568 NJP65568 NTL65568 ODH65568 OND65568 OWZ65568 PGV65568 PQR65568 QAN65568 QKJ65568 QUF65568 REB65568 RNX65568 RXT65568 SHP65568 SRL65568 TBH65568 TLD65568 TUZ65568 UEV65568 UOR65568 UYN65568 VIJ65568 VSF65568 WCB65568 WLX65568 WVT65568 L131104 JH131104 TD131104 ACZ131104 AMV131104 AWR131104 BGN131104 BQJ131104 CAF131104 CKB131104 CTX131104 DDT131104 DNP131104 DXL131104 EHH131104 ERD131104 FAZ131104 FKV131104 FUR131104 GEN131104 GOJ131104 GYF131104 HIB131104 HRX131104 IBT131104 ILP131104 IVL131104 JFH131104 JPD131104 JYZ131104 KIV131104 KSR131104 LCN131104 LMJ131104 LWF131104 MGB131104 MPX131104 MZT131104 NJP131104 NTL131104 ODH131104 OND131104 OWZ131104 PGV131104 PQR131104 QAN131104 QKJ131104 QUF131104 REB131104 RNX131104 RXT131104 SHP131104 SRL131104 TBH131104 TLD131104 TUZ131104 UEV131104 UOR131104 UYN131104 VIJ131104 VSF131104 WCB131104 WLX131104 WVT131104 L196640 JH196640 TD196640 ACZ196640 AMV196640 AWR196640 BGN196640 BQJ196640 CAF196640 CKB196640 CTX196640 DDT196640 DNP196640 DXL196640 EHH196640 ERD196640 FAZ196640 FKV196640 FUR196640 GEN196640 GOJ196640 GYF196640 HIB196640 HRX196640 IBT196640 ILP196640 IVL196640 JFH196640 JPD196640 JYZ196640 KIV196640 KSR196640 LCN196640 LMJ196640 LWF196640 MGB196640 MPX196640 MZT196640 NJP196640 NTL196640 ODH196640 OND196640 OWZ196640 PGV196640 PQR196640 QAN196640 QKJ196640 QUF196640 REB196640 RNX196640 RXT196640 SHP196640 SRL196640 TBH196640 TLD196640 TUZ196640 UEV196640 UOR196640 UYN196640 VIJ196640 VSF196640 WCB196640 WLX196640 WVT196640 L262176 JH262176 TD262176 ACZ262176 AMV262176 AWR262176 BGN262176 BQJ262176 CAF262176 CKB262176 CTX262176 DDT262176 DNP262176 DXL262176 EHH262176 ERD262176 FAZ262176 FKV262176 FUR262176 GEN262176 GOJ262176 GYF262176 HIB262176 HRX262176 IBT262176 ILP262176 IVL262176 JFH262176 JPD262176 JYZ262176 KIV262176 KSR262176 LCN262176 LMJ262176 LWF262176 MGB262176 MPX262176 MZT262176 NJP262176 NTL262176 ODH262176 OND262176 OWZ262176 PGV262176 PQR262176 QAN262176 QKJ262176 QUF262176 REB262176 RNX262176 RXT262176 SHP262176 SRL262176 TBH262176 TLD262176 TUZ262176 UEV262176 UOR262176 UYN262176 VIJ262176 VSF262176 WCB262176 WLX262176 WVT262176 L327712 JH327712 TD327712 ACZ327712 AMV327712 AWR327712 BGN327712 BQJ327712 CAF327712 CKB327712 CTX327712 DDT327712 DNP327712 DXL327712 EHH327712 ERD327712 FAZ327712 FKV327712 FUR327712 GEN327712 GOJ327712 GYF327712 HIB327712 HRX327712 IBT327712 ILP327712 IVL327712 JFH327712 JPD327712 JYZ327712 KIV327712 KSR327712 LCN327712 LMJ327712 LWF327712 MGB327712 MPX327712 MZT327712 NJP327712 NTL327712 ODH327712 OND327712 OWZ327712 PGV327712 PQR327712 QAN327712 QKJ327712 QUF327712 REB327712 RNX327712 RXT327712 SHP327712 SRL327712 TBH327712 TLD327712 TUZ327712 UEV327712 UOR327712 UYN327712 VIJ327712 VSF327712 WCB327712 WLX327712 WVT327712 L393248 JH393248 TD393248 ACZ393248 AMV393248 AWR393248 BGN393248 BQJ393248 CAF393248 CKB393248 CTX393248 DDT393248 DNP393248 DXL393248 EHH393248 ERD393248 FAZ393248 FKV393248 FUR393248 GEN393248 GOJ393248 GYF393248 HIB393248 HRX393248 IBT393248 ILP393248 IVL393248 JFH393248 JPD393248 JYZ393248 KIV393248 KSR393248 LCN393248 LMJ393248 LWF393248 MGB393248 MPX393248 MZT393248 NJP393248 NTL393248 ODH393248 OND393248 OWZ393248 PGV393248 PQR393248 QAN393248 QKJ393248 QUF393248 REB393248 RNX393248 RXT393248 SHP393248 SRL393248 TBH393248 TLD393248 TUZ393248 UEV393248 UOR393248 UYN393248 VIJ393248 VSF393248 WCB393248 WLX393248 WVT393248 L458784 JH458784 TD458784 ACZ458784 AMV458784 AWR458784 BGN458784 BQJ458784 CAF458784 CKB458784 CTX458784 DDT458784 DNP458784 DXL458784 EHH458784 ERD458784 FAZ458784 FKV458784 FUR458784 GEN458784 GOJ458784 GYF458784 HIB458784 HRX458784 IBT458784 ILP458784 IVL458784 JFH458784 JPD458784 JYZ458784 KIV458784 KSR458784 LCN458784 LMJ458784 LWF458784 MGB458784 MPX458784 MZT458784 NJP458784 NTL458784 ODH458784 OND458784 OWZ458784 PGV458784 PQR458784 QAN458784 QKJ458784 QUF458784 REB458784 RNX458784 RXT458784 SHP458784 SRL458784 TBH458784 TLD458784 TUZ458784 UEV458784 UOR458784 UYN458784 VIJ458784 VSF458784 WCB458784 WLX458784 WVT458784 L524320 JH524320 TD524320 ACZ524320 AMV524320 AWR524320 BGN524320 BQJ524320 CAF524320 CKB524320 CTX524320 DDT524320 DNP524320 DXL524320 EHH524320 ERD524320 FAZ524320 FKV524320 FUR524320 GEN524320 GOJ524320 GYF524320 HIB524320 HRX524320 IBT524320 ILP524320 IVL524320 JFH524320 JPD524320 JYZ524320 KIV524320 KSR524320 LCN524320 LMJ524320 LWF524320 MGB524320 MPX524320 MZT524320 NJP524320 NTL524320 ODH524320 OND524320 OWZ524320 PGV524320 PQR524320 QAN524320 QKJ524320 QUF524320 REB524320 RNX524320 RXT524320 SHP524320 SRL524320 TBH524320 TLD524320 TUZ524320 UEV524320 UOR524320 UYN524320 VIJ524320 VSF524320 WCB524320 WLX524320 WVT524320 L589856 JH589856 TD589856 ACZ589856 AMV589856 AWR589856 BGN589856 BQJ589856 CAF589856 CKB589856 CTX589856 DDT589856 DNP589856 DXL589856 EHH589856 ERD589856 FAZ589856 FKV589856 FUR589856 GEN589856 GOJ589856 GYF589856 HIB589856 HRX589856 IBT589856 ILP589856 IVL589856 JFH589856 JPD589856 JYZ589856 KIV589856 KSR589856 LCN589856 LMJ589856 LWF589856 MGB589856 MPX589856 MZT589856 NJP589856 NTL589856 ODH589856 OND589856 OWZ589856 PGV589856 PQR589856 QAN589856 QKJ589856 QUF589856 REB589856 RNX589856 RXT589856 SHP589856 SRL589856 TBH589856 TLD589856 TUZ589856 UEV589856 UOR589856 UYN589856 VIJ589856 VSF589856 WCB589856 WLX589856 WVT589856 L655392 JH655392 TD655392 ACZ655392 AMV655392 AWR655392 BGN655392 BQJ655392 CAF655392 CKB655392 CTX655392 DDT655392 DNP655392 DXL655392 EHH655392 ERD655392 FAZ655392 FKV655392 FUR655392 GEN655392 GOJ655392 GYF655392 HIB655392 HRX655392 IBT655392 ILP655392 IVL655392 JFH655392 JPD655392 JYZ655392 KIV655392 KSR655392 LCN655392 LMJ655392 LWF655392 MGB655392 MPX655392 MZT655392 NJP655392 NTL655392 ODH655392 OND655392 OWZ655392 PGV655392 PQR655392 QAN655392 QKJ655392 QUF655392 REB655392 RNX655392 RXT655392 SHP655392 SRL655392 TBH655392 TLD655392 TUZ655392 UEV655392 UOR655392 UYN655392 VIJ655392 VSF655392 WCB655392 WLX655392 WVT655392 L720928 JH720928 TD720928 ACZ720928 AMV720928 AWR720928 BGN720928 BQJ720928 CAF720928 CKB720928 CTX720928 DDT720928 DNP720928 DXL720928 EHH720928 ERD720928 FAZ720928 FKV720928 FUR720928 GEN720928 GOJ720928 GYF720928 HIB720928 HRX720928 IBT720928 ILP720928 IVL720928 JFH720928 JPD720928 JYZ720928 KIV720928 KSR720928 LCN720928 LMJ720928 LWF720928 MGB720928 MPX720928 MZT720928 NJP720928 NTL720928 ODH720928 OND720928 OWZ720928 PGV720928 PQR720928 QAN720928 QKJ720928 QUF720928 REB720928 RNX720928 RXT720928 SHP720928 SRL720928 TBH720928 TLD720928 TUZ720928 UEV720928 UOR720928 UYN720928 VIJ720928 VSF720928 WCB720928 WLX720928 WVT720928 L786464 JH786464 TD786464 ACZ786464 AMV786464 AWR786464 BGN786464 BQJ786464 CAF786464 CKB786464 CTX786464 DDT786464 DNP786464 DXL786464 EHH786464 ERD786464 FAZ786464 FKV786464 FUR786464 GEN786464 GOJ786464 GYF786464 HIB786464 HRX786464 IBT786464 ILP786464 IVL786464 JFH786464 JPD786464 JYZ786464 KIV786464 KSR786464 LCN786464 LMJ786464 LWF786464 MGB786464 MPX786464 MZT786464 NJP786464 NTL786464 ODH786464 OND786464 OWZ786464 PGV786464 PQR786464 QAN786464 QKJ786464 QUF786464 REB786464 RNX786464 RXT786464 SHP786464 SRL786464 TBH786464 TLD786464 TUZ786464 UEV786464 UOR786464 UYN786464 VIJ786464 VSF786464 WCB786464 WLX786464 WVT786464 L852000 JH852000 TD852000 ACZ852000 AMV852000 AWR852000 BGN852000 BQJ852000 CAF852000 CKB852000 CTX852000 DDT852000 DNP852000 DXL852000 EHH852000 ERD852000 FAZ852000 FKV852000 FUR852000 GEN852000 GOJ852000 GYF852000 HIB852000 HRX852000 IBT852000 ILP852000 IVL852000 JFH852000 JPD852000 JYZ852000 KIV852000 KSR852000 LCN852000 LMJ852000 LWF852000 MGB852000 MPX852000 MZT852000 NJP852000 NTL852000 ODH852000 OND852000 OWZ852000 PGV852000 PQR852000 QAN852000 QKJ852000 QUF852000 REB852000 RNX852000 RXT852000 SHP852000 SRL852000 TBH852000 TLD852000 TUZ852000 UEV852000 UOR852000 UYN852000 VIJ852000 VSF852000 WCB852000 WLX852000 WVT852000 L917536 JH917536 TD917536 ACZ917536 AMV917536 AWR917536 BGN917536 BQJ917536 CAF917536 CKB917536 CTX917536 DDT917536 DNP917536 DXL917536 EHH917536 ERD917536 FAZ917536 FKV917536 FUR917536 GEN917536 GOJ917536 GYF917536 HIB917536 HRX917536 IBT917536 ILP917536 IVL917536 JFH917536 JPD917536 JYZ917536 KIV917536 KSR917536 LCN917536 LMJ917536 LWF917536 MGB917536 MPX917536 MZT917536 NJP917536 NTL917536 ODH917536 OND917536 OWZ917536 PGV917536 PQR917536 QAN917536 QKJ917536 QUF917536 REB917536 RNX917536 RXT917536 SHP917536 SRL917536 TBH917536 TLD917536 TUZ917536 UEV917536 UOR917536 UYN917536 VIJ917536 VSF917536 WCB917536 WLX917536 WVT917536 L983072 JH983072 TD983072 ACZ983072 AMV983072 AWR983072 BGN983072 BQJ983072 CAF983072 CKB983072 CTX983072 DDT983072 DNP983072 DXL983072 EHH983072 ERD983072 FAZ983072 FKV983072 FUR983072 GEN983072 GOJ983072 GYF983072 HIB983072 HRX983072 IBT983072 ILP983072 IVL983072 JFH983072 JPD983072 JYZ983072 KIV983072 KSR983072 LCN983072 LMJ983072 LWF983072 MGB983072 MPX983072 MZT983072 NJP983072 NTL983072 ODH983072 OND983072 OWZ983072 PGV983072 PQR983072 QAN983072 QKJ983072 QUF983072 REB983072 RNX983072 RXT983072 SHP983072 SRL983072 TBH983072 TLD983072 TUZ983072 UEV983072 UOR983072 UYN983072 VIJ983072 VSF983072 WCB983072 WLX983072 WVT983072 J30:K59 JF30:JG59 TB30:TC59 ACX30:ACY59 AMT30:AMU59 AWP30:AWQ59 BGL30:BGM59 BQH30:BQI59 CAD30:CAE59 CJZ30:CKA59 CTV30:CTW59 DDR30:DDS59 DNN30:DNO59 DXJ30:DXK59 EHF30:EHG59 ERB30:ERC59 FAX30:FAY59 FKT30:FKU59 FUP30:FUQ59 GEL30:GEM59 GOH30:GOI59 GYD30:GYE59 HHZ30:HIA59 HRV30:HRW59 IBR30:IBS59 ILN30:ILO59 IVJ30:IVK59 JFF30:JFG59 JPB30:JPC59 JYX30:JYY59 KIT30:KIU59 KSP30:KSQ59 LCL30:LCM59 LMH30:LMI59 LWD30:LWE59 MFZ30:MGA59 MPV30:MPW59 MZR30:MZS59 NJN30:NJO59 NTJ30:NTK59 ODF30:ODG59 ONB30:ONC59 OWX30:OWY59 PGT30:PGU59 PQP30:PQQ59 QAL30:QAM59 QKH30:QKI59 QUD30:QUE59 RDZ30:REA59 RNV30:RNW59 RXR30:RXS59 SHN30:SHO59 SRJ30:SRK59 TBF30:TBG59 TLB30:TLC59 TUX30:TUY59 UET30:UEU59 UOP30:UOQ59 UYL30:UYM59 VIH30:VII59 VSD30:VSE59 WBZ30:WCA59 WLV30:WLW59 WVR30:WVS59 J65566:K65595 JF65566:JG65595 TB65566:TC65595 ACX65566:ACY65595 AMT65566:AMU65595 AWP65566:AWQ65595 BGL65566:BGM65595 BQH65566:BQI65595 CAD65566:CAE65595 CJZ65566:CKA65595 CTV65566:CTW65595 DDR65566:DDS65595 DNN65566:DNO65595 DXJ65566:DXK65595 EHF65566:EHG65595 ERB65566:ERC65595 FAX65566:FAY65595 FKT65566:FKU65595 FUP65566:FUQ65595 GEL65566:GEM65595 GOH65566:GOI65595 GYD65566:GYE65595 HHZ65566:HIA65595 HRV65566:HRW65595 IBR65566:IBS65595 ILN65566:ILO65595 IVJ65566:IVK65595 JFF65566:JFG65595 JPB65566:JPC65595 JYX65566:JYY65595 KIT65566:KIU65595 KSP65566:KSQ65595 LCL65566:LCM65595 LMH65566:LMI65595 LWD65566:LWE65595 MFZ65566:MGA65595 MPV65566:MPW65595 MZR65566:MZS65595 NJN65566:NJO65595 NTJ65566:NTK65595 ODF65566:ODG65595 ONB65566:ONC65595 OWX65566:OWY65595 PGT65566:PGU65595 PQP65566:PQQ65595 QAL65566:QAM65595 QKH65566:QKI65595 QUD65566:QUE65595 RDZ65566:REA65595 RNV65566:RNW65595 RXR65566:RXS65595 SHN65566:SHO65595 SRJ65566:SRK65595 TBF65566:TBG65595 TLB65566:TLC65595 TUX65566:TUY65595 UET65566:UEU65595 UOP65566:UOQ65595 UYL65566:UYM65595 VIH65566:VII65595 VSD65566:VSE65595 WBZ65566:WCA65595 WLV65566:WLW65595 WVR65566:WVS65595 J131102:K131131 JF131102:JG131131 TB131102:TC131131 ACX131102:ACY131131 AMT131102:AMU131131 AWP131102:AWQ131131 BGL131102:BGM131131 BQH131102:BQI131131 CAD131102:CAE131131 CJZ131102:CKA131131 CTV131102:CTW131131 DDR131102:DDS131131 DNN131102:DNO131131 DXJ131102:DXK131131 EHF131102:EHG131131 ERB131102:ERC131131 FAX131102:FAY131131 FKT131102:FKU131131 FUP131102:FUQ131131 GEL131102:GEM131131 GOH131102:GOI131131 GYD131102:GYE131131 HHZ131102:HIA131131 HRV131102:HRW131131 IBR131102:IBS131131 ILN131102:ILO131131 IVJ131102:IVK131131 JFF131102:JFG131131 JPB131102:JPC131131 JYX131102:JYY131131 KIT131102:KIU131131 KSP131102:KSQ131131 LCL131102:LCM131131 LMH131102:LMI131131 LWD131102:LWE131131 MFZ131102:MGA131131 MPV131102:MPW131131 MZR131102:MZS131131 NJN131102:NJO131131 NTJ131102:NTK131131 ODF131102:ODG131131 ONB131102:ONC131131 OWX131102:OWY131131 PGT131102:PGU131131 PQP131102:PQQ131131 QAL131102:QAM131131 QKH131102:QKI131131 QUD131102:QUE131131 RDZ131102:REA131131 RNV131102:RNW131131 RXR131102:RXS131131 SHN131102:SHO131131 SRJ131102:SRK131131 TBF131102:TBG131131 TLB131102:TLC131131 TUX131102:TUY131131 UET131102:UEU131131 UOP131102:UOQ131131 UYL131102:UYM131131 VIH131102:VII131131 VSD131102:VSE131131 WBZ131102:WCA131131 WLV131102:WLW131131 WVR131102:WVS131131 J196638:K196667 JF196638:JG196667 TB196638:TC196667 ACX196638:ACY196667 AMT196638:AMU196667 AWP196638:AWQ196667 BGL196638:BGM196667 BQH196638:BQI196667 CAD196638:CAE196667 CJZ196638:CKA196667 CTV196638:CTW196667 DDR196638:DDS196667 DNN196638:DNO196667 DXJ196638:DXK196667 EHF196638:EHG196667 ERB196638:ERC196667 FAX196638:FAY196667 FKT196638:FKU196667 FUP196638:FUQ196667 GEL196638:GEM196667 GOH196638:GOI196667 GYD196638:GYE196667 HHZ196638:HIA196667 HRV196638:HRW196667 IBR196638:IBS196667 ILN196638:ILO196667 IVJ196638:IVK196667 JFF196638:JFG196667 JPB196638:JPC196667 JYX196638:JYY196667 KIT196638:KIU196667 KSP196638:KSQ196667 LCL196638:LCM196667 LMH196638:LMI196667 LWD196638:LWE196667 MFZ196638:MGA196667 MPV196638:MPW196667 MZR196638:MZS196667 NJN196638:NJO196667 NTJ196638:NTK196667 ODF196638:ODG196667 ONB196638:ONC196667 OWX196638:OWY196667 PGT196638:PGU196667 PQP196638:PQQ196667 QAL196638:QAM196667 QKH196638:QKI196667 QUD196638:QUE196667 RDZ196638:REA196667 RNV196638:RNW196667 RXR196638:RXS196667 SHN196638:SHO196667 SRJ196638:SRK196667 TBF196638:TBG196667 TLB196638:TLC196667 TUX196638:TUY196667 UET196638:UEU196667 UOP196638:UOQ196667 UYL196638:UYM196667 VIH196638:VII196667 VSD196638:VSE196667 WBZ196638:WCA196667 WLV196638:WLW196667 WVR196638:WVS196667 J262174:K262203 JF262174:JG262203 TB262174:TC262203 ACX262174:ACY262203 AMT262174:AMU262203 AWP262174:AWQ262203 BGL262174:BGM262203 BQH262174:BQI262203 CAD262174:CAE262203 CJZ262174:CKA262203 CTV262174:CTW262203 DDR262174:DDS262203 DNN262174:DNO262203 DXJ262174:DXK262203 EHF262174:EHG262203 ERB262174:ERC262203 FAX262174:FAY262203 FKT262174:FKU262203 FUP262174:FUQ262203 GEL262174:GEM262203 GOH262174:GOI262203 GYD262174:GYE262203 HHZ262174:HIA262203 HRV262174:HRW262203 IBR262174:IBS262203 ILN262174:ILO262203 IVJ262174:IVK262203 JFF262174:JFG262203 JPB262174:JPC262203 JYX262174:JYY262203 KIT262174:KIU262203 KSP262174:KSQ262203 LCL262174:LCM262203 LMH262174:LMI262203 LWD262174:LWE262203 MFZ262174:MGA262203 MPV262174:MPW262203 MZR262174:MZS262203 NJN262174:NJO262203 NTJ262174:NTK262203 ODF262174:ODG262203 ONB262174:ONC262203 OWX262174:OWY262203 PGT262174:PGU262203 PQP262174:PQQ262203 QAL262174:QAM262203 QKH262174:QKI262203 QUD262174:QUE262203 RDZ262174:REA262203 RNV262174:RNW262203 RXR262174:RXS262203 SHN262174:SHO262203 SRJ262174:SRK262203 TBF262174:TBG262203 TLB262174:TLC262203 TUX262174:TUY262203 UET262174:UEU262203 UOP262174:UOQ262203 UYL262174:UYM262203 VIH262174:VII262203 VSD262174:VSE262203 WBZ262174:WCA262203 WLV262174:WLW262203 WVR262174:WVS262203 J327710:K327739 JF327710:JG327739 TB327710:TC327739 ACX327710:ACY327739 AMT327710:AMU327739 AWP327710:AWQ327739 BGL327710:BGM327739 BQH327710:BQI327739 CAD327710:CAE327739 CJZ327710:CKA327739 CTV327710:CTW327739 DDR327710:DDS327739 DNN327710:DNO327739 DXJ327710:DXK327739 EHF327710:EHG327739 ERB327710:ERC327739 FAX327710:FAY327739 FKT327710:FKU327739 FUP327710:FUQ327739 GEL327710:GEM327739 GOH327710:GOI327739 GYD327710:GYE327739 HHZ327710:HIA327739 HRV327710:HRW327739 IBR327710:IBS327739 ILN327710:ILO327739 IVJ327710:IVK327739 JFF327710:JFG327739 JPB327710:JPC327739 JYX327710:JYY327739 KIT327710:KIU327739 KSP327710:KSQ327739 LCL327710:LCM327739 LMH327710:LMI327739 LWD327710:LWE327739 MFZ327710:MGA327739 MPV327710:MPW327739 MZR327710:MZS327739 NJN327710:NJO327739 NTJ327710:NTK327739 ODF327710:ODG327739 ONB327710:ONC327739 OWX327710:OWY327739 PGT327710:PGU327739 PQP327710:PQQ327739 QAL327710:QAM327739 QKH327710:QKI327739 QUD327710:QUE327739 RDZ327710:REA327739 RNV327710:RNW327739 RXR327710:RXS327739 SHN327710:SHO327739 SRJ327710:SRK327739 TBF327710:TBG327739 TLB327710:TLC327739 TUX327710:TUY327739 UET327710:UEU327739 UOP327710:UOQ327739 UYL327710:UYM327739 VIH327710:VII327739 VSD327710:VSE327739 WBZ327710:WCA327739 WLV327710:WLW327739 WVR327710:WVS327739 J393246:K393275 JF393246:JG393275 TB393246:TC393275 ACX393246:ACY393275 AMT393246:AMU393275 AWP393246:AWQ393275 BGL393246:BGM393275 BQH393246:BQI393275 CAD393246:CAE393275 CJZ393246:CKA393275 CTV393246:CTW393275 DDR393246:DDS393275 DNN393246:DNO393275 DXJ393246:DXK393275 EHF393246:EHG393275 ERB393246:ERC393275 FAX393246:FAY393275 FKT393246:FKU393275 FUP393246:FUQ393275 GEL393246:GEM393275 GOH393246:GOI393275 GYD393246:GYE393275 HHZ393246:HIA393275 HRV393246:HRW393275 IBR393246:IBS393275 ILN393246:ILO393275 IVJ393246:IVK393275 JFF393246:JFG393275 JPB393246:JPC393275 JYX393246:JYY393275 KIT393246:KIU393275 KSP393246:KSQ393275 LCL393246:LCM393275 LMH393246:LMI393275 LWD393246:LWE393275 MFZ393246:MGA393275 MPV393246:MPW393275 MZR393246:MZS393275 NJN393246:NJO393275 NTJ393246:NTK393275 ODF393246:ODG393275 ONB393246:ONC393275 OWX393246:OWY393275 PGT393246:PGU393275 PQP393246:PQQ393275 QAL393246:QAM393275 QKH393246:QKI393275 QUD393246:QUE393275 RDZ393246:REA393275 RNV393246:RNW393275 RXR393246:RXS393275 SHN393246:SHO393275 SRJ393246:SRK393275 TBF393246:TBG393275 TLB393246:TLC393275 TUX393246:TUY393275 UET393246:UEU393275 UOP393246:UOQ393275 UYL393246:UYM393275 VIH393246:VII393275 VSD393246:VSE393275 WBZ393246:WCA393275 WLV393246:WLW393275 WVR393246:WVS393275 J458782:K458811 JF458782:JG458811 TB458782:TC458811 ACX458782:ACY458811 AMT458782:AMU458811 AWP458782:AWQ458811 BGL458782:BGM458811 BQH458782:BQI458811 CAD458782:CAE458811 CJZ458782:CKA458811 CTV458782:CTW458811 DDR458782:DDS458811 DNN458782:DNO458811 DXJ458782:DXK458811 EHF458782:EHG458811 ERB458782:ERC458811 FAX458782:FAY458811 FKT458782:FKU458811 FUP458782:FUQ458811 GEL458782:GEM458811 GOH458782:GOI458811 GYD458782:GYE458811 HHZ458782:HIA458811 HRV458782:HRW458811 IBR458782:IBS458811 ILN458782:ILO458811 IVJ458782:IVK458811 JFF458782:JFG458811 JPB458782:JPC458811 JYX458782:JYY458811 KIT458782:KIU458811 KSP458782:KSQ458811 LCL458782:LCM458811 LMH458782:LMI458811 LWD458782:LWE458811 MFZ458782:MGA458811 MPV458782:MPW458811 MZR458782:MZS458811 NJN458782:NJO458811 NTJ458782:NTK458811 ODF458782:ODG458811 ONB458782:ONC458811 OWX458782:OWY458811 PGT458782:PGU458811 PQP458782:PQQ458811 QAL458782:QAM458811 QKH458782:QKI458811 QUD458782:QUE458811 RDZ458782:REA458811 RNV458782:RNW458811 RXR458782:RXS458811 SHN458782:SHO458811 SRJ458782:SRK458811 TBF458782:TBG458811 TLB458782:TLC458811 TUX458782:TUY458811 UET458782:UEU458811 UOP458782:UOQ458811 UYL458782:UYM458811 VIH458782:VII458811 VSD458782:VSE458811 WBZ458782:WCA458811 WLV458782:WLW458811 WVR458782:WVS458811 J524318:K524347 JF524318:JG524347 TB524318:TC524347 ACX524318:ACY524347 AMT524318:AMU524347 AWP524318:AWQ524347 BGL524318:BGM524347 BQH524318:BQI524347 CAD524318:CAE524347 CJZ524318:CKA524347 CTV524318:CTW524347 DDR524318:DDS524347 DNN524318:DNO524347 DXJ524318:DXK524347 EHF524318:EHG524347 ERB524318:ERC524347 FAX524318:FAY524347 FKT524318:FKU524347 FUP524318:FUQ524347 GEL524318:GEM524347 GOH524318:GOI524347 GYD524318:GYE524347 HHZ524318:HIA524347 HRV524318:HRW524347 IBR524318:IBS524347 ILN524318:ILO524347 IVJ524318:IVK524347 JFF524318:JFG524347 JPB524318:JPC524347 JYX524318:JYY524347 KIT524318:KIU524347 KSP524318:KSQ524347 LCL524318:LCM524347 LMH524318:LMI524347 LWD524318:LWE524347 MFZ524318:MGA524347 MPV524318:MPW524347 MZR524318:MZS524347 NJN524318:NJO524347 NTJ524318:NTK524347 ODF524318:ODG524347 ONB524318:ONC524347 OWX524318:OWY524347 PGT524318:PGU524347 PQP524318:PQQ524347 QAL524318:QAM524347 QKH524318:QKI524347 QUD524318:QUE524347 RDZ524318:REA524347 RNV524318:RNW524347 RXR524318:RXS524347 SHN524318:SHO524347 SRJ524318:SRK524347 TBF524318:TBG524347 TLB524318:TLC524347 TUX524318:TUY524347 UET524318:UEU524347 UOP524318:UOQ524347 UYL524318:UYM524347 VIH524318:VII524347 VSD524318:VSE524347 WBZ524318:WCA524347 WLV524318:WLW524347 WVR524318:WVS524347 J589854:K589883 JF589854:JG589883 TB589854:TC589883 ACX589854:ACY589883 AMT589854:AMU589883 AWP589854:AWQ589883 BGL589854:BGM589883 BQH589854:BQI589883 CAD589854:CAE589883 CJZ589854:CKA589883 CTV589854:CTW589883 DDR589854:DDS589883 DNN589854:DNO589883 DXJ589854:DXK589883 EHF589854:EHG589883 ERB589854:ERC589883 FAX589854:FAY589883 FKT589854:FKU589883 FUP589854:FUQ589883 GEL589854:GEM589883 GOH589854:GOI589883 GYD589854:GYE589883 HHZ589854:HIA589883 HRV589854:HRW589883 IBR589854:IBS589883 ILN589854:ILO589883 IVJ589854:IVK589883 JFF589854:JFG589883 JPB589854:JPC589883 JYX589854:JYY589883 KIT589854:KIU589883 KSP589854:KSQ589883 LCL589854:LCM589883 LMH589854:LMI589883 LWD589854:LWE589883 MFZ589854:MGA589883 MPV589854:MPW589883 MZR589854:MZS589883 NJN589854:NJO589883 NTJ589854:NTK589883 ODF589854:ODG589883 ONB589854:ONC589883 OWX589854:OWY589883 PGT589854:PGU589883 PQP589854:PQQ589883 QAL589854:QAM589883 QKH589854:QKI589883 QUD589854:QUE589883 RDZ589854:REA589883 RNV589854:RNW589883 RXR589854:RXS589883 SHN589854:SHO589883 SRJ589854:SRK589883 TBF589854:TBG589883 TLB589854:TLC589883 TUX589854:TUY589883 UET589854:UEU589883 UOP589854:UOQ589883 UYL589854:UYM589883 VIH589854:VII589883 VSD589854:VSE589883 WBZ589854:WCA589883 WLV589854:WLW589883 WVR589854:WVS589883 J655390:K655419 JF655390:JG655419 TB655390:TC655419 ACX655390:ACY655419 AMT655390:AMU655419 AWP655390:AWQ655419 BGL655390:BGM655419 BQH655390:BQI655419 CAD655390:CAE655419 CJZ655390:CKA655419 CTV655390:CTW655419 DDR655390:DDS655419 DNN655390:DNO655419 DXJ655390:DXK655419 EHF655390:EHG655419 ERB655390:ERC655419 FAX655390:FAY655419 FKT655390:FKU655419 FUP655390:FUQ655419 GEL655390:GEM655419 GOH655390:GOI655419 GYD655390:GYE655419 HHZ655390:HIA655419 HRV655390:HRW655419 IBR655390:IBS655419 ILN655390:ILO655419 IVJ655390:IVK655419 JFF655390:JFG655419 JPB655390:JPC655419 JYX655390:JYY655419 KIT655390:KIU655419 KSP655390:KSQ655419 LCL655390:LCM655419 LMH655390:LMI655419 LWD655390:LWE655419 MFZ655390:MGA655419 MPV655390:MPW655419 MZR655390:MZS655419 NJN655390:NJO655419 NTJ655390:NTK655419 ODF655390:ODG655419 ONB655390:ONC655419 OWX655390:OWY655419 PGT655390:PGU655419 PQP655390:PQQ655419 QAL655390:QAM655419 QKH655390:QKI655419 QUD655390:QUE655419 RDZ655390:REA655419 RNV655390:RNW655419 RXR655390:RXS655419 SHN655390:SHO655419 SRJ655390:SRK655419 TBF655390:TBG655419 TLB655390:TLC655419 TUX655390:TUY655419 UET655390:UEU655419 UOP655390:UOQ655419 UYL655390:UYM655419 VIH655390:VII655419 VSD655390:VSE655419 WBZ655390:WCA655419 WLV655390:WLW655419 WVR655390:WVS655419 J720926:K720955 JF720926:JG720955 TB720926:TC720955 ACX720926:ACY720955 AMT720926:AMU720955 AWP720926:AWQ720955 BGL720926:BGM720955 BQH720926:BQI720955 CAD720926:CAE720955 CJZ720926:CKA720955 CTV720926:CTW720955 DDR720926:DDS720955 DNN720926:DNO720955 DXJ720926:DXK720955 EHF720926:EHG720955 ERB720926:ERC720955 FAX720926:FAY720955 FKT720926:FKU720955 FUP720926:FUQ720955 GEL720926:GEM720955 GOH720926:GOI720955 GYD720926:GYE720955 HHZ720926:HIA720955 HRV720926:HRW720955 IBR720926:IBS720955 ILN720926:ILO720955 IVJ720926:IVK720955 JFF720926:JFG720955 JPB720926:JPC720955 JYX720926:JYY720955 KIT720926:KIU720955 KSP720926:KSQ720955 LCL720926:LCM720955 LMH720926:LMI720955 LWD720926:LWE720955 MFZ720926:MGA720955 MPV720926:MPW720955 MZR720926:MZS720955 NJN720926:NJO720955 NTJ720926:NTK720955 ODF720926:ODG720955 ONB720926:ONC720955 OWX720926:OWY720955 PGT720926:PGU720955 PQP720926:PQQ720955 QAL720926:QAM720955 QKH720926:QKI720955 QUD720926:QUE720955 RDZ720926:REA720955 RNV720926:RNW720955 RXR720926:RXS720955 SHN720926:SHO720955 SRJ720926:SRK720955 TBF720926:TBG720955 TLB720926:TLC720955 TUX720926:TUY720955 UET720926:UEU720955 UOP720926:UOQ720955 UYL720926:UYM720955 VIH720926:VII720955 VSD720926:VSE720955 WBZ720926:WCA720955 WLV720926:WLW720955 WVR720926:WVS720955 J786462:K786491 JF786462:JG786491 TB786462:TC786491 ACX786462:ACY786491 AMT786462:AMU786491 AWP786462:AWQ786491 BGL786462:BGM786491 BQH786462:BQI786491 CAD786462:CAE786491 CJZ786462:CKA786491 CTV786462:CTW786491 DDR786462:DDS786491 DNN786462:DNO786491 DXJ786462:DXK786491 EHF786462:EHG786491 ERB786462:ERC786491 FAX786462:FAY786491 FKT786462:FKU786491 FUP786462:FUQ786491 GEL786462:GEM786491 GOH786462:GOI786491 GYD786462:GYE786491 HHZ786462:HIA786491 HRV786462:HRW786491 IBR786462:IBS786491 ILN786462:ILO786491 IVJ786462:IVK786491 JFF786462:JFG786491 JPB786462:JPC786491 JYX786462:JYY786491 KIT786462:KIU786491 KSP786462:KSQ786491 LCL786462:LCM786491 LMH786462:LMI786491 LWD786462:LWE786491 MFZ786462:MGA786491 MPV786462:MPW786491 MZR786462:MZS786491 NJN786462:NJO786491 NTJ786462:NTK786491 ODF786462:ODG786491 ONB786462:ONC786491 OWX786462:OWY786491 PGT786462:PGU786491 PQP786462:PQQ786491 QAL786462:QAM786491 QKH786462:QKI786491 QUD786462:QUE786491 RDZ786462:REA786491 RNV786462:RNW786491 RXR786462:RXS786491 SHN786462:SHO786491 SRJ786462:SRK786491 TBF786462:TBG786491 TLB786462:TLC786491 TUX786462:TUY786491 UET786462:UEU786491 UOP786462:UOQ786491 UYL786462:UYM786491 VIH786462:VII786491 VSD786462:VSE786491 WBZ786462:WCA786491 WLV786462:WLW786491 WVR786462:WVS786491 J851998:K852027 JF851998:JG852027 TB851998:TC852027 ACX851998:ACY852027 AMT851998:AMU852027 AWP851998:AWQ852027 BGL851998:BGM852027 BQH851998:BQI852027 CAD851998:CAE852027 CJZ851998:CKA852027 CTV851998:CTW852027 DDR851998:DDS852027 DNN851998:DNO852027 DXJ851998:DXK852027 EHF851998:EHG852027 ERB851998:ERC852027 FAX851998:FAY852027 FKT851998:FKU852027 FUP851998:FUQ852027 GEL851998:GEM852027 GOH851998:GOI852027 GYD851998:GYE852027 HHZ851998:HIA852027 HRV851998:HRW852027 IBR851998:IBS852027 ILN851998:ILO852027 IVJ851998:IVK852027 JFF851998:JFG852027 JPB851998:JPC852027 JYX851998:JYY852027 KIT851998:KIU852027 KSP851998:KSQ852027 LCL851998:LCM852027 LMH851998:LMI852027 LWD851998:LWE852027 MFZ851998:MGA852027 MPV851998:MPW852027 MZR851998:MZS852027 NJN851998:NJO852027 NTJ851998:NTK852027 ODF851998:ODG852027 ONB851998:ONC852027 OWX851998:OWY852027 PGT851998:PGU852027 PQP851998:PQQ852027 QAL851998:QAM852027 QKH851998:QKI852027 QUD851998:QUE852027 RDZ851998:REA852027 RNV851998:RNW852027 RXR851998:RXS852027 SHN851998:SHO852027 SRJ851998:SRK852027 TBF851998:TBG852027 TLB851998:TLC852027 TUX851998:TUY852027 UET851998:UEU852027 UOP851998:UOQ852027 UYL851998:UYM852027 VIH851998:VII852027 VSD851998:VSE852027 WBZ851998:WCA852027 WLV851998:WLW852027 WVR851998:WVS852027 J917534:K917563 JF917534:JG917563 TB917534:TC917563 ACX917534:ACY917563 AMT917534:AMU917563 AWP917534:AWQ917563 BGL917534:BGM917563 BQH917534:BQI917563 CAD917534:CAE917563 CJZ917534:CKA917563 CTV917534:CTW917563 DDR917534:DDS917563 DNN917534:DNO917563 DXJ917534:DXK917563 EHF917534:EHG917563 ERB917534:ERC917563 FAX917534:FAY917563 FKT917534:FKU917563 FUP917534:FUQ917563 GEL917534:GEM917563 GOH917534:GOI917563 GYD917534:GYE917563 HHZ917534:HIA917563 HRV917534:HRW917563 IBR917534:IBS917563 ILN917534:ILO917563 IVJ917534:IVK917563 JFF917534:JFG917563 JPB917534:JPC917563 JYX917534:JYY917563 KIT917534:KIU917563 KSP917534:KSQ917563 LCL917534:LCM917563 LMH917534:LMI917563 LWD917534:LWE917563 MFZ917534:MGA917563 MPV917534:MPW917563 MZR917534:MZS917563 NJN917534:NJO917563 NTJ917534:NTK917563 ODF917534:ODG917563 ONB917534:ONC917563 OWX917534:OWY917563 PGT917534:PGU917563 PQP917534:PQQ917563 QAL917534:QAM917563 QKH917534:QKI917563 QUD917534:QUE917563 RDZ917534:REA917563 RNV917534:RNW917563 RXR917534:RXS917563 SHN917534:SHO917563 SRJ917534:SRK917563 TBF917534:TBG917563 TLB917534:TLC917563 TUX917534:TUY917563 UET917534:UEU917563 UOP917534:UOQ917563 UYL917534:UYM917563 VIH917534:VII917563 VSD917534:VSE917563 WBZ917534:WCA917563 WLV917534:WLW917563 WVR917534:WVS917563 J983070:K983099 JF983070:JG983099 TB983070:TC983099 ACX983070:ACY983099 AMT983070:AMU983099 AWP983070:AWQ983099 BGL983070:BGM983099 BQH983070:BQI983099 CAD983070:CAE983099 CJZ983070:CKA983099 CTV983070:CTW983099 DDR983070:DDS983099 DNN983070:DNO983099 DXJ983070:DXK983099 EHF983070:EHG983099 ERB983070:ERC983099 FAX983070:FAY983099 FKT983070:FKU983099 FUP983070:FUQ983099 GEL983070:GEM983099 GOH983070:GOI983099 GYD983070:GYE983099 HHZ983070:HIA983099 HRV983070:HRW983099 IBR983070:IBS983099 ILN983070:ILO983099 IVJ983070:IVK983099 JFF983070:JFG983099 JPB983070:JPC983099 JYX983070:JYY983099 KIT983070:KIU983099 KSP983070:KSQ983099 LCL983070:LCM983099 LMH983070:LMI983099 LWD983070:LWE983099 MFZ983070:MGA983099 MPV983070:MPW983099 MZR983070:MZS983099 NJN983070:NJO983099 NTJ983070:NTK983099 ODF983070:ODG983099 ONB983070:ONC983099 OWX983070:OWY983099 PGT983070:PGU983099 PQP983070:PQQ983099 QAL983070:QAM983099 QKH983070:QKI983099 QUD983070:QUE983099 RDZ983070:REA983099 RNV983070:RNW983099 RXR983070:RXS983099 SHN983070:SHO983099 SRJ983070:SRK983099 TBF983070:TBG983099 TLB983070:TLC983099 TUX983070:TUY983099 UET983070:UEU983099 UOP983070:UOQ983099 UYL983070:UYM983099 VIH983070:VII983099 VSD983070:VSE983099 WBZ983070:WCA983099 WLV983070:WLW983099 WVR983070:WVS983099 K61:K100 JG61:JG100 TC61:TC100 ACY61:ACY100 AMU61:AMU100 AWQ61:AWQ100 BGM61:BGM100 BQI61:BQI100 CAE61:CAE100 CKA61:CKA100 CTW61:CTW100 DDS61:DDS100 DNO61:DNO100 DXK61:DXK100 EHG61:EHG100 ERC61:ERC100 FAY61:FAY100 FKU61:FKU100 FUQ61:FUQ100 GEM61:GEM100 GOI61:GOI100 GYE61:GYE100 HIA61:HIA100 HRW61:HRW100 IBS61:IBS100 ILO61:ILO100 IVK61:IVK100 JFG61:JFG100 JPC61:JPC100 JYY61:JYY100 KIU61:KIU100 KSQ61:KSQ100 LCM61:LCM100 LMI61:LMI100 LWE61:LWE100 MGA61:MGA100 MPW61:MPW100 MZS61:MZS100 NJO61:NJO100 NTK61:NTK100 ODG61:ODG100 ONC61:ONC100 OWY61:OWY100 PGU61:PGU100 PQQ61:PQQ100 QAM61:QAM100 QKI61:QKI100 QUE61:QUE100 REA61:REA100 RNW61:RNW100 RXS61:RXS100 SHO61:SHO100 SRK61:SRK100 TBG61:TBG100 TLC61:TLC100 TUY61:TUY100 UEU61:UEU100 UOQ61:UOQ100 UYM61:UYM100 VII61:VII100 VSE61:VSE100 WCA61:WCA100 WLW61:WLW100 WVS61:WVS100 K65597:K65636 JG65597:JG65636 TC65597:TC65636 ACY65597:ACY65636 AMU65597:AMU65636 AWQ65597:AWQ65636 BGM65597:BGM65636 BQI65597:BQI65636 CAE65597:CAE65636 CKA65597:CKA65636 CTW65597:CTW65636 DDS65597:DDS65636 DNO65597:DNO65636 DXK65597:DXK65636 EHG65597:EHG65636 ERC65597:ERC65636 FAY65597:FAY65636 FKU65597:FKU65636 FUQ65597:FUQ65636 GEM65597:GEM65636 GOI65597:GOI65636 GYE65597:GYE65636 HIA65597:HIA65636 HRW65597:HRW65636 IBS65597:IBS65636 ILO65597:ILO65636 IVK65597:IVK65636 JFG65597:JFG65636 JPC65597:JPC65636 JYY65597:JYY65636 KIU65597:KIU65636 KSQ65597:KSQ65636 LCM65597:LCM65636 LMI65597:LMI65636 LWE65597:LWE65636 MGA65597:MGA65636 MPW65597:MPW65636 MZS65597:MZS65636 NJO65597:NJO65636 NTK65597:NTK65636 ODG65597:ODG65636 ONC65597:ONC65636 OWY65597:OWY65636 PGU65597:PGU65636 PQQ65597:PQQ65636 QAM65597:QAM65636 QKI65597:QKI65636 QUE65597:QUE65636 REA65597:REA65636 RNW65597:RNW65636 RXS65597:RXS65636 SHO65597:SHO65636 SRK65597:SRK65636 TBG65597:TBG65636 TLC65597:TLC65636 TUY65597:TUY65636 UEU65597:UEU65636 UOQ65597:UOQ65636 UYM65597:UYM65636 VII65597:VII65636 VSE65597:VSE65636 WCA65597:WCA65636 WLW65597:WLW65636 WVS65597:WVS65636 K131133:K131172 JG131133:JG131172 TC131133:TC131172 ACY131133:ACY131172 AMU131133:AMU131172 AWQ131133:AWQ131172 BGM131133:BGM131172 BQI131133:BQI131172 CAE131133:CAE131172 CKA131133:CKA131172 CTW131133:CTW131172 DDS131133:DDS131172 DNO131133:DNO131172 DXK131133:DXK131172 EHG131133:EHG131172 ERC131133:ERC131172 FAY131133:FAY131172 FKU131133:FKU131172 FUQ131133:FUQ131172 GEM131133:GEM131172 GOI131133:GOI131172 GYE131133:GYE131172 HIA131133:HIA131172 HRW131133:HRW131172 IBS131133:IBS131172 ILO131133:ILO131172 IVK131133:IVK131172 JFG131133:JFG131172 JPC131133:JPC131172 JYY131133:JYY131172 KIU131133:KIU131172 KSQ131133:KSQ131172 LCM131133:LCM131172 LMI131133:LMI131172 LWE131133:LWE131172 MGA131133:MGA131172 MPW131133:MPW131172 MZS131133:MZS131172 NJO131133:NJO131172 NTK131133:NTK131172 ODG131133:ODG131172 ONC131133:ONC131172 OWY131133:OWY131172 PGU131133:PGU131172 PQQ131133:PQQ131172 QAM131133:QAM131172 QKI131133:QKI131172 QUE131133:QUE131172 REA131133:REA131172 RNW131133:RNW131172 RXS131133:RXS131172 SHO131133:SHO131172 SRK131133:SRK131172 TBG131133:TBG131172 TLC131133:TLC131172 TUY131133:TUY131172 UEU131133:UEU131172 UOQ131133:UOQ131172 UYM131133:UYM131172 VII131133:VII131172 VSE131133:VSE131172 WCA131133:WCA131172 WLW131133:WLW131172 WVS131133:WVS131172 K196669:K196708 JG196669:JG196708 TC196669:TC196708 ACY196669:ACY196708 AMU196669:AMU196708 AWQ196669:AWQ196708 BGM196669:BGM196708 BQI196669:BQI196708 CAE196669:CAE196708 CKA196669:CKA196708 CTW196669:CTW196708 DDS196669:DDS196708 DNO196669:DNO196708 DXK196669:DXK196708 EHG196669:EHG196708 ERC196669:ERC196708 FAY196669:FAY196708 FKU196669:FKU196708 FUQ196669:FUQ196708 GEM196669:GEM196708 GOI196669:GOI196708 GYE196669:GYE196708 HIA196669:HIA196708 HRW196669:HRW196708 IBS196669:IBS196708 ILO196669:ILO196708 IVK196669:IVK196708 JFG196669:JFG196708 JPC196669:JPC196708 JYY196669:JYY196708 KIU196669:KIU196708 KSQ196669:KSQ196708 LCM196669:LCM196708 LMI196669:LMI196708 LWE196669:LWE196708 MGA196669:MGA196708 MPW196669:MPW196708 MZS196669:MZS196708 NJO196669:NJO196708 NTK196669:NTK196708 ODG196669:ODG196708 ONC196669:ONC196708 OWY196669:OWY196708 PGU196669:PGU196708 PQQ196669:PQQ196708 QAM196669:QAM196708 QKI196669:QKI196708 QUE196669:QUE196708 REA196669:REA196708 RNW196669:RNW196708 RXS196669:RXS196708 SHO196669:SHO196708 SRK196669:SRK196708 TBG196669:TBG196708 TLC196669:TLC196708 TUY196669:TUY196708 UEU196669:UEU196708 UOQ196669:UOQ196708 UYM196669:UYM196708 VII196669:VII196708 VSE196669:VSE196708 WCA196669:WCA196708 WLW196669:WLW196708 WVS196669:WVS196708 K262205:K262244 JG262205:JG262244 TC262205:TC262244 ACY262205:ACY262244 AMU262205:AMU262244 AWQ262205:AWQ262244 BGM262205:BGM262244 BQI262205:BQI262244 CAE262205:CAE262244 CKA262205:CKA262244 CTW262205:CTW262244 DDS262205:DDS262244 DNO262205:DNO262244 DXK262205:DXK262244 EHG262205:EHG262244 ERC262205:ERC262244 FAY262205:FAY262244 FKU262205:FKU262244 FUQ262205:FUQ262244 GEM262205:GEM262244 GOI262205:GOI262244 GYE262205:GYE262244 HIA262205:HIA262244 HRW262205:HRW262244 IBS262205:IBS262244 ILO262205:ILO262244 IVK262205:IVK262244 JFG262205:JFG262244 JPC262205:JPC262244 JYY262205:JYY262244 KIU262205:KIU262244 KSQ262205:KSQ262244 LCM262205:LCM262244 LMI262205:LMI262244 LWE262205:LWE262244 MGA262205:MGA262244 MPW262205:MPW262244 MZS262205:MZS262244 NJO262205:NJO262244 NTK262205:NTK262244 ODG262205:ODG262244 ONC262205:ONC262244 OWY262205:OWY262244 PGU262205:PGU262244 PQQ262205:PQQ262244 QAM262205:QAM262244 QKI262205:QKI262244 QUE262205:QUE262244 REA262205:REA262244 RNW262205:RNW262244 RXS262205:RXS262244 SHO262205:SHO262244 SRK262205:SRK262244 TBG262205:TBG262244 TLC262205:TLC262244 TUY262205:TUY262244 UEU262205:UEU262244 UOQ262205:UOQ262244 UYM262205:UYM262244 VII262205:VII262244 VSE262205:VSE262244 WCA262205:WCA262244 WLW262205:WLW262244 WVS262205:WVS262244 K327741:K327780 JG327741:JG327780 TC327741:TC327780 ACY327741:ACY327780 AMU327741:AMU327780 AWQ327741:AWQ327780 BGM327741:BGM327780 BQI327741:BQI327780 CAE327741:CAE327780 CKA327741:CKA327780 CTW327741:CTW327780 DDS327741:DDS327780 DNO327741:DNO327780 DXK327741:DXK327780 EHG327741:EHG327780 ERC327741:ERC327780 FAY327741:FAY327780 FKU327741:FKU327780 FUQ327741:FUQ327780 GEM327741:GEM327780 GOI327741:GOI327780 GYE327741:GYE327780 HIA327741:HIA327780 HRW327741:HRW327780 IBS327741:IBS327780 ILO327741:ILO327780 IVK327741:IVK327780 JFG327741:JFG327780 JPC327741:JPC327780 JYY327741:JYY327780 KIU327741:KIU327780 KSQ327741:KSQ327780 LCM327741:LCM327780 LMI327741:LMI327780 LWE327741:LWE327780 MGA327741:MGA327780 MPW327741:MPW327780 MZS327741:MZS327780 NJO327741:NJO327780 NTK327741:NTK327780 ODG327741:ODG327780 ONC327741:ONC327780 OWY327741:OWY327780 PGU327741:PGU327780 PQQ327741:PQQ327780 QAM327741:QAM327780 QKI327741:QKI327780 QUE327741:QUE327780 REA327741:REA327780 RNW327741:RNW327780 RXS327741:RXS327780 SHO327741:SHO327780 SRK327741:SRK327780 TBG327741:TBG327780 TLC327741:TLC327780 TUY327741:TUY327780 UEU327741:UEU327780 UOQ327741:UOQ327780 UYM327741:UYM327780 VII327741:VII327780 VSE327741:VSE327780 WCA327741:WCA327780 WLW327741:WLW327780 WVS327741:WVS327780 K393277:K393316 JG393277:JG393316 TC393277:TC393316 ACY393277:ACY393316 AMU393277:AMU393316 AWQ393277:AWQ393316 BGM393277:BGM393316 BQI393277:BQI393316 CAE393277:CAE393316 CKA393277:CKA393316 CTW393277:CTW393316 DDS393277:DDS393316 DNO393277:DNO393316 DXK393277:DXK393316 EHG393277:EHG393316 ERC393277:ERC393316 FAY393277:FAY393316 FKU393277:FKU393316 FUQ393277:FUQ393316 GEM393277:GEM393316 GOI393277:GOI393316 GYE393277:GYE393316 HIA393277:HIA393316 HRW393277:HRW393316 IBS393277:IBS393316 ILO393277:ILO393316 IVK393277:IVK393316 JFG393277:JFG393316 JPC393277:JPC393316 JYY393277:JYY393316 KIU393277:KIU393316 KSQ393277:KSQ393316 LCM393277:LCM393316 LMI393277:LMI393316 LWE393277:LWE393316 MGA393277:MGA393316 MPW393277:MPW393316 MZS393277:MZS393316 NJO393277:NJO393316 NTK393277:NTK393316 ODG393277:ODG393316 ONC393277:ONC393316 OWY393277:OWY393316 PGU393277:PGU393316 PQQ393277:PQQ393316 QAM393277:QAM393316 QKI393277:QKI393316 QUE393277:QUE393316 REA393277:REA393316 RNW393277:RNW393316 RXS393277:RXS393316 SHO393277:SHO393316 SRK393277:SRK393316 TBG393277:TBG393316 TLC393277:TLC393316 TUY393277:TUY393316 UEU393277:UEU393316 UOQ393277:UOQ393316 UYM393277:UYM393316 VII393277:VII393316 VSE393277:VSE393316 WCA393277:WCA393316 WLW393277:WLW393316 WVS393277:WVS393316 K458813:K458852 JG458813:JG458852 TC458813:TC458852 ACY458813:ACY458852 AMU458813:AMU458852 AWQ458813:AWQ458852 BGM458813:BGM458852 BQI458813:BQI458852 CAE458813:CAE458852 CKA458813:CKA458852 CTW458813:CTW458852 DDS458813:DDS458852 DNO458813:DNO458852 DXK458813:DXK458852 EHG458813:EHG458852 ERC458813:ERC458852 FAY458813:FAY458852 FKU458813:FKU458852 FUQ458813:FUQ458852 GEM458813:GEM458852 GOI458813:GOI458852 GYE458813:GYE458852 HIA458813:HIA458852 HRW458813:HRW458852 IBS458813:IBS458852 ILO458813:ILO458852 IVK458813:IVK458852 JFG458813:JFG458852 JPC458813:JPC458852 JYY458813:JYY458852 KIU458813:KIU458852 KSQ458813:KSQ458852 LCM458813:LCM458852 LMI458813:LMI458852 LWE458813:LWE458852 MGA458813:MGA458852 MPW458813:MPW458852 MZS458813:MZS458852 NJO458813:NJO458852 NTK458813:NTK458852 ODG458813:ODG458852 ONC458813:ONC458852 OWY458813:OWY458852 PGU458813:PGU458852 PQQ458813:PQQ458852 QAM458813:QAM458852 QKI458813:QKI458852 QUE458813:QUE458852 REA458813:REA458852 RNW458813:RNW458852 RXS458813:RXS458852 SHO458813:SHO458852 SRK458813:SRK458852 TBG458813:TBG458852 TLC458813:TLC458852 TUY458813:TUY458852 UEU458813:UEU458852 UOQ458813:UOQ458852 UYM458813:UYM458852 VII458813:VII458852 VSE458813:VSE458852 WCA458813:WCA458852 WLW458813:WLW458852 WVS458813:WVS458852 K524349:K524388 JG524349:JG524388 TC524349:TC524388 ACY524349:ACY524388 AMU524349:AMU524388 AWQ524349:AWQ524388 BGM524349:BGM524388 BQI524349:BQI524388 CAE524349:CAE524388 CKA524349:CKA524388 CTW524349:CTW524388 DDS524349:DDS524388 DNO524349:DNO524388 DXK524349:DXK524388 EHG524349:EHG524388 ERC524349:ERC524388 FAY524349:FAY524388 FKU524349:FKU524388 FUQ524349:FUQ524388 GEM524349:GEM524388 GOI524349:GOI524388 GYE524349:GYE524388 HIA524349:HIA524388 HRW524349:HRW524388 IBS524349:IBS524388 ILO524349:ILO524388 IVK524349:IVK524388 JFG524349:JFG524388 JPC524349:JPC524388 JYY524349:JYY524388 KIU524349:KIU524388 KSQ524349:KSQ524388 LCM524349:LCM524388 LMI524349:LMI524388 LWE524349:LWE524388 MGA524349:MGA524388 MPW524349:MPW524388 MZS524349:MZS524388 NJO524349:NJO524388 NTK524349:NTK524388 ODG524349:ODG524388 ONC524349:ONC524388 OWY524349:OWY524388 PGU524349:PGU524388 PQQ524349:PQQ524388 QAM524349:QAM524388 QKI524349:QKI524388 QUE524349:QUE524388 REA524349:REA524388 RNW524349:RNW524388 RXS524349:RXS524388 SHO524349:SHO524388 SRK524349:SRK524388 TBG524349:TBG524388 TLC524349:TLC524388 TUY524349:TUY524388 UEU524349:UEU524388 UOQ524349:UOQ524388 UYM524349:UYM524388 VII524349:VII524388 VSE524349:VSE524388 WCA524349:WCA524388 WLW524349:WLW524388 WVS524349:WVS524388 K589885:K589924 JG589885:JG589924 TC589885:TC589924 ACY589885:ACY589924 AMU589885:AMU589924 AWQ589885:AWQ589924 BGM589885:BGM589924 BQI589885:BQI589924 CAE589885:CAE589924 CKA589885:CKA589924 CTW589885:CTW589924 DDS589885:DDS589924 DNO589885:DNO589924 DXK589885:DXK589924 EHG589885:EHG589924 ERC589885:ERC589924 FAY589885:FAY589924 FKU589885:FKU589924 FUQ589885:FUQ589924 GEM589885:GEM589924 GOI589885:GOI589924 GYE589885:GYE589924 HIA589885:HIA589924 HRW589885:HRW589924 IBS589885:IBS589924 ILO589885:ILO589924 IVK589885:IVK589924 JFG589885:JFG589924 JPC589885:JPC589924 JYY589885:JYY589924 KIU589885:KIU589924 KSQ589885:KSQ589924 LCM589885:LCM589924 LMI589885:LMI589924 LWE589885:LWE589924 MGA589885:MGA589924 MPW589885:MPW589924 MZS589885:MZS589924 NJO589885:NJO589924 NTK589885:NTK589924 ODG589885:ODG589924 ONC589885:ONC589924 OWY589885:OWY589924 PGU589885:PGU589924 PQQ589885:PQQ589924 QAM589885:QAM589924 QKI589885:QKI589924 QUE589885:QUE589924 REA589885:REA589924 RNW589885:RNW589924 RXS589885:RXS589924 SHO589885:SHO589924 SRK589885:SRK589924 TBG589885:TBG589924 TLC589885:TLC589924 TUY589885:TUY589924 UEU589885:UEU589924 UOQ589885:UOQ589924 UYM589885:UYM589924 VII589885:VII589924 VSE589885:VSE589924 WCA589885:WCA589924 WLW589885:WLW589924 WVS589885:WVS589924 K655421:K655460 JG655421:JG655460 TC655421:TC655460 ACY655421:ACY655460 AMU655421:AMU655460 AWQ655421:AWQ655460 BGM655421:BGM655460 BQI655421:BQI655460 CAE655421:CAE655460 CKA655421:CKA655460 CTW655421:CTW655460 DDS655421:DDS655460 DNO655421:DNO655460 DXK655421:DXK655460 EHG655421:EHG655460 ERC655421:ERC655460 FAY655421:FAY655460 FKU655421:FKU655460 FUQ655421:FUQ655460 GEM655421:GEM655460 GOI655421:GOI655460 GYE655421:GYE655460 HIA655421:HIA655460 HRW655421:HRW655460 IBS655421:IBS655460 ILO655421:ILO655460 IVK655421:IVK655460 JFG655421:JFG655460 JPC655421:JPC655460 JYY655421:JYY655460 KIU655421:KIU655460 KSQ655421:KSQ655460 LCM655421:LCM655460 LMI655421:LMI655460 LWE655421:LWE655460 MGA655421:MGA655460 MPW655421:MPW655460 MZS655421:MZS655460 NJO655421:NJO655460 NTK655421:NTK655460 ODG655421:ODG655460 ONC655421:ONC655460 OWY655421:OWY655460 PGU655421:PGU655460 PQQ655421:PQQ655460 QAM655421:QAM655460 QKI655421:QKI655460 QUE655421:QUE655460 REA655421:REA655460 RNW655421:RNW655460 RXS655421:RXS655460 SHO655421:SHO655460 SRK655421:SRK655460 TBG655421:TBG655460 TLC655421:TLC655460 TUY655421:TUY655460 UEU655421:UEU655460 UOQ655421:UOQ655460 UYM655421:UYM655460 VII655421:VII655460 VSE655421:VSE655460 WCA655421:WCA655460 WLW655421:WLW655460 WVS655421:WVS655460 K720957:K720996 JG720957:JG720996 TC720957:TC720996 ACY720957:ACY720996 AMU720957:AMU720996 AWQ720957:AWQ720996 BGM720957:BGM720996 BQI720957:BQI720996 CAE720957:CAE720996 CKA720957:CKA720996 CTW720957:CTW720996 DDS720957:DDS720996 DNO720957:DNO720996 DXK720957:DXK720996 EHG720957:EHG720996 ERC720957:ERC720996 FAY720957:FAY720996 FKU720957:FKU720996 FUQ720957:FUQ720996 GEM720957:GEM720996 GOI720957:GOI720996 GYE720957:GYE720996 HIA720957:HIA720996 HRW720957:HRW720996 IBS720957:IBS720996 ILO720957:ILO720996 IVK720957:IVK720996 JFG720957:JFG720996 JPC720957:JPC720996 JYY720957:JYY720996 KIU720957:KIU720996 KSQ720957:KSQ720996 LCM720957:LCM720996 LMI720957:LMI720996 LWE720957:LWE720996 MGA720957:MGA720996 MPW720957:MPW720996 MZS720957:MZS720996 NJO720957:NJO720996 NTK720957:NTK720996 ODG720957:ODG720996 ONC720957:ONC720996 OWY720957:OWY720996 PGU720957:PGU720996 PQQ720957:PQQ720996 QAM720957:QAM720996 QKI720957:QKI720996 QUE720957:QUE720996 REA720957:REA720996 RNW720957:RNW720996 RXS720957:RXS720996 SHO720957:SHO720996 SRK720957:SRK720996 TBG720957:TBG720996 TLC720957:TLC720996 TUY720957:TUY720996 UEU720957:UEU720996 UOQ720957:UOQ720996 UYM720957:UYM720996 VII720957:VII720996 VSE720957:VSE720996 WCA720957:WCA720996 WLW720957:WLW720996 WVS720957:WVS720996 K786493:K786532 JG786493:JG786532 TC786493:TC786532 ACY786493:ACY786532 AMU786493:AMU786532 AWQ786493:AWQ786532 BGM786493:BGM786532 BQI786493:BQI786532 CAE786493:CAE786532 CKA786493:CKA786532 CTW786493:CTW786532 DDS786493:DDS786532 DNO786493:DNO786532 DXK786493:DXK786532 EHG786493:EHG786532 ERC786493:ERC786532 FAY786493:FAY786532 FKU786493:FKU786532 FUQ786493:FUQ786532 GEM786493:GEM786532 GOI786493:GOI786532 GYE786493:GYE786532 HIA786493:HIA786532 HRW786493:HRW786532 IBS786493:IBS786532 ILO786493:ILO786532 IVK786493:IVK786532 JFG786493:JFG786532 JPC786493:JPC786532 JYY786493:JYY786532 KIU786493:KIU786532 KSQ786493:KSQ786532 LCM786493:LCM786532 LMI786493:LMI786532 LWE786493:LWE786532 MGA786493:MGA786532 MPW786493:MPW786532 MZS786493:MZS786532 NJO786493:NJO786532 NTK786493:NTK786532 ODG786493:ODG786532 ONC786493:ONC786532 OWY786493:OWY786532 PGU786493:PGU786532 PQQ786493:PQQ786532 QAM786493:QAM786532 QKI786493:QKI786532 QUE786493:QUE786532 REA786493:REA786532 RNW786493:RNW786532 RXS786493:RXS786532 SHO786493:SHO786532 SRK786493:SRK786532 TBG786493:TBG786532 TLC786493:TLC786532 TUY786493:TUY786532 UEU786493:UEU786532 UOQ786493:UOQ786532 UYM786493:UYM786532 VII786493:VII786532 VSE786493:VSE786532 WCA786493:WCA786532 WLW786493:WLW786532 WVS786493:WVS786532 K852029:K852068 JG852029:JG852068 TC852029:TC852068 ACY852029:ACY852068 AMU852029:AMU852068 AWQ852029:AWQ852068 BGM852029:BGM852068 BQI852029:BQI852068 CAE852029:CAE852068 CKA852029:CKA852068 CTW852029:CTW852068 DDS852029:DDS852068 DNO852029:DNO852068 DXK852029:DXK852068 EHG852029:EHG852068 ERC852029:ERC852068 FAY852029:FAY852068 FKU852029:FKU852068 FUQ852029:FUQ852068 GEM852029:GEM852068 GOI852029:GOI852068 GYE852029:GYE852068 HIA852029:HIA852068 HRW852029:HRW852068 IBS852029:IBS852068 ILO852029:ILO852068 IVK852029:IVK852068 JFG852029:JFG852068 JPC852029:JPC852068 JYY852029:JYY852068 KIU852029:KIU852068 KSQ852029:KSQ852068 LCM852029:LCM852068 LMI852029:LMI852068 LWE852029:LWE852068 MGA852029:MGA852068 MPW852029:MPW852068 MZS852029:MZS852068 NJO852029:NJO852068 NTK852029:NTK852068 ODG852029:ODG852068 ONC852029:ONC852068 OWY852029:OWY852068 PGU852029:PGU852068 PQQ852029:PQQ852068 QAM852029:QAM852068 QKI852029:QKI852068 QUE852029:QUE852068 REA852029:REA852068 RNW852029:RNW852068 RXS852029:RXS852068 SHO852029:SHO852068 SRK852029:SRK852068 TBG852029:TBG852068 TLC852029:TLC852068 TUY852029:TUY852068 UEU852029:UEU852068 UOQ852029:UOQ852068 UYM852029:UYM852068 VII852029:VII852068 VSE852029:VSE852068 WCA852029:WCA852068 WLW852029:WLW852068 WVS852029:WVS852068 K917565:K917604 JG917565:JG917604 TC917565:TC917604 ACY917565:ACY917604 AMU917565:AMU917604 AWQ917565:AWQ917604 BGM917565:BGM917604 BQI917565:BQI917604 CAE917565:CAE917604 CKA917565:CKA917604 CTW917565:CTW917604 DDS917565:DDS917604 DNO917565:DNO917604 DXK917565:DXK917604 EHG917565:EHG917604 ERC917565:ERC917604 FAY917565:FAY917604 FKU917565:FKU917604 FUQ917565:FUQ917604 GEM917565:GEM917604 GOI917565:GOI917604 GYE917565:GYE917604 HIA917565:HIA917604 HRW917565:HRW917604 IBS917565:IBS917604 ILO917565:ILO917604 IVK917565:IVK917604 JFG917565:JFG917604 JPC917565:JPC917604 JYY917565:JYY917604 KIU917565:KIU917604 KSQ917565:KSQ917604 LCM917565:LCM917604 LMI917565:LMI917604 LWE917565:LWE917604 MGA917565:MGA917604 MPW917565:MPW917604 MZS917565:MZS917604 NJO917565:NJO917604 NTK917565:NTK917604 ODG917565:ODG917604 ONC917565:ONC917604 OWY917565:OWY917604 PGU917565:PGU917604 PQQ917565:PQQ917604 QAM917565:QAM917604 QKI917565:QKI917604 QUE917565:QUE917604 REA917565:REA917604 RNW917565:RNW917604 RXS917565:RXS917604 SHO917565:SHO917604 SRK917565:SRK917604 TBG917565:TBG917604 TLC917565:TLC917604 TUY917565:TUY917604 UEU917565:UEU917604 UOQ917565:UOQ917604 UYM917565:UYM917604 VII917565:VII917604 VSE917565:VSE917604 WCA917565:WCA917604 WLW917565:WLW917604 WVS917565:WVS917604 K983101:K983140 JG983101:JG983140 TC983101:TC983140 ACY983101:ACY983140 AMU983101:AMU983140 AWQ983101:AWQ983140 BGM983101:BGM983140 BQI983101:BQI983140 CAE983101:CAE983140 CKA983101:CKA983140 CTW983101:CTW983140 DDS983101:DDS983140 DNO983101:DNO983140 DXK983101:DXK983140 EHG983101:EHG983140 ERC983101:ERC983140 FAY983101:FAY983140 FKU983101:FKU983140 FUQ983101:FUQ983140 GEM983101:GEM983140 GOI983101:GOI983140 GYE983101:GYE983140 HIA983101:HIA983140 HRW983101:HRW983140 IBS983101:IBS983140 ILO983101:ILO983140 IVK983101:IVK983140 JFG983101:JFG983140 JPC983101:JPC983140 JYY983101:JYY983140 KIU983101:KIU983140 KSQ983101:KSQ983140 LCM983101:LCM983140 LMI983101:LMI983140 LWE983101:LWE983140 MGA983101:MGA983140 MPW983101:MPW983140 MZS983101:MZS983140 NJO983101:NJO983140 NTK983101:NTK983140 ODG983101:ODG983140 ONC983101:ONC983140 OWY983101:OWY983140 PGU983101:PGU983140 PQQ983101:PQQ983140 QAM983101:QAM983140 QKI983101:QKI983140 QUE983101:QUE983140 REA983101:REA983140 RNW983101:RNW983140 RXS983101:RXS983140 SHO983101:SHO983140 SRK983101:SRK983140 TBG983101:TBG983140 TLC983101:TLC983140 TUY983101:TUY983140 UEU983101:UEU983140 UOQ983101:UOQ983140 UYM983101:UYM983140 VII983101:VII983140 VSE983101:VSE983140 WCA983101:WCA983140 WLW983101:WLW983140 WVS983101:WVS983140">
      <formula1>0</formula1>
      <formula2>1000000000</formula2>
    </dataValidation>
    <dataValidation type="whole" allowBlank="1" showInputMessage="1" showErrorMessage="1" errorTitle="エラー" error="整数で入力してください" promptTitle="現在給水人口" prompt="常時居住する人口" sqref="L60 JH60 TD60 ACZ60 AMV60 AWR60 BGN60 BQJ60 CAF60 CKB60 CTX60 DDT60 DNP60 DXL60 EHH60 ERD60 FAZ60 FKV60 FUR60 GEN60 GOJ60 GYF60 HIB60 HRX60 IBT60 ILP60 IVL60 JFH60 JPD60 JYZ60 KIV60 KSR60 LCN60 LMJ60 LWF60 MGB60 MPX60 MZT60 NJP60 NTL60 ODH60 OND60 OWZ60 PGV60 PQR60 QAN60 QKJ60 QUF60 REB60 RNX60 RXT60 SHP60 SRL60 TBH60 TLD60 TUZ60 UEV60 UOR60 UYN60 VIJ60 VSF60 WCB60 WLX60 WVT60 L65596 JH65596 TD65596 ACZ65596 AMV65596 AWR65596 BGN65596 BQJ65596 CAF65596 CKB65596 CTX65596 DDT65596 DNP65596 DXL65596 EHH65596 ERD65596 FAZ65596 FKV65596 FUR65596 GEN65596 GOJ65596 GYF65596 HIB65596 HRX65596 IBT65596 ILP65596 IVL65596 JFH65596 JPD65596 JYZ65596 KIV65596 KSR65596 LCN65596 LMJ65596 LWF65596 MGB65596 MPX65596 MZT65596 NJP65596 NTL65596 ODH65596 OND65596 OWZ65596 PGV65596 PQR65596 QAN65596 QKJ65596 QUF65596 REB65596 RNX65596 RXT65596 SHP65596 SRL65596 TBH65596 TLD65596 TUZ65596 UEV65596 UOR65596 UYN65596 VIJ65596 VSF65596 WCB65596 WLX65596 WVT65596 L131132 JH131132 TD131132 ACZ131132 AMV131132 AWR131132 BGN131132 BQJ131132 CAF131132 CKB131132 CTX131132 DDT131132 DNP131132 DXL131132 EHH131132 ERD131132 FAZ131132 FKV131132 FUR131132 GEN131132 GOJ131132 GYF131132 HIB131132 HRX131132 IBT131132 ILP131132 IVL131132 JFH131132 JPD131132 JYZ131132 KIV131132 KSR131132 LCN131132 LMJ131132 LWF131132 MGB131132 MPX131132 MZT131132 NJP131132 NTL131132 ODH131132 OND131132 OWZ131132 PGV131132 PQR131132 QAN131132 QKJ131132 QUF131132 REB131132 RNX131132 RXT131132 SHP131132 SRL131132 TBH131132 TLD131132 TUZ131132 UEV131132 UOR131132 UYN131132 VIJ131132 VSF131132 WCB131132 WLX131132 WVT131132 L196668 JH196668 TD196668 ACZ196668 AMV196668 AWR196668 BGN196668 BQJ196668 CAF196668 CKB196668 CTX196668 DDT196668 DNP196668 DXL196668 EHH196668 ERD196668 FAZ196668 FKV196668 FUR196668 GEN196668 GOJ196668 GYF196668 HIB196668 HRX196668 IBT196668 ILP196668 IVL196668 JFH196668 JPD196668 JYZ196668 KIV196668 KSR196668 LCN196668 LMJ196668 LWF196668 MGB196668 MPX196668 MZT196668 NJP196668 NTL196668 ODH196668 OND196668 OWZ196668 PGV196668 PQR196668 QAN196668 QKJ196668 QUF196668 REB196668 RNX196668 RXT196668 SHP196668 SRL196668 TBH196668 TLD196668 TUZ196668 UEV196668 UOR196668 UYN196668 VIJ196668 VSF196668 WCB196668 WLX196668 WVT196668 L262204 JH262204 TD262204 ACZ262204 AMV262204 AWR262204 BGN262204 BQJ262204 CAF262204 CKB262204 CTX262204 DDT262204 DNP262204 DXL262204 EHH262204 ERD262204 FAZ262204 FKV262204 FUR262204 GEN262204 GOJ262204 GYF262204 HIB262204 HRX262204 IBT262204 ILP262204 IVL262204 JFH262204 JPD262204 JYZ262204 KIV262204 KSR262204 LCN262204 LMJ262204 LWF262204 MGB262204 MPX262204 MZT262204 NJP262204 NTL262204 ODH262204 OND262204 OWZ262204 PGV262204 PQR262204 QAN262204 QKJ262204 QUF262204 REB262204 RNX262204 RXT262204 SHP262204 SRL262204 TBH262204 TLD262204 TUZ262204 UEV262204 UOR262204 UYN262204 VIJ262204 VSF262204 WCB262204 WLX262204 WVT262204 L327740 JH327740 TD327740 ACZ327740 AMV327740 AWR327740 BGN327740 BQJ327740 CAF327740 CKB327740 CTX327740 DDT327740 DNP327740 DXL327740 EHH327740 ERD327740 FAZ327740 FKV327740 FUR327740 GEN327740 GOJ327740 GYF327740 HIB327740 HRX327740 IBT327740 ILP327740 IVL327740 JFH327740 JPD327740 JYZ327740 KIV327740 KSR327740 LCN327740 LMJ327740 LWF327740 MGB327740 MPX327740 MZT327740 NJP327740 NTL327740 ODH327740 OND327740 OWZ327740 PGV327740 PQR327740 QAN327740 QKJ327740 QUF327740 REB327740 RNX327740 RXT327740 SHP327740 SRL327740 TBH327740 TLD327740 TUZ327740 UEV327740 UOR327740 UYN327740 VIJ327740 VSF327740 WCB327740 WLX327740 WVT327740 L393276 JH393276 TD393276 ACZ393276 AMV393276 AWR393276 BGN393276 BQJ393276 CAF393276 CKB393276 CTX393276 DDT393276 DNP393276 DXL393276 EHH393276 ERD393276 FAZ393276 FKV393276 FUR393276 GEN393276 GOJ393276 GYF393276 HIB393276 HRX393276 IBT393276 ILP393276 IVL393276 JFH393276 JPD393276 JYZ393276 KIV393276 KSR393276 LCN393276 LMJ393276 LWF393276 MGB393276 MPX393276 MZT393276 NJP393276 NTL393276 ODH393276 OND393276 OWZ393276 PGV393276 PQR393276 QAN393276 QKJ393276 QUF393276 REB393276 RNX393276 RXT393276 SHP393276 SRL393276 TBH393276 TLD393276 TUZ393276 UEV393276 UOR393276 UYN393276 VIJ393276 VSF393276 WCB393276 WLX393276 WVT393276 L458812 JH458812 TD458812 ACZ458812 AMV458812 AWR458812 BGN458812 BQJ458812 CAF458812 CKB458812 CTX458812 DDT458812 DNP458812 DXL458812 EHH458812 ERD458812 FAZ458812 FKV458812 FUR458812 GEN458812 GOJ458812 GYF458812 HIB458812 HRX458812 IBT458812 ILP458812 IVL458812 JFH458812 JPD458812 JYZ458812 KIV458812 KSR458812 LCN458812 LMJ458812 LWF458812 MGB458812 MPX458812 MZT458812 NJP458812 NTL458812 ODH458812 OND458812 OWZ458812 PGV458812 PQR458812 QAN458812 QKJ458812 QUF458812 REB458812 RNX458812 RXT458812 SHP458812 SRL458812 TBH458812 TLD458812 TUZ458812 UEV458812 UOR458812 UYN458812 VIJ458812 VSF458812 WCB458812 WLX458812 WVT458812 L524348 JH524348 TD524348 ACZ524348 AMV524348 AWR524348 BGN524348 BQJ524348 CAF524348 CKB524348 CTX524348 DDT524348 DNP524348 DXL524348 EHH524348 ERD524348 FAZ524348 FKV524348 FUR524348 GEN524348 GOJ524348 GYF524348 HIB524348 HRX524348 IBT524348 ILP524348 IVL524348 JFH524348 JPD524348 JYZ524348 KIV524348 KSR524348 LCN524348 LMJ524348 LWF524348 MGB524348 MPX524348 MZT524348 NJP524348 NTL524348 ODH524348 OND524348 OWZ524348 PGV524348 PQR524348 QAN524348 QKJ524348 QUF524348 REB524348 RNX524348 RXT524348 SHP524348 SRL524348 TBH524348 TLD524348 TUZ524348 UEV524348 UOR524348 UYN524348 VIJ524348 VSF524348 WCB524348 WLX524348 WVT524348 L589884 JH589884 TD589884 ACZ589884 AMV589884 AWR589884 BGN589884 BQJ589884 CAF589884 CKB589884 CTX589884 DDT589884 DNP589884 DXL589884 EHH589884 ERD589884 FAZ589884 FKV589884 FUR589884 GEN589884 GOJ589884 GYF589884 HIB589884 HRX589884 IBT589884 ILP589884 IVL589884 JFH589884 JPD589884 JYZ589884 KIV589884 KSR589884 LCN589884 LMJ589884 LWF589884 MGB589884 MPX589884 MZT589884 NJP589884 NTL589884 ODH589884 OND589884 OWZ589884 PGV589884 PQR589884 QAN589884 QKJ589884 QUF589884 REB589884 RNX589884 RXT589884 SHP589884 SRL589884 TBH589884 TLD589884 TUZ589884 UEV589884 UOR589884 UYN589884 VIJ589884 VSF589884 WCB589884 WLX589884 WVT589884 L655420 JH655420 TD655420 ACZ655420 AMV655420 AWR655420 BGN655420 BQJ655420 CAF655420 CKB655420 CTX655420 DDT655420 DNP655420 DXL655420 EHH655420 ERD655420 FAZ655420 FKV655420 FUR655420 GEN655420 GOJ655420 GYF655420 HIB655420 HRX655420 IBT655420 ILP655420 IVL655420 JFH655420 JPD655420 JYZ655420 KIV655420 KSR655420 LCN655420 LMJ655420 LWF655420 MGB655420 MPX655420 MZT655420 NJP655420 NTL655420 ODH655420 OND655420 OWZ655420 PGV655420 PQR655420 QAN655420 QKJ655420 QUF655420 REB655420 RNX655420 RXT655420 SHP655420 SRL655420 TBH655420 TLD655420 TUZ655420 UEV655420 UOR655420 UYN655420 VIJ655420 VSF655420 WCB655420 WLX655420 WVT655420 L720956 JH720956 TD720956 ACZ720956 AMV720956 AWR720956 BGN720956 BQJ720956 CAF720956 CKB720956 CTX720956 DDT720956 DNP720956 DXL720956 EHH720956 ERD720956 FAZ720956 FKV720956 FUR720956 GEN720956 GOJ720956 GYF720956 HIB720956 HRX720956 IBT720956 ILP720956 IVL720956 JFH720956 JPD720956 JYZ720956 KIV720956 KSR720956 LCN720956 LMJ720956 LWF720956 MGB720956 MPX720956 MZT720956 NJP720956 NTL720956 ODH720956 OND720956 OWZ720956 PGV720956 PQR720956 QAN720956 QKJ720956 QUF720956 REB720956 RNX720956 RXT720956 SHP720956 SRL720956 TBH720956 TLD720956 TUZ720956 UEV720956 UOR720956 UYN720956 VIJ720956 VSF720956 WCB720956 WLX720956 WVT720956 L786492 JH786492 TD786492 ACZ786492 AMV786492 AWR786492 BGN786492 BQJ786492 CAF786492 CKB786492 CTX786492 DDT786492 DNP786492 DXL786492 EHH786492 ERD786492 FAZ786492 FKV786492 FUR786492 GEN786492 GOJ786492 GYF786492 HIB786492 HRX786492 IBT786492 ILP786492 IVL786492 JFH786492 JPD786492 JYZ786492 KIV786492 KSR786492 LCN786492 LMJ786492 LWF786492 MGB786492 MPX786492 MZT786492 NJP786492 NTL786492 ODH786492 OND786492 OWZ786492 PGV786492 PQR786492 QAN786492 QKJ786492 QUF786492 REB786492 RNX786492 RXT786492 SHP786492 SRL786492 TBH786492 TLD786492 TUZ786492 UEV786492 UOR786492 UYN786492 VIJ786492 VSF786492 WCB786492 WLX786492 WVT786492 L852028 JH852028 TD852028 ACZ852028 AMV852028 AWR852028 BGN852028 BQJ852028 CAF852028 CKB852028 CTX852028 DDT852028 DNP852028 DXL852028 EHH852028 ERD852028 FAZ852028 FKV852028 FUR852028 GEN852028 GOJ852028 GYF852028 HIB852028 HRX852028 IBT852028 ILP852028 IVL852028 JFH852028 JPD852028 JYZ852028 KIV852028 KSR852028 LCN852028 LMJ852028 LWF852028 MGB852028 MPX852028 MZT852028 NJP852028 NTL852028 ODH852028 OND852028 OWZ852028 PGV852028 PQR852028 QAN852028 QKJ852028 QUF852028 REB852028 RNX852028 RXT852028 SHP852028 SRL852028 TBH852028 TLD852028 TUZ852028 UEV852028 UOR852028 UYN852028 VIJ852028 VSF852028 WCB852028 WLX852028 WVT852028 L917564 JH917564 TD917564 ACZ917564 AMV917564 AWR917564 BGN917564 BQJ917564 CAF917564 CKB917564 CTX917564 DDT917564 DNP917564 DXL917564 EHH917564 ERD917564 FAZ917564 FKV917564 FUR917564 GEN917564 GOJ917564 GYF917564 HIB917564 HRX917564 IBT917564 ILP917564 IVL917564 JFH917564 JPD917564 JYZ917564 KIV917564 KSR917564 LCN917564 LMJ917564 LWF917564 MGB917564 MPX917564 MZT917564 NJP917564 NTL917564 ODH917564 OND917564 OWZ917564 PGV917564 PQR917564 QAN917564 QKJ917564 QUF917564 REB917564 RNX917564 RXT917564 SHP917564 SRL917564 TBH917564 TLD917564 TUZ917564 UEV917564 UOR917564 UYN917564 VIJ917564 VSF917564 WCB917564 WLX917564 WVT917564 L983100 JH983100 TD983100 ACZ983100 AMV983100 AWR983100 BGN983100 BQJ983100 CAF983100 CKB983100 CTX983100 DDT983100 DNP983100 DXL983100 EHH983100 ERD983100 FAZ983100 FKV983100 FUR983100 GEN983100 GOJ983100 GYF983100 HIB983100 HRX983100 IBT983100 ILP983100 IVL983100 JFH983100 JPD983100 JYZ983100 KIV983100 KSR983100 LCN983100 LMJ983100 LWF983100 MGB983100 MPX983100 MZT983100 NJP983100 NTL983100 ODH983100 OND983100 OWZ983100 PGV983100 PQR983100 QAN983100 QKJ983100 QUF983100 REB983100 RNX983100 RXT983100 SHP983100 SRL983100 TBH983100 TLD983100 TUZ983100 UEV983100 UOR983100 UYN983100 VIJ983100 VSF983100 WCB983100 WLX983100 WVT983100">
      <formula1>0</formula1>
      <formula2>1000000000</formula2>
    </dataValidation>
    <dataValidation allowBlank="1" showInputMessage="1" showErrorMessage="1" promptTitle="原水種別" prompt="表流水、伏流水、浅井戸、深井戸、湧水、湖水、貯水池、受水、併用等" sqref="O60 JK60 TG60 ADC60 AMY60 AWU60 BGQ60 BQM60 CAI60 CKE60 CUA60 DDW60 DNS60 DXO60 EHK60 ERG60 FBC60 FKY60 FUU60 GEQ60 GOM60 GYI60 HIE60 HSA60 IBW60 ILS60 IVO60 JFK60 JPG60 JZC60 KIY60 KSU60 LCQ60 LMM60 LWI60 MGE60 MQA60 MZW60 NJS60 NTO60 ODK60 ONG60 OXC60 PGY60 PQU60 QAQ60 QKM60 QUI60 REE60 ROA60 RXW60 SHS60 SRO60 TBK60 TLG60 TVC60 UEY60 UOU60 UYQ60 VIM60 VSI60 WCE60 WMA60 WVW60 O65596 JK65596 TG65596 ADC65596 AMY65596 AWU65596 BGQ65596 BQM65596 CAI65596 CKE65596 CUA65596 DDW65596 DNS65596 DXO65596 EHK65596 ERG65596 FBC65596 FKY65596 FUU65596 GEQ65596 GOM65596 GYI65596 HIE65596 HSA65596 IBW65596 ILS65596 IVO65596 JFK65596 JPG65596 JZC65596 KIY65596 KSU65596 LCQ65596 LMM65596 LWI65596 MGE65596 MQA65596 MZW65596 NJS65596 NTO65596 ODK65596 ONG65596 OXC65596 PGY65596 PQU65596 QAQ65596 QKM65596 QUI65596 REE65596 ROA65596 RXW65596 SHS65596 SRO65596 TBK65596 TLG65596 TVC65596 UEY65596 UOU65596 UYQ65596 VIM65596 VSI65596 WCE65596 WMA65596 WVW65596 O131132 JK131132 TG131132 ADC131132 AMY131132 AWU131132 BGQ131132 BQM131132 CAI131132 CKE131132 CUA131132 DDW131132 DNS131132 DXO131132 EHK131132 ERG131132 FBC131132 FKY131132 FUU131132 GEQ131132 GOM131132 GYI131132 HIE131132 HSA131132 IBW131132 ILS131132 IVO131132 JFK131132 JPG131132 JZC131132 KIY131132 KSU131132 LCQ131132 LMM131132 LWI131132 MGE131132 MQA131132 MZW131132 NJS131132 NTO131132 ODK131132 ONG131132 OXC131132 PGY131132 PQU131132 QAQ131132 QKM131132 QUI131132 REE131132 ROA131132 RXW131132 SHS131132 SRO131132 TBK131132 TLG131132 TVC131132 UEY131132 UOU131132 UYQ131132 VIM131132 VSI131132 WCE131132 WMA131132 WVW131132 O196668 JK196668 TG196668 ADC196668 AMY196668 AWU196668 BGQ196668 BQM196668 CAI196668 CKE196668 CUA196668 DDW196668 DNS196668 DXO196668 EHK196668 ERG196668 FBC196668 FKY196668 FUU196668 GEQ196668 GOM196668 GYI196668 HIE196668 HSA196668 IBW196668 ILS196668 IVO196668 JFK196668 JPG196668 JZC196668 KIY196668 KSU196668 LCQ196668 LMM196668 LWI196668 MGE196668 MQA196668 MZW196668 NJS196668 NTO196668 ODK196668 ONG196668 OXC196668 PGY196668 PQU196668 QAQ196668 QKM196668 QUI196668 REE196668 ROA196668 RXW196668 SHS196668 SRO196668 TBK196668 TLG196668 TVC196668 UEY196668 UOU196668 UYQ196668 VIM196668 VSI196668 WCE196668 WMA196668 WVW196668 O262204 JK262204 TG262204 ADC262204 AMY262204 AWU262204 BGQ262204 BQM262204 CAI262204 CKE262204 CUA262204 DDW262204 DNS262204 DXO262204 EHK262204 ERG262204 FBC262204 FKY262204 FUU262204 GEQ262204 GOM262204 GYI262204 HIE262204 HSA262204 IBW262204 ILS262204 IVO262204 JFK262204 JPG262204 JZC262204 KIY262204 KSU262204 LCQ262204 LMM262204 LWI262204 MGE262204 MQA262204 MZW262204 NJS262204 NTO262204 ODK262204 ONG262204 OXC262204 PGY262204 PQU262204 QAQ262204 QKM262204 QUI262204 REE262204 ROA262204 RXW262204 SHS262204 SRO262204 TBK262204 TLG262204 TVC262204 UEY262204 UOU262204 UYQ262204 VIM262204 VSI262204 WCE262204 WMA262204 WVW262204 O327740 JK327740 TG327740 ADC327740 AMY327740 AWU327740 BGQ327740 BQM327740 CAI327740 CKE327740 CUA327740 DDW327740 DNS327740 DXO327740 EHK327740 ERG327740 FBC327740 FKY327740 FUU327740 GEQ327740 GOM327740 GYI327740 HIE327740 HSA327740 IBW327740 ILS327740 IVO327740 JFK327740 JPG327740 JZC327740 KIY327740 KSU327740 LCQ327740 LMM327740 LWI327740 MGE327740 MQA327740 MZW327740 NJS327740 NTO327740 ODK327740 ONG327740 OXC327740 PGY327740 PQU327740 QAQ327740 QKM327740 QUI327740 REE327740 ROA327740 RXW327740 SHS327740 SRO327740 TBK327740 TLG327740 TVC327740 UEY327740 UOU327740 UYQ327740 VIM327740 VSI327740 WCE327740 WMA327740 WVW327740 O393276 JK393276 TG393276 ADC393276 AMY393276 AWU393276 BGQ393276 BQM393276 CAI393276 CKE393276 CUA393276 DDW393276 DNS393276 DXO393276 EHK393276 ERG393276 FBC393276 FKY393276 FUU393276 GEQ393276 GOM393276 GYI393276 HIE393276 HSA393276 IBW393276 ILS393276 IVO393276 JFK393276 JPG393276 JZC393276 KIY393276 KSU393276 LCQ393276 LMM393276 LWI393276 MGE393276 MQA393276 MZW393276 NJS393276 NTO393276 ODK393276 ONG393276 OXC393276 PGY393276 PQU393276 QAQ393276 QKM393276 QUI393276 REE393276 ROA393276 RXW393276 SHS393276 SRO393276 TBK393276 TLG393276 TVC393276 UEY393276 UOU393276 UYQ393276 VIM393276 VSI393276 WCE393276 WMA393276 WVW393276 O458812 JK458812 TG458812 ADC458812 AMY458812 AWU458812 BGQ458812 BQM458812 CAI458812 CKE458812 CUA458812 DDW458812 DNS458812 DXO458812 EHK458812 ERG458812 FBC458812 FKY458812 FUU458812 GEQ458812 GOM458812 GYI458812 HIE458812 HSA458812 IBW458812 ILS458812 IVO458812 JFK458812 JPG458812 JZC458812 KIY458812 KSU458812 LCQ458812 LMM458812 LWI458812 MGE458812 MQA458812 MZW458812 NJS458812 NTO458812 ODK458812 ONG458812 OXC458812 PGY458812 PQU458812 QAQ458812 QKM458812 QUI458812 REE458812 ROA458812 RXW458812 SHS458812 SRO458812 TBK458812 TLG458812 TVC458812 UEY458812 UOU458812 UYQ458812 VIM458812 VSI458812 WCE458812 WMA458812 WVW458812 O524348 JK524348 TG524348 ADC524348 AMY524348 AWU524348 BGQ524348 BQM524348 CAI524348 CKE524348 CUA524348 DDW524348 DNS524348 DXO524348 EHK524348 ERG524348 FBC524348 FKY524348 FUU524348 GEQ524348 GOM524348 GYI524348 HIE524348 HSA524348 IBW524348 ILS524348 IVO524348 JFK524348 JPG524348 JZC524348 KIY524348 KSU524348 LCQ524348 LMM524348 LWI524348 MGE524348 MQA524348 MZW524348 NJS524348 NTO524348 ODK524348 ONG524348 OXC524348 PGY524348 PQU524348 QAQ524348 QKM524348 QUI524348 REE524348 ROA524348 RXW524348 SHS524348 SRO524348 TBK524348 TLG524348 TVC524348 UEY524348 UOU524348 UYQ524348 VIM524348 VSI524348 WCE524348 WMA524348 WVW524348 O589884 JK589884 TG589884 ADC589884 AMY589884 AWU589884 BGQ589884 BQM589884 CAI589884 CKE589884 CUA589884 DDW589884 DNS589884 DXO589884 EHK589884 ERG589884 FBC589884 FKY589884 FUU589884 GEQ589884 GOM589884 GYI589884 HIE589884 HSA589884 IBW589884 ILS589884 IVO589884 JFK589884 JPG589884 JZC589884 KIY589884 KSU589884 LCQ589884 LMM589884 LWI589884 MGE589884 MQA589884 MZW589884 NJS589884 NTO589884 ODK589884 ONG589884 OXC589884 PGY589884 PQU589884 QAQ589884 QKM589884 QUI589884 REE589884 ROA589884 RXW589884 SHS589884 SRO589884 TBK589884 TLG589884 TVC589884 UEY589884 UOU589884 UYQ589884 VIM589884 VSI589884 WCE589884 WMA589884 WVW589884 O655420 JK655420 TG655420 ADC655420 AMY655420 AWU655420 BGQ655420 BQM655420 CAI655420 CKE655420 CUA655420 DDW655420 DNS655420 DXO655420 EHK655420 ERG655420 FBC655420 FKY655420 FUU655420 GEQ655420 GOM655420 GYI655420 HIE655420 HSA655420 IBW655420 ILS655420 IVO655420 JFK655420 JPG655420 JZC655420 KIY655420 KSU655420 LCQ655420 LMM655420 LWI655420 MGE655420 MQA655420 MZW655420 NJS655420 NTO655420 ODK655420 ONG655420 OXC655420 PGY655420 PQU655420 QAQ655420 QKM655420 QUI655420 REE655420 ROA655420 RXW655420 SHS655420 SRO655420 TBK655420 TLG655420 TVC655420 UEY655420 UOU655420 UYQ655420 VIM655420 VSI655420 WCE655420 WMA655420 WVW655420 O720956 JK720956 TG720956 ADC720956 AMY720956 AWU720956 BGQ720956 BQM720956 CAI720956 CKE720956 CUA720956 DDW720956 DNS720956 DXO720956 EHK720956 ERG720956 FBC720956 FKY720956 FUU720956 GEQ720956 GOM720956 GYI720956 HIE720956 HSA720956 IBW720956 ILS720956 IVO720956 JFK720956 JPG720956 JZC720956 KIY720956 KSU720956 LCQ720956 LMM720956 LWI720956 MGE720956 MQA720956 MZW720956 NJS720956 NTO720956 ODK720956 ONG720956 OXC720956 PGY720956 PQU720956 QAQ720956 QKM720956 QUI720956 REE720956 ROA720956 RXW720956 SHS720956 SRO720956 TBK720956 TLG720956 TVC720956 UEY720956 UOU720956 UYQ720956 VIM720956 VSI720956 WCE720956 WMA720956 WVW720956 O786492 JK786492 TG786492 ADC786492 AMY786492 AWU786492 BGQ786492 BQM786492 CAI786492 CKE786492 CUA786492 DDW786492 DNS786492 DXO786492 EHK786492 ERG786492 FBC786492 FKY786492 FUU786492 GEQ786492 GOM786492 GYI786492 HIE786492 HSA786492 IBW786492 ILS786492 IVO786492 JFK786492 JPG786492 JZC786492 KIY786492 KSU786492 LCQ786492 LMM786492 LWI786492 MGE786492 MQA786492 MZW786492 NJS786492 NTO786492 ODK786492 ONG786492 OXC786492 PGY786492 PQU786492 QAQ786492 QKM786492 QUI786492 REE786492 ROA786492 RXW786492 SHS786492 SRO786492 TBK786492 TLG786492 TVC786492 UEY786492 UOU786492 UYQ786492 VIM786492 VSI786492 WCE786492 WMA786492 WVW786492 O852028 JK852028 TG852028 ADC852028 AMY852028 AWU852028 BGQ852028 BQM852028 CAI852028 CKE852028 CUA852028 DDW852028 DNS852028 DXO852028 EHK852028 ERG852028 FBC852028 FKY852028 FUU852028 GEQ852028 GOM852028 GYI852028 HIE852028 HSA852028 IBW852028 ILS852028 IVO852028 JFK852028 JPG852028 JZC852028 KIY852028 KSU852028 LCQ852028 LMM852028 LWI852028 MGE852028 MQA852028 MZW852028 NJS852028 NTO852028 ODK852028 ONG852028 OXC852028 PGY852028 PQU852028 QAQ852028 QKM852028 QUI852028 REE852028 ROA852028 RXW852028 SHS852028 SRO852028 TBK852028 TLG852028 TVC852028 UEY852028 UOU852028 UYQ852028 VIM852028 VSI852028 WCE852028 WMA852028 WVW852028 O917564 JK917564 TG917564 ADC917564 AMY917564 AWU917564 BGQ917564 BQM917564 CAI917564 CKE917564 CUA917564 DDW917564 DNS917564 DXO917564 EHK917564 ERG917564 FBC917564 FKY917564 FUU917564 GEQ917564 GOM917564 GYI917564 HIE917564 HSA917564 IBW917564 ILS917564 IVO917564 JFK917564 JPG917564 JZC917564 KIY917564 KSU917564 LCQ917564 LMM917564 LWI917564 MGE917564 MQA917564 MZW917564 NJS917564 NTO917564 ODK917564 ONG917564 OXC917564 PGY917564 PQU917564 QAQ917564 QKM917564 QUI917564 REE917564 ROA917564 RXW917564 SHS917564 SRO917564 TBK917564 TLG917564 TVC917564 UEY917564 UOU917564 UYQ917564 VIM917564 VSI917564 WCE917564 WMA917564 WVW917564 O983100 JK983100 TG983100 ADC983100 AMY983100 AWU983100 BGQ983100 BQM983100 CAI983100 CKE983100 CUA983100 DDW983100 DNS983100 DXO983100 EHK983100 ERG983100 FBC983100 FKY983100 FUU983100 GEQ983100 GOM983100 GYI983100 HIE983100 HSA983100 IBW983100 ILS983100 IVO983100 JFK983100 JPG983100 JZC983100 KIY983100 KSU983100 LCQ983100 LMM983100 LWI983100 MGE983100 MQA983100 MZW983100 NJS983100 NTO983100 ODK983100 ONG983100 OXC983100 PGY983100 PQU983100 QAQ983100 QKM983100 QUI983100 REE983100 ROA983100 RXW983100 SHS983100 SRO983100 TBK983100 TLG983100 TVC983100 UEY983100 UOU983100 UYQ983100 VIM983100 VSI983100 WCE983100 WMA983100 WVW983100"/>
    <dataValidation type="whole" allowBlank="1" showInputMessage="1" showErrorMessage="1" errorTitle="原水種別記号" error="１～３の数値を入力してください" promptTitle="      次の１～３の数値を入力     " prompt="【１】表流水、地下水等の自己水源_x000a_【２】水道事業等からの受水のみ_x000a_【３】自己水源、受水併用" sqref="P60 JL60 TH60 ADD60 AMZ60 AWV60 BGR60 BQN60 CAJ60 CKF60 CUB60 DDX60 DNT60 DXP60 EHL60 ERH60 FBD60 FKZ60 FUV60 GER60 GON60 GYJ60 HIF60 HSB60 IBX60 ILT60 IVP60 JFL60 JPH60 JZD60 KIZ60 KSV60 LCR60 LMN60 LWJ60 MGF60 MQB60 MZX60 NJT60 NTP60 ODL60 ONH60 OXD60 PGZ60 PQV60 QAR60 QKN60 QUJ60 REF60 ROB60 RXX60 SHT60 SRP60 TBL60 TLH60 TVD60 UEZ60 UOV60 UYR60 VIN60 VSJ60 WCF60 WMB60 WVX60 P65596 JL65596 TH65596 ADD65596 AMZ65596 AWV65596 BGR65596 BQN65596 CAJ65596 CKF65596 CUB65596 DDX65596 DNT65596 DXP65596 EHL65596 ERH65596 FBD65596 FKZ65596 FUV65596 GER65596 GON65596 GYJ65596 HIF65596 HSB65596 IBX65596 ILT65596 IVP65596 JFL65596 JPH65596 JZD65596 KIZ65596 KSV65596 LCR65596 LMN65596 LWJ65596 MGF65596 MQB65596 MZX65596 NJT65596 NTP65596 ODL65596 ONH65596 OXD65596 PGZ65596 PQV65596 QAR65596 QKN65596 QUJ65596 REF65596 ROB65596 RXX65596 SHT65596 SRP65596 TBL65596 TLH65596 TVD65596 UEZ65596 UOV65596 UYR65596 VIN65596 VSJ65596 WCF65596 WMB65596 WVX65596 P131132 JL131132 TH131132 ADD131132 AMZ131132 AWV131132 BGR131132 BQN131132 CAJ131132 CKF131132 CUB131132 DDX131132 DNT131132 DXP131132 EHL131132 ERH131132 FBD131132 FKZ131132 FUV131132 GER131132 GON131132 GYJ131132 HIF131132 HSB131132 IBX131132 ILT131132 IVP131132 JFL131132 JPH131132 JZD131132 KIZ131132 KSV131132 LCR131132 LMN131132 LWJ131132 MGF131132 MQB131132 MZX131132 NJT131132 NTP131132 ODL131132 ONH131132 OXD131132 PGZ131132 PQV131132 QAR131132 QKN131132 QUJ131132 REF131132 ROB131132 RXX131132 SHT131132 SRP131132 TBL131132 TLH131132 TVD131132 UEZ131132 UOV131132 UYR131132 VIN131132 VSJ131132 WCF131132 WMB131132 WVX131132 P196668 JL196668 TH196668 ADD196668 AMZ196668 AWV196668 BGR196668 BQN196668 CAJ196668 CKF196668 CUB196668 DDX196668 DNT196668 DXP196668 EHL196668 ERH196668 FBD196668 FKZ196668 FUV196668 GER196668 GON196668 GYJ196668 HIF196668 HSB196668 IBX196668 ILT196668 IVP196668 JFL196668 JPH196668 JZD196668 KIZ196668 KSV196668 LCR196668 LMN196668 LWJ196668 MGF196668 MQB196668 MZX196668 NJT196668 NTP196668 ODL196668 ONH196668 OXD196668 PGZ196668 PQV196668 QAR196668 QKN196668 QUJ196668 REF196668 ROB196668 RXX196668 SHT196668 SRP196668 TBL196668 TLH196668 TVD196668 UEZ196668 UOV196668 UYR196668 VIN196668 VSJ196668 WCF196668 WMB196668 WVX196668 P262204 JL262204 TH262204 ADD262204 AMZ262204 AWV262204 BGR262204 BQN262204 CAJ262204 CKF262204 CUB262204 DDX262204 DNT262204 DXP262204 EHL262204 ERH262204 FBD262204 FKZ262204 FUV262204 GER262204 GON262204 GYJ262204 HIF262204 HSB262204 IBX262204 ILT262204 IVP262204 JFL262204 JPH262204 JZD262204 KIZ262204 KSV262204 LCR262204 LMN262204 LWJ262204 MGF262204 MQB262204 MZX262204 NJT262204 NTP262204 ODL262204 ONH262204 OXD262204 PGZ262204 PQV262204 QAR262204 QKN262204 QUJ262204 REF262204 ROB262204 RXX262204 SHT262204 SRP262204 TBL262204 TLH262204 TVD262204 UEZ262204 UOV262204 UYR262204 VIN262204 VSJ262204 WCF262204 WMB262204 WVX262204 P327740 JL327740 TH327740 ADD327740 AMZ327740 AWV327740 BGR327740 BQN327740 CAJ327740 CKF327740 CUB327740 DDX327740 DNT327740 DXP327740 EHL327740 ERH327740 FBD327740 FKZ327740 FUV327740 GER327740 GON327740 GYJ327740 HIF327740 HSB327740 IBX327740 ILT327740 IVP327740 JFL327740 JPH327740 JZD327740 KIZ327740 KSV327740 LCR327740 LMN327740 LWJ327740 MGF327740 MQB327740 MZX327740 NJT327740 NTP327740 ODL327740 ONH327740 OXD327740 PGZ327740 PQV327740 QAR327740 QKN327740 QUJ327740 REF327740 ROB327740 RXX327740 SHT327740 SRP327740 TBL327740 TLH327740 TVD327740 UEZ327740 UOV327740 UYR327740 VIN327740 VSJ327740 WCF327740 WMB327740 WVX327740 P393276 JL393276 TH393276 ADD393276 AMZ393276 AWV393276 BGR393276 BQN393276 CAJ393276 CKF393276 CUB393276 DDX393276 DNT393276 DXP393276 EHL393276 ERH393276 FBD393276 FKZ393276 FUV393276 GER393276 GON393276 GYJ393276 HIF393276 HSB393276 IBX393276 ILT393276 IVP393276 JFL393276 JPH393276 JZD393276 KIZ393276 KSV393276 LCR393276 LMN393276 LWJ393276 MGF393276 MQB393276 MZX393276 NJT393276 NTP393276 ODL393276 ONH393276 OXD393276 PGZ393276 PQV393276 QAR393276 QKN393276 QUJ393276 REF393276 ROB393276 RXX393276 SHT393276 SRP393276 TBL393276 TLH393276 TVD393276 UEZ393276 UOV393276 UYR393276 VIN393276 VSJ393276 WCF393276 WMB393276 WVX393276 P458812 JL458812 TH458812 ADD458812 AMZ458812 AWV458812 BGR458812 BQN458812 CAJ458812 CKF458812 CUB458812 DDX458812 DNT458812 DXP458812 EHL458812 ERH458812 FBD458812 FKZ458812 FUV458812 GER458812 GON458812 GYJ458812 HIF458812 HSB458812 IBX458812 ILT458812 IVP458812 JFL458812 JPH458812 JZD458812 KIZ458812 KSV458812 LCR458812 LMN458812 LWJ458812 MGF458812 MQB458812 MZX458812 NJT458812 NTP458812 ODL458812 ONH458812 OXD458812 PGZ458812 PQV458812 QAR458812 QKN458812 QUJ458812 REF458812 ROB458812 RXX458812 SHT458812 SRP458812 TBL458812 TLH458812 TVD458812 UEZ458812 UOV458812 UYR458812 VIN458812 VSJ458812 WCF458812 WMB458812 WVX458812 P524348 JL524348 TH524348 ADD524348 AMZ524348 AWV524348 BGR524348 BQN524348 CAJ524348 CKF524348 CUB524348 DDX524348 DNT524348 DXP524348 EHL524348 ERH524348 FBD524348 FKZ524348 FUV524348 GER524348 GON524348 GYJ524348 HIF524348 HSB524348 IBX524348 ILT524348 IVP524348 JFL524348 JPH524348 JZD524348 KIZ524348 KSV524348 LCR524348 LMN524348 LWJ524348 MGF524348 MQB524348 MZX524348 NJT524348 NTP524348 ODL524348 ONH524348 OXD524348 PGZ524348 PQV524348 QAR524348 QKN524348 QUJ524348 REF524348 ROB524348 RXX524348 SHT524348 SRP524348 TBL524348 TLH524348 TVD524348 UEZ524348 UOV524348 UYR524348 VIN524348 VSJ524348 WCF524348 WMB524348 WVX524348 P589884 JL589884 TH589884 ADD589884 AMZ589884 AWV589884 BGR589884 BQN589884 CAJ589884 CKF589884 CUB589884 DDX589884 DNT589884 DXP589884 EHL589884 ERH589884 FBD589884 FKZ589884 FUV589884 GER589884 GON589884 GYJ589884 HIF589884 HSB589884 IBX589884 ILT589884 IVP589884 JFL589884 JPH589884 JZD589884 KIZ589884 KSV589884 LCR589884 LMN589884 LWJ589884 MGF589884 MQB589884 MZX589884 NJT589884 NTP589884 ODL589884 ONH589884 OXD589884 PGZ589884 PQV589884 QAR589884 QKN589884 QUJ589884 REF589884 ROB589884 RXX589884 SHT589884 SRP589884 TBL589884 TLH589884 TVD589884 UEZ589884 UOV589884 UYR589884 VIN589884 VSJ589884 WCF589884 WMB589884 WVX589884 P655420 JL655420 TH655420 ADD655420 AMZ655420 AWV655420 BGR655420 BQN655420 CAJ655420 CKF655420 CUB655420 DDX655420 DNT655420 DXP655420 EHL655420 ERH655420 FBD655420 FKZ655420 FUV655420 GER655420 GON655420 GYJ655420 HIF655420 HSB655420 IBX655420 ILT655420 IVP655420 JFL655420 JPH655420 JZD655420 KIZ655420 KSV655420 LCR655420 LMN655420 LWJ655420 MGF655420 MQB655420 MZX655420 NJT655420 NTP655420 ODL655420 ONH655420 OXD655420 PGZ655420 PQV655420 QAR655420 QKN655420 QUJ655420 REF655420 ROB655420 RXX655420 SHT655420 SRP655420 TBL655420 TLH655420 TVD655420 UEZ655420 UOV655420 UYR655420 VIN655420 VSJ655420 WCF655420 WMB655420 WVX655420 P720956 JL720956 TH720956 ADD720956 AMZ720956 AWV720956 BGR720956 BQN720956 CAJ720956 CKF720956 CUB720956 DDX720956 DNT720956 DXP720956 EHL720956 ERH720956 FBD720956 FKZ720956 FUV720956 GER720956 GON720956 GYJ720956 HIF720956 HSB720956 IBX720956 ILT720956 IVP720956 JFL720956 JPH720956 JZD720956 KIZ720956 KSV720956 LCR720956 LMN720956 LWJ720956 MGF720956 MQB720956 MZX720956 NJT720956 NTP720956 ODL720956 ONH720956 OXD720956 PGZ720956 PQV720956 QAR720956 QKN720956 QUJ720956 REF720956 ROB720956 RXX720956 SHT720956 SRP720956 TBL720956 TLH720956 TVD720956 UEZ720956 UOV720956 UYR720956 VIN720956 VSJ720956 WCF720956 WMB720956 WVX720956 P786492 JL786492 TH786492 ADD786492 AMZ786492 AWV786492 BGR786492 BQN786492 CAJ786492 CKF786492 CUB786492 DDX786492 DNT786492 DXP786492 EHL786492 ERH786492 FBD786492 FKZ786492 FUV786492 GER786492 GON786492 GYJ786492 HIF786492 HSB786492 IBX786492 ILT786492 IVP786492 JFL786492 JPH786492 JZD786492 KIZ786492 KSV786492 LCR786492 LMN786492 LWJ786492 MGF786492 MQB786492 MZX786492 NJT786492 NTP786492 ODL786492 ONH786492 OXD786492 PGZ786492 PQV786492 QAR786492 QKN786492 QUJ786492 REF786492 ROB786492 RXX786492 SHT786492 SRP786492 TBL786492 TLH786492 TVD786492 UEZ786492 UOV786492 UYR786492 VIN786492 VSJ786492 WCF786492 WMB786492 WVX786492 P852028 JL852028 TH852028 ADD852028 AMZ852028 AWV852028 BGR852028 BQN852028 CAJ852028 CKF852028 CUB852028 DDX852028 DNT852028 DXP852028 EHL852028 ERH852028 FBD852028 FKZ852028 FUV852028 GER852028 GON852028 GYJ852028 HIF852028 HSB852028 IBX852028 ILT852028 IVP852028 JFL852028 JPH852028 JZD852028 KIZ852028 KSV852028 LCR852028 LMN852028 LWJ852028 MGF852028 MQB852028 MZX852028 NJT852028 NTP852028 ODL852028 ONH852028 OXD852028 PGZ852028 PQV852028 QAR852028 QKN852028 QUJ852028 REF852028 ROB852028 RXX852028 SHT852028 SRP852028 TBL852028 TLH852028 TVD852028 UEZ852028 UOV852028 UYR852028 VIN852028 VSJ852028 WCF852028 WMB852028 WVX852028 P917564 JL917564 TH917564 ADD917564 AMZ917564 AWV917564 BGR917564 BQN917564 CAJ917564 CKF917564 CUB917564 DDX917564 DNT917564 DXP917564 EHL917564 ERH917564 FBD917564 FKZ917564 FUV917564 GER917564 GON917564 GYJ917564 HIF917564 HSB917564 IBX917564 ILT917564 IVP917564 JFL917564 JPH917564 JZD917564 KIZ917564 KSV917564 LCR917564 LMN917564 LWJ917564 MGF917564 MQB917564 MZX917564 NJT917564 NTP917564 ODL917564 ONH917564 OXD917564 PGZ917564 PQV917564 QAR917564 QKN917564 QUJ917564 REF917564 ROB917564 RXX917564 SHT917564 SRP917564 TBL917564 TLH917564 TVD917564 UEZ917564 UOV917564 UYR917564 VIN917564 VSJ917564 WCF917564 WMB917564 WVX917564 P983100 JL983100 TH983100 ADD983100 AMZ983100 AWV983100 BGR983100 BQN983100 CAJ983100 CKF983100 CUB983100 DDX983100 DNT983100 DXP983100 EHL983100 ERH983100 FBD983100 FKZ983100 FUV983100 GER983100 GON983100 GYJ983100 HIF983100 HSB983100 IBX983100 ILT983100 IVP983100 JFL983100 JPH983100 JZD983100 KIZ983100 KSV983100 LCR983100 LMN983100 LWJ983100 MGF983100 MQB983100 MZX983100 NJT983100 NTP983100 ODL983100 ONH983100 OXD983100 PGZ983100 PQV983100 QAR983100 QKN983100 QUJ983100 REF983100 ROB983100 RXX983100 SHT983100 SRP983100 TBL983100 TLH983100 TVD983100 UEZ983100 UOV983100 UYR983100 VIN983100 VSJ983100 WCF983100 WMB983100 WVX983100">
      <formula1>1</formula1>
      <formula2>3</formula2>
    </dataValidation>
    <dataValidation type="whole" allowBlank="1" showInputMessage="1" showErrorMessage="1" errorTitle="専用兼用の別" error="１～３の数値を入力してください" promptTitle="  次の１～３の数値を入力" prompt="【１】浄水を飲用等のみ_x000a_【２】原水を事業用、飲用に併用_x000a_【３】浄水を事業用、飲用に併用" sqref="R60 JN60 TJ60 ADF60 ANB60 AWX60 BGT60 BQP60 CAL60 CKH60 CUD60 DDZ60 DNV60 DXR60 EHN60 ERJ60 FBF60 FLB60 FUX60 GET60 GOP60 GYL60 HIH60 HSD60 IBZ60 ILV60 IVR60 JFN60 JPJ60 JZF60 KJB60 KSX60 LCT60 LMP60 LWL60 MGH60 MQD60 MZZ60 NJV60 NTR60 ODN60 ONJ60 OXF60 PHB60 PQX60 QAT60 QKP60 QUL60 REH60 ROD60 RXZ60 SHV60 SRR60 TBN60 TLJ60 TVF60 UFB60 UOX60 UYT60 VIP60 VSL60 WCH60 WMD60 WVZ60 R65596 JN65596 TJ65596 ADF65596 ANB65596 AWX65596 BGT65596 BQP65596 CAL65596 CKH65596 CUD65596 DDZ65596 DNV65596 DXR65596 EHN65596 ERJ65596 FBF65596 FLB65596 FUX65596 GET65596 GOP65596 GYL65596 HIH65596 HSD65596 IBZ65596 ILV65596 IVR65596 JFN65596 JPJ65596 JZF65596 KJB65596 KSX65596 LCT65596 LMP65596 LWL65596 MGH65596 MQD65596 MZZ65596 NJV65596 NTR65596 ODN65596 ONJ65596 OXF65596 PHB65596 PQX65596 QAT65596 QKP65596 QUL65596 REH65596 ROD65596 RXZ65596 SHV65596 SRR65596 TBN65596 TLJ65596 TVF65596 UFB65596 UOX65596 UYT65596 VIP65596 VSL65596 WCH65596 WMD65596 WVZ65596 R131132 JN131132 TJ131132 ADF131132 ANB131132 AWX131132 BGT131132 BQP131132 CAL131132 CKH131132 CUD131132 DDZ131132 DNV131132 DXR131132 EHN131132 ERJ131132 FBF131132 FLB131132 FUX131132 GET131132 GOP131132 GYL131132 HIH131132 HSD131132 IBZ131132 ILV131132 IVR131132 JFN131132 JPJ131132 JZF131132 KJB131132 KSX131132 LCT131132 LMP131132 LWL131132 MGH131132 MQD131132 MZZ131132 NJV131132 NTR131132 ODN131132 ONJ131132 OXF131132 PHB131132 PQX131132 QAT131132 QKP131132 QUL131132 REH131132 ROD131132 RXZ131132 SHV131132 SRR131132 TBN131132 TLJ131132 TVF131132 UFB131132 UOX131132 UYT131132 VIP131132 VSL131132 WCH131132 WMD131132 WVZ131132 R196668 JN196668 TJ196668 ADF196668 ANB196668 AWX196668 BGT196668 BQP196668 CAL196668 CKH196668 CUD196668 DDZ196668 DNV196668 DXR196668 EHN196668 ERJ196668 FBF196668 FLB196668 FUX196668 GET196668 GOP196668 GYL196668 HIH196668 HSD196668 IBZ196668 ILV196668 IVR196668 JFN196668 JPJ196668 JZF196668 KJB196668 KSX196668 LCT196668 LMP196668 LWL196668 MGH196668 MQD196668 MZZ196668 NJV196668 NTR196668 ODN196668 ONJ196668 OXF196668 PHB196668 PQX196668 QAT196668 QKP196668 QUL196668 REH196668 ROD196668 RXZ196668 SHV196668 SRR196668 TBN196668 TLJ196668 TVF196668 UFB196668 UOX196668 UYT196668 VIP196668 VSL196668 WCH196668 WMD196668 WVZ196668 R262204 JN262204 TJ262204 ADF262204 ANB262204 AWX262204 BGT262204 BQP262204 CAL262204 CKH262204 CUD262204 DDZ262204 DNV262204 DXR262204 EHN262204 ERJ262204 FBF262204 FLB262204 FUX262204 GET262204 GOP262204 GYL262204 HIH262204 HSD262204 IBZ262204 ILV262204 IVR262204 JFN262204 JPJ262204 JZF262204 KJB262204 KSX262204 LCT262204 LMP262204 LWL262204 MGH262204 MQD262204 MZZ262204 NJV262204 NTR262204 ODN262204 ONJ262204 OXF262204 PHB262204 PQX262204 QAT262204 QKP262204 QUL262204 REH262204 ROD262204 RXZ262204 SHV262204 SRR262204 TBN262204 TLJ262204 TVF262204 UFB262204 UOX262204 UYT262204 VIP262204 VSL262204 WCH262204 WMD262204 WVZ262204 R327740 JN327740 TJ327740 ADF327740 ANB327740 AWX327740 BGT327740 BQP327740 CAL327740 CKH327740 CUD327740 DDZ327740 DNV327740 DXR327740 EHN327740 ERJ327740 FBF327740 FLB327740 FUX327740 GET327740 GOP327740 GYL327740 HIH327740 HSD327740 IBZ327740 ILV327740 IVR327740 JFN327740 JPJ327740 JZF327740 KJB327740 KSX327740 LCT327740 LMP327740 LWL327740 MGH327740 MQD327740 MZZ327740 NJV327740 NTR327740 ODN327740 ONJ327740 OXF327740 PHB327740 PQX327740 QAT327740 QKP327740 QUL327740 REH327740 ROD327740 RXZ327740 SHV327740 SRR327740 TBN327740 TLJ327740 TVF327740 UFB327740 UOX327740 UYT327740 VIP327740 VSL327740 WCH327740 WMD327740 WVZ327740 R393276 JN393276 TJ393276 ADF393276 ANB393276 AWX393276 BGT393276 BQP393276 CAL393276 CKH393276 CUD393276 DDZ393276 DNV393276 DXR393276 EHN393276 ERJ393276 FBF393276 FLB393276 FUX393276 GET393276 GOP393276 GYL393276 HIH393276 HSD393276 IBZ393276 ILV393276 IVR393276 JFN393276 JPJ393276 JZF393276 KJB393276 KSX393276 LCT393276 LMP393276 LWL393276 MGH393276 MQD393276 MZZ393276 NJV393276 NTR393276 ODN393276 ONJ393276 OXF393276 PHB393276 PQX393276 QAT393276 QKP393276 QUL393276 REH393276 ROD393276 RXZ393276 SHV393276 SRR393276 TBN393276 TLJ393276 TVF393276 UFB393276 UOX393276 UYT393276 VIP393276 VSL393276 WCH393276 WMD393276 WVZ393276 R458812 JN458812 TJ458812 ADF458812 ANB458812 AWX458812 BGT458812 BQP458812 CAL458812 CKH458812 CUD458812 DDZ458812 DNV458812 DXR458812 EHN458812 ERJ458812 FBF458812 FLB458812 FUX458812 GET458812 GOP458812 GYL458812 HIH458812 HSD458812 IBZ458812 ILV458812 IVR458812 JFN458812 JPJ458812 JZF458812 KJB458812 KSX458812 LCT458812 LMP458812 LWL458812 MGH458812 MQD458812 MZZ458812 NJV458812 NTR458812 ODN458812 ONJ458812 OXF458812 PHB458812 PQX458812 QAT458812 QKP458812 QUL458812 REH458812 ROD458812 RXZ458812 SHV458812 SRR458812 TBN458812 TLJ458812 TVF458812 UFB458812 UOX458812 UYT458812 VIP458812 VSL458812 WCH458812 WMD458812 WVZ458812 R524348 JN524348 TJ524348 ADF524348 ANB524348 AWX524348 BGT524348 BQP524348 CAL524348 CKH524348 CUD524348 DDZ524348 DNV524348 DXR524348 EHN524348 ERJ524348 FBF524348 FLB524348 FUX524348 GET524348 GOP524348 GYL524348 HIH524348 HSD524348 IBZ524348 ILV524348 IVR524348 JFN524348 JPJ524348 JZF524348 KJB524348 KSX524348 LCT524348 LMP524348 LWL524348 MGH524348 MQD524348 MZZ524348 NJV524348 NTR524348 ODN524348 ONJ524348 OXF524348 PHB524348 PQX524348 QAT524348 QKP524348 QUL524348 REH524348 ROD524348 RXZ524348 SHV524348 SRR524348 TBN524348 TLJ524348 TVF524348 UFB524348 UOX524348 UYT524348 VIP524348 VSL524348 WCH524348 WMD524348 WVZ524348 R589884 JN589884 TJ589884 ADF589884 ANB589884 AWX589884 BGT589884 BQP589884 CAL589884 CKH589884 CUD589884 DDZ589884 DNV589884 DXR589884 EHN589884 ERJ589884 FBF589884 FLB589884 FUX589884 GET589884 GOP589884 GYL589884 HIH589884 HSD589884 IBZ589884 ILV589884 IVR589884 JFN589884 JPJ589884 JZF589884 KJB589884 KSX589884 LCT589884 LMP589884 LWL589884 MGH589884 MQD589884 MZZ589884 NJV589884 NTR589884 ODN589884 ONJ589884 OXF589884 PHB589884 PQX589884 QAT589884 QKP589884 QUL589884 REH589884 ROD589884 RXZ589884 SHV589884 SRR589884 TBN589884 TLJ589884 TVF589884 UFB589884 UOX589884 UYT589884 VIP589884 VSL589884 WCH589884 WMD589884 WVZ589884 R655420 JN655420 TJ655420 ADF655420 ANB655420 AWX655420 BGT655420 BQP655420 CAL655420 CKH655420 CUD655420 DDZ655420 DNV655420 DXR655420 EHN655420 ERJ655420 FBF655420 FLB655420 FUX655420 GET655420 GOP655420 GYL655420 HIH655420 HSD655420 IBZ655420 ILV655420 IVR655420 JFN655420 JPJ655420 JZF655420 KJB655420 KSX655420 LCT655420 LMP655420 LWL655420 MGH655420 MQD655420 MZZ655420 NJV655420 NTR655420 ODN655420 ONJ655420 OXF655420 PHB655420 PQX655420 QAT655420 QKP655420 QUL655420 REH655420 ROD655420 RXZ655420 SHV655420 SRR655420 TBN655420 TLJ655420 TVF655420 UFB655420 UOX655420 UYT655420 VIP655420 VSL655420 WCH655420 WMD655420 WVZ655420 R720956 JN720956 TJ720956 ADF720956 ANB720956 AWX720956 BGT720956 BQP720956 CAL720956 CKH720956 CUD720956 DDZ720956 DNV720956 DXR720956 EHN720956 ERJ720956 FBF720956 FLB720956 FUX720956 GET720956 GOP720956 GYL720956 HIH720956 HSD720956 IBZ720956 ILV720956 IVR720956 JFN720956 JPJ720956 JZF720956 KJB720956 KSX720956 LCT720956 LMP720956 LWL720956 MGH720956 MQD720956 MZZ720956 NJV720956 NTR720956 ODN720956 ONJ720956 OXF720956 PHB720956 PQX720956 QAT720956 QKP720956 QUL720956 REH720956 ROD720956 RXZ720956 SHV720956 SRR720956 TBN720956 TLJ720956 TVF720956 UFB720956 UOX720956 UYT720956 VIP720956 VSL720956 WCH720956 WMD720956 WVZ720956 R786492 JN786492 TJ786492 ADF786492 ANB786492 AWX786492 BGT786492 BQP786492 CAL786492 CKH786492 CUD786492 DDZ786492 DNV786492 DXR786492 EHN786492 ERJ786492 FBF786492 FLB786492 FUX786492 GET786492 GOP786492 GYL786492 HIH786492 HSD786492 IBZ786492 ILV786492 IVR786492 JFN786492 JPJ786492 JZF786492 KJB786492 KSX786492 LCT786492 LMP786492 LWL786492 MGH786492 MQD786492 MZZ786492 NJV786492 NTR786492 ODN786492 ONJ786492 OXF786492 PHB786492 PQX786492 QAT786492 QKP786492 QUL786492 REH786492 ROD786492 RXZ786492 SHV786492 SRR786492 TBN786492 TLJ786492 TVF786492 UFB786492 UOX786492 UYT786492 VIP786492 VSL786492 WCH786492 WMD786492 WVZ786492 R852028 JN852028 TJ852028 ADF852028 ANB852028 AWX852028 BGT852028 BQP852028 CAL852028 CKH852028 CUD852028 DDZ852028 DNV852028 DXR852028 EHN852028 ERJ852028 FBF852028 FLB852028 FUX852028 GET852028 GOP852028 GYL852028 HIH852028 HSD852028 IBZ852028 ILV852028 IVR852028 JFN852028 JPJ852028 JZF852028 KJB852028 KSX852028 LCT852028 LMP852028 LWL852028 MGH852028 MQD852028 MZZ852028 NJV852028 NTR852028 ODN852028 ONJ852028 OXF852028 PHB852028 PQX852028 QAT852028 QKP852028 QUL852028 REH852028 ROD852028 RXZ852028 SHV852028 SRR852028 TBN852028 TLJ852028 TVF852028 UFB852028 UOX852028 UYT852028 VIP852028 VSL852028 WCH852028 WMD852028 WVZ852028 R917564 JN917564 TJ917564 ADF917564 ANB917564 AWX917564 BGT917564 BQP917564 CAL917564 CKH917564 CUD917564 DDZ917564 DNV917564 DXR917564 EHN917564 ERJ917564 FBF917564 FLB917564 FUX917564 GET917564 GOP917564 GYL917564 HIH917564 HSD917564 IBZ917564 ILV917564 IVR917564 JFN917564 JPJ917564 JZF917564 KJB917564 KSX917564 LCT917564 LMP917564 LWL917564 MGH917564 MQD917564 MZZ917564 NJV917564 NTR917564 ODN917564 ONJ917564 OXF917564 PHB917564 PQX917564 QAT917564 QKP917564 QUL917564 REH917564 ROD917564 RXZ917564 SHV917564 SRR917564 TBN917564 TLJ917564 TVF917564 UFB917564 UOX917564 UYT917564 VIP917564 VSL917564 WCH917564 WMD917564 WVZ917564 R983100 JN983100 TJ983100 ADF983100 ANB983100 AWX983100 BGT983100 BQP983100 CAL983100 CKH983100 CUD983100 DDZ983100 DNV983100 DXR983100 EHN983100 ERJ983100 FBF983100 FLB983100 FUX983100 GET983100 GOP983100 GYL983100 HIH983100 HSD983100 IBZ983100 ILV983100 IVR983100 JFN983100 JPJ983100 JZF983100 KJB983100 KSX983100 LCT983100 LMP983100 LWL983100 MGH983100 MQD983100 MZZ983100 NJV983100 NTR983100 ODN983100 ONJ983100 OXF983100 PHB983100 PQX983100 QAT983100 QKP983100 QUL983100 REH983100 ROD983100 RXZ983100 SHV983100 SRR983100 TBN983100 TLJ983100 TVF983100 UFB983100 UOX983100 UYT983100 VIP983100 VSL983100 WCH983100 WMD983100 WVZ983100">
      <formula1>1</formula1>
      <formula2>3</formula2>
    </dataValidation>
    <dataValidation type="whole" allowBlank="1" showInputMessage="1" showErrorMessage="1" errorTitle="給水状況" error="１～４の数値で入力してください" promptTitle="次の１～４の数値を入力する" prompt="【１】年間良好、円滑_x000a_【２】常時夜間断水_x000a_【３】時期により断水、減水_x000a_【４】状況により水質悪化がある" sqref="S60 JO60 TK60 ADG60 ANC60 AWY60 BGU60 BQQ60 CAM60 CKI60 CUE60 DEA60 DNW60 DXS60 EHO60 ERK60 FBG60 FLC60 FUY60 GEU60 GOQ60 GYM60 HII60 HSE60 ICA60 ILW60 IVS60 JFO60 JPK60 JZG60 KJC60 KSY60 LCU60 LMQ60 LWM60 MGI60 MQE60 NAA60 NJW60 NTS60 ODO60 ONK60 OXG60 PHC60 PQY60 QAU60 QKQ60 QUM60 REI60 ROE60 RYA60 SHW60 SRS60 TBO60 TLK60 TVG60 UFC60 UOY60 UYU60 VIQ60 VSM60 WCI60 WME60 WWA60 S65596 JO65596 TK65596 ADG65596 ANC65596 AWY65596 BGU65596 BQQ65596 CAM65596 CKI65596 CUE65596 DEA65596 DNW65596 DXS65596 EHO65596 ERK65596 FBG65596 FLC65596 FUY65596 GEU65596 GOQ65596 GYM65596 HII65596 HSE65596 ICA65596 ILW65596 IVS65596 JFO65596 JPK65596 JZG65596 KJC65596 KSY65596 LCU65596 LMQ65596 LWM65596 MGI65596 MQE65596 NAA65596 NJW65596 NTS65596 ODO65596 ONK65596 OXG65596 PHC65596 PQY65596 QAU65596 QKQ65596 QUM65596 REI65596 ROE65596 RYA65596 SHW65596 SRS65596 TBO65596 TLK65596 TVG65596 UFC65596 UOY65596 UYU65596 VIQ65596 VSM65596 WCI65596 WME65596 WWA65596 S131132 JO131132 TK131132 ADG131132 ANC131132 AWY131132 BGU131132 BQQ131132 CAM131132 CKI131132 CUE131132 DEA131132 DNW131132 DXS131132 EHO131132 ERK131132 FBG131132 FLC131132 FUY131132 GEU131132 GOQ131132 GYM131132 HII131132 HSE131132 ICA131132 ILW131132 IVS131132 JFO131132 JPK131132 JZG131132 KJC131132 KSY131132 LCU131132 LMQ131132 LWM131132 MGI131132 MQE131132 NAA131132 NJW131132 NTS131132 ODO131132 ONK131132 OXG131132 PHC131132 PQY131132 QAU131132 QKQ131132 QUM131132 REI131132 ROE131132 RYA131132 SHW131132 SRS131132 TBO131132 TLK131132 TVG131132 UFC131132 UOY131132 UYU131132 VIQ131132 VSM131132 WCI131132 WME131132 WWA131132 S196668 JO196668 TK196668 ADG196668 ANC196668 AWY196668 BGU196668 BQQ196668 CAM196668 CKI196668 CUE196668 DEA196668 DNW196668 DXS196668 EHO196668 ERK196668 FBG196668 FLC196668 FUY196668 GEU196668 GOQ196668 GYM196668 HII196668 HSE196668 ICA196668 ILW196668 IVS196668 JFO196668 JPK196668 JZG196668 KJC196668 KSY196668 LCU196668 LMQ196668 LWM196668 MGI196668 MQE196668 NAA196668 NJW196668 NTS196668 ODO196668 ONK196668 OXG196668 PHC196668 PQY196668 QAU196668 QKQ196668 QUM196668 REI196668 ROE196668 RYA196668 SHW196668 SRS196668 TBO196668 TLK196668 TVG196668 UFC196668 UOY196668 UYU196668 VIQ196668 VSM196668 WCI196668 WME196668 WWA196668 S262204 JO262204 TK262204 ADG262204 ANC262204 AWY262204 BGU262204 BQQ262204 CAM262204 CKI262204 CUE262204 DEA262204 DNW262204 DXS262204 EHO262204 ERK262204 FBG262204 FLC262204 FUY262204 GEU262204 GOQ262204 GYM262204 HII262204 HSE262204 ICA262204 ILW262204 IVS262204 JFO262204 JPK262204 JZG262204 KJC262204 KSY262204 LCU262204 LMQ262204 LWM262204 MGI262204 MQE262204 NAA262204 NJW262204 NTS262204 ODO262204 ONK262204 OXG262204 PHC262204 PQY262204 QAU262204 QKQ262204 QUM262204 REI262204 ROE262204 RYA262204 SHW262204 SRS262204 TBO262204 TLK262204 TVG262204 UFC262204 UOY262204 UYU262204 VIQ262204 VSM262204 WCI262204 WME262204 WWA262204 S327740 JO327740 TK327740 ADG327740 ANC327740 AWY327740 BGU327740 BQQ327740 CAM327740 CKI327740 CUE327740 DEA327740 DNW327740 DXS327740 EHO327740 ERK327740 FBG327740 FLC327740 FUY327740 GEU327740 GOQ327740 GYM327740 HII327740 HSE327740 ICA327740 ILW327740 IVS327740 JFO327740 JPK327740 JZG327740 KJC327740 KSY327740 LCU327740 LMQ327740 LWM327740 MGI327740 MQE327740 NAA327740 NJW327740 NTS327740 ODO327740 ONK327740 OXG327740 PHC327740 PQY327740 QAU327740 QKQ327740 QUM327740 REI327740 ROE327740 RYA327740 SHW327740 SRS327740 TBO327740 TLK327740 TVG327740 UFC327740 UOY327740 UYU327740 VIQ327740 VSM327740 WCI327740 WME327740 WWA327740 S393276 JO393276 TK393276 ADG393276 ANC393276 AWY393276 BGU393276 BQQ393276 CAM393276 CKI393276 CUE393276 DEA393276 DNW393276 DXS393276 EHO393276 ERK393276 FBG393276 FLC393276 FUY393276 GEU393276 GOQ393276 GYM393276 HII393276 HSE393276 ICA393276 ILW393276 IVS393276 JFO393276 JPK393276 JZG393276 KJC393276 KSY393276 LCU393276 LMQ393276 LWM393276 MGI393276 MQE393276 NAA393276 NJW393276 NTS393276 ODO393276 ONK393276 OXG393276 PHC393276 PQY393276 QAU393276 QKQ393276 QUM393276 REI393276 ROE393276 RYA393276 SHW393276 SRS393276 TBO393276 TLK393276 TVG393276 UFC393276 UOY393276 UYU393276 VIQ393276 VSM393276 WCI393276 WME393276 WWA393276 S458812 JO458812 TK458812 ADG458812 ANC458812 AWY458812 BGU458812 BQQ458812 CAM458812 CKI458812 CUE458812 DEA458812 DNW458812 DXS458812 EHO458812 ERK458812 FBG458812 FLC458812 FUY458812 GEU458812 GOQ458812 GYM458812 HII458812 HSE458812 ICA458812 ILW458812 IVS458812 JFO458812 JPK458812 JZG458812 KJC458812 KSY458812 LCU458812 LMQ458812 LWM458812 MGI458812 MQE458812 NAA458812 NJW458812 NTS458812 ODO458812 ONK458812 OXG458812 PHC458812 PQY458812 QAU458812 QKQ458812 QUM458812 REI458812 ROE458812 RYA458812 SHW458812 SRS458812 TBO458812 TLK458812 TVG458812 UFC458812 UOY458812 UYU458812 VIQ458812 VSM458812 WCI458812 WME458812 WWA458812 S524348 JO524348 TK524348 ADG524348 ANC524348 AWY524348 BGU524348 BQQ524348 CAM524348 CKI524348 CUE524348 DEA524348 DNW524348 DXS524348 EHO524348 ERK524348 FBG524348 FLC524348 FUY524348 GEU524348 GOQ524348 GYM524348 HII524348 HSE524348 ICA524348 ILW524348 IVS524348 JFO524348 JPK524348 JZG524348 KJC524348 KSY524348 LCU524348 LMQ524348 LWM524348 MGI524348 MQE524348 NAA524348 NJW524348 NTS524348 ODO524348 ONK524348 OXG524348 PHC524348 PQY524348 QAU524348 QKQ524348 QUM524348 REI524348 ROE524348 RYA524348 SHW524348 SRS524348 TBO524348 TLK524348 TVG524348 UFC524348 UOY524348 UYU524348 VIQ524348 VSM524348 WCI524348 WME524348 WWA524348 S589884 JO589884 TK589884 ADG589884 ANC589884 AWY589884 BGU589884 BQQ589884 CAM589884 CKI589884 CUE589884 DEA589884 DNW589884 DXS589884 EHO589884 ERK589884 FBG589884 FLC589884 FUY589884 GEU589884 GOQ589884 GYM589884 HII589884 HSE589884 ICA589884 ILW589884 IVS589884 JFO589884 JPK589884 JZG589884 KJC589884 KSY589884 LCU589884 LMQ589884 LWM589884 MGI589884 MQE589884 NAA589884 NJW589884 NTS589884 ODO589884 ONK589884 OXG589884 PHC589884 PQY589884 QAU589884 QKQ589884 QUM589884 REI589884 ROE589884 RYA589884 SHW589884 SRS589884 TBO589884 TLK589884 TVG589884 UFC589884 UOY589884 UYU589884 VIQ589884 VSM589884 WCI589884 WME589884 WWA589884 S655420 JO655420 TK655420 ADG655420 ANC655420 AWY655420 BGU655420 BQQ655420 CAM655420 CKI655420 CUE655420 DEA655420 DNW655420 DXS655420 EHO655420 ERK655420 FBG655420 FLC655420 FUY655420 GEU655420 GOQ655420 GYM655420 HII655420 HSE655420 ICA655420 ILW655420 IVS655420 JFO655420 JPK655420 JZG655420 KJC655420 KSY655420 LCU655420 LMQ655420 LWM655420 MGI655420 MQE655420 NAA655420 NJW655420 NTS655420 ODO655420 ONK655420 OXG655420 PHC655420 PQY655420 QAU655420 QKQ655420 QUM655420 REI655420 ROE655420 RYA655420 SHW655420 SRS655420 TBO655420 TLK655420 TVG655420 UFC655420 UOY655420 UYU655420 VIQ655420 VSM655420 WCI655420 WME655420 WWA655420 S720956 JO720956 TK720956 ADG720956 ANC720956 AWY720956 BGU720956 BQQ720956 CAM720956 CKI720956 CUE720956 DEA720956 DNW720956 DXS720956 EHO720956 ERK720956 FBG720956 FLC720956 FUY720956 GEU720956 GOQ720956 GYM720956 HII720956 HSE720956 ICA720956 ILW720956 IVS720956 JFO720956 JPK720956 JZG720956 KJC720956 KSY720956 LCU720956 LMQ720956 LWM720956 MGI720956 MQE720956 NAA720956 NJW720956 NTS720956 ODO720956 ONK720956 OXG720956 PHC720956 PQY720956 QAU720956 QKQ720956 QUM720956 REI720956 ROE720956 RYA720956 SHW720956 SRS720956 TBO720956 TLK720956 TVG720956 UFC720956 UOY720956 UYU720956 VIQ720956 VSM720956 WCI720956 WME720956 WWA720956 S786492 JO786492 TK786492 ADG786492 ANC786492 AWY786492 BGU786492 BQQ786492 CAM786492 CKI786492 CUE786492 DEA786492 DNW786492 DXS786492 EHO786492 ERK786492 FBG786492 FLC786492 FUY786492 GEU786492 GOQ786492 GYM786492 HII786492 HSE786492 ICA786492 ILW786492 IVS786492 JFO786492 JPK786492 JZG786492 KJC786492 KSY786492 LCU786492 LMQ786492 LWM786492 MGI786492 MQE786492 NAA786492 NJW786492 NTS786492 ODO786492 ONK786492 OXG786492 PHC786492 PQY786492 QAU786492 QKQ786492 QUM786492 REI786492 ROE786492 RYA786492 SHW786492 SRS786492 TBO786492 TLK786492 TVG786492 UFC786492 UOY786492 UYU786492 VIQ786492 VSM786492 WCI786492 WME786492 WWA786492 S852028 JO852028 TK852028 ADG852028 ANC852028 AWY852028 BGU852028 BQQ852028 CAM852028 CKI852028 CUE852028 DEA852028 DNW852028 DXS852028 EHO852028 ERK852028 FBG852028 FLC852028 FUY852028 GEU852028 GOQ852028 GYM852028 HII852028 HSE852028 ICA852028 ILW852028 IVS852028 JFO852028 JPK852028 JZG852028 KJC852028 KSY852028 LCU852028 LMQ852028 LWM852028 MGI852028 MQE852028 NAA852028 NJW852028 NTS852028 ODO852028 ONK852028 OXG852028 PHC852028 PQY852028 QAU852028 QKQ852028 QUM852028 REI852028 ROE852028 RYA852028 SHW852028 SRS852028 TBO852028 TLK852028 TVG852028 UFC852028 UOY852028 UYU852028 VIQ852028 VSM852028 WCI852028 WME852028 WWA852028 S917564 JO917564 TK917564 ADG917564 ANC917564 AWY917564 BGU917564 BQQ917564 CAM917564 CKI917564 CUE917564 DEA917564 DNW917564 DXS917564 EHO917564 ERK917564 FBG917564 FLC917564 FUY917564 GEU917564 GOQ917564 GYM917564 HII917564 HSE917564 ICA917564 ILW917564 IVS917564 JFO917564 JPK917564 JZG917564 KJC917564 KSY917564 LCU917564 LMQ917564 LWM917564 MGI917564 MQE917564 NAA917564 NJW917564 NTS917564 ODO917564 ONK917564 OXG917564 PHC917564 PQY917564 QAU917564 QKQ917564 QUM917564 REI917564 ROE917564 RYA917564 SHW917564 SRS917564 TBO917564 TLK917564 TVG917564 UFC917564 UOY917564 UYU917564 VIQ917564 VSM917564 WCI917564 WME917564 WWA917564 S983100 JO983100 TK983100 ADG983100 ANC983100 AWY983100 BGU983100 BQQ983100 CAM983100 CKI983100 CUE983100 DEA983100 DNW983100 DXS983100 EHO983100 ERK983100 FBG983100 FLC983100 FUY983100 GEU983100 GOQ983100 GYM983100 HII983100 HSE983100 ICA983100 ILW983100 IVS983100 JFO983100 JPK983100 JZG983100 KJC983100 KSY983100 LCU983100 LMQ983100 LWM983100 MGI983100 MQE983100 NAA983100 NJW983100 NTS983100 ODO983100 ONK983100 OXG983100 PHC983100 PQY983100 QAU983100 QKQ983100 QUM983100 REI983100 ROE983100 RYA983100 SHW983100 SRS983100 TBO983100 TLK983100 TVG983100 UFC983100 UOY983100 UYU983100 VIQ983100 VSM983100 WCI983100 WME983100 WWA983100">
      <formula1>1</formula1>
      <formula2>4</formula2>
    </dataValidation>
    <dataValidation type="whole" allowBlank="1" showInputMessage="1" showErrorMessage="1" errorTitle="技術管理者の設置状況" error="１～３の数値を入力してください" promptTitle="次の１～３の数値を入力" prompt="【1】技術管理者あり_x000a_【2】技術管理者なし_x000a_【3】技術管理者が必要ない施設" sqref="T60 JP60 TL60 ADH60 AND60 AWZ60 BGV60 BQR60 CAN60 CKJ60 CUF60 DEB60 DNX60 DXT60 EHP60 ERL60 FBH60 FLD60 FUZ60 GEV60 GOR60 GYN60 HIJ60 HSF60 ICB60 ILX60 IVT60 JFP60 JPL60 JZH60 KJD60 KSZ60 LCV60 LMR60 LWN60 MGJ60 MQF60 NAB60 NJX60 NTT60 ODP60 ONL60 OXH60 PHD60 PQZ60 QAV60 QKR60 QUN60 REJ60 ROF60 RYB60 SHX60 SRT60 TBP60 TLL60 TVH60 UFD60 UOZ60 UYV60 VIR60 VSN60 WCJ60 WMF60 WWB60 T65596 JP65596 TL65596 ADH65596 AND65596 AWZ65596 BGV65596 BQR65596 CAN65596 CKJ65596 CUF65596 DEB65596 DNX65596 DXT65596 EHP65596 ERL65596 FBH65596 FLD65596 FUZ65596 GEV65596 GOR65596 GYN65596 HIJ65596 HSF65596 ICB65596 ILX65596 IVT65596 JFP65596 JPL65596 JZH65596 KJD65596 KSZ65596 LCV65596 LMR65596 LWN65596 MGJ65596 MQF65596 NAB65596 NJX65596 NTT65596 ODP65596 ONL65596 OXH65596 PHD65596 PQZ65596 QAV65596 QKR65596 QUN65596 REJ65596 ROF65596 RYB65596 SHX65596 SRT65596 TBP65596 TLL65596 TVH65596 UFD65596 UOZ65596 UYV65596 VIR65596 VSN65596 WCJ65596 WMF65596 WWB65596 T131132 JP131132 TL131132 ADH131132 AND131132 AWZ131132 BGV131132 BQR131132 CAN131132 CKJ131132 CUF131132 DEB131132 DNX131132 DXT131132 EHP131132 ERL131132 FBH131132 FLD131132 FUZ131132 GEV131132 GOR131132 GYN131132 HIJ131132 HSF131132 ICB131132 ILX131132 IVT131132 JFP131132 JPL131132 JZH131132 KJD131132 KSZ131132 LCV131132 LMR131132 LWN131132 MGJ131132 MQF131132 NAB131132 NJX131132 NTT131132 ODP131132 ONL131132 OXH131132 PHD131132 PQZ131132 QAV131132 QKR131132 QUN131132 REJ131132 ROF131132 RYB131132 SHX131132 SRT131132 TBP131132 TLL131132 TVH131132 UFD131132 UOZ131132 UYV131132 VIR131132 VSN131132 WCJ131132 WMF131132 WWB131132 T196668 JP196668 TL196668 ADH196668 AND196668 AWZ196668 BGV196668 BQR196668 CAN196668 CKJ196668 CUF196668 DEB196668 DNX196668 DXT196668 EHP196668 ERL196668 FBH196668 FLD196668 FUZ196668 GEV196668 GOR196668 GYN196668 HIJ196668 HSF196668 ICB196668 ILX196668 IVT196668 JFP196668 JPL196668 JZH196668 KJD196668 KSZ196668 LCV196668 LMR196668 LWN196668 MGJ196668 MQF196668 NAB196668 NJX196668 NTT196668 ODP196668 ONL196668 OXH196668 PHD196668 PQZ196668 QAV196668 QKR196668 QUN196668 REJ196668 ROF196668 RYB196668 SHX196668 SRT196668 TBP196668 TLL196668 TVH196668 UFD196668 UOZ196668 UYV196668 VIR196668 VSN196668 WCJ196668 WMF196668 WWB196668 T262204 JP262204 TL262204 ADH262204 AND262204 AWZ262204 BGV262204 BQR262204 CAN262204 CKJ262204 CUF262204 DEB262204 DNX262204 DXT262204 EHP262204 ERL262204 FBH262204 FLD262204 FUZ262204 GEV262204 GOR262204 GYN262204 HIJ262204 HSF262204 ICB262204 ILX262204 IVT262204 JFP262204 JPL262204 JZH262204 KJD262204 KSZ262204 LCV262204 LMR262204 LWN262204 MGJ262204 MQF262204 NAB262204 NJX262204 NTT262204 ODP262204 ONL262204 OXH262204 PHD262204 PQZ262204 QAV262204 QKR262204 QUN262204 REJ262204 ROF262204 RYB262204 SHX262204 SRT262204 TBP262204 TLL262204 TVH262204 UFD262204 UOZ262204 UYV262204 VIR262204 VSN262204 WCJ262204 WMF262204 WWB262204 T327740 JP327740 TL327740 ADH327740 AND327740 AWZ327740 BGV327740 BQR327740 CAN327740 CKJ327740 CUF327740 DEB327740 DNX327740 DXT327740 EHP327740 ERL327740 FBH327740 FLD327740 FUZ327740 GEV327740 GOR327740 GYN327740 HIJ327740 HSF327740 ICB327740 ILX327740 IVT327740 JFP327740 JPL327740 JZH327740 KJD327740 KSZ327740 LCV327740 LMR327740 LWN327740 MGJ327740 MQF327740 NAB327740 NJX327740 NTT327740 ODP327740 ONL327740 OXH327740 PHD327740 PQZ327740 QAV327740 QKR327740 QUN327740 REJ327740 ROF327740 RYB327740 SHX327740 SRT327740 TBP327740 TLL327740 TVH327740 UFD327740 UOZ327740 UYV327740 VIR327740 VSN327740 WCJ327740 WMF327740 WWB327740 T393276 JP393276 TL393276 ADH393276 AND393276 AWZ393276 BGV393276 BQR393276 CAN393276 CKJ393276 CUF393276 DEB393276 DNX393276 DXT393276 EHP393276 ERL393276 FBH393276 FLD393276 FUZ393276 GEV393276 GOR393276 GYN393276 HIJ393276 HSF393276 ICB393276 ILX393276 IVT393276 JFP393276 JPL393276 JZH393276 KJD393276 KSZ393276 LCV393276 LMR393276 LWN393276 MGJ393276 MQF393276 NAB393276 NJX393276 NTT393276 ODP393276 ONL393276 OXH393276 PHD393276 PQZ393276 QAV393276 QKR393276 QUN393276 REJ393276 ROF393276 RYB393276 SHX393276 SRT393276 TBP393276 TLL393276 TVH393276 UFD393276 UOZ393276 UYV393276 VIR393276 VSN393276 WCJ393276 WMF393276 WWB393276 T458812 JP458812 TL458812 ADH458812 AND458812 AWZ458812 BGV458812 BQR458812 CAN458812 CKJ458812 CUF458812 DEB458812 DNX458812 DXT458812 EHP458812 ERL458812 FBH458812 FLD458812 FUZ458812 GEV458812 GOR458812 GYN458812 HIJ458812 HSF458812 ICB458812 ILX458812 IVT458812 JFP458812 JPL458812 JZH458812 KJD458812 KSZ458812 LCV458812 LMR458812 LWN458812 MGJ458812 MQF458812 NAB458812 NJX458812 NTT458812 ODP458812 ONL458812 OXH458812 PHD458812 PQZ458812 QAV458812 QKR458812 QUN458812 REJ458812 ROF458812 RYB458812 SHX458812 SRT458812 TBP458812 TLL458812 TVH458812 UFD458812 UOZ458812 UYV458812 VIR458812 VSN458812 WCJ458812 WMF458812 WWB458812 T524348 JP524348 TL524348 ADH524348 AND524348 AWZ524348 BGV524348 BQR524348 CAN524348 CKJ524348 CUF524348 DEB524348 DNX524348 DXT524348 EHP524348 ERL524348 FBH524348 FLD524348 FUZ524348 GEV524348 GOR524348 GYN524348 HIJ524348 HSF524348 ICB524348 ILX524348 IVT524348 JFP524348 JPL524348 JZH524348 KJD524348 KSZ524348 LCV524348 LMR524348 LWN524348 MGJ524348 MQF524348 NAB524348 NJX524348 NTT524348 ODP524348 ONL524348 OXH524348 PHD524348 PQZ524348 QAV524348 QKR524348 QUN524348 REJ524348 ROF524348 RYB524348 SHX524348 SRT524348 TBP524348 TLL524348 TVH524348 UFD524348 UOZ524348 UYV524348 VIR524348 VSN524348 WCJ524348 WMF524348 WWB524348 T589884 JP589884 TL589884 ADH589884 AND589884 AWZ589884 BGV589884 BQR589884 CAN589884 CKJ589884 CUF589884 DEB589884 DNX589884 DXT589884 EHP589884 ERL589884 FBH589884 FLD589884 FUZ589884 GEV589884 GOR589884 GYN589884 HIJ589884 HSF589884 ICB589884 ILX589884 IVT589884 JFP589884 JPL589884 JZH589884 KJD589884 KSZ589884 LCV589884 LMR589884 LWN589884 MGJ589884 MQF589884 NAB589884 NJX589884 NTT589884 ODP589884 ONL589884 OXH589884 PHD589884 PQZ589884 QAV589884 QKR589884 QUN589884 REJ589884 ROF589884 RYB589884 SHX589884 SRT589884 TBP589884 TLL589884 TVH589884 UFD589884 UOZ589884 UYV589884 VIR589884 VSN589884 WCJ589884 WMF589884 WWB589884 T655420 JP655420 TL655420 ADH655420 AND655420 AWZ655420 BGV655420 BQR655420 CAN655420 CKJ655420 CUF655420 DEB655420 DNX655420 DXT655420 EHP655420 ERL655420 FBH655420 FLD655420 FUZ655420 GEV655420 GOR655420 GYN655420 HIJ655420 HSF655420 ICB655420 ILX655420 IVT655420 JFP655420 JPL655420 JZH655420 KJD655420 KSZ655420 LCV655420 LMR655420 LWN655420 MGJ655420 MQF655420 NAB655420 NJX655420 NTT655420 ODP655420 ONL655420 OXH655420 PHD655420 PQZ655420 QAV655420 QKR655420 QUN655420 REJ655420 ROF655420 RYB655420 SHX655420 SRT655420 TBP655420 TLL655420 TVH655420 UFD655420 UOZ655420 UYV655420 VIR655420 VSN655420 WCJ655420 WMF655420 WWB655420 T720956 JP720956 TL720956 ADH720956 AND720956 AWZ720956 BGV720956 BQR720956 CAN720956 CKJ720956 CUF720956 DEB720956 DNX720956 DXT720956 EHP720956 ERL720956 FBH720956 FLD720956 FUZ720956 GEV720956 GOR720956 GYN720956 HIJ720956 HSF720956 ICB720956 ILX720956 IVT720956 JFP720956 JPL720956 JZH720956 KJD720956 KSZ720956 LCV720956 LMR720956 LWN720956 MGJ720956 MQF720956 NAB720956 NJX720956 NTT720956 ODP720956 ONL720956 OXH720956 PHD720956 PQZ720956 QAV720956 QKR720956 QUN720956 REJ720956 ROF720956 RYB720956 SHX720956 SRT720956 TBP720956 TLL720956 TVH720956 UFD720956 UOZ720956 UYV720956 VIR720956 VSN720956 WCJ720956 WMF720956 WWB720956 T786492 JP786492 TL786492 ADH786492 AND786492 AWZ786492 BGV786492 BQR786492 CAN786492 CKJ786492 CUF786492 DEB786492 DNX786492 DXT786492 EHP786492 ERL786492 FBH786492 FLD786492 FUZ786492 GEV786492 GOR786492 GYN786492 HIJ786492 HSF786492 ICB786492 ILX786492 IVT786492 JFP786492 JPL786492 JZH786492 KJD786492 KSZ786492 LCV786492 LMR786492 LWN786492 MGJ786492 MQF786492 NAB786492 NJX786492 NTT786492 ODP786492 ONL786492 OXH786492 PHD786492 PQZ786492 QAV786492 QKR786492 QUN786492 REJ786492 ROF786492 RYB786492 SHX786492 SRT786492 TBP786492 TLL786492 TVH786492 UFD786492 UOZ786492 UYV786492 VIR786492 VSN786492 WCJ786492 WMF786492 WWB786492 T852028 JP852028 TL852028 ADH852028 AND852028 AWZ852028 BGV852028 BQR852028 CAN852028 CKJ852028 CUF852028 DEB852028 DNX852028 DXT852028 EHP852028 ERL852028 FBH852028 FLD852028 FUZ852028 GEV852028 GOR852028 GYN852028 HIJ852028 HSF852028 ICB852028 ILX852028 IVT852028 JFP852028 JPL852028 JZH852028 KJD852028 KSZ852028 LCV852028 LMR852028 LWN852028 MGJ852028 MQF852028 NAB852028 NJX852028 NTT852028 ODP852028 ONL852028 OXH852028 PHD852028 PQZ852028 QAV852028 QKR852028 QUN852028 REJ852028 ROF852028 RYB852028 SHX852028 SRT852028 TBP852028 TLL852028 TVH852028 UFD852028 UOZ852028 UYV852028 VIR852028 VSN852028 WCJ852028 WMF852028 WWB852028 T917564 JP917564 TL917564 ADH917564 AND917564 AWZ917564 BGV917564 BQR917564 CAN917564 CKJ917564 CUF917564 DEB917564 DNX917564 DXT917564 EHP917564 ERL917564 FBH917564 FLD917564 FUZ917564 GEV917564 GOR917564 GYN917564 HIJ917564 HSF917564 ICB917564 ILX917564 IVT917564 JFP917564 JPL917564 JZH917564 KJD917564 KSZ917564 LCV917564 LMR917564 LWN917564 MGJ917564 MQF917564 NAB917564 NJX917564 NTT917564 ODP917564 ONL917564 OXH917564 PHD917564 PQZ917564 QAV917564 QKR917564 QUN917564 REJ917564 ROF917564 RYB917564 SHX917564 SRT917564 TBP917564 TLL917564 TVH917564 UFD917564 UOZ917564 UYV917564 VIR917564 VSN917564 WCJ917564 WMF917564 WWB917564 T983100 JP983100 TL983100 ADH983100 AND983100 AWZ983100 BGV983100 BQR983100 CAN983100 CKJ983100 CUF983100 DEB983100 DNX983100 DXT983100 EHP983100 ERL983100 FBH983100 FLD983100 FUZ983100 GEV983100 GOR983100 GYN983100 HIJ983100 HSF983100 ICB983100 ILX983100 IVT983100 JFP983100 JPL983100 JZH983100 KJD983100 KSZ983100 LCV983100 LMR983100 LWN983100 MGJ983100 MQF983100 NAB983100 NJX983100 NTT983100 ODP983100 ONL983100 OXH983100 PHD983100 PQZ983100 QAV983100 QKR983100 QUN983100 REJ983100 ROF983100 RYB983100 SHX983100 SRT983100 TBP983100 TLL983100 TVH983100 UFD983100 UOZ983100 UYV983100 VIR983100 VSN983100 WCJ983100 WMF983100 WWB983100">
      <formula1>1</formula1>
      <formula2>3</formula2>
    </dataValidation>
    <dataValidation type="whole" allowBlank="1" showInputMessage="1" showErrorMessage="1" errorTitle="検査機関記号" error="１～４の数値を入力してください" promptTitle="   1～４の数値を入力する" prompt="【1】保健所、衛生研究所_x000a_【2】水道事業者_x000a_【3】水道法20条の検査機関_x000a_【4】その他" sqref="U60 JQ60 TM60 ADI60 ANE60 AXA60 BGW60 BQS60 CAO60 CKK60 CUG60 DEC60 DNY60 DXU60 EHQ60 ERM60 FBI60 FLE60 FVA60 GEW60 GOS60 GYO60 HIK60 HSG60 ICC60 ILY60 IVU60 JFQ60 JPM60 JZI60 KJE60 KTA60 LCW60 LMS60 LWO60 MGK60 MQG60 NAC60 NJY60 NTU60 ODQ60 ONM60 OXI60 PHE60 PRA60 QAW60 QKS60 QUO60 REK60 ROG60 RYC60 SHY60 SRU60 TBQ60 TLM60 TVI60 UFE60 UPA60 UYW60 VIS60 VSO60 WCK60 WMG60 WWC60 U65596 JQ65596 TM65596 ADI65596 ANE65596 AXA65596 BGW65596 BQS65596 CAO65596 CKK65596 CUG65596 DEC65596 DNY65596 DXU65596 EHQ65596 ERM65596 FBI65596 FLE65596 FVA65596 GEW65596 GOS65596 GYO65596 HIK65596 HSG65596 ICC65596 ILY65596 IVU65596 JFQ65596 JPM65596 JZI65596 KJE65596 KTA65596 LCW65596 LMS65596 LWO65596 MGK65596 MQG65596 NAC65596 NJY65596 NTU65596 ODQ65596 ONM65596 OXI65596 PHE65596 PRA65596 QAW65596 QKS65596 QUO65596 REK65596 ROG65596 RYC65596 SHY65596 SRU65596 TBQ65596 TLM65596 TVI65596 UFE65596 UPA65596 UYW65596 VIS65596 VSO65596 WCK65596 WMG65596 WWC65596 U131132 JQ131132 TM131132 ADI131132 ANE131132 AXA131132 BGW131132 BQS131132 CAO131132 CKK131132 CUG131132 DEC131132 DNY131132 DXU131132 EHQ131132 ERM131132 FBI131132 FLE131132 FVA131132 GEW131132 GOS131132 GYO131132 HIK131132 HSG131132 ICC131132 ILY131132 IVU131132 JFQ131132 JPM131132 JZI131132 KJE131132 KTA131132 LCW131132 LMS131132 LWO131132 MGK131132 MQG131132 NAC131132 NJY131132 NTU131132 ODQ131132 ONM131132 OXI131132 PHE131132 PRA131132 QAW131132 QKS131132 QUO131132 REK131132 ROG131132 RYC131132 SHY131132 SRU131132 TBQ131132 TLM131132 TVI131132 UFE131132 UPA131132 UYW131132 VIS131132 VSO131132 WCK131132 WMG131132 WWC131132 U196668 JQ196668 TM196668 ADI196668 ANE196668 AXA196668 BGW196668 BQS196668 CAO196668 CKK196668 CUG196668 DEC196668 DNY196668 DXU196668 EHQ196668 ERM196668 FBI196668 FLE196668 FVA196668 GEW196668 GOS196668 GYO196668 HIK196668 HSG196668 ICC196668 ILY196668 IVU196668 JFQ196668 JPM196668 JZI196668 KJE196668 KTA196668 LCW196668 LMS196668 LWO196668 MGK196668 MQG196668 NAC196668 NJY196668 NTU196668 ODQ196668 ONM196668 OXI196668 PHE196668 PRA196668 QAW196668 QKS196668 QUO196668 REK196668 ROG196668 RYC196668 SHY196668 SRU196668 TBQ196668 TLM196668 TVI196668 UFE196668 UPA196668 UYW196668 VIS196668 VSO196668 WCK196668 WMG196668 WWC196668 U262204 JQ262204 TM262204 ADI262204 ANE262204 AXA262204 BGW262204 BQS262204 CAO262204 CKK262204 CUG262204 DEC262204 DNY262204 DXU262204 EHQ262204 ERM262204 FBI262204 FLE262204 FVA262204 GEW262204 GOS262204 GYO262204 HIK262204 HSG262204 ICC262204 ILY262204 IVU262204 JFQ262204 JPM262204 JZI262204 KJE262204 KTA262204 LCW262204 LMS262204 LWO262204 MGK262204 MQG262204 NAC262204 NJY262204 NTU262204 ODQ262204 ONM262204 OXI262204 PHE262204 PRA262204 QAW262204 QKS262204 QUO262204 REK262204 ROG262204 RYC262204 SHY262204 SRU262204 TBQ262204 TLM262204 TVI262204 UFE262204 UPA262204 UYW262204 VIS262204 VSO262204 WCK262204 WMG262204 WWC262204 U327740 JQ327740 TM327740 ADI327740 ANE327740 AXA327740 BGW327740 BQS327740 CAO327740 CKK327740 CUG327740 DEC327740 DNY327740 DXU327740 EHQ327740 ERM327740 FBI327740 FLE327740 FVA327740 GEW327740 GOS327740 GYO327740 HIK327740 HSG327740 ICC327740 ILY327740 IVU327740 JFQ327740 JPM327740 JZI327740 KJE327740 KTA327740 LCW327740 LMS327740 LWO327740 MGK327740 MQG327740 NAC327740 NJY327740 NTU327740 ODQ327740 ONM327740 OXI327740 PHE327740 PRA327740 QAW327740 QKS327740 QUO327740 REK327740 ROG327740 RYC327740 SHY327740 SRU327740 TBQ327740 TLM327740 TVI327740 UFE327740 UPA327740 UYW327740 VIS327740 VSO327740 WCK327740 WMG327740 WWC327740 U393276 JQ393276 TM393276 ADI393276 ANE393276 AXA393276 BGW393276 BQS393276 CAO393276 CKK393276 CUG393276 DEC393276 DNY393276 DXU393276 EHQ393276 ERM393276 FBI393276 FLE393276 FVA393276 GEW393276 GOS393276 GYO393276 HIK393276 HSG393276 ICC393276 ILY393276 IVU393276 JFQ393276 JPM393276 JZI393276 KJE393276 KTA393276 LCW393276 LMS393276 LWO393276 MGK393276 MQG393276 NAC393276 NJY393276 NTU393276 ODQ393276 ONM393276 OXI393276 PHE393276 PRA393276 QAW393276 QKS393276 QUO393276 REK393276 ROG393276 RYC393276 SHY393276 SRU393276 TBQ393276 TLM393276 TVI393276 UFE393276 UPA393276 UYW393276 VIS393276 VSO393276 WCK393276 WMG393276 WWC393276 U458812 JQ458812 TM458812 ADI458812 ANE458812 AXA458812 BGW458812 BQS458812 CAO458812 CKK458812 CUG458812 DEC458812 DNY458812 DXU458812 EHQ458812 ERM458812 FBI458812 FLE458812 FVA458812 GEW458812 GOS458812 GYO458812 HIK458812 HSG458812 ICC458812 ILY458812 IVU458812 JFQ458812 JPM458812 JZI458812 KJE458812 KTA458812 LCW458812 LMS458812 LWO458812 MGK458812 MQG458812 NAC458812 NJY458812 NTU458812 ODQ458812 ONM458812 OXI458812 PHE458812 PRA458812 QAW458812 QKS458812 QUO458812 REK458812 ROG458812 RYC458812 SHY458812 SRU458812 TBQ458812 TLM458812 TVI458812 UFE458812 UPA458812 UYW458812 VIS458812 VSO458812 WCK458812 WMG458812 WWC458812 U524348 JQ524348 TM524348 ADI524348 ANE524348 AXA524348 BGW524348 BQS524348 CAO524348 CKK524348 CUG524348 DEC524348 DNY524348 DXU524348 EHQ524348 ERM524348 FBI524348 FLE524348 FVA524348 GEW524348 GOS524348 GYO524348 HIK524348 HSG524348 ICC524348 ILY524348 IVU524348 JFQ524348 JPM524348 JZI524348 KJE524348 KTA524348 LCW524348 LMS524348 LWO524348 MGK524348 MQG524348 NAC524348 NJY524348 NTU524348 ODQ524348 ONM524348 OXI524348 PHE524348 PRA524348 QAW524348 QKS524348 QUO524348 REK524348 ROG524348 RYC524348 SHY524348 SRU524348 TBQ524348 TLM524348 TVI524348 UFE524348 UPA524348 UYW524348 VIS524348 VSO524348 WCK524348 WMG524348 WWC524348 U589884 JQ589884 TM589884 ADI589884 ANE589884 AXA589884 BGW589884 BQS589884 CAO589884 CKK589884 CUG589884 DEC589884 DNY589884 DXU589884 EHQ589884 ERM589884 FBI589884 FLE589884 FVA589884 GEW589884 GOS589884 GYO589884 HIK589884 HSG589884 ICC589884 ILY589884 IVU589884 JFQ589884 JPM589884 JZI589884 KJE589884 KTA589884 LCW589884 LMS589884 LWO589884 MGK589884 MQG589884 NAC589884 NJY589884 NTU589884 ODQ589884 ONM589884 OXI589884 PHE589884 PRA589884 QAW589884 QKS589884 QUO589884 REK589884 ROG589884 RYC589884 SHY589884 SRU589884 TBQ589884 TLM589884 TVI589884 UFE589884 UPA589884 UYW589884 VIS589884 VSO589884 WCK589884 WMG589884 WWC589884 U655420 JQ655420 TM655420 ADI655420 ANE655420 AXA655420 BGW655420 BQS655420 CAO655420 CKK655420 CUG655420 DEC655420 DNY655420 DXU655420 EHQ655420 ERM655420 FBI655420 FLE655420 FVA655420 GEW655420 GOS655420 GYO655420 HIK655420 HSG655420 ICC655420 ILY655420 IVU655420 JFQ655420 JPM655420 JZI655420 KJE655420 KTA655420 LCW655420 LMS655420 LWO655420 MGK655420 MQG655420 NAC655420 NJY655420 NTU655420 ODQ655420 ONM655420 OXI655420 PHE655420 PRA655420 QAW655420 QKS655420 QUO655420 REK655420 ROG655420 RYC655420 SHY655420 SRU655420 TBQ655420 TLM655420 TVI655420 UFE655420 UPA655420 UYW655420 VIS655420 VSO655420 WCK655420 WMG655420 WWC655420 U720956 JQ720956 TM720956 ADI720956 ANE720956 AXA720956 BGW720956 BQS720956 CAO720956 CKK720956 CUG720956 DEC720956 DNY720956 DXU720956 EHQ720956 ERM720956 FBI720956 FLE720956 FVA720956 GEW720956 GOS720956 GYO720956 HIK720956 HSG720956 ICC720956 ILY720956 IVU720956 JFQ720956 JPM720956 JZI720956 KJE720956 KTA720956 LCW720956 LMS720956 LWO720956 MGK720956 MQG720956 NAC720956 NJY720956 NTU720956 ODQ720956 ONM720956 OXI720956 PHE720956 PRA720956 QAW720956 QKS720956 QUO720956 REK720956 ROG720956 RYC720956 SHY720956 SRU720956 TBQ720956 TLM720956 TVI720956 UFE720956 UPA720956 UYW720956 VIS720956 VSO720956 WCK720956 WMG720956 WWC720956 U786492 JQ786492 TM786492 ADI786492 ANE786492 AXA786492 BGW786492 BQS786492 CAO786492 CKK786492 CUG786492 DEC786492 DNY786492 DXU786492 EHQ786492 ERM786492 FBI786492 FLE786492 FVA786492 GEW786492 GOS786492 GYO786492 HIK786492 HSG786492 ICC786492 ILY786492 IVU786492 JFQ786492 JPM786492 JZI786492 KJE786492 KTA786492 LCW786492 LMS786492 LWO786492 MGK786492 MQG786492 NAC786492 NJY786492 NTU786492 ODQ786492 ONM786492 OXI786492 PHE786492 PRA786492 QAW786492 QKS786492 QUO786492 REK786492 ROG786492 RYC786492 SHY786492 SRU786492 TBQ786492 TLM786492 TVI786492 UFE786492 UPA786492 UYW786492 VIS786492 VSO786492 WCK786492 WMG786492 WWC786492 U852028 JQ852028 TM852028 ADI852028 ANE852028 AXA852028 BGW852028 BQS852028 CAO852028 CKK852028 CUG852028 DEC852028 DNY852028 DXU852028 EHQ852028 ERM852028 FBI852028 FLE852028 FVA852028 GEW852028 GOS852028 GYO852028 HIK852028 HSG852028 ICC852028 ILY852028 IVU852028 JFQ852028 JPM852028 JZI852028 KJE852028 KTA852028 LCW852028 LMS852028 LWO852028 MGK852028 MQG852028 NAC852028 NJY852028 NTU852028 ODQ852028 ONM852028 OXI852028 PHE852028 PRA852028 QAW852028 QKS852028 QUO852028 REK852028 ROG852028 RYC852028 SHY852028 SRU852028 TBQ852028 TLM852028 TVI852028 UFE852028 UPA852028 UYW852028 VIS852028 VSO852028 WCK852028 WMG852028 WWC852028 U917564 JQ917564 TM917564 ADI917564 ANE917564 AXA917564 BGW917564 BQS917564 CAO917564 CKK917564 CUG917564 DEC917564 DNY917564 DXU917564 EHQ917564 ERM917564 FBI917564 FLE917564 FVA917564 GEW917564 GOS917564 GYO917564 HIK917564 HSG917564 ICC917564 ILY917564 IVU917564 JFQ917564 JPM917564 JZI917564 KJE917564 KTA917564 LCW917564 LMS917564 LWO917564 MGK917564 MQG917564 NAC917564 NJY917564 NTU917564 ODQ917564 ONM917564 OXI917564 PHE917564 PRA917564 QAW917564 QKS917564 QUO917564 REK917564 ROG917564 RYC917564 SHY917564 SRU917564 TBQ917564 TLM917564 TVI917564 UFE917564 UPA917564 UYW917564 VIS917564 VSO917564 WCK917564 WMG917564 WWC917564 U983100 JQ983100 TM983100 ADI983100 ANE983100 AXA983100 BGW983100 BQS983100 CAO983100 CKK983100 CUG983100 DEC983100 DNY983100 DXU983100 EHQ983100 ERM983100 FBI983100 FLE983100 FVA983100 GEW983100 GOS983100 GYO983100 HIK983100 HSG983100 ICC983100 ILY983100 IVU983100 JFQ983100 JPM983100 JZI983100 KJE983100 KTA983100 LCW983100 LMS983100 LWO983100 MGK983100 MQG983100 NAC983100 NJY983100 NTU983100 ODQ983100 ONM983100 OXI983100 PHE983100 PRA983100 QAW983100 QKS983100 QUO983100 REK983100 ROG983100 RYC983100 SHY983100 SRU983100 TBQ983100 TLM983100 TVI983100 UFE983100 UPA983100 UYW983100 VIS983100 VSO983100 WCK983100 WMG983100 WWC983100">
      <formula1>1</formula1>
      <formula2>4</formula2>
    </dataValidation>
    <dataValidation type="date" operator="greaterThan" allowBlank="1" showInputMessage="1" showErrorMessage="1" errorTitle="年月日を入力" error="S□．□．□、H□．□．□で入力してください" promptTitle="Sxx.xx.xx、Hxx.xx.xxで入力" prompt="施設の竣功年月を入力" sqref="H60 JD60 SZ60 ACV60 AMR60 AWN60 BGJ60 BQF60 CAB60 CJX60 CTT60 DDP60 DNL60 DXH60 EHD60 EQZ60 FAV60 FKR60 FUN60 GEJ60 GOF60 GYB60 HHX60 HRT60 IBP60 ILL60 IVH60 JFD60 JOZ60 JYV60 KIR60 KSN60 LCJ60 LMF60 LWB60 MFX60 MPT60 MZP60 NJL60 NTH60 ODD60 OMZ60 OWV60 PGR60 PQN60 QAJ60 QKF60 QUB60 RDX60 RNT60 RXP60 SHL60 SRH60 TBD60 TKZ60 TUV60 UER60 UON60 UYJ60 VIF60 VSB60 WBX60 WLT60 WVP60 H65596 JD65596 SZ65596 ACV65596 AMR65596 AWN65596 BGJ65596 BQF65596 CAB65596 CJX65596 CTT65596 DDP65596 DNL65596 DXH65596 EHD65596 EQZ65596 FAV65596 FKR65596 FUN65596 GEJ65596 GOF65596 GYB65596 HHX65596 HRT65596 IBP65596 ILL65596 IVH65596 JFD65596 JOZ65596 JYV65596 KIR65596 KSN65596 LCJ65596 LMF65596 LWB65596 MFX65596 MPT65596 MZP65596 NJL65596 NTH65596 ODD65596 OMZ65596 OWV65596 PGR65596 PQN65596 QAJ65596 QKF65596 QUB65596 RDX65596 RNT65596 RXP65596 SHL65596 SRH65596 TBD65596 TKZ65596 TUV65596 UER65596 UON65596 UYJ65596 VIF65596 VSB65596 WBX65596 WLT65596 WVP65596 H131132 JD131132 SZ131132 ACV131132 AMR131132 AWN131132 BGJ131132 BQF131132 CAB131132 CJX131132 CTT131132 DDP131132 DNL131132 DXH131132 EHD131132 EQZ131132 FAV131132 FKR131132 FUN131132 GEJ131132 GOF131132 GYB131132 HHX131132 HRT131132 IBP131132 ILL131132 IVH131132 JFD131132 JOZ131132 JYV131132 KIR131132 KSN131132 LCJ131132 LMF131132 LWB131132 MFX131132 MPT131132 MZP131132 NJL131132 NTH131132 ODD131132 OMZ131132 OWV131132 PGR131132 PQN131132 QAJ131132 QKF131132 QUB131132 RDX131132 RNT131132 RXP131132 SHL131132 SRH131132 TBD131132 TKZ131132 TUV131132 UER131132 UON131132 UYJ131132 VIF131132 VSB131132 WBX131132 WLT131132 WVP131132 H196668 JD196668 SZ196668 ACV196668 AMR196668 AWN196668 BGJ196668 BQF196668 CAB196668 CJX196668 CTT196668 DDP196668 DNL196668 DXH196668 EHD196668 EQZ196668 FAV196668 FKR196668 FUN196668 GEJ196668 GOF196668 GYB196668 HHX196668 HRT196668 IBP196668 ILL196668 IVH196668 JFD196668 JOZ196668 JYV196668 KIR196668 KSN196668 LCJ196668 LMF196668 LWB196668 MFX196668 MPT196668 MZP196668 NJL196668 NTH196668 ODD196668 OMZ196668 OWV196668 PGR196668 PQN196668 QAJ196668 QKF196668 QUB196668 RDX196668 RNT196668 RXP196668 SHL196668 SRH196668 TBD196668 TKZ196668 TUV196668 UER196668 UON196668 UYJ196668 VIF196668 VSB196668 WBX196668 WLT196668 WVP196668 H262204 JD262204 SZ262204 ACV262204 AMR262204 AWN262204 BGJ262204 BQF262204 CAB262204 CJX262204 CTT262204 DDP262204 DNL262204 DXH262204 EHD262204 EQZ262204 FAV262204 FKR262204 FUN262204 GEJ262204 GOF262204 GYB262204 HHX262204 HRT262204 IBP262204 ILL262204 IVH262204 JFD262204 JOZ262204 JYV262204 KIR262204 KSN262204 LCJ262204 LMF262204 LWB262204 MFX262204 MPT262204 MZP262204 NJL262204 NTH262204 ODD262204 OMZ262204 OWV262204 PGR262204 PQN262204 QAJ262204 QKF262204 QUB262204 RDX262204 RNT262204 RXP262204 SHL262204 SRH262204 TBD262204 TKZ262204 TUV262204 UER262204 UON262204 UYJ262204 VIF262204 VSB262204 WBX262204 WLT262204 WVP262204 H327740 JD327740 SZ327740 ACV327740 AMR327740 AWN327740 BGJ327740 BQF327740 CAB327740 CJX327740 CTT327740 DDP327740 DNL327740 DXH327740 EHD327740 EQZ327740 FAV327740 FKR327740 FUN327740 GEJ327740 GOF327740 GYB327740 HHX327740 HRT327740 IBP327740 ILL327740 IVH327740 JFD327740 JOZ327740 JYV327740 KIR327740 KSN327740 LCJ327740 LMF327740 LWB327740 MFX327740 MPT327740 MZP327740 NJL327740 NTH327740 ODD327740 OMZ327740 OWV327740 PGR327740 PQN327740 QAJ327740 QKF327740 QUB327740 RDX327740 RNT327740 RXP327740 SHL327740 SRH327740 TBD327740 TKZ327740 TUV327740 UER327740 UON327740 UYJ327740 VIF327740 VSB327740 WBX327740 WLT327740 WVP327740 H393276 JD393276 SZ393276 ACV393276 AMR393276 AWN393276 BGJ393276 BQF393276 CAB393276 CJX393276 CTT393276 DDP393276 DNL393276 DXH393276 EHD393276 EQZ393276 FAV393276 FKR393276 FUN393276 GEJ393276 GOF393276 GYB393276 HHX393276 HRT393276 IBP393276 ILL393276 IVH393276 JFD393276 JOZ393276 JYV393276 KIR393276 KSN393276 LCJ393276 LMF393276 LWB393276 MFX393276 MPT393276 MZP393276 NJL393276 NTH393276 ODD393276 OMZ393276 OWV393276 PGR393276 PQN393276 QAJ393276 QKF393276 QUB393276 RDX393276 RNT393276 RXP393276 SHL393276 SRH393276 TBD393276 TKZ393276 TUV393276 UER393276 UON393276 UYJ393276 VIF393276 VSB393276 WBX393276 WLT393276 WVP393276 H458812 JD458812 SZ458812 ACV458812 AMR458812 AWN458812 BGJ458812 BQF458812 CAB458812 CJX458812 CTT458812 DDP458812 DNL458812 DXH458812 EHD458812 EQZ458812 FAV458812 FKR458812 FUN458812 GEJ458812 GOF458812 GYB458812 HHX458812 HRT458812 IBP458812 ILL458812 IVH458812 JFD458812 JOZ458812 JYV458812 KIR458812 KSN458812 LCJ458812 LMF458812 LWB458812 MFX458812 MPT458812 MZP458812 NJL458812 NTH458812 ODD458812 OMZ458812 OWV458812 PGR458812 PQN458812 QAJ458812 QKF458812 QUB458812 RDX458812 RNT458812 RXP458812 SHL458812 SRH458812 TBD458812 TKZ458812 TUV458812 UER458812 UON458812 UYJ458812 VIF458812 VSB458812 WBX458812 WLT458812 WVP458812 H524348 JD524348 SZ524348 ACV524348 AMR524348 AWN524348 BGJ524348 BQF524348 CAB524348 CJX524348 CTT524348 DDP524348 DNL524348 DXH524348 EHD524348 EQZ524348 FAV524348 FKR524348 FUN524348 GEJ524348 GOF524348 GYB524348 HHX524348 HRT524348 IBP524348 ILL524348 IVH524348 JFD524348 JOZ524348 JYV524348 KIR524348 KSN524348 LCJ524348 LMF524348 LWB524348 MFX524348 MPT524348 MZP524348 NJL524348 NTH524348 ODD524348 OMZ524348 OWV524348 PGR524348 PQN524348 QAJ524348 QKF524348 QUB524348 RDX524348 RNT524348 RXP524348 SHL524348 SRH524348 TBD524348 TKZ524348 TUV524348 UER524348 UON524348 UYJ524348 VIF524348 VSB524348 WBX524348 WLT524348 WVP524348 H589884 JD589884 SZ589884 ACV589884 AMR589884 AWN589884 BGJ589884 BQF589884 CAB589884 CJX589884 CTT589884 DDP589884 DNL589884 DXH589884 EHD589884 EQZ589884 FAV589884 FKR589884 FUN589884 GEJ589884 GOF589884 GYB589884 HHX589884 HRT589884 IBP589884 ILL589884 IVH589884 JFD589884 JOZ589884 JYV589884 KIR589884 KSN589884 LCJ589884 LMF589884 LWB589884 MFX589884 MPT589884 MZP589884 NJL589884 NTH589884 ODD589884 OMZ589884 OWV589884 PGR589884 PQN589884 QAJ589884 QKF589884 QUB589884 RDX589884 RNT589884 RXP589884 SHL589884 SRH589884 TBD589884 TKZ589884 TUV589884 UER589884 UON589884 UYJ589884 VIF589884 VSB589884 WBX589884 WLT589884 WVP589884 H655420 JD655420 SZ655420 ACV655420 AMR655420 AWN655420 BGJ655420 BQF655420 CAB655420 CJX655420 CTT655420 DDP655420 DNL655420 DXH655420 EHD655420 EQZ655420 FAV655420 FKR655420 FUN655420 GEJ655420 GOF655420 GYB655420 HHX655420 HRT655420 IBP655420 ILL655420 IVH655420 JFD655420 JOZ655420 JYV655420 KIR655420 KSN655420 LCJ655420 LMF655420 LWB655420 MFX655420 MPT655420 MZP655420 NJL655420 NTH655420 ODD655420 OMZ655420 OWV655420 PGR655420 PQN655420 QAJ655420 QKF655420 QUB655420 RDX655420 RNT655420 RXP655420 SHL655420 SRH655420 TBD655420 TKZ655420 TUV655420 UER655420 UON655420 UYJ655420 VIF655420 VSB655420 WBX655420 WLT655420 WVP655420 H720956 JD720956 SZ720956 ACV720956 AMR720956 AWN720956 BGJ720956 BQF720956 CAB720956 CJX720956 CTT720956 DDP720956 DNL720956 DXH720956 EHD720956 EQZ720956 FAV720956 FKR720956 FUN720956 GEJ720956 GOF720956 GYB720956 HHX720956 HRT720956 IBP720956 ILL720956 IVH720956 JFD720956 JOZ720956 JYV720956 KIR720956 KSN720956 LCJ720956 LMF720956 LWB720956 MFX720956 MPT720956 MZP720956 NJL720956 NTH720956 ODD720956 OMZ720956 OWV720956 PGR720956 PQN720956 QAJ720956 QKF720956 QUB720956 RDX720956 RNT720956 RXP720956 SHL720956 SRH720956 TBD720956 TKZ720956 TUV720956 UER720956 UON720956 UYJ720956 VIF720956 VSB720956 WBX720956 WLT720956 WVP720956 H786492 JD786492 SZ786492 ACV786492 AMR786492 AWN786492 BGJ786492 BQF786492 CAB786492 CJX786492 CTT786492 DDP786492 DNL786492 DXH786492 EHD786492 EQZ786492 FAV786492 FKR786492 FUN786492 GEJ786492 GOF786492 GYB786492 HHX786492 HRT786492 IBP786492 ILL786492 IVH786492 JFD786492 JOZ786492 JYV786492 KIR786492 KSN786492 LCJ786492 LMF786492 LWB786492 MFX786492 MPT786492 MZP786492 NJL786492 NTH786492 ODD786492 OMZ786492 OWV786492 PGR786492 PQN786492 QAJ786492 QKF786492 QUB786492 RDX786492 RNT786492 RXP786492 SHL786492 SRH786492 TBD786492 TKZ786492 TUV786492 UER786492 UON786492 UYJ786492 VIF786492 VSB786492 WBX786492 WLT786492 WVP786492 H852028 JD852028 SZ852028 ACV852028 AMR852028 AWN852028 BGJ852028 BQF852028 CAB852028 CJX852028 CTT852028 DDP852028 DNL852028 DXH852028 EHD852028 EQZ852028 FAV852028 FKR852028 FUN852028 GEJ852028 GOF852028 GYB852028 HHX852028 HRT852028 IBP852028 ILL852028 IVH852028 JFD852028 JOZ852028 JYV852028 KIR852028 KSN852028 LCJ852028 LMF852028 LWB852028 MFX852028 MPT852028 MZP852028 NJL852028 NTH852028 ODD852028 OMZ852028 OWV852028 PGR852028 PQN852028 QAJ852028 QKF852028 QUB852028 RDX852028 RNT852028 RXP852028 SHL852028 SRH852028 TBD852028 TKZ852028 TUV852028 UER852028 UON852028 UYJ852028 VIF852028 VSB852028 WBX852028 WLT852028 WVP852028 H917564 JD917564 SZ917564 ACV917564 AMR917564 AWN917564 BGJ917564 BQF917564 CAB917564 CJX917564 CTT917564 DDP917564 DNL917564 DXH917564 EHD917564 EQZ917564 FAV917564 FKR917564 FUN917564 GEJ917564 GOF917564 GYB917564 HHX917564 HRT917564 IBP917564 ILL917564 IVH917564 JFD917564 JOZ917564 JYV917564 KIR917564 KSN917564 LCJ917564 LMF917564 LWB917564 MFX917564 MPT917564 MZP917564 NJL917564 NTH917564 ODD917564 OMZ917564 OWV917564 PGR917564 PQN917564 QAJ917564 QKF917564 QUB917564 RDX917564 RNT917564 RXP917564 SHL917564 SRH917564 TBD917564 TKZ917564 TUV917564 UER917564 UON917564 UYJ917564 VIF917564 VSB917564 WBX917564 WLT917564 WVP917564 H983100 JD983100 SZ983100 ACV983100 AMR983100 AWN983100 BGJ983100 BQF983100 CAB983100 CJX983100 CTT983100 DDP983100 DNL983100 DXH983100 EHD983100 EQZ983100 FAV983100 FKR983100 FUN983100 GEJ983100 GOF983100 GYB983100 HHX983100 HRT983100 IBP983100 ILL983100 IVH983100 JFD983100 JOZ983100 JYV983100 KIR983100 KSN983100 LCJ983100 LMF983100 LWB983100 MFX983100 MPT983100 MZP983100 NJL983100 NTH983100 ODD983100 OMZ983100 OWV983100 PGR983100 PQN983100 QAJ983100 QKF983100 QUB983100 RDX983100 RNT983100 RXP983100 SHL983100 SRH983100 TBD983100 TKZ983100 TUV983100 UER983100 UON983100 UYJ983100 VIF983100 VSB983100 WBX983100 WLT983100 WVP983100">
      <formula1>1</formula1>
    </dataValidation>
    <dataValidation type="date" operator="greaterThan" allowBlank="1" showInputMessage="1" showErrorMessage="1" errorTitle="年月を入力" error="S□．□．１、H□．□．１で入力してください" promptTitle="Sxx.xx.1、Hxx.xx.1で入力" prompt="施設の竣功年月を入力。日付は１を入力して下さい。" sqref="H3:H59 JD3:JD59 SZ3:SZ59 ACV3:ACV59 AMR3:AMR59 AWN3:AWN59 BGJ3:BGJ59 BQF3:BQF59 CAB3:CAB59 CJX3:CJX59 CTT3:CTT59 DDP3:DDP59 DNL3:DNL59 DXH3:DXH59 EHD3:EHD59 EQZ3:EQZ59 FAV3:FAV59 FKR3:FKR59 FUN3:FUN59 GEJ3:GEJ59 GOF3:GOF59 GYB3:GYB59 HHX3:HHX59 HRT3:HRT59 IBP3:IBP59 ILL3:ILL59 IVH3:IVH59 JFD3:JFD59 JOZ3:JOZ59 JYV3:JYV59 KIR3:KIR59 KSN3:KSN59 LCJ3:LCJ59 LMF3:LMF59 LWB3:LWB59 MFX3:MFX59 MPT3:MPT59 MZP3:MZP59 NJL3:NJL59 NTH3:NTH59 ODD3:ODD59 OMZ3:OMZ59 OWV3:OWV59 PGR3:PGR59 PQN3:PQN59 QAJ3:QAJ59 QKF3:QKF59 QUB3:QUB59 RDX3:RDX59 RNT3:RNT59 RXP3:RXP59 SHL3:SHL59 SRH3:SRH59 TBD3:TBD59 TKZ3:TKZ59 TUV3:TUV59 UER3:UER59 UON3:UON59 UYJ3:UYJ59 VIF3:VIF59 VSB3:VSB59 WBX3:WBX59 WLT3:WLT59 WVP3:WVP59 H65539:H65595 JD65539:JD65595 SZ65539:SZ65595 ACV65539:ACV65595 AMR65539:AMR65595 AWN65539:AWN65595 BGJ65539:BGJ65595 BQF65539:BQF65595 CAB65539:CAB65595 CJX65539:CJX65595 CTT65539:CTT65595 DDP65539:DDP65595 DNL65539:DNL65595 DXH65539:DXH65595 EHD65539:EHD65595 EQZ65539:EQZ65595 FAV65539:FAV65595 FKR65539:FKR65595 FUN65539:FUN65595 GEJ65539:GEJ65595 GOF65539:GOF65595 GYB65539:GYB65595 HHX65539:HHX65595 HRT65539:HRT65595 IBP65539:IBP65595 ILL65539:ILL65595 IVH65539:IVH65595 JFD65539:JFD65595 JOZ65539:JOZ65595 JYV65539:JYV65595 KIR65539:KIR65595 KSN65539:KSN65595 LCJ65539:LCJ65595 LMF65539:LMF65595 LWB65539:LWB65595 MFX65539:MFX65595 MPT65539:MPT65595 MZP65539:MZP65595 NJL65539:NJL65595 NTH65539:NTH65595 ODD65539:ODD65595 OMZ65539:OMZ65595 OWV65539:OWV65595 PGR65539:PGR65595 PQN65539:PQN65595 QAJ65539:QAJ65595 QKF65539:QKF65595 QUB65539:QUB65595 RDX65539:RDX65595 RNT65539:RNT65595 RXP65539:RXP65595 SHL65539:SHL65595 SRH65539:SRH65595 TBD65539:TBD65595 TKZ65539:TKZ65595 TUV65539:TUV65595 UER65539:UER65595 UON65539:UON65595 UYJ65539:UYJ65595 VIF65539:VIF65595 VSB65539:VSB65595 WBX65539:WBX65595 WLT65539:WLT65595 WVP65539:WVP65595 H131075:H131131 JD131075:JD131131 SZ131075:SZ131131 ACV131075:ACV131131 AMR131075:AMR131131 AWN131075:AWN131131 BGJ131075:BGJ131131 BQF131075:BQF131131 CAB131075:CAB131131 CJX131075:CJX131131 CTT131075:CTT131131 DDP131075:DDP131131 DNL131075:DNL131131 DXH131075:DXH131131 EHD131075:EHD131131 EQZ131075:EQZ131131 FAV131075:FAV131131 FKR131075:FKR131131 FUN131075:FUN131131 GEJ131075:GEJ131131 GOF131075:GOF131131 GYB131075:GYB131131 HHX131075:HHX131131 HRT131075:HRT131131 IBP131075:IBP131131 ILL131075:ILL131131 IVH131075:IVH131131 JFD131075:JFD131131 JOZ131075:JOZ131131 JYV131075:JYV131131 KIR131075:KIR131131 KSN131075:KSN131131 LCJ131075:LCJ131131 LMF131075:LMF131131 LWB131075:LWB131131 MFX131075:MFX131131 MPT131075:MPT131131 MZP131075:MZP131131 NJL131075:NJL131131 NTH131075:NTH131131 ODD131075:ODD131131 OMZ131075:OMZ131131 OWV131075:OWV131131 PGR131075:PGR131131 PQN131075:PQN131131 QAJ131075:QAJ131131 QKF131075:QKF131131 QUB131075:QUB131131 RDX131075:RDX131131 RNT131075:RNT131131 RXP131075:RXP131131 SHL131075:SHL131131 SRH131075:SRH131131 TBD131075:TBD131131 TKZ131075:TKZ131131 TUV131075:TUV131131 UER131075:UER131131 UON131075:UON131131 UYJ131075:UYJ131131 VIF131075:VIF131131 VSB131075:VSB131131 WBX131075:WBX131131 WLT131075:WLT131131 WVP131075:WVP131131 H196611:H196667 JD196611:JD196667 SZ196611:SZ196667 ACV196611:ACV196667 AMR196611:AMR196667 AWN196611:AWN196667 BGJ196611:BGJ196667 BQF196611:BQF196667 CAB196611:CAB196667 CJX196611:CJX196667 CTT196611:CTT196667 DDP196611:DDP196667 DNL196611:DNL196667 DXH196611:DXH196667 EHD196611:EHD196667 EQZ196611:EQZ196667 FAV196611:FAV196667 FKR196611:FKR196667 FUN196611:FUN196667 GEJ196611:GEJ196667 GOF196611:GOF196667 GYB196611:GYB196667 HHX196611:HHX196667 HRT196611:HRT196667 IBP196611:IBP196667 ILL196611:ILL196667 IVH196611:IVH196667 JFD196611:JFD196667 JOZ196611:JOZ196667 JYV196611:JYV196667 KIR196611:KIR196667 KSN196611:KSN196667 LCJ196611:LCJ196667 LMF196611:LMF196667 LWB196611:LWB196667 MFX196611:MFX196667 MPT196611:MPT196667 MZP196611:MZP196667 NJL196611:NJL196667 NTH196611:NTH196667 ODD196611:ODD196667 OMZ196611:OMZ196667 OWV196611:OWV196667 PGR196611:PGR196667 PQN196611:PQN196667 QAJ196611:QAJ196667 QKF196611:QKF196667 QUB196611:QUB196667 RDX196611:RDX196667 RNT196611:RNT196667 RXP196611:RXP196667 SHL196611:SHL196667 SRH196611:SRH196667 TBD196611:TBD196667 TKZ196611:TKZ196667 TUV196611:TUV196667 UER196611:UER196667 UON196611:UON196667 UYJ196611:UYJ196667 VIF196611:VIF196667 VSB196611:VSB196667 WBX196611:WBX196667 WLT196611:WLT196667 WVP196611:WVP196667 H262147:H262203 JD262147:JD262203 SZ262147:SZ262203 ACV262147:ACV262203 AMR262147:AMR262203 AWN262147:AWN262203 BGJ262147:BGJ262203 BQF262147:BQF262203 CAB262147:CAB262203 CJX262147:CJX262203 CTT262147:CTT262203 DDP262147:DDP262203 DNL262147:DNL262203 DXH262147:DXH262203 EHD262147:EHD262203 EQZ262147:EQZ262203 FAV262147:FAV262203 FKR262147:FKR262203 FUN262147:FUN262203 GEJ262147:GEJ262203 GOF262147:GOF262203 GYB262147:GYB262203 HHX262147:HHX262203 HRT262147:HRT262203 IBP262147:IBP262203 ILL262147:ILL262203 IVH262147:IVH262203 JFD262147:JFD262203 JOZ262147:JOZ262203 JYV262147:JYV262203 KIR262147:KIR262203 KSN262147:KSN262203 LCJ262147:LCJ262203 LMF262147:LMF262203 LWB262147:LWB262203 MFX262147:MFX262203 MPT262147:MPT262203 MZP262147:MZP262203 NJL262147:NJL262203 NTH262147:NTH262203 ODD262147:ODD262203 OMZ262147:OMZ262203 OWV262147:OWV262203 PGR262147:PGR262203 PQN262147:PQN262203 QAJ262147:QAJ262203 QKF262147:QKF262203 QUB262147:QUB262203 RDX262147:RDX262203 RNT262147:RNT262203 RXP262147:RXP262203 SHL262147:SHL262203 SRH262147:SRH262203 TBD262147:TBD262203 TKZ262147:TKZ262203 TUV262147:TUV262203 UER262147:UER262203 UON262147:UON262203 UYJ262147:UYJ262203 VIF262147:VIF262203 VSB262147:VSB262203 WBX262147:WBX262203 WLT262147:WLT262203 WVP262147:WVP262203 H327683:H327739 JD327683:JD327739 SZ327683:SZ327739 ACV327683:ACV327739 AMR327683:AMR327739 AWN327683:AWN327739 BGJ327683:BGJ327739 BQF327683:BQF327739 CAB327683:CAB327739 CJX327683:CJX327739 CTT327683:CTT327739 DDP327683:DDP327739 DNL327683:DNL327739 DXH327683:DXH327739 EHD327683:EHD327739 EQZ327683:EQZ327739 FAV327683:FAV327739 FKR327683:FKR327739 FUN327683:FUN327739 GEJ327683:GEJ327739 GOF327683:GOF327739 GYB327683:GYB327739 HHX327683:HHX327739 HRT327683:HRT327739 IBP327683:IBP327739 ILL327683:ILL327739 IVH327683:IVH327739 JFD327683:JFD327739 JOZ327683:JOZ327739 JYV327683:JYV327739 KIR327683:KIR327739 KSN327683:KSN327739 LCJ327683:LCJ327739 LMF327683:LMF327739 LWB327683:LWB327739 MFX327683:MFX327739 MPT327683:MPT327739 MZP327683:MZP327739 NJL327683:NJL327739 NTH327683:NTH327739 ODD327683:ODD327739 OMZ327683:OMZ327739 OWV327683:OWV327739 PGR327683:PGR327739 PQN327683:PQN327739 QAJ327683:QAJ327739 QKF327683:QKF327739 QUB327683:QUB327739 RDX327683:RDX327739 RNT327683:RNT327739 RXP327683:RXP327739 SHL327683:SHL327739 SRH327683:SRH327739 TBD327683:TBD327739 TKZ327683:TKZ327739 TUV327683:TUV327739 UER327683:UER327739 UON327683:UON327739 UYJ327683:UYJ327739 VIF327683:VIF327739 VSB327683:VSB327739 WBX327683:WBX327739 WLT327683:WLT327739 WVP327683:WVP327739 H393219:H393275 JD393219:JD393275 SZ393219:SZ393275 ACV393219:ACV393275 AMR393219:AMR393275 AWN393219:AWN393275 BGJ393219:BGJ393275 BQF393219:BQF393275 CAB393219:CAB393275 CJX393219:CJX393275 CTT393219:CTT393275 DDP393219:DDP393275 DNL393219:DNL393275 DXH393219:DXH393275 EHD393219:EHD393275 EQZ393219:EQZ393275 FAV393219:FAV393275 FKR393219:FKR393275 FUN393219:FUN393275 GEJ393219:GEJ393275 GOF393219:GOF393275 GYB393219:GYB393275 HHX393219:HHX393275 HRT393219:HRT393275 IBP393219:IBP393275 ILL393219:ILL393275 IVH393219:IVH393275 JFD393219:JFD393275 JOZ393219:JOZ393275 JYV393219:JYV393275 KIR393219:KIR393275 KSN393219:KSN393275 LCJ393219:LCJ393275 LMF393219:LMF393275 LWB393219:LWB393275 MFX393219:MFX393275 MPT393219:MPT393275 MZP393219:MZP393275 NJL393219:NJL393275 NTH393219:NTH393275 ODD393219:ODD393275 OMZ393219:OMZ393275 OWV393219:OWV393275 PGR393219:PGR393275 PQN393219:PQN393275 QAJ393219:QAJ393275 QKF393219:QKF393275 QUB393219:QUB393275 RDX393219:RDX393275 RNT393219:RNT393275 RXP393219:RXP393275 SHL393219:SHL393275 SRH393219:SRH393275 TBD393219:TBD393275 TKZ393219:TKZ393275 TUV393219:TUV393275 UER393219:UER393275 UON393219:UON393275 UYJ393219:UYJ393275 VIF393219:VIF393275 VSB393219:VSB393275 WBX393219:WBX393275 WLT393219:WLT393275 WVP393219:WVP393275 H458755:H458811 JD458755:JD458811 SZ458755:SZ458811 ACV458755:ACV458811 AMR458755:AMR458811 AWN458755:AWN458811 BGJ458755:BGJ458811 BQF458755:BQF458811 CAB458755:CAB458811 CJX458755:CJX458811 CTT458755:CTT458811 DDP458755:DDP458811 DNL458755:DNL458811 DXH458755:DXH458811 EHD458755:EHD458811 EQZ458755:EQZ458811 FAV458755:FAV458811 FKR458755:FKR458811 FUN458755:FUN458811 GEJ458755:GEJ458811 GOF458755:GOF458811 GYB458755:GYB458811 HHX458755:HHX458811 HRT458755:HRT458811 IBP458755:IBP458811 ILL458755:ILL458811 IVH458755:IVH458811 JFD458755:JFD458811 JOZ458755:JOZ458811 JYV458755:JYV458811 KIR458755:KIR458811 KSN458755:KSN458811 LCJ458755:LCJ458811 LMF458755:LMF458811 LWB458755:LWB458811 MFX458755:MFX458811 MPT458755:MPT458811 MZP458755:MZP458811 NJL458755:NJL458811 NTH458755:NTH458811 ODD458755:ODD458811 OMZ458755:OMZ458811 OWV458755:OWV458811 PGR458755:PGR458811 PQN458755:PQN458811 QAJ458755:QAJ458811 QKF458755:QKF458811 QUB458755:QUB458811 RDX458755:RDX458811 RNT458755:RNT458811 RXP458755:RXP458811 SHL458755:SHL458811 SRH458755:SRH458811 TBD458755:TBD458811 TKZ458755:TKZ458811 TUV458755:TUV458811 UER458755:UER458811 UON458755:UON458811 UYJ458755:UYJ458811 VIF458755:VIF458811 VSB458755:VSB458811 WBX458755:WBX458811 WLT458755:WLT458811 WVP458755:WVP458811 H524291:H524347 JD524291:JD524347 SZ524291:SZ524347 ACV524291:ACV524347 AMR524291:AMR524347 AWN524291:AWN524347 BGJ524291:BGJ524347 BQF524291:BQF524347 CAB524291:CAB524347 CJX524291:CJX524347 CTT524291:CTT524347 DDP524291:DDP524347 DNL524291:DNL524347 DXH524291:DXH524347 EHD524291:EHD524347 EQZ524291:EQZ524347 FAV524291:FAV524347 FKR524291:FKR524347 FUN524291:FUN524347 GEJ524291:GEJ524347 GOF524291:GOF524347 GYB524291:GYB524347 HHX524291:HHX524347 HRT524291:HRT524347 IBP524291:IBP524347 ILL524291:ILL524347 IVH524291:IVH524347 JFD524291:JFD524347 JOZ524291:JOZ524347 JYV524291:JYV524347 KIR524291:KIR524347 KSN524291:KSN524347 LCJ524291:LCJ524347 LMF524291:LMF524347 LWB524291:LWB524347 MFX524291:MFX524347 MPT524291:MPT524347 MZP524291:MZP524347 NJL524291:NJL524347 NTH524291:NTH524347 ODD524291:ODD524347 OMZ524291:OMZ524347 OWV524291:OWV524347 PGR524291:PGR524347 PQN524291:PQN524347 QAJ524291:QAJ524347 QKF524291:QKF524347 QUB524291:QUB524347 RDX524291:RDX524347 RNT524291:RNT524347 RXP524291:RXP524347 SHL524291:SHL524347 SRH524291:SRH524347 TBD524291:TBD524347 TKZ524291:TKZ524347 TUV524291:TUV524347 UER524291:UER524347 UON524291:UON524347 UYJ524291:UYJ524347 VIF524291:VIF524347 VSB524291:VSB524347 WBX524291:WBX524347 WLT524291:WLT524347 WVP524291:WVP524347 H589827:H589883 JD589827:JD589883 SZ589827:SZ589883 ACV589827:ACV589883 AMR589827:AMR589883 AWN589827:AWN589883 BGJ589827:BGJ589883 BQF589827:BQF589883 CAB589827:CAB589883 CJX589827:CJX589883 CTT589827:CTT589883 DDP589827:DDP589883 DNL589827:DNL589883 DXH589827:DXH589883 EHD589827:EHD589883 EQZ589827:EQZ589883 FAV589827:FAV589883 FKR589827:FKR589883 FUN589827:FUN589883 GEJ589827:GEJ589883 GOF589827:GOF589883 GYB589827:GYB589883 HHX589827:HHX589883 HRT589827:HRT589883 IBP589827:IBP589883 ILL589827:ILL589883 IVH589827:IVH589883 JFD589827:JFD589883 JOZ589827:JOZ589883 JYV589827:JYV589883 KIR589827:KIR589883 KSN589827:KSN589883 LCJ589827:LCJ589883 LMF589827:LMF589883 LWB589827:LWB589883 MFX589827:MFX589883 MPT589827:MPT589883 MZP589827:MZP589883 NJL589827:NJL589883 NTH589827:NTH589883 ODD589827:ODD589883 OMZ589827:OMZ589883 OWV589827:OWV589883 PGR589827:PGR589883 PQN589827:PQN589883 QAJ589827:QAJ589883 QKF589827:QKF589883 QUB589827:QUB589883 RDX589827:RDX589883 RNT589827:RNT589883 RXP589827:RXP589883 SHL589827:SHL589883 SRH589827:SRH589883 TBD589827:TBD589883 TKZ589827:TKZ589883 TUV589827:TUV589883 UER589827:UER589883 UON589827:UON589883 UYJ589827:UYJ589883 VIF589827:VIF589883 VSB589827:VSB589883 WBX589827:WBX589883 WLT589827:WLT589883 WVP589827:WVP589883 H655363:H655419 JD655363:JD655419 SZ655363:SZ655419 ACV655363:ACV655419 AMR655363:AMR655419 AWN655363:AWN655419 BGJ655363:BGJ655419 BQF655363:BQF655419 CAB655363:CAB655419 CJX655363:CJX655419 CTT655363:CTT655419 DDP655363:DDP655419 DNL655363:DNL655419 DXH655363:DXH655419 EHD655363:EHD655419 EQZ655363:EQZ655419 FAV655363:FAV655419 FKR655363:FKR655419 FUN655363:FUN655419 GEJ655363:GEJ655419 GOF655363:GOF655419 GYB655363:GYB655419 HHX655363:HHX655419 HRT655363:HRT655419 IBP655363:IBP655419 ILL655363:ILL655419 IVH655363:IVH655419 JFD655363:JFD655419 JOZ655363:JOZ655419 JYV655363:JYV655419 KIR655363:KIR655419 KSN655363:KSN655419 LCJ655363:LCJ655419 LMF655363:LMF655419 LWB655363:LWB655419 MFX655363:MFX655419 MPT655363:MPT655419 MZP655363:MZP655419 NJL655363:NJL655419 NTH655363:NTH655419 ODD655363:ODD655419 OMZ655363:OMZ655419 OWV655363:OWV655419 PGR655363:PGR655419 PQN655363:PQN655419 QAJ655363:QAJ655419 QKF655363:QKF655419 QUB655363:QUB655419 RDX655363:RDX655419 RNT655363:RNT655419 RXP655363:RXP655419 SHL655363:SHL655419 SRH655363:SRH655419 TBD655363:TBD655419 TKZ655363:TKZ655419 TUV655363:TUV655419 UER655363:UER655419 UON655363:UON655419 UYJ655363:UYJ655419 VIF655363:VIF655419 VSB655363:VSB655419 WBX655363:WBX655419 WLT655363:WLT655419 WVP655363:WVP655419 H720899:H720955 JD720899:JD720955 SZ720899:SZ720955 ACV720899:ACV720955 AMR720899:AMR720955 AWN720899:AWN720955 BGJ720899:BGJ720955 BQF720899:BQF720955 CAB720899:CAB720955 CJX720899:CJX720955 CTT720899:CTT720955 DDP720899:DDP720955 DNL720899:DNL720955 DXH720899:DXH720955 EHD720899:EHD720955 EQZ720899:EQZ720955 FAV720899:FAV720955 FKR720899:FKR720955 FUN720899:FUN720955 GEJ720899:GEJ720955 GOF720899:GOF720955 GYB720899:GYB720955 HHX720899:HHX720955 HRT720899:HRT720955 IBP720899:IBP720955 ILL720899:ILL720955 IVH720899:IVH720955 JFD720899:JFD720955 JOZ720899:JOZ720955 JYV720899:JYV720955 KIR720899:KIR720955 KSN720899:KSN720955 LCJ720899:LCJ720955 LMF720899:LMF720955 LWB720899:LWB720955 MFX720899:MFX720955 MPT720899:MPT720955 MZP720899:MZP720955 NJL720899:NJL720955 NTH720899:NTH720955 ODD720899:ODD720955 OMZ720899:OMZ720955 OWV720899:OWV720955 PGR720899:PGR720955 PQN720899:PQN720955 QAJ720899:QAJ720955 QKF720899:QKF720955 QUB720899:QUB720955 RDX720899:RDX720955 RNT720899:RNT720955 RXP720899:RXP720955 SHL720899:SHL720955 SRH720899:SRH720955 TBD720899:TBD720955 TKZ720899:TKZ720955 TUV720899:TUV720955 UER720899:UER720955 UON720899:UON720955 UYJ720899:UYJ720955 VIF720899:VIF720955 VSB720899:VSB720955 WBX720899:WBX720955 WLT720899:WLT720955 WVP720899:WVP720955 H786435:H786491 JD786435:JD786491 SZ786435:SZ786491 ACV786435:ACV786491 AMR786435:AMR786491 AWN786435:AWN786491 BGJ786435:BGJ786491 BQF786435:BQF786491 CAB786435:CAB786491 CJX786435:CJX786491 CTT786435:CTT786491 DDP786435:DDP786491 DNL786435:DNL786491 DXH786435:DXH786491 EHD786435:EHD786491 EQZ786435:EQZ786491 FAV786435:FAV786491 FKR786435:FKR786491 FUN786435:FUN786491 GEJ786435:GEJ786491 GOF786435:GOF786491 GYB786435:GYB786491 HHX786435:HHX786491 HRT786435:HRT786491 IBP786435:IBP786491 ILL786435:ILL786491 IVH786435:IVH786491 JFD786435:JFD786491 JOZ786435:JOZ786491 JYV786435:JYV786491 KIR786435:KIR786491 KSN786435:KSN786491 LCJ786435:LCJ786491 LMF786435:LMF786491 LWB786435:LWB786491 MFX786435:MFX786491 MPT786435:MPT786491 MZP786435:MZP786491 NJL786435:NJL786491 NTH786435:NTH786491 ODD786435:ODD786491 OMZ786435:OMZ786491 OWV786435:OWV786491 PGR786435:PGR786491 PQN786435:PQN786491 QAJ786435:QAJ786491 QKF786435:QKF786491 QUB786435:QUB786491 RDX786435:RDX786491 RNT786435:RNT786491 RXP786435:RXP786491 SHL786435:SHL786491 SRH786435:SRH786491 TBD786435:TBD786491 TKZ786435:TKZ786491 TUV786435:TUV786491 UER786435:UER786491 UON786435:UON786491 UYJ786435:UYJ786491 VIF786435:VIF786491 VSB786435:VSB786491 WBX786435:WBX786491 WLT786435:WLT786491 WVP786435:WVP786491 H851971:H852027 JD851971:JD852027 SZ851971:SZ852027 ACV851971:ACV852027 AMR851971:AMR852027 AWN851971:AWN852027 BGJ851971:BGJ852027 BQF851971:BQF852027 CAB851971:CAB852027 CJX851971:CJX852027 CTT851971:CTT852027 DDP851971:DDP852027 DNL851971:DNL852027 DXH851971:DXH852027 EHD851971:EHD852027 EQZ851971:EQZ852027 FAV851971:FAV852027 FKR851971:FKR852027 FUN851971:FUN852027 GEJ851971:GEJ852027 GOF851971:GOF852027 GYB851971:GYB852027 HHX851971:HHX852027 HRT851971:HRT852027 IBP851971:IBP852027 ILL851971:ILL852027 IVH851971:IVH852027 JFD851971:JFD852027 JOZ851971:JOZ852027 JYV851971:JYV852027 KIR851971:KIR852027 KSN851971:KSN852027 LCJ851971:LCJ852027 LMF851971:LMF852027 LWB851971:LWB852027 MFX851971:MFX852027 MPT851971:MPT852027 MZP851971:MZP852027 NJL851971:NJL852027 NTH851971:NTH852027 ODD851971:ODD852027 OMZ851971:OMZ852027 OWV851971:OWV852027 PGR851971:PGR852027 PQN851971:PQN852027 QAJ851971:QAJ852027 QKF851971:QKF852027 QUB851971:QUB852027 RDX851971:RDX852027 RNT851971:RNT852027 RXP851971:RXP852027 SHL851971:SHL852027 SRH851971:SRH852027 TBD851971:TBD852027 TKZ851971:TKZ852027 TUV851971:TUV852027 UER851971:UER852027 UON851971:UON852027 UYJ851971:UYJ852027 VIF851971:VIF852027 VSB851971:VSB852027 WBX851971:WBX852027 WLT851971:WLT852027 WVP851971:WVP852027 H917507:H917563 JD917507:JD917563 SZ917507:SZ917563 ACV917507:ACV917563 AMR917507:AMR917563 AWN917507:AWN917563 BGJ917507:BGJ917563 BQF917507:BQF917563 CAB917507:CAB917563 CJX917507:CJX917563 CTT917507:CTT917563 DDP917507:DDP917563 DNL917507:DNL917563 DXH917507:DXH917563 EHD917507:EHD917563 EQZ917507:EQZ917563 FAV917507:FAV917563 FKR917507:FKR917563 FUN917507:FUN917563 GEJ917507:GEJ917563 GOF917507:GOF917563 GYB917507:GYB917563 HHX917507:HHX917563 HRT917507:HRT917563 IBP917507:IBP917563 ILL917507:ILL917563 IVH917507:IVH917563 JFD917507:JFD917563 JOZ917507:JOZ917563 JYV917507:JYV917563 KIR917507:KIR917563 KSN917507:KSN917563 LCJ917507:LCJ917563 LMF917507:LMF917563 LWB917507:LWB917563 MFX917507:MFX917563 MPT917507:MPT917563 MZP917507:MZP917563 NJL917507:NJL917563 NTH917507:NTH917563 ODD917507:ODD917563 OMZ917507:OMZ917563 OWV917507:OWV917563 PGR917507:PGR917563 PQN917507:PQN917563 QAJ917507:QAJ917563 QKF917507:QKF917563 QUB917507:QUB917563 RDX917507:RDX917563 RNT917507:RNT917563 RXP917507:RXP917563 SHL917507:SHL917563 SRH917507:SRH917563 TBD917507:TBD917563 TKZ917507:TKZ917563 TUV917507:TUV917563 UER917507:UER917563 UON917507:UON917563 UYJ917507:UYJ917563 VIF917507:VIF917563 VSB917507:VSB917563 WBX917507:WBX917563 WLT917507:WLT917563 WVP917507:WVP917563 H983043:H983099 JD983043:JD983099 SZ983043:SZ983099 ACV983043:ACV983099 AMR983043:AMR983099 AWN983043:AWN983099 BGJ983043:BGJ983099 BQF983043:BQF983099 CAB983043:CAB983099 CJX983043:CJX983099 CTT983043:CTT983099 DDP983043:DDP983099 DNL983043:DNL983099 DXH983043:DXH983099 EHD983043:EHD983099 EQZ983043:EQZ983099 FAV983043:FAV983099 FKR983043:FKR983099 FUN983043:FUN983099 GEJ983043:GEJ983099 GOF983043:GOF983099 GYB983043:GYB983099 HHX983043:HHX983099 HRT983043:HRT983099 IBP983043:IBP983099 ILL983043:ILL983099 IVH983043:IVH983099 JFD983043:JFD983099 JOZ983043:JOZ983099 JYV983043:JYV983099 KIR983043:KIR983099 KSN983043:KSN983099 LCJ983043:LCJ983099 LMF983043:LMF983099 LWB983043:LWB983099 MFX983043:MFX983099 MPT983043:MPT983099 MZP983043:MZP983099 NJL983043:NJL983099 NTH983043:NTH983099 ODD983043:ODD983099 OMZ983043:OMZ983099 OWV983043:OWV983099 PGR983043:PGR983099 PQN983043:PQN983099 QAJ983043:QAJ983099 QKF983043:QKF983099 QUB983043:QUB983099 RDX983043:RDX983099 RNT983043:RNT983099 RXP983043:RXP983099 SHL983043:SHL983099 SRH983043:SRH983099 TBD983043:TBD983099 TKZ983043:TKZ983099 TUV983043:TUV983099 UER983043:UER983099 UON983043:UON983099 UYJ983043:UYJ983099 VIF983043:VIF983099 VSB983043:VSB983099 WBX983043:WBX983099 WLT983043:WLT983099 WVP983043:WVP983099 H61:H100 JD61:JD100 SZ61:SZ100 ACV61:ACV100 AMR61:AMR100 AWN61:AWN100 BGJ61:BGJ100 BQF61:BQF100 CAB61:CAB100 CJX61:CJX100 CTT61:CTT100 DDP61:DDP100 DNL61:DNL100 DXH61:DXH100 EHD61:EHD100 EQZ61:EQZ100 FAV61:FAV100 FKR61:FKR100 FUN61:FUN100 GEJ61:GEJ100 GOF61:GOF100 GYB61:GYB100 HHX61:HHX100 HRT61:HRT100 IBP61:IBP100 ILL61:ILL100 IVH61:IVH100 JFD61:JFD100 JOZ61:JOZ100 JYV61:JYV100 KIR61:KIR100 KSN61:KSN100 LCJ61:LCJ100 LMF61:LMF100 LWB61:LWB100 MFX61:MFX100 MPT61:MPT100 MZP61:MZP100 NJL61:NJL100 NTH61:NTH100 ODD61:ODD100 OMZ61:OMZ100 OWV61:OWV100 PGR61:PGR100 PQN61:PQN100 QAJ61:QAJ100 QKF61:QKF100 QUB61:QUB100 RDX61:RDX100 RNT61:RNT100 RXP61:RXP100 SHL61:SHL100 SRH61:SRH100 TBD61:TBD100 TKZ61:TKZ100 TUV61:TUV100 UER61:UER100 UON61:UON100 UYJ61:UYJ100 VIF61:VIF100 VSB61:VSB100 WBX61:WBX100 WLT61:WLT100 WVP61:WVP100 H65597:H65636 JD65597:JD65636 SZ65597:SZ65636 ACV65597:ACV65636 AMR65597:AMR65636 AWN65597:AWN65636 BGJ65597:BGJ65636 BQF65597:BQF65636 CAB65597:CAB65636 CJX65597:CJX65636 CTT65597:CTT65636 DDP65597:DDP65636 DNL65597:DNL65636 DXH65597:DXH65636 EHD65597:EHD65636 EQZ65597:EQZ65636 FAV65597:FAV65636 FKR65597:FKR65636 FUN65597:FUN65636 GEJ65597:GEJ65636 GOF65597:GOF65636 GYB65597:GYB65636 HHX65597:HHX65636 HRT65597:HRT65636 IBP65597:IBP65636 ILL65597:ILL65636 IVH65597:IVH65636 JFD65597:JFD65636 JOZ65597:JOZ65636 JYV65597:JYV65636 KIR65597:KIR65636 KSN65597:KSN65636 LCJ65597:LCJ65636 LMF65597:LMF65636 LWB65597:LWB65636 MFX65597:MFX65636 MPT65597:MPT65636 MZP65597:MZP65636 NJL65597:NJL65636 NTH65597:NTH65636 ODD65597:ODD65636 OMZ65597:OMZ65636 OWV65597:OWV65636 PGR65597:PGR65636 PQN65597:PQN65636 QAJ65597:QAJ65636 QKF65597:QKF65636 QUB65597:QUB65636 RDX65597:RDX65636 RNT65597:RNT65636 RXP65597:RXP65636 SHL65597:SHL65636 SRH65597:SRH65636 TBD65597:TBD65636 TKZ65597:TKZ65636 TUV65597:TUV65636 UER65597:UER65636 UON65597:UON65636 UYJ65597:UYJ65636 VIF65597:VIF65636 VSB65597:VSB65636 WBX65597:WBX65636 WLT65597:WLT65636 WVP65597:WVP65636 H131133:H131172 JD131133:JD131172 SZ131133:SZ131172 ACV131133:ACV131172 AMR131133:AMR131172 AWN131133:AWN131172 BGJ131133:BGJ131172 BQF131133:BQF131172 CAB131133:CAB131172 CJX131133:CJX131172 CTT131133:CTT131172 DDP131133:DDP131172 DNL131133:DNL131172 DXH131133:DXH131172 EHD131133:EHD131172 EQZ131133:EQZ131172 FAV131133:FAV131172 FKR131133:FKR131172 FUN131133:FUN131172 GEJ131133:GEJ131172 GOF131133:GOF131172 GYB131133:GYB131172 HHX131133:HHX131172 HRT131133:HRT131172 IBP131133:IBP131172 ILL131133:ILL131172 IVH131133:IVH131172 JFD131133:JFD131172 JOZ131133:JOZ131172 JYV131133:JYV131172 KIR131133:KIR131172 KSN131133:KSN131172 LCJ131133:LCJ131172 LMF131133:LMF131172 LWB131133:LWB131172 MFX131133:MFX131172 MPT131133:MPT131172 MZP131133:MZP131172 NJL131133:NJL131172 NTH131133:NTH131172 ODD131133:ODD131172 OMZ131133:OMZ131172 OWV131133:OWV131172 PGR131133:PGR131172 PQN131133:PQN131172 QAJ131133:QAJ131172 QKF131133:QKF131172 QUB131133:QUB131172 RDX131133:RDX131172 RNT131133:RNT131172 RXP131133:RXP131172 SHL131133:SHL131172 SRH131133:SRH131172 TBD131133:TBD131172 TKZ131133:TKZ131172 TUV131133:TUV131172 UER131133:UER131172 UON131133:UON131172 UYJ131133:UYJ131172 VIF131133:VIF131172 VSB131133:VSB131172 WBX131133:WBX131172 WLT131133:WLT131172 WVP131133:WVP131172 H196669:H196708 JD196669:JD196708 SZ196669:SZ196708 ACV196669:ACV196708 AMR196669:AMR196708 AWN196669:AWN196708 BGJ196669:BGJ196708 BQF196669:BQF196708 CAB196669:CAB196708 CJX196669:CJX196708 CTT196669:CTT196708 DDP196669:DDP196708 DNL196669:DNL196708 DXH196669:DXH196708 EHD196669:EHD196708 EQZ196669:EQZ196708 FAV196669:FAV196708 FKR196669:FKR196708 FUN196669:FUN196708 GEJ196669:GEJ196708 GOF196669:GOF196708 GYB196669:GYB196708 HHX196669:HHX196708 HRT196669:HRT196708 IBP196669:IBP196708 ILL196669:ILL196708 IVH196669:IVH196708 JFD196669:JFD196708 JOZ196669:JOZ196708 JYV196669:JYV196708 KIR196669:KIR196708 KSN196669:KSN196708 LCJ196669:LCJ196708 LMF196669:LMF196708 LWB196669:LWB196708 MFX196669:MFX196708 MPT196669:MPT196708 MZP196669:MZP196708 NJL196669:NJL196708 NTH196669:NTH196708 ODD196669:ODD196708 OMZ196669:OMZ196708 OWV196669:OWV196708 PGR196669:PGR196708 PQN196669:PQN196708 QAJ196669:QAJ196708 QKF196669:QKF196708 QUB196669:QUB196708 RDX196669:RDX196708 RNT196669:RNT196708 RXP196669:RXP196708 SHL196669:SHL196708 SRH196669:SRH196708 TBD196669:TBD196708 TKZ196669:TKZ196708 TUV196669:TUV196708 UER196669:UER196708 UON196669:UON196708 UYJ196669:UYJ196708 VIF196669:VIF196708 VSB196669:VSB196708 WBX196669:WBX196708 WLT196669:WLT196708 WVP196669:WVP196708 H262205:H262244 JD262205:JD262244 SZ262205:SZ262244 ACV262205:ACV262244 AMR262205:AMR262244 AWN262205:AWN262244 BGJ262205:BGJ262244 BQF262205:BQF262244 CAB262205:CAB262244 CJX262205:CJX262244 CTT262205:CTT262244 DDP262205:DDP262244 DNL262205:DNL262244 DXH262205:DXH262244 EHD262205:EHD262244 EQZ262205:EQZ262244 FAV262205:FAV262244 FKR262205:FKR262244 FUN262205:FUN262244 GEJ262205:GEJ262244 GOF262205:GOF262244 GYB262205:GYB262244 HHX262205:HHX262244 HRT262205:HRT262244 IBP262205:IBP262244 ILL262205:ILL262244 IVH262205:IVH262244 JFD262205:JFD262244 JOZ262205:JOZ262244 JYV262205:JYV262244 KIR262205:KIR262244 KSN262205:KSN262244 LCJ262205:LCJ262244 LMF262205:LMF262244 LWB262205:LWB262244 MFX262205:MFX262244 MPT262205:MPT262244 MZP262205:MZP262244 NJL262205:NJL262244 NTH262205:NTH262244 ODD262205:ODD262244 OMZ262205:OMZ262244 OWV262205:OWV262244 PGR262205:PGR262244 PQN262205:PQN262244 QAJ262205:QAJ262244 QKF262205:QKF262244 QUB262205:QUB262244 RDX262205:RDX262244 RNT262205:RNT262244 RXP262205:RXP262244 SHL262205:SHL262244 SRH262205:SRH262244 TBD262205:TBD262244 TKZ262205:TKZ262244 TUV262205:TUV262244 UER262205:UER262244 UON262205:UON262244 UYJ262205:UYJ262244 VIF262205:VIF262244 VSB262205:VSB262244 WBX262205:WBX262244 WLT262205:WLT262244 WVP262205:WVP262244 H327741:H327780 JD327741:JD327780 SZ327741:SZ327780 ACV327741:ACV327780 AMR327741:AMR327780 AWN327741:AWN327780 BGJ327741:BGJ327780 BQF327741:BQF327780 CAB327741:CAB327780 CJX327741:CJX327780 CTT327741:CTT327780 DDP327741:DDP327780 DNL327741:DNL327780 DXH327741:DXH327780 EHD327741:EHD327780 EQZ327741:EQZ327780 FAV327741:FAV327780 FKR327741:FKR327780 FUN327741:FUN327780 GEJ327741:GEJ327780 GOF327741:GOF327780 GYB327741:GYB327780 HHX327741:HHX327780 HRT327741:HRT327780 IBP327741:IBP327780 ILL327741:ILL327780 IVH327741:IVH327780 JFD327741:JFD327780 JOZ327741:JOZ327780 JYV327741:JYV327780 KIR327741:KIR327780 KSN327741:KSN327780 LCJ327741:LCJ327780 LMF327741:LMF327780 LWB327741:LWB327780 MFX327741:MFX327780 MPT327741:MPT327780 MZP327741:MZP327780 NJL327741:NJL327780 NTH327741:NTH327780 ODD327741:ODD327780 OMZ327741:OMZ327780 OWV327741:OWV327780 PGR327741:PGR327780 PQN327741:PQN327780 QAJ327741:QAJ327780 QKF327741:QKF327780 QUB327741:QUB327780 RDX327741:RDX327780 RNT327741:RNT327780 RXP327741:RXP327780 SHL327741:SHL327780 SRH327741:SRH327780 TBD327741:TBD327780 TKZ327741:TKZ327780 TUV327741:TUV327780 UER327741:UER327780 UON327741:UON327780 UYJ327741:UYJ327780 VIF327741:VIF327780 VSB327741:VSB327780 WBX327741:WBX327780 WLT327741:WLT327780 WVP327741:WVP327780 H393277:H393316 JD393277:JD393316 SZ393277:SZ393316 ACV393277:ACV393316 AMR393277:AMR393316 AWN393277:AWN393316 BGJ393277:BGJ393316 BQF393277:BQF393316 CAB393277:CAB393316 CJX393277:CJX393316 CTT393277:CTT393316 DDP393277:DDP393316 DNL393277:DNL393316 DXH393277:DXH393316 EHD393277:EHD393316 EQZ393277:EQZ393316 FAV393277:FAV393316 FKR393277:FKR393316 FUN393277:FUN393316 GEJ393277:GEJ393316 GOF393277:GOF393316 GYB393277:GYB393316 HHX393277:HHX393316 HRT393277:HRT393316 IBP393277:IBP393316 ILL393277:ILL393316 IVH393277:IVH393316 JFD393277:JFD393316 JOZ393277:JOZ393316 JYV393277:JYV393316 KIR393277:KIR393316 KSN393277:KSN393316 LCJ393277:LCJ393316 LMF393277:LMF393316 LWB393277:LWB393316 MFX393277:MFX393316 MPT393277:MPT393316 MZP393277:MZP393316 NJL393277:NJL393316 NTH393277:NTH393316 ODD393277:ODD393316 OMZ393277:OMZ393316 OWV393277:OWV393316 PGR393277:PGR393316 PQN393277:PQN393316 QAJ393277:QAJ393316 QKF393277:QKF393316 QUB393277:QUB393316 RDX393277:RDX393316 RNT393277:RNT393316 RXP393277:RXP393316 SHL393277:SHL393316 SRH393277:SRH393316 TBD393277:TBD393316 TKZ393277:TKZ393316 TUV393277:TUV393316 UER393277:UER393316 UON393277:UON393316 UYJ393277:UYJ393316 VIF393277:VIF393316 VSB393277:VSB393316 WBX393277:WBX393316 WLT393277:WLT393316 WVP393277:WVP393316 H458813:H458852 JD458813:JD458852 SZ458813:SZ458852 ACV458813:ACV458852 AMR458813:AMR458852 AWN458813:AWN458852 BGJ458813:BGJ458852 BQF458813:BQF458852 CAB458813:CAB458852 CJX458813:CJX458852 CTT458813:CTT458852 DDP458813:DDP458852 DNL458813:DNL458852 DXH458813:DXH458852 EHD458813:EHD458852 EQZ458813:EQZ458852 FAV458813:FAV458852 FKR458813:FKR458852 FUN458813:FUN458852 GEJ458813:GEJ458852 GOF458813:GOF458852 GYB458813:GYB458852 HHX458813:HHX458852 HRT458813:HRT458852 IBP458813:IBP458852 ILL458813:ILL458852 IVH458813:IVH458852 JFD458813:JFD458852 JOZ458813:JOZ458852 JYV458813:JYV458852 KIR458813:KIR458852 KSN458813:KSN458852 LCJ458813:LCJ458852 LMF458813:LMF458852 LWB458813:LWB458852 MFX458813:MFX458852 MPT458813:MPT458852 MZP458813:MZP458852 NJL458813:NJL458852 NTH458813:NTH458852 ODD458813:ODD458852 OMZ458813:OMZ458852 OWV458813:OWV458852 PGR458813:PGR458852 PQN458813:PQN458852 QAJ458813:QAJ458852 QKF458813:QKF458852 QUB458813:QUB458852 RDX458813:RDX458852 RNT458813:RNT458852 RXP458813:RXP458852 SHL458813:SHL458852 SRH458813:SRH458852 TBD458813:TBD458852 TKZ458813:TKZ458852 TUV458813:TUV458852 UER458813:UER458852 UON458813:UON458852 UYJ458813:UYJ458852 VIF458813:VIF458852 VSB458813:VSB458852 WBX458813:WBX458852 WLT458813:WLT458852 WVP458813:WVP458852 H524349:H524388 JD524349:JD524388 SZ524349:SZ524388 ACV524349:ACV524388 AMR524349:AMR524388 AWN524349:AWN524388 BGJ524349:BGJ524388 BQF524349:BQF524388 CAB524349:CAB524388 CJX524349:CJX524388 CTT524349:CTT524388 DDP524349:DDP524388 DNL524349:DNL524388 DXH524349:DXH524388 EHD524349:EHD524388 EQZ524349:EQZ524388 FAV524349:FAV524388 FKR524349:FKR524388 FUN524349:FUN524388 GEJ524349:GEJ524388 GOF524349:GOF524388 GYB524349:GYB524388 HHX524349:HHX524388 HRT524349:HRT524388 IBP524349:IBP524388 ILL524349:ILL524388 IVH524349:IVH524388 JFD524349:JFD524388 JOZ524349:JOZ524388 JYV524349:JYV524388 KIR524349:KIR524388 KSN524349:KSN524388 LCJ524349:LCJ524388 LMF524349:LMF524388 LWB524349:LWB524388 MFX524349:MFX524388 MPT524349:MPT524388 MZP524349:MZP524388 NJL524349:NJL524388 NTH524349:NTH524388 ODD524349:ODD524388 OMZ524349:OMZ524388 OWV524349:OWV524388 PGR524349:PGR524388 PQN524349:PQN524388 QAJ524349:QAJ524388 QKF524349:QKF524388 QUB524349:QUB524388 RDX524349:RDX524388 RNT524349:RNT524388 RXP524349:RXP524388 SHL524349:SHL524388 SRH524349:SRH524388 TBD524349:TBD524388 TKZ524349:TKZ524388 TUV524349:TUV524388 UER524349:UER524388 UON524349:UON524388 UYJ524349:UYJ524388 VIF524349:VIF524388 VSB524349:VSB524388 WBX524349:WBX524388 WLT524349:WLT524388 WVP524349:WVP524388 H589885:H589924 JD589885:JD589924 SZ589885:SZ589924 ACV589885:ACV589924 AMR589885:AMR589924 AWN589885:AWN589924 BGJ589885:BGJ589924 BQF589885:BQF589924 CAB589885:CAB589924 CJX589885:CJX589924 CTT589885:CTT589924 DDP589885:DDP589924 DNL589885:DNL589924 DXH589885:DXH589924 EHD589885:EHD589924 EQZ589885:EQZ589924 FAV589885:FAV589924 FKR589885:FKR589924 FUN589885:FUN589924 GEJ589885:GEJ589924 GOF589885:GOF589924 GYB589885:GYB589924 HHX589885:HHX589924 HRT589885:HRT589924 IBP589885:IBP589924 ILL589885:ILL589924 IVH589885:IVH589924 JFD589885:JFD589924 JOZ589885:JOZ589924 JYV589885:JYV589924 KIR589885:KIR589924 KSN589885:KSN589924 LCJ589885:LCJ589924 LMF589885:LMF589924 LWB589885:LWB589924 MFX589885:MFX589924 MPT589885:MPT589924 MZP589885:MZP589924 NJL589885:NJL589924 NTH589885:NTH589924 ODD589885:ODD589924 OMZ589885:OMZ589924 OWV589885:OWV589924 PGR589885:PGR589924 PQN589885:PQN589924 QAJ589885:QAJ589924 QKF589885:QKF589924 QUB589885:QUB589924 RDX589885:RDX589924 RNT589885:RNT589924 RXP589885:RXP589924 SHL589885:SHL589924 SRH589885:SRH589924 TBD589885:TBD589924 TKZ589885:TKZ589924 TUV589885:TUV589924 UER589885:UER589924 UON589885:UON589924 UYJ589885:UYJ589924 VIF589885:VIF589924 VSB589885:VSB589924 WBX589885:WBX589924 WLT589885:WLT589924 WVP589885:WVP589924 H655421:H655460 JD655421:JD655460 SZ655421:SZ655460 ACV655421:ACV655460 AMR655421:AMR655460 AWN655421:AWN655460 BGJ655421:BGJ655460 BQF655421:BQF655460 CAB655421:CAB655460 CJX655421:CJX655460 CTT655421:CTT655460 DDP655421:DDP655460 DNL655421:DNL655460 DXH655421:DXH655460 EHD655421:EHD655460 EQZ655421:EQZ655460 FAV655421:FAV655460 FKR655421:FKR655460 FUN655421:FUN655460 GEJ655421:GEJ655460 GOF655421:GOF655460 GYB655421:GYB655460 HHX655421:HHX655460 HRT655421:HRT655460 IBP655421:IBP655460 ILL655421:ILL655460 IVH655421:IVH655460 JFD655421:JFD655460 JOZ655421:JOZ655460 JYV655421:JYV655460 KIR655421:KIR655460 KSN655421:KSN655460 LCJ655421:LCJ655460 LMF655421:LMF655460 LWB655421:LWB655460 MFX655421:MFX655460 MPT655421:MPT655460 MZP655421:MZP655460 NJL655421:NJL655460 NTH655421:NTH655460 ODD655421:ODD655460 OMZ655421:OMZ655460 OWV655421:OWV655460 PGR655421:PGR655460 PQN655421:PQN655460 QAJ655421:QAJ655460 QKF655421:QKF655460 QUB655421:QUB655460 RDX655421:RDX655460 RNT655421:RNT655460 RXP655421:RXP655460 SHL655421:SHL655460 SRH655421:SRH655460 TBD655421:TBD655460 TKZ655421:TKZ655460 TUV655421:TUV655460 UER655421:UER655460 UON655421:UON655460 UYJ655421:UYJ655460 VIF655421:VIF655460 VSB655421:VSB655460 WBX655421:WBX655460 WLT655421:WLT655460 WVP655421:WVP655460 H720957:H720996 JD720957:JD720996 SZ720957:SZ720996 ACV720957:ACV720996 AMR720957:AMR720996 AWN720957:AWN720996 BGJ720957:BGJ720996 BQF720957:BQF720996 CAB720957:CAB720996 CJX720957:CJX720996 CTT720957:CTT720996 DDP720957:DDP720996 DNL720957:DNL720996 DXH720957:DXH720996 EHD720957:EHD720996 EQZ720957:EQZ720996 FAV720957:FAV720996 FKR720957:FKR720996 FUN720957:FUN720996 GEJ720957:GEJ720996 GOF720957:GOF720996 GYB720957:GYB720996 HHX720957:HHX720996 HRT720957:HRT720996 IBP720957:IBP720996 ILL720957:ILL720996 IVH720957:IVH720996 JFD720957:JFD720996 JOZ720957:JOZ720996 JYV720957:JYV720996 KIR720957:KIR720996 KSN720957:KSN720996 LCJ720957:LCJ720996 LMF720957:LMF720996 LWB720957:LWB720996 MFX720957:MFX720996 MPT720957:MPT720996 MZP720957:MZP720996 NJL720957:NJL720996 NTH720957:NTH720996 ODD720957:ODD720996 OMZ720957:OMZ720996 OWV720957:OWV720996 PGR720957:PGR720996 PQN720957:PQN720996 QAJ720957:QAJ720996 QKF720957:QKF720996 QUB720957:QUB720996 RDX720957:RDX720996 RNT720957:RNT720996 RXP720957:RXP720996 SHL720957:SHL720996 SRH720957:SRH720996 TBD720957:TBD720996 TKZ720957:TKZ720996 TUV720957:TUV720996 UER720957:UER720996 UON720957:UON720996 UYJ720957:UYJ720996 VIF720957:VIF720996 VSB720957:VSB720996 WBX720957:WBX720996 WLT720957:WLT720996 WVP720957:WVP720996 H786493:H786532 JD786493:JD786532 SZ786493:SZ786532 ACV786493:ACV786532 AMR786493:AMR786532 AWN786493:AWN786532 BGJ786493:BGJ786532 BQF786493:BQF786532 CAB786493:CAB786532 CJX786493:CJX786532 CTT786493:CTT786532 DDP786493:DDP786532 DNL786493:DNL786532 DXH786493:DXH786532 EHD786493:EHD786532 EQZ786493:EQZ786532 FAV786493:FAV786532 FKR786493:FKR786532 FUN786493:FUN786532 GEJ786493:GEJ786532 GOF786493:GOF786532 GYB786493:GYB786532 HHX786493:HHX786532 HRT786493:HRT786532 IBP786493:IBP786532 ILL786493:ILL786532 IVH786493:IVH786532 JFD786493:JFD786532 JOZ786493:JOZ786532 JYV786493:JYV786532 KIR786493:KIR786532 KSN786493:KSN786532 LCJ786493:LCJ786532 LMF786493:LMF786532 LWB786493:LWB786532 MFX786493:MFX786532 MPT786493:MPT786532 MZP786493:MZP786532 NJL786493:NJL786532 NTH786493:NTH786532 ODD786493:ODD786532 OMZ786493:OMZ786532 OWV786493:OWV786532 PGR786493:PGR786532 PQN786493:PQN786532 QAJ786493:QAJ786532 QKF786493:QKF786532 QUB786493:QUB786532 RDX786493:RDX786532 RNT786493:RNT786532 RXP786493:RXP786532 SHL786493:SHL786532 SRH786493:SRH786532 TBD786493:TBD786532 TKZ786493:TKZ786532 TUV786493:TUV786532 UER786493:UER786532 UON786493:UON786532 UYJ786493:UYJ786532 VIF786493:VIF786532 VSB786493:VSB786532 WBX786493:WBX786532 WLT786493:WLT786532 WVP786493:WVP786532 H852029:H852068 JD852029:JD852068 SZ852029:SZ852068 ACV852029:ACV852068 AMR852029:AMR852068 AWN852029:AWN852068 BGJ852029:BGJ852068 BQF852029:BQF852068 CAB852029:CAB852068 CJX852029:CJX852068 CTT852029:CTT852068 DDP852029:DDP852068 DNL852029:DNL852068 DXH852029:DXH852068 EHD852029:EHD852068 EQZ852029:EQZ852068 FAV852029:FAV852068 FKR852029:FKR852068 FUN852029:FUN852068 GEJ852029:GEJ852068 GOF852029:GOF852068 GYB852029:GYB852068 HHX852029:HHX852068 HRT852029:HRT852068 IBP852029:IBP852068 ILL852029:ILL852068 IVH852029:IVH852068 JFD852029:JFD852068 JOZ852029:JOZ852068 JYV852029:JYV852068 KIR852029:KIR852068 KSN852029:KSN852068 LCJ852029:LCJ852068 LMF852029:LMF852068 LWB852029:LWB852068 MFX852029:MFX852068 MPT852029:MPT852068 MZP852029:MZP852068 NJL852029:NJL852068 NTH852029:NTH852068 ODD852029:ODD852068 OMZ852029:OMZ852068 OWV852029:OWV852068 PGR852029:PGR852068 PQN852029:PQN852068 QAJ852029:QAJ852068 QKF852029:QKF852068 QUB852029:QUB852068 RDX852029:RDX852068 RNT852029:RNT852068 RXP852029:RXP852068 SHL852029:SHL852068 SRH852029:SRH852068 TBD852029:TBD852068 TKZ852029:TKZ852068 TUV852029:TUV852068 UER852029:UER852068 UON852029:UON852068 UYJ852029:UYJ852068 VIF852029:VIF852068 VSB852029:VSB852068 WBX852029:WBX852068 WLT852029:WLT852068 WVP852029:WVP852068 H917565:H917604 JD917565:JD917604 SZ917565:SZ917604 ACV917565:ACV917604 AMR917565:AMR917604 AWN917565:AWN917604 BGJ917565:BGJ917604 BQF917565:BQF917604 CAB917565:CAB917604 CJX917565:CJX917604 CTT917565:CTT917604 DDP917565:DDP917604 DNL917565:DNL917604 DXH917565:DXH917604 EHD917565:EHD917604 EQZ917565:EQZ917604 FAV917565:FAV917604 FKR917565:FKR917604 FUN917565:FUN917604 GEJ917565:GEJ917604 GOF917565:GOF917604 GYB917565:GYB917604 HHX917565:HHX917604 HRT917565:HRT917604 IBP917565:IBP917604 ILL917565:ILL917604 IVH917565:IVH917604 JFD917565:JFD917604 JOZ917565:JOZ917604 JYV917565:JYV917604 KIR917565:KIR917604 KSN917565:KSN917604 LCJ917565:LCJ917604 LMF917565:LMF917604 LWB917565:LWB917604 MFX917565:MFX917604 MPT917565:MPT917604 MZP917565:MZP917604 NJL917565:NJL917604 NTH917565:NTH917604 ODD917565:ODD917604 OMZ917565:OMZ917604 OWV917565:OWV917604 PGR917565:PGR917604 PQN917565:PQN917604 QAJ917565:QAJ917604 QKF917565:QKF917604 QUB917565:QUB917604 RDX917565:RDX917604 RNT917565:RNT917604 RXP917565:RXP917604 SHL917565:SHL917604 SRH917565:SRH917604 TBD917565:TBD917604 TKZ917565:TKZ917604 TUV917565:TUV917604 UER917565:UER917604 UON917565:UON917604 UYJ917565:UYJ917604 VIF917565:VIF917604 VSB917565:VSB917604 WBX917565:WBX917604 WLT917565:WLT917604 WVP917565:WVP917604 H983101:H983140 JD983101:JD983140 SZ983101:SZ983140 ACV983101:ACV983140 AMR983101:AMR983140 AWN983101:AWN983140 BGJ983101:BGJ983140 BQF983101:BQF983140 CAB983101:CAB983140 CJX983101:CJX983140 CTT983101:CTT983140 DDP983101:DDP983140 DNL983101:DNL983140 DXH983101:DXH983140 EHD983101:EHD983140 EQZ983101:EQZ983140 FAV983101:FAV983140 FKR983101:FKR983140 FUN983101:FUN983140 GEJ983101:GEJ983140 GOF983101:GOF983140 GYB983101:GYB983140 HHX983101:HHX983140 HRT983101:HRT983140 IBP983101:IBP983140 ILL983101:ILL983140 IVH983101:IVH983140 JFD983101:JFD983140 JOZ983101:JOZ983140 JYV983101:JYV983140 KIR983101:KIR983140 KSN983101:KSN983140 LCJ983101:LCJ983140 LMF983101:LMF983140 LWB983101:LWB983140 MFX983101:MFX983140 MPT983101:MPT983140 MZP983101:MZP983140 NJL983101:NJL983140 NTH983101:NTH983140 ODD983101:ODD983140 OMZ983101:OMZ983140 OWV983101:OWV983140 PGR983101:PGR983140 PQN983101:PQN983140 QAJ983101:QAJ983140 QKF983101:QKF983140 QUB983101:QUB983140 RDX983101:RDX983140 RNT983101:RNT983140 RXP983101:RXP983140 SHL983101:SHL983140 SRH983101:SRH983140 TBD983101:TBD983140 TKZ983101:TKZ983140 TUV983101:TUV983140 UER983101:UER983140 UON983101:UON983140 UYJ983101:UYJ983140 VIF983101:VIF983140 VSB983101:VSB983140 WBX983101:WBX983140 WLT983101:WLT983140 WVP983101:WVP983140">
      <formula1>1900</formula1>
    </dataValidation>
    <dataValidation type="whole" allowBlank="1" showInputMessage="1" showErrorMessage="1" error="国の設置する専用水道の場合は、１を入力してください。それ以外の場合は無記入にして下さい。" promptTitle="「1」or無記入" prompt="国の設置する専用水道の場合は、1を入力してください。" sqref="E61:E100 JA61:JA100 SW61:SW100 ACS61:ACS100 AMO61:AMO100 AWK61:AWK100 BGG61:BGG100 BQC61:BQC100 BZY61:BZY100 CJU61:CJU100 CTQ61:CTQ100 DDM61:DDM100 DNI61:DNI100 DXE61:DXE100 EHA61:EHA100 EQW61:EQW100 FAS61:FAS100 FKO61:FKO100 FUK61:FUK100 GEG61:GEG100 GOC61:GOC100 GXY61:GXY100 HHU61:HHU100 HRQ61:HRQ100 IBM61:IBM100 ILI61:ILI100 IVE61:IVE100 JFA61:JFA100 JOW61:JOW100 JYS61:JYS100 KIO61:KIO100 KSK61:KSK100 LCG61:LCG100 LMC61:LMC100 LVY61:LVY100 MFU61:MFU100 MPQ61:MPQ100 MZM61:MZM100 NJI61:NJI100 NTE61:NTE100 ODA61:ODA100 OMW61:OMW100 OWS61:OWS100 PGO61:PGO100 PQK61:PQK100 QAG61:QAG100 QKC61:QKC100 QTY61:QTY100 RDU61:RDU100 RNQ61:RNQ100 RXM61:RXM100 SHI61:SHI100 SRE61:SRE100 TBA61:TBA100 TKW61:TKW100 TUS61:TUS100 UEO61:UEO100 UOK61:UOK100 UYG61:UYG100 VIC61:VIC100 VRY61:VRY100 WBU61:WBU100 WLQ61:WLQ100 WVM61:WVM100 E65597:E65636 JA65597:JA65636 SW65597:SW65636 ACS65597:ACS65636 AMO65597:AMO65636 AWK65597:AWK65636 BGG65597:BGG65636 BQC65597:BQC65636 BZY65597:BZY65636 CJU65597:CJU65636 CTQ65597:CTQ65636 DDM65597:DDM65636 DNI65597:DNI65636 DXE65597:DXE65636 EHA65597:EHA65636 EQW65597:EQW65636 FAS65597:FAS65636 FKO65597:FKO65636 FUK65597:FUK65636 GEG65597:GEG65636 GOC65597:GOC65636 GXY65597:GXY65636 HHU65597:HHU65636 HRQ65597:HRQ65636 IBM65597:IBM65636 ILI65597:ILI65636 IVE65597:IVE65636 JFA65597:JFA65636 JOW65597:JOW65636 JYS65597:JYS65636 KIO65597:KIO65636 KSK65597:KSK65636 LCG65597:LCG65636 LMC65597:LMC65636 LVY65597:LVY65636 MFU65597:MFU65636 MPQ65597:MPQ65636 MZM65597:MZM65636 NJI65597:NJI65636 NTE65597:NTE65636 ODA65597:ODA65636 OMW65597:OMW65636 OWS65597:OWS65636 PGO65597:PGO65636 PQK65597:PQK65636 QAG65597:QAG65636 QKC65597:QKC65636 QTY65597:QTY65636 RDU65597:RDU65636 RNQ65597:RNQ65636 RXM65597:RXM65636 SHI65597:SHI65636 SRE65597:SRE65636 TBA65597:TBA65636 TKW65597:TKW65636 TUS65597:TUS65636 UEO65597:UEO65636 UOK65597:UOK65636 UYG65597:UYG65636 VIC65597:VIC65636 VRY65597:VRY65636 WBU65597:WBU65636 WLQ65597:WLQ65636 WVM65597:WVM65636 E131133:E131172 JA131133:JA131172 SW131133:SW131172 ACS131133:ACS131172 AMO131133:AMO131172 AWK131133:AWK131172 BGG131133:BGG131172 BQC131133:BQC131172 BZY131133:BZY131172 CJU131133:CJU131172 CTQ131133:CTQ131172 DDM131133:DDM131172 DNI131133:DNI131172 DXE131133:DXE131172 EHA131133:EHA131172 EQW131133:EQW131172 FAS131133:FAS131172 FKO131133:FKO131172 FUK131133:FUK131172 GEG131133:GEG131172 GOC131133:GOC131172 GXY131133:GXY131172 HHU131133:HHU131172 HRQ131133:HRQ131172 IBM131133:IBM131172 ILI131133:ILI131172 IVE131133:IVE131172 JFA131133:JFA131172 JOW131133:JOW131172 JYS131133:JYS131172 KIO131133:KIO131172 KSK131133:KSK131172 LCG131133:LCG131172 LMC131133:LMC131172 LVY131133:LVY131172 MFU131133:MFU131172 MPQ131133:MPQ131172 MZM131133:MZM131172 NJI131133:NJI131172 NTE131133:NTE131172 ODA131133:ODA131172 OMW131133:OMW131172 OWS131133:OWS131172 PGO131133:PGO131172 PQK131133:PQK131172 QAG131133:QAG131172 QKC131133:QKC131172 QTY131133:QTY131172 RDU131133:RDU131172 RNQ131133:RNQ131172 RXM131133:RXM131172 SHI131133:SHI131172 SRE131133:SRE131172 TBA131133:TBA131172 TKW131133:TKW131172 TUS131133:TUS131172 UEO131133:UEO131172 UOK131133:UOK131172 UYG131133:UYG131172 VIC131133:VIC131172 VRY131133:VRY131172 WBU131133:WBU131172 WLQ131133:WLQ131172 WVM131133:WVM131172 E196669:E196708 JA196669:JA196708 SW196669:SW196708 ACS196669:ACS196708 AMO196669:AMO196708 AWK196669:AWK196708 BGG196669:BGG196708 BQC196669:BQC196708 BZY196669:BZY196708 CJU196669:CJU196708 CTQ196669:CTQ196708 DDM196669:DDM196708 DNI196669:DNI196708 DXE196669:DXE196708 EHA196669:EHA196708 EQW196669:EQW196708 FAS196669:FAS196708 FKO196669:FKO196708 FUK196669:FUK196708 GEG196669:GEG196708 GOC196669:GOC196708 GXY196669:GXY196708 HHU196669:HHU196708 HRQ196669:HRQ196708 IBM196669:IBM196708 ILI196669:ILI196708 IVE196669:IVE196708 JFA196669:JFA196708 JOW196669:JOW196708 JYS196669:JYS196708 KIO196669:KIO196708 KSK196669:KSK196708 LCG196669:LCG196708 LMC196669:LMC196708 LVY196669:LVY196708 MFU196669:MFU196708 MPQ196669:MPQ196708 MZM196669:MZM196708 NJI196669:NJI196708 NTE196669:NTE196708 ODA196669:ODA196708 OMW196669:OMW196708 OWS196669:OWS196708 PGO196669:PGO196708 PQK196669:PQK196708 QAG196669:QAG196708 QKC196669:QKC196708 QTY196669:QTY196708 RDU196669:RDU196708 RNQ196669:RNQ196708 RXM196669:RXM196708 SHI196669:SHI196708 SRE196669:SRE196708 TBA196669:TBA196708 TKW196669:TKW196708 TUS196669:TUS196708 UEO196669:UEO196708 UOK196669:UOK196708 UYG196669:UYG196708 VIC196669:VIC196708 VRY196669:VRY196708 WBU196669:WBU196708 WLQ196669:WLQ196708 WVM196669:WVM196708 E262205:E262244 JA262205:JA262244 SW262205:SW262244 ACS262205:ACS262244 AMO262205:AMO262244 AWK262205:AWK262244 BGG262205:BGG262244 BQC262205:BQC262244 BZY262205:BZY262244 CJU262205:CJU262244 CTQ262205:CTQ262244 DDM262205:DDM262244 DNI262205:DNI262244 DXE262205:DXE262244 EHA262205:EHA262244 EQW262205:EQW262244 FAS262205:FAS262244 FKO262205:FKO262244 FUK262205:FUK262244 GEG262205:GEG262244 GOC262205:GOC262244 GXY262205:GXY262244 HHU262205:HHU262244 HRQ262205:HRQ262244 IBM262205:IBM262244 ILI262205:ILI262244 IVE262205:IVE262244 JFA262205:JFA262244 JOW262205:JOW262244 JYS262205:JYS262244 KIO262205:KIO262244 KSK262205:KSK262244 LCG262205:LCG262244 LMC262205:LMC262244 LVY262205:LVY262244 MFU262205:MFU262244 MPQ262205:MPQ262244 MZM262205:MZM262244 NJI262205:NJI262244 NTE262205:NTE262244 ODA262205:ODA262244 OMW262205:OMW262244 OWS262205:OWS262244 PGO262205:PGO262244 PQK262205:PQK262244 QAG262205:QAG262244 QKC262205:QKC262244 QTY262205:QTY262244 RDU262205:RDU262244 RNQ262205:RNQ262244 RXM262205:RXM262244 SHI262205:SHI262244 SRE262205:SRE262244 TBA262205:TBA262244 TKW262205:TKW262244 TUS262205:TUS262244 UEO262205:UEO262244 UOK262205:UOK262244 UYG262205:UYG262244 VIC262205:VIC262244 VRY262205:VRY262244 WBU262205:WBU262244 WLQ262205:WLQ262244 WVM262205:WVM262244 E327741:E327780 JA327741:JA327780 SW327741:SW327780 ACS327741:ACS327780 AMO327741:AMO327780 AWK327741:AWK327780 BGG327741:BGG327780 BQC327741:BQC327780 BZY327741:BZY327780 CJU327741:CJU327780 CTQ327741:CTQ327780 DDM327741:DDM327780 DNI327741:DNI327780 DXE327741:DXE327780 EHA327741:EHA327780 EQW327741:EQW327780 FAS327741:FAS327780 FKO327741:FKO327780 FUK327741:FUK327780 GEG327741:GEG327780 GOC327741:GOC327780 GXY327741:GXY327780 HHU327741:HHU327780 HRQ327741:HRQ327780 IBM327741:IBM327780 ILI327741:ILI327780 IVE327741:IVE327780 JFA327741:JFA327780 JOW327741:JOW327780 JYS327741:JYS327780 KIO327741:KIO327780 KSK327741:KSK327780 LCG327741:LCG327780 LMC327741:LMC327780 LVY327741:LVY327780 MFU327741:MFU327780 MPQ327741:MPQ327780 MZM327741:MZM327780 NJI327741:NJI327780 NTE327741:NTE327780 ODA327741:ODA327780 OMW327741:OMW327780 OWS327741:OWS327780 PGO327741:PGO327780 PQK327741:PQK327780 QAG327741:QAG327780 QKC327741:QKC327780 QTY327741:QTY327780 RDU327741:RDU327780 RNQ327741:RNQ327780 RXM327741:RXM327780 SHI327741:SHI327780 SRE327741:SRE327780 TBA327741:TBA327780 TKW327741:TKW327780 TUS327741:TUS327780 UEO327741:UEO327780 UOK327741:UOK327780 UYG327741:UYG327780 VIC327741:VIC327780 VRY327741:VRY327780 WBU327741:WBU327780 WLQ327741:WLQ327780 WVM327741:WVM327780 E393277:E393316 JA393277:JA393316 SW393277:SW393316 ACS393277:ACS393316 AMO393277:AMO393316 AWK393277:AWK393316 BGG393277:BGG393316 BQC393277:BQC393316 BZY393277:BZY393316 CJU393277:CJU393316 CTQ393277:CTQ393316 DDM393277:DDM393316 DNI393277:DNI393316 DXE393277:DXE393316 EHA393277:EHA393316 EQW393277:EQW393316 FAS393277:FAS393316 FKO393277:FKO393316 FUK393277:FUK393316 GEG393277:GEG393316 GOC393277:GOC393316 GXY393277:GXY393316 HHU393277:HHU393316 HRQ393277:HRQ393316 IBM393277:IBM393316 ILI393277:ILI393316 IVE393277:IVE393316 JFA393277:JFA393316 JOW393277:JOW393316 JYS393277:JYS393316 KIO393277:KIO393316 KSK393277:KSK393316 LCG393277:LCG393316 LMC393277:LMC393316 LVY393277:LVY393316 MFU393277:MFU393316 MPQ393277:MPQ393316 MZM393277:MZM393316 NJI393277:NJI393316 NTE393277:NTE393316 ODA393277:ODA393316 OMW393277:OMW393316 OWS393277:OWS393316 PGO393277:PGO393316 PQK393277:PQK393316 QAG393277:QAG393316 QKC393277:QKC393316 QTY393277:QTY393316 RDU393277:RDU393316 RNQ393277:RNQ393316 RXM393277:RXM393316 SHI393277:SHI393316 SRE393277:SRE393316 TBA393277:TBA393316 TKW393277:TKW393316 TUS393277:TUS393316 UEO393277:UEO393316 UOK393277:UOK393316 UYG393277:UYG393316 VIC393277:VIC393316 VRY393277:VRY393316 WBU393277:WBU393316 WLQ393277:WLQ393316 WVM393277:WVM393316 E458813:E458852 JA458813:JA458852 SW458813:SW458852 ACS458813:ACS458852 AMO458813:AMO458852 AWK458813:AWK458852 BGG458813:BGG458852 BQC458813:BQC458852 BZY458813:BZY458852 CJU458813:CJU458852 CTQ458813:CTQ458852 DDM458813:DDM458852 DNI458813:DNI458852 DXE458813:DXE458852 EHA458813:EHA458852 EQW458813:EQW458852 FAS458813:FAS458852 FKO458813:FKO458852 FUK458813:FUK458852 GEG458813:GEG458852 GOC458813:GOC458852 GXY458813:GXY458852 HHU458813:HHU458852 HRQ458813:HRQ458852 IBM458813:IBM458852 ILI458813:ILI458852 IVE458813:IVE458852 JFA458813:JFA458852 JOW458813:JOW458852 JYS458813:JYS458852 KIO458813:KIO458852 KSK458813:KSK458852 LCG458813:LCG458852 LMC458813:LMC458852 LVY458813:LVY458852 MFU458813:MFU458852 MPQ458813:MPQ458852 MZM458813:MZM458852 NJI458813:NJI458852 NTE458813:NTE458852 ODA458813:ODA458852 OMW458813:OMW458852 OWS458813:OWS458852 PGO458813:PGO458852 PQK458813:PQK458852 QAG458813:QAG458852 QKC458813:QKC458852 QTY458813:QTY458852 RDU458813:RDU458852 RNQ458813:RNQ458852 RXM458813:RXM458852 SHI458813:SHI458852 SRE458813:SRE458852 TBA458813:TBA458852 TKW458813:TKW458852 TUS458813:TUS458852 UEO458813:UEO458852 UOK458813:UOK458852 UYG458813:UYG458852 VIC458813:VIC458852 VRY458813:VRY458852 WBU458813:WBU458852 WLQ458813:WLQ458852 WVM458813:WVM458852 E524349:E524388 JA524349:JA524388 SW524349:SW524388 ACS524349:ACS524388 AMO524349:AMO524388 AWK524349:AWK524388 BGG524349:BGG524388 BQC524349:BQC524388 BZY524349:BZY524388 CJU524349:CJU524388 CTQ524349:CTQ524388 DDM524349:DDM524388 DNI524349:DNI524388 DXE524349:DXE524388 EHA524349:EHA524388 EQW524349:EQW524388 FAS524349:FAS524388 FKO524349:FKO524388 FUK524349:FUK524388 GEG524349:GEG524388 GOC524349:GOC524388 GXY524349:GXY524388 HHU524349:HHU524388 HRQ524349:HRQ524388 IBM524349:IBM524388 ILI524349:ILI524388 IVE524349:IVE524388 JFA524349:JFA524388 JOW524349:JOW524388 JYS524349:JYS524388 KIO524349:KIO524388 KSK524349:KSK524388 LCG524349:LCG524388 LMC524349:LMC524388 LVY524349:LVY524388 MFU524349:MFU524388 MPQ524349:MPQ524388 MZM524349:MZM524388 NJI524349:NJI524388 NTE524349:NTE524388 ODA524349:ODA524388 OMW524349:OMW524388 OWS524349:OWS524388 PGO524349:PGO524388 PQK524349:PQK524388 QAG524349:QAG524388 QKC524349:QKC524388 QTY524349:QTY524388 RDU524349:RDU524388 RNQ524349:RNQ524388 RXM524349:RXM524388 SHI524349:SHI524388 SRE524349:SRE524388 TBA524349:TBA524388 TKW524349:TKW524388 TUS524349:TUS524388 UEO524349:UEO524388 UOK524349:UOK524388 UYG524349:UYG524388 VIC524349:VIC524388 VRY524349:VRY524388 WBU524349:WBU524388 WLQ524349:WLQ524388 WVM524349:WVM524388 E589885:E589924 JA589885:JA589924 SW589885:SW589924 ACS589885:ACS589924 AMO589885:AMO589924 AWK589885:AWK589924 BGG589885:BGG589924 BQC589885:BQC589924 BZY589885:BZY589924 CJU589885:CJU589924 CTQ589885:CTQ589924 DDM589885:DDM589924 DNI589885:DNI589924 DXE589885:DXE589924 EHA589885:EHA589924 EQW589885:EQW589924 FAS589885:FAS589924 FKO589885:FKO589924 FUK589885:FUK589924 GEG589885:GEG589924 GOC589885:GOC589924 GXY589885:GXY589924 HHU589885:HHU589924 HRQ589885:HRQ589924 IBM589885:IBM589924 ILI589885:ILI589924 IVE589885:IVE589924 JFA589885:JFA589924 JOW589885:JOW589924 JYS589885:JYS589924 KIO589885:KIO589924 KSK589885:KSK589924 LCG589885:LCG589924 LMC589885:LMC589924 LVY589885:LVY589924 MFU589885:MFU589924 MPQ589885:MPQ589924 MZM589885:MZM589924 NJI589885:NJI589924 NTE589885:NTE589924 ODA589885:ODA589924 OMW589885:OMW589924 OWS589885:OWS589924 PGO589885:PGO589924 PQK589885:PQK589924 QAG589885:QAG589924 QKC589885:QKC589924 QTY589885:QTY589924 RDU589885:RDU589924 RNQ589885:RNQ589924 RXM589885:RXM589924 SHI589885:SHI589924 SRE589885:SRE589924 TBA589885:TBA589924 TKW589885:TKW589924 TUS589885:TUS589924 UEO589885:UEO589924 UOK589885:UOK589924 UYG589885:UYG589924 VIC589885:VIC589924 VRY589885:VRY589924 WBU589885:WBU589924 WLQ589885:WLQ589924 WVM589885:WVM589924 E655421:E655460 JA655421:JA655460 SW655421:SW655460 ACS655421:ACS655460 AMO655421:AMO655460 AWK655421:AWK655460 BGG655421:BGG655460 BQC655421:BQC655460 BZY655421:BZY655460 CJU655421:CJU655460 CTQ655421:CTQ655460 DDM655421:DDM655460 DNI655421:DNI655460 DXE655421:DXE655460 EHA655421:EHA655460 EQW655421:EQW655460 FAS655421:FAS655460 FKO655421:FKO655460 FUK655421:FUK655460 GEG655421:GEG655460 GOC655421:GOC655460 GXY655421:GXY655460 HHU655421:HHU655460 HRQ655421:HRQ655460 IBM655421:IBM655460 ILI655421:ILI655460 IVE655421:IVE655460 JFA655421:JFA655460 JOW655421:JOW655460 JYS655421:JYS655460 KIO655421:KIO655460 KSK655421:KSK655460 LCG655421:LCG655460 LMC655421:LMC655460 LVY655421:LVY655460 MFU655421:MFU655460 MPQ655421:MPQ655460 MZM655421:MZM655460 NJI655421:NJI655460 NTE655421:NTE655460 ODA655421:ODA655460 OMW655421:OMW655460 OWS655421:OWS655460 PGO655421:PGO655460 PQK655421:PQK655460 QAG655421:QAG655460 QKC655421:QKC655460 QTY655421:QTY655460 RDU655421:RDU655460 RNQ655421:RNQ655460 RXM655421:RXM655460 SHI655421:SHI655460 SRE655421:SRE655460 TBA655421:TBA655460 TKW655421:TKW655460 TUS655421:TUS655460 UEO655421:UEO655460 UOK655421:UOK655460 UYG655421:UYG655460 VIC655421:VIC655460 VRY655421:VRY655460 WBU655421:WBU655460 WLQ655421:WLQ655460 WVM655421:WVM655460 E720957:E720996 JA720957:JA720996 SW720957:SW720996 ACS720957:ACS720996 AMO720957:AMO720996 AWK720957:AWK720996 BGG720957:BGG720996 BQC720957:BQC720996 BZY720957:BZY720996 CJU720957:CJU720996 CTQ720957:CTQ720996 DDM720957:DDM720996 DNI720957:DNI720996 DXE720957:DXE720996 EHA720957:EHA720996 EQW720957:EQW720996 FAS720957:FAS720996 FKO720957:FKO720996 FUK720957:FUK720996 GEG720957:GEG720996 GOC720957:GOC720996 GXY720957:GXY720996 HHU720957:HHU720996 HRQ720957:HRQ720996 IBM720957:IBM720996 ILI720957:ILI720996 IVE720957:IVE720996 JFA720957:JFA720996 JOW720957:JOW720996 JYS720957:JYS720996 KIO720957:KIO720996 KSK720957:KSK720996 LCG720957:LCG720996 LMC720957:LMC720996 LVY720957:LVY720996 MFU720957:MFU720996 MPQ720957:MPQ720996 MZM720957:MZM720996 NJI720957:NJI720996 NTE720957:NTE720996 ODA720957:ODA720996 OMW720957:OMW720996 OWS720957:OWS720996 PGO720957:PGO720996 PQK720957:PQK720996 QAG720957:QAG720996 QKC720957:QKC720996 QTY720957:QTY720996 RDU720957:RDU720996 RNQ720957:RNQ720996 RXM720957:RXM720996 SHI720957:SHI720996 SRE720957:SRE720996 TBA720957:TBA720996 TKW720957:TKW720996 TUS720957:TUS720996 UEO720957:UEO720996 UOK720957:UOK720996 UYG720957:UYG720996 VIC720957:VIC720996 VRY720957:VRY720996 WBU720957:WBU720996 WLQ720957:WLQ720996 WVM720957:WVM720996 E786493:E786532 JA786493:JA786532 SW786493:SW786532 ACS786493:ACS786532 AMO786493:AMO786532 AWK786493:AWK786532 BGG786493:BGG786532 BQC786493:BQC786532 BZY786493:BZY786532 CJU786493:CJU786532 CTQ786493:CTQ786532 DDM786493:DDM786532 DNI786493:DNI786532 DXE786493:DXE786532 EHA786493:EHA786532 EQW786493:EQW786532 FAS786493:FAS786532 FKO786493:FKO786532 FUK786493:FUK786532 GEG786493:GEG786532 GOC786493:GOC786532 GXY786493:GXY786532 HHU786493:HHU786532 HRQ786493:HRQ786532 IBM786493:IBM786532 ILI786493:ILI786532 IVE786493:IVE786532 JFA786493:JFA786532 JOW786493:JOW786532 JYS786493:JYS786532 KIO786493:KIO786532 KSK786493:KSK786532 LCG786493:LCG786532 LMC786493:LMC786532 LVY786493:LVY786532 MFU786493:MFU786532 MPQ786493:MPQ786532 MZM786493:MZM786532 NJI786493:NJI786532 NTE786493:NTE786532 ODA786493:ODA786532 OMW786493:OMW786532 OWS786493:OWS786532 PGO786493:PGO786532 PQK786493:PQK786532 QAG786493:QAG786532 QKC786493:QKC786532 QTY786493:QTY786532 RDU786493:RDU786532 RNQ786493:RNQ786532 RXM786493:RXM786532 SHI786493:SHI786532 SRE786493:SRE786532 TBA786493:TBA786532 TKW786493:TKW786532 TUS786493:TUS786532 UEO786493:UEO786532 UOK786493:UOK786532 UYG786493:UYG786532 VIC786493:VIC786532 VRY786493:VRY786532 WBU786493:WBU786532 WLQ786493:WLQ786532 WVM786493:WVM786532 E852029:E852068 JA852029:JA852068 SW852029:SW852068 ACS852029:ACS852068 AMO852029:AMO852068 AWK852029:AWK852068 BGG852029:BGG852068 BQC852029:BQC852068 BZY852029:BZY852068 CJU852029:CJU852068 CTQ852029:CTQ852068 DDM852029:DDM852068 DNI852029:DNI852068 DXE852029:DXE852068 EHA852029:EHA852068 EQW852029:EQW852068 FAS852029:FAS852068 FKO852029:FKO852068 FUK852029:FUK852068 GEG852029:GEG852068 GOC852029:GOC852068 GXY852029:GXY852068 HHU852029:HHU852068 HRQ852029:HRQ852068 IBM852029:IBM852068 ILI852029:ILI852068 IVE852029:IVE852068 JFA852029:JFA852068 JOW852029:JOW852068 JYS852029:JYS852068 KIO852029:KIO852068 KSK852029:KSK852068 LCG852029:LCG852068 LMC852029:LMC852068 LVY852029:LVY852068 MFU852029:MFU852068 MPQ852029:MPQ852068 MZM852029:MZM852068 NJI852029:NJI852068 NTE852029:NTE852068 ODA852029:ODA852068 OMW852029:OMW852068 OWS852029:OWS852068 PGO852029:PGO852068 PQK852029:PQK852068 QAG852029:QAG852068 QKC852029:QKC852068 QTY852029:QTY852068 RDU852029:RDU852068 RNQ852029:RNQ852068 RXM852029:RXM852068 SHI852029:SHI852068 SRE852029:SRE852068 TBA852029:TBA852068 TKW852029:TKW852068 TUS852029:TUS852068 UEO852029:UEO852068 UOK852029:UOK852068 UYG852029:UYG852068 VIC852029:VIC852068 VRY852029:VRY852068 WBU852029:WBU852068 WLQ852029:WLQ852068 WVM852029:WVM852068 E917565:E917604 JA917565:JA917604 SW917565:SW917604 ACS917565:ACS917604 AMO917565:AMO917604 AWK917565:AWK917604 BGG917565:BGG917604 BQC917565:BQC917604 BZY917565:BZY917604 CJU917565:CJU917604 CTQ917565:CTQ917604 DDM917565:DDM917604 DNI917565:DNI917604 DXE917565:DXE917604 EHA917565:EHA917604 EQW917565:EQW917604 FAS917565:FAS917604 FKO917565:FKO917604 FUK917565:FUK917604 GEG917565:GEG917604 GOC917565:GOC917604 GXY917565:GXY917604 HHU917565:HHU917604 HRQ917565:HRQ917604 IBM917565:IBM917604 ILI917565:ILI917604 IVE917565:IVE917604 JFA917565:JFA917604 JOW917565:JOW917604 JYS917565:JYS917604 KIO917565:KIO917604 KSK917565:KSK917604 LCG917565:LCG917604 LMC917565:LMC917604 LVY917565:LVY917604 MFU917565:MFU917604 MPQ917565:MPQ917604 MZM917565:MZM917604 NJI917565:NJI917604 NTE917565:NTE917604 ODA917565:ODA917604 OMW917565:OMW917604 OWS917565:OWS917604 PGO917565:PGO917604 PQK917565:PQK917604 QAG917565:QAG917604 QKC917565:QKC917604 QTY917565:QTY917604 RDU917565:RDU917604 RNQ917565:RNQ917604 RXM917565:RXM917604 SHI917565:SHI917604 SRE917565:SRE917604 TBA917565:TBA917604 TKW917565:TKW917604 TUS917565:TUS917604 UEO917565:UEO917604 UOK917565:UOK917604 UYG917565:UYG917604 VIC917565:VIC917604 VRY917565:VRY917604 WBU917565:WBU917604 WLQ917565:WLQ917604 WVM917565:WVM917604 E983101:E983140 JA983101:JA983140 SW983101:SW983140 ACS983101:ACS983140 AMO983101:AMO983140 AWK983101:AWK983140 BGG983101:BGG983140 BQC983101:BQC983140 BZY983101:BZY983140 CJU983101:CJU983140 CTQ983101:CTQ983140 DDM983101:DDM983140 DNI983101:DNI983140 DXE983101:DXE983140 EHA983101:EHA983140 EQW983101:EQW983140 FAS983101:FAS983140 FKO983101:FKO983140 FUK983101:FUK983140 GEG983101:GEG983140 GOC983101:GOC983140 GXY983101:GXY983140 HHU983101:HHU983140 HRQ983101:HRQ983140 IBM983101:IBM983140 ILI983101:ILI983140 IVE983101:IVE983140 JFA983101:JFA983140 JOW983101:JOW983140 JYS983101:JYS983140 KIO983101:KIO983140 KSK983101:KSK983140 LCG983101:LCG983140 LMC983101:LMC983140 LVY983101:LVY983140 MFU983101:MFU983140 MPQ983101:MPQ983140 MZM983101:MZM983140 NJI983101:NJI983140 NTE983101:NTE983140 ODA983101:ODA983140 OMW983101:OMW983140 OWS983101:OWS983140 PGO983101:PGO983140 PQK983101:PQK983140 QAG983101:QAG983140 QKC983101:QKC983140 QTY983101:QTY983140 RDU983101:RDU983140 RNQ983101:RNQ983140 RXM983101:RXM983140 SHI983101:SHI983140 SRE983101:SRE983140 TBA983101:TBA983140 TKW983101:TKW983140 TUS983101:TUS983140 UEO983101:UEO983140 UOK983101:UOK983140 UYG983101:UYG983140 VIC983101:VIC983140 VRY983101:VRY983140 WBU983101:WBU983140 WLQ983101:WLQ983140 WVM983101:WVM983140 E58:E59 JA58:JA59 SW58:SW59 ACS58:ACS59 AMO58:AMO59 AWK58:AWK59 BGG58:BGG59 BQC58:BQC59 BZY58:BZY59 CJU58:CJU59 CTQ58:CTQ59 DDM58:DDM59 DNI58:DNI59 DXE58:DXE59 EHA58:EHA59 EQW58:EQW59 FAS58:FAS59 FKO58:FKO59 FUK58:FUK59 GEG58:GEG59 GOC58:GOC59 GXY58:GXY59 HHU58:HHU59 HRQ58:HRQ59 IBM58:IBM59 ILI58:ILI59 IVE58:IVE59 JFA58:JFA59 JOW58:JOW59 JYS58:JYS59 KIO58:KIO59 KSK58:KSK59 LCG58:LCG59 LMC58:LMC59 LVY58:LVY59 MFU58:MFU59 MPQ58:MPQ59 MZM58:MZM59 NJI58:NJI59 NTE58:NTE59 ODA58:ODA59 OMW58:OMW59 OWS58:OWS59 PGO58:PGO59 PQK58:PQK59 QAG58:QAG59 QKC58:QKC59 QTY58:QTY59 RDU58:RDU59 RNQ58:RNQ59 RXM58:RXM59 SHI58:SHI59 SRE58:SRE59 TBA58:TBA59 TKW58:TKW59 TUS58:TUS59 UEO58:UEO59 UOK58:UOK59 UYG58:UYG59 VIC58:VIC59 VRY58:VRY59 WBU58:WBU59 WLQ58:WLQ59 WVM58:WVM59 E65594:E65595 JA65594:JA65595 SW65594:SW65595 ACS65594:ACS65595 AMO65594:AMO65595 AWK65594:AWK65595 BGG65594:BGG65595 BQC65594:BQC65595 BZY65594:BZY65595 CJU65594:CJU65595 CTQ65594:CTQ65595 DDM65594:DDM65595 DNI65594:DNI65595 DXE65594:DXE65595 EHA65594:EHA65595 EQW65594:EQW65595 FAS65594:FAS65595 FKO65594:FKO65595 FUK65594:FUK65595 GEG65594:GEG65595 GOC65594:GOC65595 GXY65594:GXY65595 HHU65594:HHU65595 HRQ65594:HRQ65595 IBM65594:IBM65595 ILI65594:ILI65595 IVE65594:IVE65595 JFA65594:JFA65595 JOW65594:JOW65595 JYS65594:JYS65595 KIO65594:KIO65595 KSK65594:KSK65595 LCG65594:LCG65595 LMC65594:LMC65595 LVY65594:LVY65595 MFU65594:MFU65595 MPQ65594:MPQ65595 MZM65594:MZM65595 NJI65594:NJI65595 NTE65594:NTE65595 ODA65594:ODA65595 OMW65594:OMW65595 OWS65594:OWS65595 PGO65594:PGO65595 PQK65594:PQK65595 QAG65594:QAG65595 QKC65594:QKC65595 QTY65594:QTY65595 RDU65594:RDU65595 RNQ65594:RNQ65595 RXM65594:RXM65595 SHI65594:SHI65595 SRE65594:SRE65595 TBA65594:TBA65595 TKW65594:TKW65595 TUS65594:TUS65595 UEO65594:UEO65595 UOK65594:UOK65595 UYG65594:UYG65595 VIC65594:VIC65595 VRY65594:VRY65595 WBU65594:WBU65595 WLQ65594:WLQ65595 WVM65594:WVM65595 E131130:E131131 JA131130:JA131131 SW131130:SW131131 ACS131130:ACS131131 AMO131130:AMO131131 AWK131130:AWK131131 BGG131130:BGG131131 BQC131130:BQC131131 BZY131130:BZY131131 CJU131130:CJU131131 CTQ131130:CTQ131131 DDM131130:DDM131131 DNI131130:DNI131131 DXE131130:DXE131131 EHA131130:EHA131131 EQW131130:EQW131131 FAS131130:FAS131131 FKO131130:FKO131131 FUK131130:FUK131131 GEG131130:GEG131131 GOC131130:GOC131131 GXY131130:GXY131131 HHU131130:HHU131131 HRQ131130:HRQ131131 IBM131130:IBM131131 ILI131130:ILI131131 IVE131130:IVE131131 JFA131130:JFA131131 JOW131130:JOW131131 JYS131130:JYS131131 KIO131130:KIO131131 KSK131130:KSK131131 LCG131130:LCG131131 LMC131130:LMC131131 LVY131130:LVY131131 MFU131130:MFU131131 MPQ131130:MPQ131131 MZM131130:MZM131131 NJI131130:NJI131131 NTE131130:NTE131131 ODA131130:ODA131131 OMW131130:OMW131131 OWS131130:OWS131131 PGO131130:PGO131131 PQK131130:PQK131131 QAG131130:QAG131131 QKC131130:QKC131131 QTY131130:QTY131131 RDU131130:RDU131131 RNQ131130:RNQ131131 RXM131130:RXM131131 SHI131130:SHI131131 SRE131130:SRE131131 TBA131130:TBA131131 TKW131130:TKW131131 TUS131130:TUS131131 UEO131130:UEO131131 UOK131130:UOK131131 UYG131130:UYG131131 VIC131130:VIC131131 VRY131130:VRY131131 WBU131130:WBU131131 WLQ131130:WLQ131131 WVM131130:WVM131131 E196666:E196667 JA196666:JA196667 SW196666:SW196667 ACS196666:ACS196667 AMO196666:AMO196667 AWK196666:AWK196667 BGG196666:BGG196667 BQC196666:BQC196667 BZY196666:BZY196667 CJU196666:CJU196667 CTQ196666:CTQ196667 DDM196666:DDM196667 DNI196666:DNI196667 DXE196666:DXE196667 EHA196666:EHA196667 EQW196666:EQW196667 FAS196666:FAS196667 FKO196666:FKO196667 FUK196666:FUK196667 GEG196666:GEG196667 GOC196666:GOC196667 GXY196666:GXY196667 HHU196666:HHU196667 HRQ196666:HRQ196667 IBM196666:IBM196667 ILI196666:ILI196667 IVE196666:IVE196667 JFA196666:JFA196667 JOW196666:JOW196667 JYS196666:JYS196667 KIO196666:KIO196667 KSK196666:KSK196667 LCG196666:LCG196667 LMC196666:LMC196667 LVY196666:LVY196667 MFU196666:MFU196667 MPQ196666:MPQ196667 MZM196666:MZM196667 NJI196666:NJI196667 NTE196666:NTE196667 ODA196666:ODA196667 OMW196666:OMW196667 OWS196666:OWS196667 PGO196666:PGO196667 PQK196666:PQK196667 QAG196666:QAG196667 QKC196666:QKC196667 QTY196666:QTY196667 RDU196666:RDU196667 RNQ196666:RNQ196667 RXM196666:RXM196667 SHI196666:SHI196667 SRE196666:SRE196667 TBA196666:TBA196667 TKW196666:TKW196667 TUS196666:TUS196667 UEO196666:UEO196667 UOK196666:UOK196667 UYG196666:UYG196667 VIC196666:VIC196667 VRY196666:VRY196667 WBU196666:WBU196667 WLQ196666:WLQ196667 WVM196666:WVM196667 E262202:E262203 JA262202:JA262203 SW262202:SW262203 ACS262202:ACS262203 AMO262202:AMO262203 AWK262202:AWK262203 BGG262202:BGG262203 BQC262202:BQC262203 BZY262202:BZY262203 CJU262202:CJU262203 CTQ262202:CTQ262203 DDM262202:DDM262203 DNI262202:DNI262203 DXE262202:DXE262203 EHA262202:EHA262203 EQW262202:EQW262203 FAS262202:FAS262203 FKO262202:FKO262203 FUK262202:FUK262203 GEG262202:GEG262203 GOC262202:GOC262203 GXY262202:GXY262203 HHU262202:HHU262203 HRQ262202:HRQ262203 IBM262202:IBM262203 ILI262202:ILI262203 IVE262202:IVE262203 JFA262202:JFA262203 JOW262202:JOW262203 JYS262202:JYS262203 KIO262202:KIO262203 KSK262202:KSK262203 LCG262202:LCG262203 LMC262202:LMC262203 LVY262202:LVY262203 MFU262202:MFU262203 MPQ262202:MPQ262203 MZM262202:MZM262203 NJI262202:NJI262203 NTE262202:NTE262203 ODA262202:ODA262203 OMW262202:OMW262203 OWS262202:OWS262203 PGO262202:PGO262203 PQK262202:PQK262203 QAG262202:QAG262203 QKC262202:QKC262203 QTY262202:QTY262203 RDU262202:RDU262203 RNQ262202:RNQ262203 RXM262202:RXM262203 SHI262202:SHI262203 SRE262202:SRE262203 TBA262202:TBA262203 TKW262202:TKW262203 TUS262202:TUS262203 UEO262202:UEO262203 UOK262202:UOK262203 UYG262202:UYG262203 VIC262202:VIC262203 VRY262202:VRY262203 WBU262202:WBU262203 WLQ262202:WLQ262203 WVM262202:WVM262203 E327738:E327739 JA327738:JA327739 SW327738:SW327739 ACS327738:ACS327739 AMO327738:AMO327739 AWK327738:AWK327739 BGG327738:BGG327739 BQC327738:BQC327739 BZY327738:BZY327739 CJU327738:CJU327739 CTQ327738:CTQ327739 DDM327738:DDM327739 DNI327738:DNI327739 DXE327738:DXE327739 EHA327738:EHA327739 EQW327738:EQW327739 FAS327738:FAS327739 FKO327738:FKO327739 FUK327738:FUK327739 GEG327738:GEG327739 GOC327738:GOC327739 GXY327738:GXY327739 HHU327738:HHU327739 HRQ327738:HRQ327739 IBM327738:IBM327739 ILI327738:ILI327739 IVE327738:IVE327739 JFA327738:JFA327739 JOW327738:JOW327739 JYS327738:JYS327739 KIO327738:KIO327739 KSK327738:KSK327739 LCG327738:LCG327739 LMC327738:LMC327739 LVY327738:LVY327739 MFU327738:MFU327739 MPQ327738:MPQ327739 MZM327738:MZM327739 NJI327738:NJI327739 NTE327738:NTE327739 ODA327738:ODA327739 OMW327738:OMW327739 OWS327738:OWS327739 PGO327738:PGO327739 PQK327738:PQK327739 QAG327738:QAG327739 QKC327738:QKC327739 QTY327738:QTY327739 RDU327738:RDU327739 RNQ327738:RNQ327739 RXM327738:RXM327739 SHI327738:SHI327739 SRE327738:SRE327739 TBA327738:TBA327739 TKW327738:TKW327739 TUS327738:TUS327739 UEO327738:UEO327739 UOK327738:UOK327739 UYG327738:UYG327739 VIC327738:VIC327739 VRY327738:VRY327739 WBU327738:WBU327739 WLQ327738:WLQ327739 WVM327738:WVM327739 E393274:E393275 JA393274:JA393275 SW393274:SW393275 ACS393274:ACS393275 AMO393274:AMO393275 AWK393274:AWK393275 BGG393274:BGG393275 BQC393274:BQC393275 BZY393274:BZY393275 CJU393274:CJU393275 CTQ393274:CTQ393275 DDM393274:DDM393275 DNI393274:DNI393275 DXE393274:DXE393275 EHA393274:EHA393275 EQW393274:EQW393275 FAS393274:FAS393275 FKO393274:FKO393275 FUK393274:FUK393275 GEG393274:GEG393275 GOC393274:GOC393275 GXY393274:GXY393275 HHU393274:HHU393275 HRQ393274:HRQ393275 IBM393274:IBM393275 ILI393274:ILI393275 IVE393274:IVE393275 JFA393274:JFA393275 JOW393274:JOW393275 JYS393274:JYS393275 KIO393274:KIO393275 KSK393274:KSK393275 LCG393274:LCG393275 LMC393274:LMC393275 LVY393274:LVY393275 MFU393274:MFU393275 MPQ393274:MPQ393275 MZM393274:MZM393275 NJI393274:NJI393275 NTE393274:NTE393275 ODA393274:ODA393275 OMW393274:OMW393275 OWS393274:OWS393275 PGO393274:PGO393275 PQK393274:PQK393275 QAG393274:QAG393275 QKC393274:QKC393275 QTY393274:QTY393275 RDU393274:RDU393275 RNQ393274:RNQ393275 RXM393274:RXM393275 SHI393274:SHI393275 SRE393274:SRE393275 TBA393274:TBA393275 TKW393274:TKW393275 TUS393274:TUS393275 UEO393274:UEO393275 UOK393274:UOK393275 UYG393274:UYG393275 VIC393274:VIC393275 VRY393274:VRY393275 WBU393274:WBU393275 WLQ393274:WLQ393275 WVM393274:WVM393275 E458810:E458811 JA458810:JA458811 SW458810:SW458811 ACS458810:ACS458811 AMO458810:AMO458811 AWK458810:AWK458811 BGG458810:BGG458811 BQC458810:BQC458811 BZY458810:BZY458811 CJU458810:CJU458811 CTQ458810:CTQ458811 DDM458810:DDM458811 DNI458810:DNI458811 DXE458810:DXE458811 EHA458810:EHA458811 EQW458810:EQW458811 FAS458810:FAS458811 FKO458810:FKO458811 FUK458810:FUK458811 GEG458810:GEG458811 GOC458810:GOC458811 GXY458810:GXY458811 HHU458810:HHU458811 HRQ458810:HRQ458811 IBM458810:IBM458811 ILI458810:ILI458811 IVE458810:IVE458811 JFA458810:JFA458811 JOW458810:JOW458811 JYS458810:JYS458811 KIO458810:KIO458811 KSK458810:KSK458811 LCG458810:LCG458811 LMC458810:LMC458811 LVY458810:LVY458811 MFU458810:MFU458811 MPQ458810:MPQ458811 MZM458810:MZM458811 NJI458810:NJI458811 NTE458810:NTE458811 ODA458810:ODA458811 OMW458810:OMW458811 OWS458810:OWS458811 PGO458810:PGO458811 PQK458810:PQK458811 QAG458810:QAG458811 QKC458810:QKC458811 QTY458810:QTY458811 RDU458810:RDU458811 RNQ458810:RNQ458811 RXM458810:RXM458811 SHI458810:SHI458811 SRE458810:SRE458811 TBA458810:TBA458811 TKW458810:TKW458811 TUS458810:TUS458811 UEO458810:UEO458811 UOK458810:UOK458811 UYG458810:UYG458811 VIC458810:VIC458811 VRY458810:VRY458811 WBU458810:WBU458811 WLQ458810:WLQ458811 WVM458810:WVM458811 E524346:E524347 JA524346:JA524347 SW524346:SW524347 ACS524346:ACS524347 AMO524346:AMO524347 AWK524346:AWK524347 BGG524346:BGG524347 BQC524346:BQC524347 BZY524346:BZY524347 CJU524346:CJU524347 CTQ524346:CTQ524347 DDM524346:DDM524347 DNI524346:DNI524347 DXE524346:DXE524347 EHA524346:EHA524347 EQW524346:EQW524347 FAS524346:FAS524347 FKO524346:FKO524347 FUK524346:FUK524347 GEG524346:GEG524347 GOC524346:GOC524347 GXY524346:GXY524347 HHU524346:HHU524347 HRQ524346:HRQ524347 IBM524346:IBM524347 ILI524346:ILI524347 IVE524346:IVE524347 JFA524346:JFA524347 JOW524346:JOW524347 JYS524346:JYS524347 KIO524346:KIO524347 KSK524346:KSK524347 LCG524346:LCG524347 LMC524346:LMC524347 LVY524346:LVY524347 MFU524346:MFU524347 MPQ524346:MPQ524347 MZM524346:MZM524347 NJI524346:NJI524347 NTE524346:NTE524347 ODA524346:ODA524347 OMW524346:OMW524347 OWS524346:OWS524347 PGO524346:PGO524347 PQK524346:PQK524347 QAG524346:QAG524347 QKC524346:QKC524347 QTY524346:QTY524347 RDU524346:RDU524347 RNQ524346:RNQ524347 RXM524346:RXM524347 SHI524346:SHI524347 SRE524346:SRE524347 TBA524346:TBA524347 TKW524346:TKW524347 TUS524346:TUS524347 UEO524346:UEO524347 UOK524346:UOK524347 UYG524346:UYG524347 VIC524346:VIC524347 VRY524346:VRY524347 WBU524346:WBU524347 WLQ524346:WLQ524347 WVM524346:WVM524347 E589882:E589883 JA589882:JA589883 SW589882:SW589883 ACS589882:ACS589883 AMO589882:AMO589883 AWK589882:AWK589883 BGG589882:BGG589883 BQC589882:BQC589883 BZY589882:BZY589883 CJU589882:CJU589883 CTQ589882:CTQ589883 DDM589882:DDM589883 DNI589882:DNI589883 DXE589882:DXE589883 EHA589882:EHA589883 EQW589882:EQW589883 FAS589882:FAS589883 FKO589882:FKO589883 FUK589882:FUK589883 GEG589882:GEG589883 GOC589882:GOC589883 GXY589882:GXY589883 HHU589882:HHU589883 HRQ589882:HRQ589883 IBM589882:IBM589883 ILI589882:ILI589883 IVE589882:IVE589883 JFA589882:JFA589883 JOW589882:JOW589883 JYS589882:JYS589883 KIO589882:KIO589883 KSK589882:KSK589883 LCG589882:LCG589883 LMC589882:LMC589883 LVY589882:LVY589883 MFU589882:MFU589883 MPQ589882:MPQ589883 MZM589882:MZM589883 NJI589882:NJI589883 NTE589882:NTE589883 ODA589882:ODA589883 OMW589882:OMW589883 OWS589882:OWS589883 PGO589882:PGO589883 PQK589882:PQK589883 QAG589882:QAG589883 QKC589882:QKC589883 QTY589882:QTY589883 RDU589882:RDU589883 RNQ589882:RNQ589883 RXM589882:RXM589883 SHI589882:SHI589883 SRE589882:SRE589883 TBA589882:TBA589883 TKW589882:TKW589883 TUS589882:TUS589883 UEO589882:UEO589883 UOK589882:UOK589883 UYG589882:UYG589883 VIC589882:VIC589883 VRY589882:VRY589883 WBU589882:WBU589883 WLQ589882:WLQ589883 WVM589882:WVM589883 E655418:E655419 JA655418:JA655419 SW655418:SW655419 ACS655418:ACS655419 AMO655418:AMO655419 AWK655418:AWK655419 BGG655418:BGG655419 BQC655418:BQC655419 BZY655418:BZY655419 CJU655418:CJU655419 CTQ655418:CTQ655419 DDM655418:DDM655419 DNI655418:DNI655419 DXE655418:DXE655419 EHA655418:EHA655419 EQW655418:EQW655419 FAS655418:FAS655419 FKO655418:FKO655419 FUK655418:FUK655419 GEG655418:GEG655419 GOC655418:GOC655419 GXY655418:GXY655419 HHU655418:HHU655419 HRQ655418:HRQ655419 IBM655418:IBM655419 ILI655418:ILI655419 IVE655418:IVE655419 JFA655418:JFA655419 JOW655418:JOW655419 JYS655418:JYS655419 KIO655418:KIO655419 KSK655418:KSK655419 LCG655418:LCG655419 LMC655418:LMC655419 LVY655418:LVY655419 MFU655418:MFU655419 MPQ655418:MPQ655419 MZM655418:MZM655419 NJI655418:NJI655419 NTE655418:NTE655419 ODA655418:ODA655419 OMW655418:OMW655419 OWS655418:OWS655419 PGO655418:PGO655419 PQK655418:PQK655419 QAG655418:QAG655419 QKC655418:QKC655419 QTY655418:QTY655419 RDU655418:RDU655419 RNQ655418:RNQ655419 RXM655418:RXM655419 SHI655418:SHI655419 SRE655418:SRE655419 TBA655418:TBA655419 TKW655418:TKW655419 TUS655418:TUS655419 UEO655418:UEO655419 UOK655418:UOK655419 UYG655418:UYG655419 VIC655418:VIC655419 VRY655418:VRY655419 WBU655418:WBU655419 WLQ655418:WLQ655419 WVM655418:WVM655419 E720954:E720955 JA720954:JA720955 SW720954:SW720955 ACS720954:ACS720955 AMO720954:AMO720955 AWK720954:AWK720955 BGG720954:BGG720955 BQC720954:BQC720955 BZY720954:BZY720955 CJU720954:CJU720955 CTQ720954:CTQ720955 DDM720954:DDM720955 DNI720954:DNI720955 DXE720954:DXE720955 EHA720954:EHA720955 EQW720954:EQW720955 FAS720954:FAS720955 FKO720954:FKO720955 FUK720954:FUK720955 GEG720954:GEG720955 GOC720954:GOC720955 GXY720954:GXY720955 HHU720954:HHU720955 HRQ720954:HRQ720955 IBM720954:IBM720955 ILI720954:ILI720955 IVE720954:IVE720955 JFA720954:JFA720955 JOW720954:JOW720955 JYS720954:JYS720955 KIO720954:KIO720955 KSK720954:KSK720955 LCG720954:LCG720955 LMC720954:LMC720955 LVY720954:LVY720955 MFU720954:MFU720955 MPQ720954:MPQ720955 MZM720954:MZM720955 NJI720954:NJI720955 NTE720954:NTE720955 ODA720954:ODA720955 OMW720954:OMW720955 OWS720954:OWS720955 PGO720954:PGO720955 PQK720954:PQK720955 QAG720954:QAG720955 QKC720954:QKC720955 QTY720954:QTY720955 RDU720954:RDU720955 RNQ720954:RNQ720955 RXM720954:RXM720955 SHI720954:SHI720955 SRE720954:SRE720955 TBA720954:TBA720955 TKW720954:TKW720955 TUS720954:TUS720955 UEO720954:UEO720955 UOK720954:UOK720955 UYG720954:UYG720955 VIC720954:VIC720955 VRY720954:VRY720955 WBU720954:WBU720955 WLQ720954:WLQ720955 WVM720954:WVM720955 E786490:E786491 JA786490:JA786491 SW786490:SW786491 ACS786490:ACS786491 AMO786490:AMO786491 AWK786490:AWK786491 BGG786490:BGG786491 BQC786490:BQC786491 BZY786490:BZY786491 CJU786490:CJU786491 CTQ786490:CTQ786491 DDM786490:DDM786491 DNI786490:DNI786491 DXE786490:DXE786491 EHA786490:EHA786491 EQW786490:EQW786491 FAS786490:FAS786491 FKO786490:FKO786491 FUK786490:FUK786491 GEG786490:GEG786491 GOC786490:GOC786491 GXY786490:GXY786491 HHU786490:HHU786491 HRQ786490:HRQ786491 IBM786490:IBM786491 ILI786490:ILI786491 IVE786490:IVE786491 JFA786490:JFA786491 JOW786490:JOW786491 JYS786490:JYS786491 KIO786490:KIO786491 KSK786490:KSK786491 LCG786490:LCG786491 LMC786490:LMC786491 LVY786490:LVY786491 MFU786490:MFU786491 MPQ786490:MPQ786491 MZM786490:MZM786491 NJI786490:NJI786491 NTE786490:NTE786491 ODA786490:ODA786491 OMW786490:OMW786491 OWS786490:OWS786491 PGO786490:PGO786491 PQK786490:PQK786491 QAG786490:QAG786491 QKC786490:QKC786491 QTY786490:QTY786491 RDU786490:RDU786491 RNQ786490:RNQ786491 RXM786490:RXM786491 SHI786490:SHI786491 SRE786490:SRE786491 TBA786490:TBA786491 TKW786490:TKW786491 TUS786490:TUS786491 UEO786490:UEO786491 UOK786490:UOK786491 UYG786490:UYG786491 VIC786490:VIC786491 VRY786490:VRY786491 WBU786490:WBU786491 WLQ786490:WLQ786491 WVM786490:WVM786491 E852026:E852027 JA852026:JA852027 SW852026:SW852027 ACS852026:ACS852027 AMO852026:AMO852027 AWK852026:AWK852027 BGG852026:BGG852027 BQC852026:BQC852027 BZY852026:BZY852027 CJU852026:CJU852027 CTQ852026:CTQ852027 DDM852026:DDM852027 DNI852026:DNI852027 DXE852026:DXE852027 EHA852026:EHA852027 EQW852026:EQW852027 FAS852026:FAS852027 FKO852026:FKO852027 FUK852026:FUK852027 GEG852026:GEG852027 GOC852026:GOC852027 GXY852026:GXY852027 HHU852026:HHU852027 HRQ852026:HRQ852027 IBM852026:IBM852027 ILI852026:ILI852027 IVE852026:IVE852027 JFA852026:JFA852027 JOW852026:JOW852027 JYS852026:JYS852027 KIO852026:KIO852027 KSK852026:KSK852027 LCG852026:LCG852027 LMC852026:LMC852027 LVY852026:LVY852027 MFU852026:MFU852027 MPQ852026:MPQ852027 MZM852026:MZM852027 NJI852026:NJI852027 NTE852026:NTE852027 ODA852026:ODA852027 OMW852026:OMW852027 OWS852026:OWS852027 PGO852026:PGO852027 PQK852026:PQK852027 QAG852026:QAG852027 QKC852026:QKC852027 QTY852026:QTY852027 RDU852026:RDU852027 RNQ852026:RNQ852027 RXM852026:RXM852027 SHI852026:SHI852027 SRE852026:SRE852027 TBA852026:TBA852027 TKW852026:TKW852027 TUS852026:TUS852027 UEO852026:UEO852027 UOK852026:UOK852027 UYG852026:UYG852027 VIC852026:VIC852027 VRY852026:VRY852027 WBU852026:WBU852027 WLQ852026:WLQ852027 WVM852026:WVM852027 E917562:E917563 JA917562:JA917563 SW917562:SW917563 ACS917562:ACS917563 AMO917562:AMO917563 AWK917562:AWK917563 BGG917562:BGG917563 BQC917562:BQC917563 BZY917562:BZY917563 CJU917562:CJU917563 CTQ917562:CTQ917563 DDM917562:DDM917563 DNI917562:DNI917563 DXE917562:DXE917563 EHA917562:EHA917563 EQW917562:EQW917563 FAS917562:FAS917563 FKO917562:FKO917563 FUK917562:FUK917563 GEG917562:GEG917563 GOC917562:GOC917563 GXY917562:GXY917563 HHU917562:HHU917563 HRQ917562:HRQ917563 IBM917562:IBM917563 ILI917562:ILI917563 IVE917562:IVE917563 JFA917562:JFA917563 JOW917562:JOW917563 JYS917562:JYS917563 KIO917562:KIO917563 KSK917562:KSK917563 LCG917562:LCG917563 LMC917562:LMC917563 LVY917562:LVY917563 MFU917562:MFU917563 MPQ917562:MPQ917563 MZM917562:MZM917563 NJI917562:NJI917563 NTE917562:NTE917563 ODA917562:ODA917563 OMW917562:OMW917563 OWS917562:OWS917563 PGO917562:PGO917563 PQK917562:PQK917563 QAG917562:QAG917563 QKC917562:QKC917563 QTY917562:QTY917563 RDU917562:RDU917563 RNQ917562:RNQ917563 RXM917562:RXM917563 SHI917562:SHI917563 SRE917562:SRE917563 TBA917562:TBA917563 TKW917562:TKW917563 TUS917562:TUS917563 UEO917562:UEO917563 UOK917562:UOK917563 UYG917562:UYG917563 VIC917562:VIC917563 VRY917562:VRY917563 WBU917562:WBU917563 WLQ917562:WLQ917563 WVM917562:WVM917563 E983098:E983099 JA983098:JA983099 SW983098:SW983099 ACS983098:ACS983099 AMO983098:AMO983099 AWK983098:AWK983099 BGG983098:BGG983099 BQC983098:BQC983099 BZY983098:BZY983099 CJU983098:CJU983099 CTQ983098:CTQ983099 DDM983098:DDM983099 DNI983098:DNI983099 DXE983098:DXE983099 EHA983098:EHA983099 EQW983098:EQW983099 FAS983098:FAS983099 FKO983098:FKO983099 FUK983098:FUK983099 GEG983098:GEG983099 GOC983098:GOC983099 GXY983098:GXY983099 HHU983098:HHU983099 HRQ983098:HRQ983099 IBM983098:IBM983099 ILI983098:ILI983099 IVE983098:IVE983099 JFA983098:JFA983099 JOW983098:JOW983099 JYS983098:JYS983099 KIO983098:KIO983099 KSK983098:KSK983099 LCG983098:LCG983099 LMC983098:LMC983099 LVY983098:LVY983099 MFU983098:MFU983099 MPQ983098:MPQ983099 MZM983098:MZM983099 NJI983098:NJI983099 NTE983098:NTE983099 ODA983098:ODA983099 OMW983098:OMW983099 OWS983098:OWS983099 PGO983098:PGO983099 PQK983098:PQK983099 QAG983098:QAG983099 QKC983098:QKC983099 QTY983098:QTY983099 RDU983098:RDU983099 RNQ983098:RNQ983099 RXM983098:RXM983099 SHI983098:SHI983099 SRE983098:SRE983099 TBA983098:TBA983099 TKW983098:TKW983099 TUS983098:TUS983099 UEO983098:UEO983099 UOK983098:UOK983099 UYG983098:UYG983099 VIC983098:VIC983099 VRY983098:VRY983099 WBU983098:WBU983099 WLQ983098:WLQ983099 WVM983098:WVM983099">
      <formula1>0</formula1>
      <formula2>1</formula2>
    </dataValidation>
    <dataValidation allowBlank="1" showInputMessage="1" showErrorMessage="1" promptTitle="上簡水の名称" prompt="当該専用水道が上水道、簡易水道の給水区域内にある場合その水道事業名称を入力してください。" sqref="I3:I59 JE3:JE59 TA3:TA59 ACW3:ACW59 AMS3:AMS59 AWO3:AWO59 BGK3:BGK59 BQG3:BQG59 CAC3:CAC59 CJY3:CJY59 CTU3:CTU59 DDQ3:DDQ59 DNM3:DNM59 DXI3:DXI59 EHE3:EHE59 ERA3:ERA59 FAW3:FAW59 FKS3:FKS59 FUO3:FUO59 GEK3:GEK59 GOG3:GOG59 GYC3:GYC59 HHY3:HHY59 HRU3:HRU59 IBQ3:IBQ59 ILM3:ILM59 IVI3:IVI59 JFE3:JFE59 JPA3:JPA59 JYW3:JYW59 KIS3:KIS59 KSO3:KSO59 LCK3:LCK59 LMG3:LMG59 LWC3:LWC59 MFY3:MFY59 MPU3:MPU59 MZQ3:MZQ59 NJM3:NJM59 NTI3:NTI59 ODE3:ODE59 ONA3:ONA59 OWW3:OWW59 PGS3:PGS59 PQO3:PQO59 QAK3:QAK59 QKG3:QKG59 QUC3:QUC59 RDY3:RDY59 RNU3:RNU59 RXQ3:RXQ59 SHM3:SHM59 SRI3:SRI59 TBE3:TBE59 TLA3:TLA59 TUW3:TUW59 UES3:UES59 UOO3:UOO59 UYK3:UYK59 VIG3:VIG59 VSC3:VSC59 WBY3:WBY59 WLU3:WLU59 WVQ3:WVQ59 I65539:I65595 JE65539:JE65595 TA65539:TA65595 ACW65539:ACW65595 AMS65539:AMS65595 AWO65539:AWO65595 BGK65539:BGK65595 BQG65539:BQG65595 CAC65539:CAC65595 CJY65539:CJY65595 CTU65539:CTU65595 DDQ65539:DDQ65595 DNM65539:DNM65595 DXI65539:DXI65595 EHE65539:EHE65595 ERA65539:ERA65595 FAW65539:FAW65595 FKS65539:FKS65595 FUO65539:FUO65595 GEK65539:GEK65595 GOG65539:GOG65595 GYC65539:GYC65595 HHY65539:HHY65595 HRU65539:HRU65595 IBQ65539:IBQ65595 ILM65539:ILM65595 IVI65539:IVI65595 JFE65539:JFE65595 JPA65539:JPA65595 JYW65539:JYW65595 KIS65539:KIS65595 KSO65539:KSO65595 LCK65539:LCK65595 LMG65539:LMG65595 LWC65539:LWC65595 MFY65539:MFY65595 MPU65539:MPU65595 MZQ65539:MZQ65595 NJM65539:NJM65595 NTI65539:NTI65595 ODE65539:ODE65595 ONA65539:ONA65595 OWW65539:OWW65595 PGS65539:PGS65595 PQO65539:PQO65595 QAK65539:QAK65595 QKG65539:QKG65595 QUC65539:QUC65595 RDY65539:RDY65595 RNU65539:RNU65595 RXQ65539:RXQ65595 SHM65539:SHM65595 SRI65539:SRI65595 TBE65539:TBE65595 TLA65539:TLA65595 TUW65539:TUW65595 UES65539:UES65595 UOO65539:UOO65595 UYK65539:UYK65595 VIG65539:VIG65595 VSC65539:VSC65595 WBY65539:WBY65595 WLU65539:WLU65595 WVQ65539:WVQ65595 I131075:I131131 JE131075:JE131131 TA131075:TA131131 ACW131075:ACW131131 AMS131075:AMS131131 AWO131075:AWO131131 BGK131075:BGK131131 BQG131075:BQG131131 CAC131075:CAC131131 CJY131075:CJY131131 CTU131075:CTU131131 DDQ131075:DDQ131131 DNM131075:DNM131131 DXI131075:DXI131131 EHE131075:EHE131131 ERA131075:ERA131131 FAW131075:FAW131131 FKS131075:FKS131131 FUO131075:FUO131131 GEK131075:GEK131131 GOG131075:GOG131131 GYC131075:GYC131131 HHY131075:HHY131131 HRU131075:HRU131131 IBQ131075:IBQ131131 ILM131075:ILM131131 IVI131075:IVI131131 JFE131075:JFE131131 JPA131075:JPA131131 JYW131075:JYW131131 KIS131075:KIS131131 KSO131075:KSO131131 LCK131075:LCK131131 LMG131075:LMG131131 LWC131075:LWC131131 MFY131075:MFY131131 MPU131075:MPU131131 MZQ131075:MZQ131131 NJM131075:NJM131131 NTI131075:NTI131131 ODE131075:ODE131131 ONA131075:ONA131131 OWW131075:OWW131131 PGS131075:PGS131131 PQO131075:PQO131131 QAK131075:QAK131131 QKG131075:QKG131131 QUC131075:QUC131131 RDY131075:RDY131131 RNU131075:RNU131131 RXQ131075:RXQ131131 SHM131075:SHM131131 SRI131075:SRI131131 TBE131075:TBE131131 TLA131075:TLA131131 TUW131075:TUW131131 UES131075:UES131131 UOO131075:UOO131131 UYK131075:UYK131131 VIG131075:VIG131131 VSC131075:VSC131131 WBY131075:WBY131131 WLU131075:WLU131131 WVQ131075:WVQ131131 I196611:I196667 JE196611:JE196667 TA196611:TA196667 ACW196611:ACW196667 AMS196611:AMS196667 AWO196611:AWO196667 BGK196611:BGK196667 BQG196611:BQG196667 CAC196611:CAC196667 CJY196611:CJY196667 CTU196611:CTU196667 DDQ196611:DDQ196667 DNM196611:DNM196667 DXI196611:DXI196667 EHE196611:EHE196667 ERA196611:ERA196667 FAW196611:FAW196667 FKS196611:FKS196667 FUO196611:FUO196667 GEK196611:GEK196667 GOG196611:GOG196667 GYC196611:GYC196667 HHY196611:HHY196667 HRU196611:HRU196667 IBQ196611:IBQ196667 ILM196611:ILM196667 IVI196611:IVI196667 JFE196611:JFE196667 JPA196611:JPA196667 JYW196611:JYW196667 KIS196611:KIS196667 KSO196611:KSO196667 LCK196611:LCK196667 LMG196611:LMG196667 LWC196611:LWC196667 MFY196611:MFY196667 MPU196611:MPU196667 MZQ196611:MZQ196667 NJM196611:NJM196667 NTI196611:NTI196667 ODE196611:ODE196667 ONA196611:ONA196667 OWW196611:OWW196667 PGS196611:PGS196667 PQO196611:PQO196667 QAK196611:QAK196667 QKG196611:QKG196667 QUC196611:QUC196667 RDY196611:RDY196667 RNU196611:RNU196667 RXQ196611:RXQ196667 SHM196611:SHM196667 SRI196611:SRI196667 TBE196611:TBE196667 TLA196611:TLA196667 TUW196611:TUW196667 UES196611:UES196667 UOO196611:UOO196667 UYK196611:UYK196667 VIG196611:VIG196667 VSC196611:VSC196667 WBY196611:WBY196667 WLU196611:WLU196667 WVQ196611:WVQ196667 I262147:I262203 JE262147:JE262203 TA262147:TA262203 ACW262147:ACW262203 AMS262147:AMS262203 AWO262147:AWO262203 BGK262147:BGK262203 BQG262147:BQG262203 CAC262147:CAC262203 CJY262147:CJY262203 CTU262147:CTU262203 DDQ262147:DDQ262203 DNM262147:DNM262203 DXI262147:DXI262203 EHE262147:EHE262203 ERA262147:ERA262203 FAW262147:FAW262203 FKS262147:FKS262203 FUO262147:FUO262203 GEK262147:GEK262203 GOG262147:GOG262203 GYC262147:GYC262203 HHY262147:HHY262203 HRU262147:HRU262203 IBQ262147:IBQ262203 ILM262147:ILM262203 IVI262147:IVI262203 JFE262147:JFE262203 JPA262147:JPA262203 JYW262147:JYW262203 KIS262147:KIS262203 KSO262147:KSO262203 LCK262147:LCK262203 LMG262147:LMG262203 LWC262147:LWC262203 MFY262147:MFY262203 MPU262147:MPU262203 MZQ262147:MZQ262203 NJM262147:NJM262203 NTI262147:NTI262203 ODE262147:ODE262203 ONA262147:ONA262203 OWW262147:OWW262203 PGS262147:PGS262203 PQO262147:PQO262203 QAK262147:QAK262203 QKG262147:QKG262203 QUC262147:QUC262203 RDY262147:RDY262203 RNU262147:RNU262203 RXQ262147:RXQ262203 SHM262147:SHM262203 SRI262147:SRI262203 TBE262147:TBE262203 TLA262147:TLA262203 TUW262147:TUW262203 UES262147:UES262203 UOO262147:UOO262203 UYK262147:UYK262203 VIG262147:VIG262203 VSC262147:VSC262203 WBY262147:WBY262203 WLU262147:WLU262203 WVQ262147:WVQ262203 I327683:I327739 JE327683:JE327739 TA327683:TA327739 ACW327683:ACW327739 AMS327683:AMS327739 AWO327683:AWO327739 BGK327683:BGK327739 BQG327683:BQG327739 CAC327683:CAC327739 CJY327683:CJY327739 CTU327683:CTU327739 DDQ327683:DDQ327739 DNM327683:DNM327739 DXI327683:DXI327739 EHE327683:EHE327739 ERA327683:ERA327739 FAW327683:FAW327739 FKS327683:FKS327739 FUO327683:FUO327739 GEK327683:GEK327739 GOG327683:GOG327739 GYC327683:GYC327739 HHY327683:HHY327739 HRU327683:HRU327739 IBQ327683:IBQ327739 ILM327683:ILM327739 IVI327683:IVI327739 JFE327683:JFE327739 JPA327683:JPA327739 JYW327683:JYW327739 KIS327683:KIS327739 KSO327683:KSO327739 LCK327683:LCK327739 LMG327683:LMG327739 LWC327683:LWC327739 MFY327683:MFY327739 MPU327683:MPU327739 MZQ327683:MZQ327739 NJM327683:NJM327739 NTI327683:NTI327739 ODE327683:ODE327739 ONA327683:ONA327739 OWW327683:OWW327739 PGS327683:PGS327739 PQO327683:PQO327739 QAK327683:QAK327739 QKG327683:QKG327739 QUC327683:QUC327739 RDY327683:RDY327739 RNU327683:RNU327739 RXQ327683:RXQ327739 SHM327683:SHM327739 SRI327683:SRI327739 TBE327683:TBE327739 TLA327683:TLA327739 TUW327683:TUW327739 UES327683:UES327739 UOO327683:UOO327739 UYK327683:UYK327739 VIG327683:VIG327739 VSC327683:VSC327739 WBY327683:WBY327739 WLU327683:WLU327739 WVQ327683:WVQ327739 I393219:I393275 JE393219:JE393275 TA393219:TA393275 ACW393219:ACW393275 AMS393219:AMS393275 AWO393219:AWO393275 BGK393219:BGK393275 BQG393219:BQG393275 CAC393219:CAC393275 CJY393219:CJY393275 CTU393219:CTU393275 DDQ393219:DDQ393275 DNM393219:DNM393275 DXI393219:DXI393275 EHE393219:EHE393275 ERA393219:ERA393275 FAW393219:FAW393275 FKS393219:FKS393275 FUO393219:FUO393275 GEK393219:GEK393275 GOG393219:GOG393275 GYC393219:GYC393275 HHY393219:HHY393275 HRU393219:HRU393275 IBQ393219:IBQ393275 ILM393219:ILM393275 IVI393219:IVI393275 JFE393219:JFE393275 JPA393219:JPA393275 JYW393219:JYW393275 KIS393219:KIS393275 KSO393219:KSO393275 LCK393219:LCK393275 LMG393219:LMG393275 LWC393219:LWC393275 MFY393219:MFY393275 MPU393219:MPU393275 MZQ393219:MZQ393275 NJM393219:NJM393275 NTI393219:NTI393275 ODE393219:ODE393275 ONA393219:ONA393275 OWW393219:OWW393275 PGS393219:PGS393275 PQO393219:PQO393275 QAK393219:QAK393275 QKG393219:QKG393275 QUC393219:QUC393275 RDY393219:RDY393275 RNU393219:RNU393275 RXQ393219:RXQ393275 SHM393219:SHM393275 SRI393219:SRI393275 TBE393219:TBE393275 TLA393219:TLA393275 TUW393219:TUW393275 UES393219:UES393275 UOO393219:UOO393275 UYK393219:UYK393275 VIG393219:VIG393275 VSC393219:VSC393275 WBY393219:WBY393275 WLU393219:WLU393275 WVQ393219:WVQ393275 I458755:I458811 JE458755:JE458811 TA458755:TA458811 ACW458755:ACW458811 AMS458755:AMS458811 AWO458755:AWO458811 BGK458755:BGK458811 BQG458755:BQG458811 CAC458755:CAC458811 CJY458755:CJY458811 CTU458755:CTU458811 DDQ458755:DDQ458811 DNM458755:DNM458811 DXI458755:DXI458811 EHE458755:EHE458811 ERA458755:ERA458811 FAW458755:FAW458811 FKS458755:FKS458811 FUO458755:FUO458811 GEK458755:GEK458811 GOG458755:GOG458811 GYC458755:GYC458811 HHY458755:HHY458811 HRU458755:HRU458811 IBQ458755:IBQ458811 ILM458755:ILM458811 IVI458755:IVI458811 JFE458755:JFE458811 JPA458755:JPA458811 JYW458755:JYW458811 KIS458755:KIS458811 KSO458755:KSO458811 LCK458755:LCK458811 LMG458755:LMG458811 LWC458755:LWC458811 MFY458755:MFY458811 MPU458755:MPU458811 MZQ458755:MZQ458811 NJM458755:NJM458811 NTI458755:NTI458811 ODE458755:ODE458811 ONA458755:ONA458811 OWW458755:OWW458811 PGS458755:PGS458811 PQO458755:PQO458811 QAK458755:QAK458811 QKG458755:QKG458811 QUC458755:QUC458811 RDY458755:RDY458811 RNU458755:RNU458811 RXQ458755:RXQ458811 SHM458755:SHM458811 SRI458755:SRI458811 TBE458755:TBE458811 TLA458755:TLA458811 TUW458755:TUW458811 UES458755:UES458811 UOO458755:UOO458811 UYK458755:UYK458811 VIG458755:VIG458811 VSC458755:VSC458811 WBY458755:WBY458811 WLU458755:WLU458811 WVQ458755:WVQ458811 I524291:I524347 JE524291:JE524347 TA524291:TA524347 ACW524291:ACW524347 AMS524291:AMS524347 AWO524291:AWO524347 BGK524291:BGK524347 BQG524291:BQG524347 CAC524291:CAC524347 CJY524291:CJY524347 CTU524291:CTU524347 DDQ524291:DDQ524347 DNM524291:DNM524347 DXI524291:DXI524347 EHE524291:EHE524347 ERA524291:ERA524347 FAW524291:FAW524347 FKS524291:FKS524347 FUO524291:FUO524347 GEK524291:GEK524347 GOG524291:GOG524347 GYC524291:GYC524347 HHY524291:HHY524347 HRU524291:HRU524347 IBQ524291:IBQ524347 ILM524291:ILM524347 IVI524291:IVI524347 JFE524291:JFE524347 JPA524291:JPA524347 JYW524291:JYW524347 KIS524291:KIS524347 KSO524291:KSO524347 LCK524291:LCK524347 LMG524291:LMG524347 LWC524291:LWC524347 MFY524291:MFY524347 MPU524291:MPU524347 MZQ524291:MZQ524347 NJM524291:NJM524347 NTI524291:NTI524347 ODE524291:ODE524347 ONA524291:ONA524347 OWW524291:OWW524347 PGS524291:PGS524347 PQO524291:PQO524347 QAK524291:QAK524347 QKG524291:QKG524347 QUC524291:QUC524347 RDY524291:RDY524347 RNU524291:RNU524347 RXQ524291:RXQ524347 SHM524291:SHM524347 SRI524291:SRI524347 TBE524291:TBE524347 TLA524291:TLA524347 TUW524291:TUW524347 UES524291:UES524347 UOO524291:UOO524347 UYK524291:UYK524347 VIG524291:VIG524347 VSC524291:VSC524347 WBY524291:WBY524347 WLU524291:WLU524347 WVQ524291:WVQ524347 I589827:I589883 JE589827:JE589883 TA589827:TA589883 ACW589827:ACW589883 AMS589827:AMS589883 AWO589827:AWO589883 BGK589827:BGK589883 BQG589827:BQG589883 CAC589827:CAC589883 CJY589827:CJY589883 CTU589827:CTU589883 DDQ589827:DDQ589883 DNM589827:DNM589883 DXI589827:DXI589883 EHE589827:EHE589883 ERA589827:ERA589883 FAW589827:FAW589883 FKS589827:FKS589883 FUO589827:FUO589883 GEK589827:GEK589883 GOG589827:GOG589883 GYC589827:GYC589883 HHY589827:HHY589883 HRU589827:HRU589883 IBQ589827:IBQ589883 ILM589827:ILM589883 IVI589827:IVI589883 JFE589827:JFE589883 JPA589827:JPA589883 JYW589827:JYW589883 KIS589827:KIS589883 KSO589827:KSO589883 LCK589827:LCK589883 LMG589827:LMG589883 LWC589827:LWC589883 MFY589827:MFY589883 MPU589827:MPU589883 MZQ589827:MZQ589883 NJM589827:NJM589883 NTI589827:NTI589883 ODE589827:ODE589883 ONA589827:ONA589883 OWW589827:OWW589883 PGS589827:PGS589883 PQO589827:PQO589883 QAK589827:QAK589883 QKG589827:QKG589883 QUC589827:QUC589883 RDY589827:RDY589883 RNU589827:RNU589883 RXQ589827:RXQ589883 SHM589827:SHM589883 SRI589827:SRI589883 TBE589827:TBE589883 TLA589827:TLA589883 TUW589827:TUW589883 UES589827:UES589883 UOO589827:UOO589883 UYK589827:UYK589883 VIG589827:VIG589883 VSC589827:VSC589883 WBY589827:WBY589883 WLU589827:WLU589883 WVQ589827:WVQ589883 I655363:I655419 JE655363:JE655419 TA655363:TA655419 ACW655363:ACW655419 AMS655363:AMS655419 AWO655363:AWO655419 BGK655363:BGK655419 BQG655363:BQG655419 CAC655363:CAC655419 CJY655363:CJY655419 CTU655363:CTU655419 DDQ655363:DDQ655419 DNM655363:DNM655419 DXI655363:DXI655419 EHE655363:EHE655419 ERA655363:ERA655419 FAW655363:FAW655419 FKS655363:FKS655419 FUO655363:FUO655419 GEK655363:GEK655419 GOG655363:GOG655419 GYC655363:GYC655419 HHY655363:HHY655419 HRU655363:HRU655419 IBQ655363:IBQ655419 ILM655363:ILM655419 IVI655363:IVI655419 JFE655363:JFE655419 JPA655363:JPA655419 JYW655363:JYW655419 KIS655363:KIS655419 KSO655363:KSO655419 LCK655363:LCK655419 LMG655363:LMG655419 LWC655363:LWC655419 MFY655363:MFY655419 MPU655363:MPU655419 MZQ655363:MZQ655419 NJM655363:NJM655419 NTI655363:NTI655419 ODE655363:ODE655419 ONA655363:ONA655419 OWW655363:OWW655419 PGS655363:PGS655419 PQO655363:PQO655419 QAK655363:QAK655419 QKG655363:QKG655419 QUC655363:QUC655419 RDY655363:RDY655419 RNU655363:RNU655419 RXQ655363:RXQ655419 SHM655363:SHM655419 SRI655363:SRI655419 TBE655363:TBE655419 TLA655363:TLA655419 TUW655363:TUW655419 UES655363:UES655419 UOO655363:UOO655419 UYK655363:UYK655419 VIG655363:VIG655419 VSC655363:VSC655419 WBY655363:WBY655419 WLU655363:WLU655419 WVQ655363:WVQ655419 I720899:I720955 JE720899:JE720955 TA720899:TA720955 ACW720899:ACW720955 AMS720899:AMS720955 AWO720899:AWO720955 BGK720899:BGK720955 BQG720899:BQG720955 CAC720899:CAC720955 CJY720899:CJY720955 CTU720899:CTU720955 DDQ720899:DDQ720955 DNM720899:DNM720955 DXI720899:DXI720955 EHE720899:EHE720955 ERA720899:ERA720955 FAW720899:FAW720955 FKS720899:FKS720955 FUO720899:FUO720955 GEK720899:GEK720955 GOG720899:GOG720955 GYC720899:GYC720955 HHY720899:HHY720955 HRU720899:HRU720955 IBQ720899:IBQ720955 ILM720899:ILM720955 IVI720899:IVI720955 JFE720899:JFE720955 JPA720899:JPA720955 JYW720899:JYW720955 KIS720899:KIS720955 KSO720899:KSO720955 LCK720899:LCK720955 LMG720899:LMG720955 LWC720899:LWC720955 MFY720899:MFY720955 MPU720899:MPU720955 MZQ720899:MZQ720955 NJM720899:NJM720955 NTI720899:NTI720955 ODE720899:ODE720955 ONA720899:ONA720955 OWW720899:OWW720955 PGS720899:PGS720955 PQO720899:PQO720955 QAK720899:QAK720955 QKG720899:QKG720955 QUC720899:QUC720955 RDY720899:RDY720955 RNU720899:RNU720955 RXQ720899:RXQ720955 SHM720899:SHM720955 SRI720899:SRI720955 TBE720899:TBE720955 TLA720899:TLA720955 TUW720899:TUW720955 UES720899:UES720955 UOO720899:UOO720955 UYK720899:UYK720955 VIG720899:VIG720955 VSC720899:VSC720955 WBY720899:WBY720955 WLU720899:WLU720955 WVQ720899:WVQ720955 I786435:I786491 JE786435:JE786491 TA786435:TA786491 ACW786435:ACW786491 AMS786435:AMS786491 AWO786435:AWO786491 BGK786435:BGK786491 BQG786435:BQG786491 CAC786435:CAC786491 CJY786435:CJY786491 CTU786435:CTU786491 DDQ786435:DDQ786491 DNM786435:DNM786491 DXI786435:DXI786491 EHE786435:EHE786491 ERA786435:ERA786491 FAW786435:FAW786491 FKS786435:FKS786491 FUO786435:FUO786491 GEK786435:GEK786491 GOG786435:GOG786491 GYC786435:GYC786491 HHY786435:HHY786491 HRU786435:HRU786491 IBQ786435:IBQ786491 ILM786435:ILM786491 IVI786435:IVI786491 JFE786435:JFE786491 JPA786435:JPA786491 JYW786435:JYW786491 KIS786435:KIS786491 KSO786435:KSO786491 LCK786435:LCK786491 LMG786435:LMG786491 LWC786435:LWC786491 MFY786435:MFY786491 MPU786435:MPU786491 MZQ786435:MZQ786491 NJM786435:NJM786491 NTI786435:NTI786491 ODE786435:ODE786491 ONA786435:ONA786491 OWW786435:OWW786491 PGS786435:PGS786491 PQO786435:PQO786491 QAK786435:QAK786491 QKG786435:QKG786491 QUC786435:QUC786491 RDY786435:RDY786491 RNU786435:RNU786491 RXQ786435:RXQ786491 SHM786435:SHM786491 SRI786435:SRI786491 TBE786435:TBE786491 TLA786435:TLA786491 TUW786435:TUW786491 UES786435:UES786491 UOO786435:UOO786491 UYK786435:UYK786491 VIG786435:VIG786491 VSC786435:VSC786491 WBY786435:WBY786491 WLU786435:WLU786491 WVQ786435:WVQ786491 I851971:I852027 JE851971:JE852027 TA851971:TA852027 ACW851971:ACW852027 AMS851971:AMS852027 AWO851971:AWO852027 BGK851971:BGK852027 BQG851971:BQG852027 CAC851971:CAC852027 CJY851971:CJY852027 CTU851971:CTU852027 DDQ851971:DDQ852027 DNM851971:DNM852027 DXI851971:DXI852027 EHE851971:EHE852027 ERA851971:ERA852027 FAW851971:FAW852027 FKS851971:FKS852027 FUO851971:FUO852027 GEK851971:GEK852027 GOG851971:GOG852027 GYC851971:GYC852027 HHY851971:HHY852027 HRU851971:HRU852027 IBQ851971:IBQ852027 ILM851971:ILM852027 IVI851971:IVI852027 JFE851971:JFE852027 JPA851971:JPA852027 JYW851971:JYW852027 KIS851971:KIS852027 KSO851971:KSO852027 LCK851971:LCK852027 LMG851971:LMG852027 LWC851971:LWC852027 MFY851971:MFY852027 MPU851971:MPU852027 MZQ851971:MZQ852027 NJM851971:NJM852027 NTI851971:NTI852027 ODE851971:ODE852027 ONA851971:ONA852027 OWW851971:OWW852027 PGS851971:PGS852027 PQO851971:PQO852027 QAK851971:QAK852027 QKG851971:QKG852027 QUC851971:QUC852027 RDY851971:RDY852027 RNU851971:RNU852027 RXQ851971:RXQ852027 SHM851971:SHM852027 SRI851971:SRI852027 TBE851971:TBE852027 TLA851971:TLA852027 TUW851971:TUW852027 UES851971:UES852027 UOO851971:UOO852027 UYK851971:UYK852027 VIG851971:VIG852027 VSC851971:VSC852027 WBY851971:WBY852027 WLU851971:WLU852027 WVQ851971:WVQ852027 I917507:I917563 JE917507:JE917563 TA917507:TA917563 ACW917507:ACW917563 AMS917507:AMS917563 AWO917507:AWO917563 BGK917507:BGK917563 BQG917507:BQG917563 CAC917507:CAC917563 CJY917507:CJY917563 CTU917507:CTU917563 DDQ917507:DDQ917563 DNM917507:DNM917563 DXI917507:DXI917563 EHE917507:EHE917563 ERA917507:ERA917563 FAW917507:FAW917563 FKS917507:FKS917563 FUO917507:FUO917563 GEK917507:GEK917563 GOG917507:GOG917563 GYC917507:GYC917563 HHY917507:HHY917563 HRU917507:HRU917563 IBQ917507:IBQ917563 ILM917507:ILM917563 IVI917507:IVI917563 JFE917507:JFE917563 JPA917507:JPA917563 JYW917507:JYW917563 KIS917507:KIS917563 KSO917507:KSO917563 LCK917507:LCK917563 LMG917507:LMG917563 LWC917507:LWC917563 MFY917507:MFY917563 MPU917507:MPU917563 MZQ917507:MZQ917563 NJM917507:NJM917563 NTI917507:NTI917563 ODE917507:ODE917563 ONA917507:ONA917563 OWW917507:OWW917563 PGS917507:PGS917563 PQO917507:PQO917563 QAK917507:QAK917563 QKG917507:QKG917563 QUC917507:QUC917563 RDY917507:RDY917563 RNU917507:RNU917563 RXQ917507:RXQ917563 SHM917507:SHM917563 SRI917507:SRI917563 TBE917507:TBE917563 TLA917507:TLA917563 TUW917507:TUW917563 UES917507:UES917563 UOO917507:UOO917563 UYK917507:UYK917563 VIG917507:VIG917563 VSC917507:VSC917563 WBY917507:WBY917563 WLU917507:WLU917563 WVQ917507:WVQ917563 I983043:I983099 JE983043:JE983099 TA983043:TA983099 ACW983043:ACW983099 AMS983043:AMS983099 AWO983043:AWO983099 BGK983043:BGK983099 BQG983043:BQG983099 CAC983043:CAC983099 CJY983043:CJY983099 CTU983043:CTU983099 DDQ983043:DDQ983099 DNM983043:DNM983099 DXI983043:DXI983099 EHE983043:EHE983099 ERA983043:ERA983099 FAW983043:FAW983099 FKS983043:FKS983099 FUO983043:FUO983099 GEK983043:GEK983099 GOG983043:GOG983099 GYC983043:GYC983099 HHY983043:HHY983099 HRU983043:HRU983099 IBQ983043:IBQ983099 ILM983043:ILM983099 IVI983043:IVI983099 JFE983043:JFE983099 JPA983043:JPA983099 JYW983043:JYW983099 KIS983043:KIS983099 KSO983043:KSO983099 LCK983043:LCK983099 LMG983043:LMG983099 LWC983043:LWC983099 MFY983043:MFY983099 MPU983043:MPU983099 MZQ983043:MZQ983099 NJM983043:NJM983099 NTI983043:NTI983099 ODE983043:ODE983099 ONA983043:ONA983099 OWW983043:OWW983099 PGS983043:PGS983099 PQO983043:PQO983099 QAK983043:QAK983099 QKG983043:QKG983099 QUC983043:QUC983099 RDY983043:RDY983099 RNU983043:RNU983099 RXQ983043:RXQ983099 SHM983043:SHM983099 SRI983043:SRI983099 TBE983043:TBE983099 TLA983043:TLA983099 TUW983043:TUW983099 UES983043:UES983099 UOO983043:UOO983099 UYK983043:UYK983099 VIG983043:VIG983099 VSC983043:VSC983099 WBY983043:WBY983099 WLU983043:WLU983099 WVQ983043:WVQ983099 J61:J100 JF61:JF100 TB61:TB100 ACX61:ACX100 AMT61:AMT100 AWP61:AWP100 BGL61:BGL100 BQH61:BQH100 CAD61:CAD100 CJZ61:CJZ100 CTV61:CTV100 DDR61:DDR100 DNN61:DNN100 DXJ61:DXJ100 EHF61:EHF100 ERB61:ERB100 FAX61:FAX100 FKT61:FKT100 FUP61:FUP100 GEL61:GEL100 GOH61:GOH100 GYD61:GYD100 HHZ61:HHZ100 HRV61:HRV100 IBR61:IBR100 ILN61:ILN100 IVJ61:IVJ100 JFF61:JFF100 JPB61:JPB100 JYX61:JYX100 KIT61:KIT100 KSP61:KSP100 LCL61:LCL100 LMH61:LMH100 LWD61:LWD100 MFZ61:MFZ100 MPV61:MPV100 MZR61:MZR100 NJN61:NJN100 NTJ61:NTJ100 ODF61:ODF100 ONB61:ONB100 OWX61:OWX100 PGT61:PGT100 PQP61:PQP100 QAL61:QAL100 QKH61:QKH100 QUD61:QUD100 RDZ61:RDZ100 RNV61:RNV100 RXR61:RXR100 SHN61:SHN100 SRJ61:SRJ100 TBF61:TBF100 TLB61:TLB100 TUX61:TUX100 UET61:UET100 UOP61:UOP100 UYL61:UYL100 VIH61:VIH100 VSD61:VSD100 WBZ61:WBZ100 WLV61:WLV100 WVR61:WVR100 J65597:J65636 JF65597:JF65636 TB65597:TB65636 ACX65597:ACX65636 AMT65597:AMT65636 AWP65597:AWP65636 BGL65597:BGL65636 BQH65597:BQH65636 CAD65597:CAD65636 CJZ65597:CJZ65636 CTV65597:CTV65636 DDR65597:DDR65636 DNN65597:DNN65636 DXJ65597:DXJ65636 EHF65597:EHF65636 ERB65597:ERB65636 FAX65597:FAX65636 FKT65597:FKT65636 FUP65597:FUP65636 GEL65597:GEL65636 GOH65597:GOH65636 GYD65597:GYD65636 HHZ65597:HHZ65636 HRV65597:HRV65636 IBR65597:IBR65636 ILN65597:ILN65636 IVJ65597:IVJ65636 JFF65597:JFF65636 JPB65597:JPB65636 JYX65597:JYX65636 KIT65597:KIT65636 KSP65597:KSP65636 LCL65597:LCL65636 LMH65597:LMH65636 LWD65597:LWD65636 MFZ65597:MFZ65636 MPV65597:MPV65636 MZR65597:MZR65636 NJN65597:NJN65636 NTJ65597:NTJ65636 ODF65597:ODF65636 ONB65597:ONB65636 OWX65597:OWX65636 PGT65597:PGT65636 PQP65597:PQP65636 QAL65597:QAL65636 QKH65597:QKH65636 QUD65597:QUD65636 RDZ65597:RDZ65636 RNV65597:RNV65636 RXR65597:RXR65636 SHN65597:SHN65636 SRJ65597:SRJ65636 TBF65597:TBF65636 TLB65597:TLB65636 TUX65597:TUX65636 UET65597:UET65636 UOP65597:UOP65636 UYL65597:UYL65636 VIH65597:VIH65636 VSD65597:VSD65636 WBZ65597:WBZ65636 WLV65597:WLV65636 WVR65597:WVR65636 J131133:J131172 JF131133:JF131172 TB131133:TB131172 ACX131133:ACX131172 AMT131133:AMT131172 AWP131133:AWP131172 BGL131133:BGL131172 BQH131133:BQH131172 CAD131133:CAD131172 CJZ131133:CJZ131172 CTV131133:CTV131172 DDR131133:DDR131172 DNN131133:DNN131172 DXJ131133:DXJ131172 EHF131133:EHF131172 ERB131133:ERB131172 FAX131133:FAX131172 FKT131133:FKT131172 FUP131133:FUP131172 GEL131133:GEL131172 GOH131133:GOH131172 GYD131133:GYD131172 HHZ131133:HHZ131172 HRV131133:HRV131172 IBR131133:IBR131172 ILN131133:ILN131172 IVJ131133:IVJ131172 JFF131133:JFF131172 JPB131133:JPB131172 JYX131133:JYX131172 KIT131133:KIT131172 KSP131133:KSP131172 LCL131133:LCL131172 LMH131133:LMH131172 LWD131133:LWD131172 MFZ131133:MFZ131172 MPV131133:MPV131172 MZR131133:MZR131172 NJN131133:NJN131172 NTJ131133:NTJ131172 ODF131133:ODF131172 ONB131133:ONB131172 OWX131133:OWX131172 PGT131133:PGT131172 PQP131133:PQP131172 QAL131133:QAL131172 QKH131133:QKH131172 QUD131133:QUD131172 RDZ131133:RDZ131172 RNV131133:RNV131172 RXR131133:RXR131172 SHN131133:SHN131172 SRJ131133:SRJ131172 TBF131133:TBF131172 TLB131133:TLB131172 TUX131133:TUX131172 UET131133:UET131172 UOP131133:UOP131172 UYL131133:UYL131172 VIH131133:VIH131172 VSD131133:VSD131172 WBZ131133:WBZ131172 WLV131133:WLV131172 WVR131133:WVR131172 J196669:J196708 JF196669:JF196708 TB196669:TB196708 ACX196669:ACX196708 AMT196669:AMT196708 AWP196669:AWP196708 BGL196669:BGL196708 BQH196669:BQH196708 CAD196669:CAD196708 CJZ196669:CJZ196708 CTV196669:CTV196708 DDR196669:DDR196708 DNN196669:DNN196708 DXJ196669:DXJ196708 EHF196669:EHF196708 ERB196669:ERB196708 FAX196669:FAX196708 FKT196669:FKT196708 FUP196669:FUP196708 GEL196669:GEL196708 GOH196669:GOH196708 GYD196669:GYD196708 HHZ196669:HHZ196708 HRV196669:HRV196708 IBR196669:IBR196708 ILN196669:ILN196708 IVJ196669:IVJ196708 JFF196669:JFF196708 JPB196669:JPB196708 JYX196669:JYX196708 KIT196669:KIT196708 KSP196669:KSP196708 LCL196669:LCL196708 LMH196669:LMH196708 LWD196669:LWD196708 MFZ196669:MFZ196708 MPV196669:MPV196708 MZR196669:MZR196708 NJN196669:NJN196708 NTJ196669:NTJ196708 ODF196669:ODF196708 ONB196669:ONB196708 OWX196669:OWX196708 PGT196669:PGT196708 PQP196669:PQP196708 QAL196669:QAL196708 QKH196669:QKH196708 QUD196669:QUD196708 RDZ196669:RDZ196708 RNV196669:RNV196708 RXR196669:RXR196708 SHN196669:SHN196708 SRJ196669:SRJ196708 TBF196669:TBF196708 TLB196669:TLB196708 TUX196669:TUX196708 UET196669:UET196708 UOP196669:UOP196708 UYL196669:UYL196708 VIH196669:VIH196708 VSD196669:VSD196708 WBZ196669:WBZ196708 WLV196669:WLV196708 WVR196669:WVR196708 J262205:J262244 JF262205:JF262244 TB262205:TB262244 ACX262205:ACX262244 AMT262205:AMT262244 AWP262205:AWP262244 BGL262205:BGL262244 BQH262205:BQH262244 CAD262205:CAD262244 CJZ262205:CJZ262244 CTV262205:CTV262244 DDR262205:DDR262244 DNN262205:DNN262244 DXJ262205:DXJ262244 EHF262205:EHF262244 ERB262205:ERB262244 FAX262205:FAX262244 FKT262205:FKT262244 FUP262205:FUP262244 GEL262205:GEL262244 GOH262205:GOH262244 GYD262205:GYD262244 HHZ262205:HHZ262244 HRV262205:HRV262244 IBR262205:IBR262244 ILN262205:ILN262244 IVJ262205:IVJ262244 JFF262205:JFF262244 JPB262205:JPB262244 JYX262205:JYX262244 KIT262205:KIT262244 KSP262205:KSP262244 LCL262205:LCL262244 LMH262205:LMH262244 LWD262205:LWD262244 MFZ262205:MFZ262244 MPV262205:MPV262244 MZR262205:MZR262244 NJN262205:NJN262244 NTJ262205:NTJ262244 ODF262205:ODF262244 ONB262205:ONB262244 OWX262205:OWX262244 PGT262205:PGT262244 PQP262205:PQP262244 QAL262205:QAL262244 QKH262205:QKH262244 QUD262205:QUD262244 RDZ262205:RDZ262244 RNV262205:RNV262244 RXR262205:RXR262244 SHN262205:SHN262244 SRJ262205:SRJ262244 TBF262205:TBF262244 TLB262205:TLB262244 TUX262205:TUX262244 UET262205:UET262244 UOP262205:UOP262244 UYL262205:UYL262244 VIH262205:VIH262244 VSD262205:VSD262244 WBZ262205:WBZ262244 WLV262205:WLV262244 WVR262205:WVR262244 J327741:J327780 JF327741:JF327780 TB327741:TB327780 ACX327741:ACX327780 AMT327741:AMT327780 AWP327741:AWP327780 BGL327741:BGL327780 BQH327741:BQH327780 CAD327741:CAD327780 CJZ327741:CJZ327780 CTV327741:CTV327780 DDR327741:DDR327780 DNN327741:DNN327780 DXJ327741:DXJ327780 EHF327741:EHF327780 ERB327741:ERB327780 FAX327741:FAX327780 FKT327741:FKT327780 FUP327741:FUP327780 GEL327741:GEL327780 GOH327741:GOH327780 GYD327741:GYD327780 HHZ327741:HHZ327780 HRV327741:HRV327780 IBR327741:IBR327780 ILN327741:ILN327780 IVJ327741:IVJ327780 JFF327741:JFF327780 JPB327741:JPB327780 JYX327741:JYX327780 KIT327741:KIT327780 KSP327741:KSP327780 LCL327741:LCL327780 LMH327741:LMH327780 LWD327741:LWD327780 MFZ327741:MFZ327780 MPV327741:MPV327780 MZR327741:MZR327780 NJN327741:NJN327780 NTJ327741:NTJ327780 ODF327741:ODF327780 ONB327741:ONB327780 OWX327741:OWX327780 PGT327741:PGT327780 PQP327741:PQP327780 QAL327741:QAL327780 QKH327741:QKH327780 QUD327741:QUD327780 RDZ327741:RDZ327780 RNV327741:RNV327780 RXR327741:RXR327780 SHN327741:SHN327780 SRJ327741:SRJ327780 TBF327741:TBF327780 TLB327741:TLB327780 TUX327741:TUX327780 UET327741:UET327780 UOP327741:UOP327780 UYL327741:UYL327780 VIH327741:VIH327780 VSD327741:VSD327780 WBZ327741:WBZ327780 WLV327741:WLV327780 WVR327741:WVR327780 J393277:J393316 JF393277:JF393316 TB393277:TB393316 ACX393277:ACX393316 AMT393277:AMT393316 AWP393277:AWP393316 BGL393277:BGL393316 BQH393277:BQH393316 CAD393277:CAD393316 CJZ393277:CJZ393316 CTV393277:CTV393316 DDR393277:DDR393316 DNN393277:DNN393316 DXJ393277:DXJ393316 EHF393277:EHF393316 ERB393277:ERB393316 FAX393277:FAX393316 FKT393277:FKT393316 FUP393277:FUP393316 GEL393277:GEL393316 GOH393277:GOH393316 GYD393277:GYD393316 HHZ393277:HHZ393316 HRV393277:HRV393316 IBR393277:IBR393316 ILN393277:ILN393316 IVJ393277:IVJ393316 JFF393277:JFF393316 JPB393277:JPB393316 JYX393277:JYX393316 KIT393277:KIT393316 KSP393277:KSP393316 LCL393277:LCL393316 LMH393277:LMH393316 LWD393277:LWD393316 MFZ393277:MFZ393316 MPV393277:MPV393316 MZR393277:MZR393316 NJN393277:NJN393316 NTJ393277:NTJ393316 ODF393277:ODF393316 ONB393277:ONB393316 OWX393277:OWX393316 PGT393277:PGT393316 PQP393277:PQP393316 QAL393277:QAL393316 QKH393277:QKH393316 QUD393277:QUD393316 RDZ393277:RDZ393316 RNV393277:RNV393316 RXR393277:RXR393316 SHN393277:SHN393316 SRJ393277:SRJ393316 TBF393277:TBF393316 TLB393277:TLB393316 TUX393277:TUX393316 UET393277:UET393316 UOP393277:UOP393316 UYL393277:UYL393316 VIH393277:VIH393316 VSD393277:VSD393316 WBZ393277:WBZ393316 WLV393277:WLV393316 WVR393277:WVR393316 J458813:J458852 JF458813:JF458852 TB458813:TB458852 ACX458813:ACX458852 AMT458813:AMT458852 AWP458813:AWP458852 BGL458813:BGL458852 BQH458813:BQH458852 CAD458813:CAD458852 CJZ458813:CJZ458852 CTV458813:CTV458852 DDR458813:DDR458852 DNN458813:DNN458852 DXJ458813:DXJ458852 EHF458813:EHF458852 ERB458813:ERB458852 FAX458813:FAX458852 FKT458813:FKT458852 FUP458813:FUP458852 GEL458813:GEL458852 GOH458813:GOH458852 GYD458813:GYD458852 HHZ458813:HHZ458852 HRV458813:HRV458852 IBR458813:IBR458852 ILN458813:ILN458852 IVJ458813:IVJ458852 JFF458813:JFF458852 JPB458813:JPB458852 JYX458813:JYX458852 KIT458813:KIT458852 KSP458813:KSP458852 LCL458813:LCL458852 LMH458813:LMH458852 LWD458813:LWD458852 MFZ458813:MFZ458852 MPV458813:MPV458852 MZR458813:MZR458852 NJN458813:NJN458852 NTJ458813:NTJ458852 ODF458813:ODF458852 ONB458813:ONB458852 OWX458813:OWX458852 PGT458813:PGT458852 PQP458813:PQP458852 QAL458813:QAL458852 QKH458813:QKH458852 QUD458813:QUD458852 RDZ458813:RDZ458852 RNV458813:RNV458852 RXR458813:RXR458852 SHN458813:SHN458852 SRJ458813:SRJ458852 TBF458813:TBF458852 TLB458813:TLB458852 TUX458813:TUX458852 UET458813:UET458852 UOP458813:UOP458852 UYL458813:UYL458852 VIH458813:VIH458852 VSD458813:VSD458852 WBZ458813:WBZ458852 WLV458813:WLV458852 WVR458813:WVR458852 J524349:J524388 JF524349:JF524388 TB524349:TB524388 ACX524349:ACX524388 AMT524349:AMT524388 AWP524349:AWP524388 BGL524349:BGL524388 BQH524349:BQH524388 CAD524349:CAD524388 CJZ524349:CJZ524388 CTV524349:CTV524388 DDR524349:DDR524388 DNN524349:DNN524388 DXJ524349:DXJ524388 EHF524349:EHF524388 ERB524349:ERB524388 FAX524349:FAX524388 FKT524349:FKT524388 FUP524349:FUP524388 GEL524349:GEL524388 GOH524349:GOH524388 GYD524349:GYD524388 HHZ524349:HHZ524388 HRV524349:HRV524388 IBR524349:IBR524388 ILN524349:ILN524388 IVJ524349:IVJ524388 JFF524349:JFF524388 JPB524349:JPB524388 JYX524349:JYX524388 KIT524349:KIT524388 KSP524349:KSP524388 LCL524349:LCL524388 LMH524349:LMH524388 LWD524349:LWD524388 MFZ524349:MFZ524388 MPV524349:MPV524388 MZR524349:MZR524388 NJN524349:NJN524388 NTJ524349:NTJ524388 ODF524349:ODF524388 ONB524349:ONB524388 OWX524349:OWX524388 PGT524349:PGT524388 PQP524349:PQP524388 QAL524349:QAL524388 QKH524349:QKH524388 QUD524349:QUD524388 RDZ524349:RDZ524388 RNV524349:RNV524388 RXR524349:RXR524388 SHN524349:SHN524388 SRJ524349:SRJ524388 TBF524349:TBF524388 TLB524349:TLB524388 TUX524349:TUX524388 UET524349:UET524388 UOP524349:UOP524388 UYL524349:UYL524388 VIH524349:VIH524388 VSD524349:VSD524388 WBZ524349:WBZ524388 WLV524349:WLV524388 WVR524349:WVR524388 J589885:J589924 JF589885:JF589924 TB589885:TB589924 ACX589885:ACX589924 AMT589885:AMT589924 AWP589885:AWP589924 BGL589885:BGL589924 BQH589885:BQH589924 CAD589885:CAD589924 CJZ589885:CJZ589924 CTV589885:CTV589924 DDR589885:DDR589924 DNN589885:DNN589924 DXJ589885:DXJ589924 EHF589885:EHF589924 ERB589885:ERB589924 FAX589885:FAX589924 FKT589885:FKT589924 FUP589885:FUP589924 GEL589885:GEL589924 GOH589885:GOH589924 GYD589885:GYD589924 HHZ589885:HHZ589924 HRV589885:HRV589924 IBR589885:IBR589924 ILN589885:ILN589924 IVJ589885:IVJ589924 JFF589885:JFF589924 JPB589885:JPB589924 JYX589885:JYX589924 KIT589885:KIT589924 KSP589885:KSP589924 LCL589885:LCL589924 LMH589885:LMH589924 LWD589885:LWD589924 MFZ589885:MFZ589924 MPV589885:MPV589924 MZR589885:MZR589924 NJN589885:NJN589924 NTJ589885:NTJ589924 ODF589885:ODF589924 ONB589885:ONB589924 OWX589885:OWX589924 PGT589885:PGT589924 PQP589885:PQP589924 QAL589885:QAL589924 QKH589885:QKH589924 QUD589885:QUD589924 RDZ589885:RDZ589924 RNV589885:RNV589924 RXR589885:RXR589924 SHN589885:SHN589924 SRJ589885:SRJ589924 TBF589885:TBF589924 TLB589885:TLB589924 TUX589885:TUX589924 UET589885:UET589924 UOP589885:UOP589924 UYL589885:UYL589924 VIH589885:VIH589924 VSD589885:VSD589924 WBZ589885:WBZ589924 WLV589885:WLV589924 WVR589885:WVR589924 J655421:J655460 JF655421:JF655460 TB655421:TB655460 ACX655421:ACX655460 AMT655421:AMT655460 AWP655421:AWP655460 BGL655421:BGL655460 BQH655421:BQH655460 CAD655421:CAD655460 CJZ655421:CJZ655460 CTV655421:CTV655460 DDR655421:DDR655460 DNN655421:DNN655460 DXJ655421:DXJ655460 EHF655421:EHF655460 ERB655421:ERB655460 FAX655421:FAX655460 FKT655421:FKT655460 FUP655421:FUP655460 GEL655421:GEL655460 GOH655421:GOH655460 GYD655421:GYD655460 HHZ655421:HHZ655460 HRV655421:HRV655460 IBR655421:IBR655460 ILN655421:ILN655460 IVJ655421:IVJ655460 JFF655421:JFF655460 JPB655421:JPB655460 JYX655421:JYX655460 KIT655421:KIT655460 KSP655421:KSP655460 LCL655421:LCL655460 LMH655421:LMH655460 LWD655421:LWD655460 MFZ655421:MFZ655460 MPV655421:MPV655460 MZR655421:MZR655460 NJN655421:NJN655460 NTJ655421:NTJ655460 ODF655421:ODF655460 ONB655421:ONB655460 OWX655421:OWX655460 PGT655421:PGT655460 PQP655421:PQP655460 QAL655421:QAL655460 QKH655421:QKH655460 QUD655421:QUD655460 RDZ655421:RDZ655460 RNV655421:RNV655460 RXR655421:RXR655460 SHN655421:SHN655460 SRJ655421:SRJ655460 TBF655421:TBF655460 TLB655421:TLB655460 TUX655421:TUX655460 UET655421:UET655460 UOP655421:UOP655460 UYL655421:UYL655460 VIH655421:VIH655460 VSD655421:VSD655460 WBZ655421:WBZ655460 WLV655421:WLV655460 WVR655421:WVR655460 J720957:J720996 JF720957:JF720996 TB720957:TB720996 ACX720957:ACX720996 AMT720957:AMT720996 AWP720957:AWP720996 BGL720957:BGL720996 BQH720957:BQH720996 CAD720957:CAD720996 CJZ720957:CJZ720996 CTV720957:CTV720996 DDR720957:DDR720996 DNN720957:DNN720996 DXJ720957:DXJ720996 EHF720957:EHF720996 ERB720957:ERB720996 FAX720957:FAX720996 FKT720957:FKT720996 FUP720957:FUP720996 GEL720957:GEL720996 GOH720957:GOH720996 GYD720957:GYD720996 HHZ720957:HHZ720996 HRV720957:HRV720996 IBR720957:IBR720996 ILN720957:ILN720996 IVJ720957:IVJ720996 JFF720957:JFF720996 JPB720957:JPB720996 JYX720957:JYX720996 KIT720957:KIT720996 KSP720957:KSP720996 LCL720957:LCL720996 LMH720957:LMH720996 LWD720957:LWD720996 MFZ720957:MFZ720996 MPV720957:MPV720996 MZR720957:MZR720996 NJN720957:NJN720996 NTJ720957:NTJ720996 ODF720957:ODF720996 ONB720957:ONB720996 OWX720957:OWX720996 PGT720957:PGT720996 PQP720957:PQP720996 QAL720957:QAL720996 QKH720957:QKH720996 QUD720957:QUD720996 RDZ720957:RDZ720996 RNV720957:RNV720996 RXR720957:RXR720996 SHN720957:SHN720996 SRJ720957:SRJ720996 TBF720957:TBF720996 TLB720957:TLB720996 TUX720957:TUX720996 UET720957:UET720996 UOP720957:UOP720996 UYL720957:UYL720996 VIH720957:VIH720996 VSD720957:VSD720996 WBZ720957:WBZ720996 WLV720957:WLV720996 WVR720957:WVR720996 J786493:J786532 JF786493:JF786532 TB786493:TB786532 ACX786493:ACX786532 AMT786493:AMT786532 AWP786493:AWP786532 BGL786493:BGL786532 BQH786493:BQH786532 CAD786493:CAD786532 CJZ786493:CJZ786532 CTV786493:CTV786532 DDR786493:DDR786532 DNN786493:DNN786532 DXJ786493:DXJ786532 EHF786493:EHF786532 ERB786493:ERB786532 FAX786493:FAX786532 FKT786493:FKT786532 FUP786493:FUP786532 GEL786493:GEL786532 GOH786493:GOH786532 GYD786493:GYD786532 HHZ786493:HHZ786532 HRV786493:HRV786532 IBR786493:IBR786532 ILN786493:ILN786532 IVJ786493:IVJ786532 JFF786493:JFF786532 JPB786493:JPB786532 JYX786493:JYX786532 KIT786493:KIT786532 KSP786493:KSP786532 LCL786493:LCL786532 LMH786493:LMH786532 LWD786493:LWD786532 MFZ786493:MFZ786532 MPV786493:MPV786532 MZR786493:MZR786532 NJN786493:NJN786532 NTJ786493:NTJ786532 ODF786493:ODF786532 ONB786493:ONB786532 OWX786493:OWX786532 PGT786493:PGT786532 PQP786493:PQP786532 QAL786493:QAL786532 QKH786493:QKH786532 QUD786493:QUD786532 RDZ786493:RDZ786532 RNV786493:RNV786532 RXR786493:RXR786532 SHN786493:SHN786532 SRJ786493:SRJ786532 TBF786493:TBF786532 TLB786493:TLB786532 TUX786493:TUX786532 UET786493:UET786532 UOP786493:UOP786532 UYL786493:UYL786532 VIH786493:VIH786532 VSD786493:VSD786532 WBZ786493:WBZ786532 WLV786493:WLV786532 WVR786493:WVR786532 J852029:J852068 JF852029:JF852068 TB852029:TB852068 ACX852029:ACX852068 AMT852029:AMT852068 AWP852029:AWP852068 BGL852029:BGL852068 BQH852029:BQH852068 CAD852029:CAD852068 CJZ852029:CJZ852068 CTV852029:CTV852068 DDR852029:DDR852068 DNN852029:DNN852068 DXJ852029:DXJ852068 EHF852029:EHF852068 ERB852029:ERB852068 FAX852029:FAX852068 FKT852029:FKT852068 FUP852029:FUP852068 GEL852029:GEL852068 GOH852029:GOH852068 GYD852029:GYD852068 HHZ852029:HHZ852068 HRV852029:HRV852068 IBR852029:IBR852068 ILN852029:ILN852068 IVJ852029:IVJ852068 JFF852029:JFF852068 JPB852029:JPB852068 JYX852029:JYX852068 KIT852029:KIT852068 KSP852029:KSP852068 LCL852029:LCL852068 LMH852029:LMH852068 LWD852029:LWD852068 MFZ852029:MFZ852068 MPV852029:MPV852068 MZR852029:MZR852068 NJN852029:NJN852068 NTJ852029:NTJ852068 ODF852029:ODF852068 ONB852029:ONB852068 OWX852029:OWX852068 PGT852029:PGT852068 PQP852029:PQP852068 QAL852029:QAL852068 QKH852029:QKH852068 QUD852029:QUD852068 RDZ852029:RDZ852068 RNV852029:RNV852068 RXR852029:RXR852068 SHN852029:SHN852068 SRJ852029:SRJ852068 TBF852029:TBF852068 TLB852029:TLB852068 TUX852029:TUX852068 UET852029:UET852068 UOP852029:UOP852068 UYL852029:UYL852068 VIH852029:VIH852068 VSD852029:VSD852068 WBZ852029:WBZ852068 WLV852029:WLV852068 WVR852029:WVR852068 J917565:J917604 JF917565:JF917604 TB917565:TB917604 ACX917565:ACX917604 AMT917565:AMT917604 AWP917565:AWP917604 BGL917565:BGL917604 BQH917565:BQH917604 CAD917565:CAD917604 CJZ917565:CJZ917604 CTV917565:CTV917604 DDR917565:DDR917604 DNN917565:DNN917604 DXJ917565:DXJ917604 EHF917565:EHF917604 ERB917565:ERB917604 FAX917565:FAX917604 FKT917565:FKT917604 FUP917565:FUP917604 GEL917565:GEL917604 GOH917565:GOH917604 GYD917565:GYD917604 HHZ917565:HHZ917604 HRV917565:HRV917604 IBR917565:IBR917604 ILN917565:ILN917604 IVJ917565:IVJ917604 JFF917565:JFF917604 JPB917565:JPB917604 JYX917565:JYX917604 KIT917565:KIT917604 KSP917565:KSP917604 LCL917565:LCL917604 LMH917565:LMH917604 LWD917565:LWD917604 MFZ917565:MFZ917604 MPV917565:MPV917604 MZR917565:MZR917604 NJN917565:NJN917604 NTJ917565:NTJ917604 ODF917565:ODF917604 ONB917565:ONB917604 OWX917565:OWX917604 PGT917565:PGT917604 PQP917565:PQP917604 QAL917565:QAL917604 QKH917565:QKH917604 QUD917565:QUD917604 RDZ917565:RDZ917604 RNV917565:RNV917604 RXR917565:RXR917604 SHN917565:SHN917604 SRJ917565:SRJ917604 TBF917565:TBF917604 TLB917565:TLB917604 TUX917565:TUX917604 UET917565:UET917604 UOP917565:UOP917604 UYL917565:UYL917604 VIH917565:VIH917604 VSD917565:VSD917604 WBZ917565:WBZ917604 WLV917565:WLV917604 WVR917565:WVR917604 J983101:J983140 JF983101:JF983140 TB983101:TB983140 ACX983101:ACX983140 AMT983101:AMT983140 AWP983101:AWP983140 BGL983101:BGL983140 BQH983101:BQH983140 CAD983101:CAD983140 CJZ983101:CJZ983140 CTV983101:CTV983140 DDR983101:DDR983140 DNN983101:DNN983140 DXJ983101:DXJ983140 EHF983101:EHF983140 ERB983101:ERB983140 FAX983101:FAX983140 FKT983101:FKT983140 FUP983101:FUP983140 GEL983101:GEL983140 GOH983101:GOH983140 GYD983101:GYD983140 HHZ983101:HHZ983140 HRV983101:HRV983140 IBR983101:IBR983140 ILN983101:ILN983140 IVJ983101:IVJ983140 JFF983101:JFF983140 JPB983101:JPB983140 JYX983101:JYX983140 KIT983101:KIT983140 KSP983101:KSP983140 LCL983101:LCL983140 LMH983101:LMH983140 LWD983101:LWD983140 MFZ983101:MFZ983140 MPV983101:MPV983140 MZR983101:MZR983140 NJN983101:NJN983140 NTJ983101:NTJ983140 ODF983101:ODF983140 ONB983101:ONB983140 OWX983101:OWX983140 PGT983101:PGT983140 PQP983101:PQP983140 QAL983101:QAL983140 QKH983101:QKH983140 QUD983101:QUD983140 RDZ983101:RDZ983140 RNV983101:RNV983140 RXR983101:RXR983140 SHN983101:SHN983140 SRJ983101:SRJ983140 TBF983101:TBF983140 TLB983101:TLB983140 TUX983101:TUX983140 UET983101:UET983140 UOP983101:UOP983140 UYL983101:UYL983140 VIH983101:VIH983140 VSD983101:VSD983140 WBZ983101:WBZ983140 WLV983101:WLV983140 WVR983101:WVR983140"/>
    <dataValidation type="whole" operator="greaterThanOrEqual" allowBlank="1" showInputMessage="1" showErrorMessage="1" errorTitle="年月を入力" error="S□．□．１、H□．□．１で入力してください" promptTitle="現在給水人口" prompt="常時居住する人口を記入します。専用水道の給水人口の定義に留意してください。" sqref="L3:L31 JH3:JH31 TD3:TD31 ACZ3:ACZ31 AMV3:AMV31 AWR3:AWR31 BGN3:BGN31 BQJ3:BQJ31 CAF3:CAF31 CKB3:CKB31 CTX3:CTX31 DDT3:DDT31 DNP3:DNP31 DXL3:DXL31 EHH3:EHH31 ERD3:ERD31 FAZ3:FAZ31 FKV3:FKV31 FUR3:FUR31 GEN3:GEN31 GOJ3:GOJ31 GYF3:GYF31 HIB3:HIB31 HRX3:HRX31 IBT3:IBT31 ILP3:ILP31 IVL3:IVL31 JFH3:JFH31 JPD3:JPD31 JYZ3:JYZ31 KIV3:KIV31 KSR3:KSR31 LCN3:LCN31 LMJ3:LMJ31 LWF3:LWF31 MGB3:MGB31 MPX3:MPX31 MZT3:MZT31 NJP3:NJP31 NTL3:NTL31 ODH3:ODH31 OND3:OND31 OWZ3:OWZ31 PGV3:PGV31 PQR3:PQR31 QAN3:QAN31 QKJ3:QKJ31 QUF3:QUF31 REB3:REB31 RNX3:RNX31 RXT3:RXT31 SHP3:SHP31 SRL3:SRL31 TBH3:TBH31 TLD3:TLD31 TUZ3:TUZ31 UEV3:UEV31 UOR3:UOR31 UYN3:UYN31 VIJ3:VIJ31 VSF3:VSF31 WCB3:WCB31 WLX3:WLX31 WVT3:WVT31 L65539:L65567 JH65539:JH65567 TD65539:TD65567 ACZ65539:ACZ65567 AMV65539:AMV65567 AWR65539:AWR65567 BGN65539:BGN65567 BQJ65539:BQJ65567 CAF65539:CAF65567 CKB65539:CKB65567 CTX65539:CTX65567 DDT65539:DDT65567 DNP65539:DNP65567 DXL65539:DXL65567 EHH65539:EHH65567 ERD65539:ERD65567 FAZ65539:FAZ65567 FKV65539:FKV65567 FUR65539:FUR65567 GEN65539:GEN65567 GOJ65539:GOJ65567 GYF65539:GYF65567 HIB65539:HIB65567 HRX65539:HRX65567 IBT65539:IBT65567 ILP65539:ILP65567 IVL65539:IVL65567 JFH65539:JFH65567 JPD65539:JPD65567 JYZ65539:JYZ65567 KIV65539:KIV65567 KSR65539:KSR65567 LCN65539:LCN65567 LMJ65539:LMJ65567 LWF65539:LWF65567 MGB65539:MGB65567 MPX65539:MPX65567 MZT65539:MZT65567 NJP65539:NJP65567 NTL65539:NTL65567 ODH65539:ODH65567 OND65539:OND65567 OWZ65539:OWZ65567 PGV65539:PGV65567 PQR65539:PQR65567 QAN65539:QAN65567 QKJ65539:QKJ65567 QUF65539:QUF65567 REB65539:REB65567 RNX65539:RNX65567 RXT65539:RXT65567 SHP65539:SHP65567 SRL65539:SRL65567 TBH65539:TBH65567 TLD65539:TLD65567 TUZ65539:TUZ65567 UEV65539:UEV65567 UOR65539:UOR65567 UYN65539:UYN65567 VIJ65539:VIJ65567 VSF65539:VSF65567 WCB65539:WCB65567 WLX65539:WLX65567 WVT65539:WVT65567 L131075:L131103 JH131075:JH131103 TD131075:TD131103 ACZ131075:ACZ131103 AMV131075:AMV131103 AWR131075:AWR131103 BGN131075:BGN131103 BQJ131075:BQJ131103 CAF131075:CAF131103 CKB131075:CKB131103 CTX131075:CTX131103 DDT131075:DDT131103 DNP131075:DNP131103 DXL131075:DXL131103 EHH131075:EHH131103 ERD131075:ERD131103 FAZ131075:FAZ131103 FKV131075:FKV131103 FUR131075:FUR131103 GEN131075:GEN131103 GOJ131075:GOJ131103 GYF131075:GYF131103 HIB131075:HIB131103 HRX131075:HRX131103 IBT131075:IBT131103 ILP131075:ILP131103 IVL131075:IVL131103 JFH131075:JFH131103 JPD131075:JPD131103 JYZ131075:JYZ131103 KIV131075:KIV131103 KSR131075:KSR131103 LCN131075:LCN131103 LMJ131075:LMJ131103 LWF131075:LWF131103 MGB131075:MGB131103 MPX131075:MPX131103 MZT131075:MZT131103 NJP131075:NJP131103 NTL131075:NTL131103 ODH131075:ODH131103 OND131075:OND131103 OWZ131075:OWZ131103 PGV131075:PGV131103 PQR131075:PQR131103 QAN131075:QAN131103 QKJ131075:QKJ131103 QUF131075:QUF131103 REB131075:REB131103 RNX131075:RNX131103 RXT131075:RXT131103 SHP131075:SHP131103 SRL131075:SRL131103 TBH131075:TBH131103 TLD131075:TLD131103 TUZ131075:TUZ131103 UEV131075:UEV131103 UOR131075:UOR131103 UYN131075:UYN131103 VIJ131075:VIJ131103 VSF131075:VSF131103 WCB131075:WCB131103 WLX131075:WLX131103 WVT131075:WVT131103 L196611:L196639 JH196611:JH196639 TD196611:TD196639 ACZ196611:ACZ196639 AMV196611:AMV196639 AWR196611:AWR196639 BGN196611:BGN196639 BQJ196611:BQJ196639 CAF196611:CAF196639 CKB196611:CKB196639 CTX196611:CTX196639 DDT196611:DDT196639 DNP196611:DNP196639 DXL196611:DXL196639 EHH196611:EHH196639 ERD196611:ERD196639 FAZ196611:FAZ196639 FKV196611:FKV196639 FUR196611:FUR196639 GEN196611:GEN196639 GOJ196611:GOJ196639 GYF196611:GYF196639 HIB196611:HIB196639 HRX196611:HRX196639 IBT196611:IBT196639 ILP196611:ILP196639 IVL196611:IVL196639 JFH196611:JFH196639 JPD196611:JPD196639 JYZ196611:JYZ196639 KIV196611:KIV196639 KSR196611:KSR196639 LCN196611:LCN196639 LMJ196611:LMJ196639 LWF196611:LWF196639 MGB196611:MGB196639 MPX196611:MPX196639 MZT196611:MZT196639 NJP196611:NJP196639 NTL196611:NTL196639 ODH196611:ODH196639 OND196611:OND196639 OWZ196611:OWZ196639 PGV196611:PGV196639 PQR196611:PQR196639 QAN196611:QAN196639 QKJ196611:QKJ196639 QUF196611:QUF196639 REB196611:REB196639 RNX196611:RNX196639 RXT196611:RXT196639 SHP196611:SHP196639 SRL196611:SRL196639 TBH196611:TBH196639 TLD196611:TLD196639 TUZ196611:TUZ196639 UEV196611:UEV196639 UOR196611:UOR196639 UYN196611:UYN196639 VIJ196611:VIJ196639 VSF196611:VSF196639 WCB196611:WCB196639 WLX196611:WLX196639 WVT196611:WVT196639 L262147:L262175 JH262147:JH262175 TD262147:TD262175 ACZ262147:ACZ262175 AMV262147:AMV262175 AWR262147:AWR262175 BGN262147:BGN262175 BQJ262147:BQJ262175 CAF262147:CAF262175 CKB262147:CKB262175 CTX262147:CTX262175 DDT262147:DDT262175 DNP262147:DNP262175 DXL262147:DXL262175 EHH262147:EHH262175 ERD262147:ERD262175 FAZ262147:FAZ262175 FKV262147:FKV262175 FUR262147:FUR262175 GEN262147:GEN262175 GOJ262147:GOJ262175 GYF262147:GYF262175 HIB262147:HIB262175 HRX262147:HRX262175 IBT262147:IBT262175 ILP262147:ILP262175 IVL262147:IVL262175 JFH262147:JFH262175 JPD262147:JPD262175 JYZ262147:JYZ262175 KIV262147:KIV262175 KSR262147:KSR262175 LCN262147:LCN262175 LMJ262147:LMJ262175 LWF262147:LWF262175 MGB262147:MGB262175 MPX262147:MPX262175 MZT262147:MZT262175 NJP262147:NJP262175 NTL262147:NTL262175 ODH262147:ODH262175 OND262147:OND262175 OWZ262147:OWZ262175 PGV262147:PGV262175 PQR262147:PQR262175 QAN262147:QAN262175 QKJ262147:QKJ262175 QUF262147:QUF262175 REB262147:REB262175 RNX262147:RNX262175 RXT262147:RXT262175 SHP262147:SHP262175 SRL262147:SRL262175 TBH262147:TBH262175 TLD262147:TLD262175 TUZ262147:TUZ262175 UEV262147:UEV262175 UOR262147:UOR262175 UYN262147:UYN262175 VIJ262147:VIJ262175 VSF262147:VSF262175 WCB262147:WCB262175 WLX262147:WLX262175 WVT262147:WVT262175 L327683:L327711 JH327683:JH327711 TD327683:TD327711 ACZ327683:ACZ327711 AMV327683:AMV327711 AWR327683:AWR327711 BGN327683:BGN327711 BQJ327683:BQJ327711 CAF327683:CAF327711 CKB327683:CKB327711 CTX327683:CTX327711 DDT327683:DDT327711 DNP327683:DNP327711 DXL327683:DXL327711 EHH327683:EHH327711 ERD327683:ERD327711 FAZ327683:FAZ327711 FKV327683:FKV327711 FUR327683:FUR327711 GEN327683:GEN327711 GOJ327683:GOJ327711 GYF327683:GYF327711 HIB327683:HIB327711 HRX327683:HRX327711 IBT327683:IBT327711 ILP327683:ILP327711 IVL327683:IVL327711 JFH327683:JFH327711 JPD327683:JPD327711 JYZ327683:JYZ327711 KIV327683:KIV327711 KSR327683:KSR327711 LCN327683:LCN327711 LMJ327683:LMJ327711 LWF327683:LWF327711 MGB327683:MGB327711 MPX327683:MPX327711 MZT327683:MZT327711 NJP327683:NJP327711 NTL327683:NTL327711 ODH327683:ODH327711 OND327683:OND327711 OWZ327683:OWZ327711 PGV327683:PGV327711 PQR327683:PQR327711 QAN327683:QAN327711 QKJ327683:QKJ327711 QUF327683:QUF327711 REB327683:REB327711 RNX327683:RNX327711 RXT327683:RXT327711 SHP327683:SHP327711 SRL327683:SRL327711 TBH327683:TBH327711 TLD327683:TLD327711 TUZ327683:TUZ327711 UEV327683:UEV327711 UOR327683:UOR327711 UYN327683:UYN327711 VIJ327683:VIJ327711 VSF327683:VSF327711 WCB327683:WCB327711 WLX327683:WLX327711 WVT327683:WVT327711 L393219:L393247 JH393219:JH393247 TD393219:TD393247 ACZ393219:ACZ393247 AMV393219:AMV393247 AWR393219:AWR393247 BGN393219:BGN393247 BQJ393219:BQJ393247 CAF393219:CAF393247 CKB393219:CKB393247 CTX393219:CTX393247 DDT393219:DDT393247 DNP393219:DNP393247 DXL393219:DXL393247 EHH393219:EHH393247 ERD393219:ERD393247 FAZ393219:FAZ393247 FKV393219:FKV393247 FUR393219:FUR393247 GEN393219:GEN393247 GOJ393219:GOJ393247 GYF393219:GYF393247 HIB393219:HIB393247 HRX393219:HRX393247 IBT393219:IBT393247 ILP393219:ILP393247 IVL393219:IVL393247 JFH393219:JFH393247 JPD393219:JPD393247 JYZ393219:JYZ393247 KIV393219:KIV393247 KSR393219:KSR393247 LCN393219:LCN393247 LMJ393219:LMJ393247 LWF393219:LWF393247 MGB393219:MGB393247 MPX393219:MPX393247 MZT393219:MZT393247 NJP393219:NJP393247 NTL393219:NTL393247 ODH393219:ODH393247 OND393219:OND393247 OWZ393219:OWZ393247 PGV393219:PGV393247 PQR393219:PQR393247 QAN393219:QAN393247 QKJ393219:QKJ393247 QUF393219:QUF393247 REB393219:REB393247 RNX393219:RNX393247 RXT393219:RXT393247 SHP393219:SHP393247 SRL393219:SRL393247 TBH393219:TBH393247 TLD393219:TLD393247 TUZ393219:TUZ393247 UEV393219:UEV393247 UOR393219:UOR393247 UYN393219:UYN393247 VIJ393219:VIJ393247 VSF393219:VSF393247 WCB393219:WCB393247 WLX393219:WLX393247 WVT393219:WVT393247 L458755:L458783 JH458755:JH458783 TD458755:TD458783 ACZ458755:ACZ458783 AMV458755:AMV458783 AWR458755:AWR458783 BGN458755:BGN458783 BQJ458755:BQJ458783 CAF458755:CAF458783 CKB458755:CKB458783 CTX458755:CTX458783 DDT458755:DDT458783 DNP458755:DNP458783 DXL458755:DXL458783 EHH458755:EHH458783 ERD458755:ERD458783 FAZ458755:FAZ458783 FKV458755:FKV458783 FUR458755:FUR458783 GEN458755:GEN458783 GOJ458755:GOJ458783 GYF458755:GYF458783 HIB458755:HIB458783 HRX458755:HRX458783 IBT458755:IBT458783 ILP458755:ILP458783 IVL458755:IVL458783 JFH458755:JFH458783 JPD458755:JPD458783 JYZ458755:JYZ458783 KIV458755:KIV458783 KSR458755:KSR458783 LCN458755:LCN458783 LMJ458755:LMJ458783 LWF458755:LWF458783 MGB458755:MGB458783 MPX458755:MPX458783 MZT458755:MZT458783 NJP458755:NJP458783 NTL458755:NTL458783 ODH458755:ODH458783 OND458755:OND458783 OWZ458755:OWZ458783 PGV458755:PGV458783 PQR458755:PQR458783 QAN458755:QAN458783 QKJ458755:QKJ458783 QUF458755:QUF458783 REB458755:REB458783 RNX458755:RNX458783 RXT458755:RXT458783 SHP458755:SHP458783 SRL458755:SRL458783 TBH458755:TBH458783 TLD458755:TLD458783 TUZ458755:TUZ458783 UEV458755:UEV458783 UOR458755:UOR458783 UYN458755:UYN458783 VIJ458755:VIJ458783 VSF458755:VSF458783 WCB458755:WCB458783 WLX458755:WLX458783 WVT458755:WVT458783 L524291:L524319 JH524291:JH524319 TD524291:TD524319 ACZ524291:ACZ524319 AMV524291:AMV524319 AWR524291:AWR524319 BGN524291:BGN524319 BQJ524291:BQJ524319 CAF524291:CAF524319 CKB524291:CKB524319 CTX524291:CTX524319 DDT524291:DDT524319 DNP524291:DNP524319 DXL524291:DXL524319 EHH524291:EHH524319 ERD524291:ERD524319 FAZ524291:FAZ524319 FKV524291:FKV524319 FUR524291:FUR524319 GEN524291:GEN524319 GOJ524291:GOJ524319 GYF524291:GYF524319 HIB524291:HIB524319 HRX524291:HRX524319 IBT524291:IBT524319 ILP524291:ILP524319 IVL524291:IVL524319 JFH524291:JFH524319 JPD524291:JPD524319 JYZ524291:JYZ524319 KIV524291:KIV524319 KSR524291:KSR524319 LCN524291:LCN524319 LMJ524291:LMJ524319 LWF524291:LWF524319 MGB524291:MGB524319 MPX524291:MPX524319 MZT524291:MZT524319 NJP524291:NJP524319 NTL524291:NTL524319 ODH524291:ODH524319 OND524291:OND524319 OWZ524291:OWZ524319 PGV524291:PGV524319 PQR524291:PQR524319 QAN524291:QAN524319 QKJ524291:QKJ524319 QUF524291:QUF524319 REB524291:REB524319 RNX524291:RNX524319 RXT524291:RXT524319 SHP524291:SHP524319 SRL524291:SRL524319 TBH524291:TBH524319 TLD524291:TLD524319 TUZ524291:TUZ524319 UEV524291:UEV524319 UOR524291:UOR524319 UYN524291:UYN524319 VIJ524291:VIJ524319 VSF524291:VSF524319 WCB524291:WCB524319 WLX524291:WLX524319 WVT524291:WVT524319 L589827:L589855 JH589827:JH589855 TD589827:TD589855 ACZ589827:ACZ589855 AMV589827:AMV589855 AWR589827:AWR589855 BGN589827:BGN589855 BQJ589827:BQJ589855 CAF589827:CAF589855 CKB589827:CKB589855 CTX589827:CTX589855 DDT589827:DDT589855 DNP589827:DNP589855 DXL589827:DXL589855 EHH589827:EHH589855 ERD589827:ERD589855 FAZ589827:FAZ589855 FKV589827:FKV589855 FUR589827:FUR589855 GEN589827:GEN589855 GOJ589827:GOJ589855 GYF589827:GYF589855 HIB589827:HIB589855 HRX589827:HRX589855 IBT589827:IBT589855 ILP589827:ILP589855 IVL589827:IVL589855 JFH589827:JFH589855 JPD589827:JPD589855 JYZ589827:JYZ589855 KIV589827:KIV589855 KSR589827:KSR589855 LCN589827:LCN589855 LMJ589827:LMJ589855 LWF589827:LWF589855 MGB589827:MGB589855 MPX589827:MPX589855 MZT589827:MZT589855 NJP589827:NJP589855 NTL589827:NTL589855 ODH589827:ODH589855 OND589827:OND589855 OWZ589827:OWZ589855 PGV589827:PGV589855 PQR589827:PQR589855 QAN589827:QAN589855 QKJ589827:QKJ589855 QUF589827:QUF589855 REB589827:REB589855 RNX589827:RNX589855 RXT589827:RXT589855 SHP589827:SHP589855 SRL589827:SRL589855 TBH589827:TBH589855 TLD589827:TLD589855 TUZ589827:TUZ589855 UEV589827:UEV589855 UOR589827:UOR589855 UYN589827:UYN589855 VIJ589827:VIJ589855 VSF589827:VSF589855 WCB589827:WCB589855 WLX589827:WLX589855 WVT589827:WVT589855 L655363:L655391 JH655363:JH655391 TD655363:TD655391 ACZ655363:ACZ655391 AMV655363:AMV655391 AWR655363:AWR655391 BGN655363:BGN655391 BQJ655363:BQJ655391 CAF655363:CAF655391 CKB655363:CKB655391 CTX655363:CTX655391 DDT655363:DDT655391 DNP655363:DNP655391 DXL655363:DXL655391 EHH655363:EHH655391 ERD655363:ERD655391 FAZ655363:FAZ655391 FKV655363:FKV655391 FUR655363:FUR655391 GEN655363:GEN655391 GOJ655363:GOJ655391 GYF655363:GYF655391 HIB655363:HIB655391 HRX655363:HRX655391 IBT655363:IBT655391 ILP655363:ILP655391 IVL655363:IVL655391 JFH655363:JFH655391 JPD655363:JPD655391 JYZ655363:JYZ655391 KIV655363:KIV655391 KSR655363:KSR655391 LCN655363:LCN655391 LMJ655363:LMJ655391 LWF655363:LWF655391 MGB655363:MGB655391 MPX655363:MPX655391 MZT655363:MZT655391 NJP655363:NJP655391 NTL655363:NTL655391 ODH655363:ODH655391 OND655363:OND655391 OWZ655363:OWZ655391 PGV655363:PGV655391 PQR655363:PQR655391 QAN655363:QAN655391 QKJ655363:QKJ655391 QUF655363:QUF655391 REB655363:REB655391 RNX655363:RNX655391 RXT655363:RXT655391 SHP655363:SHP655391 SRL655363:SRL655391 TBH655363:TBH655391 TLD655363:TLD655391 TUZ655363:TUZ655391 UEV655363:UEV655391 UOR655363:UOR655391 UYN655363:UYN655391 VIJ655363:VIJ655391 VSF655363:VSF655391 WCB655363:WCB655391 WLX655363:WLX655391 WVT655363:WVT655391 L720899:L720927 JH720899:JH720927 TD720899:TD720927 ACZ720899:ACZ720927 AMV720899:AMV720927 AWR720899:AWR720927 BGN720899:BGN720927 BQJ720899:BQJ720927 CAF720899:CAF720927 CKB720899:CKB720927 CTX720899:CTX720927 DDT720899:DDT720927 DNP720899:DNP720927 DXL720899:DXL720927 EHH720899:EHH720927 ERD720899:ERD720927 FAZ720899:FAZ720927 FKV720899:FKV720927 FUR720899:FUR720927 GEN720899:GEN720927 GOJ720899:GOJ720927 GYF720899:GYF720927 HIB720899:HIB720927 HRX720899:HRX720927 IBT720899:IBT720927 ILP720899:ILP720927 IVL720899:IVL720927 JFH720899:JFH720927 JPD720899:JPD720927 JYZ720899:JYZ720927 KIV720899:KIV720927 KSR720899:KSR720927 LCN720899:LCN720927 LMJ720899:LMJ720927 LWF720899:LWF720927 MGB720899:MGB720927 MPX720899:MPX720927 MZT720899:MZT720927 NJP720899:NJP720927 NTL720899:NTL720927 ODH720899:ODH720927 OND720899:OND720927 OWZ720899:OWZ720927 PGV720899:PGV720927 PQR720899:PQR720927 QAN720899:QAN720927 QKJ720899:QKJ720927 QUF720899:QUF720927 REB720899:REB720927 RNX720899:RNX720927 RXT720899:RXT720927 SHP720899:SHP720927 SRL720899:SRL720927 TBH720899:TBH720927 TLD720899:TLD720927 TUZ720899:TUZ720927 UEV720899:UEV720927 UOR720899:UOR720927 UYN720899:UYN720927 VIJ720899:VIJ720927 VSF720899:VSF720927 WCB720899:WCB720927 WLX720899:WLX720927 WVT720899:WVT720927 L786435:L786463 JH786435:JH786463 TD786435:TD786463 ACZ786435:ACZ786463 AMV786435:AMV786463 AWR786435:AWR786463 BGN786435:BGN786463 BQJ786435:BQJ786463 CAF786435:CAF786463 CKB786435:CKB786463 CTX786435:CTX786463 DDT786435:DDT786463 DNP786435:DNP786463 DXL786435:DXL786463 EHH786435:EHH786463 ERD786435:ERD786463 FAZ786435:FAZ786463 FKV786435:FKV786463 FUR786435:FUR786463 GEN786435:GEN786463 GOJ786435:GOJ786463 GYF786435:GYF786463 HIB786435:HIB786463 HRX786435:HRX786463 IBT786435:IBT786463 ILP786435:ILP786463 IVL786435:IVL786463 JFH786435:JFH786463 JPD786435:JPD786463 JYZ786435:JYZ786463 KIV786435:KIV786463 KSR786435:KSR786463 LCN786435:LCN786463 LMJ786435:LMJ786463 LWF786435:LWF786463 MGB786435:MGB786463 MPX786435:MPX786463 MZT786435:MZT786463 NJP786435:NJP786463 NTL786435:NTL786463 ODH786435:ODH786463 OND786435:OND786463 OWZ786435:OWZ786463 PGV786435:PGV786463 PQR786435:PQR786463 QAN786435:QAN786463 QKJ786435:QKJ786463 QUF786435:QUF786463 REB786435:REB786463 RNX786435:RNX786463 RXT786435:RXT786463 SHP786435:SHP786463 SRL786435:SRL786463 TBH786435:TBH786463 TLD786435:TLD786463 TUZ786435:TUZ786463 UEV786435:UEV786463 UOR786435:UOR786463 UYN786435:UYN786463 VIJ786435:VIJ786463 VSF786435:VSF786463 WCB786435:WCB786463 WLX786435:WLX786463 WVT786435:WVT786463 L851971:L851999 JH851971:JH851999 TD851971:TD851999 ACZ851971:ACZ851999 AMV851971:AMV851999 AWR851971:AWR851999 BGN851971:BGN851999 BQJ851971:BQJ851999 CAF851971:CAF851999 CKB851971:CKB851999 CTX851971:CTX851999 DDT851971:DDT851999 DNP851971:DNP851999 DXL851971:DXL851999 EHH851971:EHH851999 ERD851971:ERD851999 FAZ851971:FAZ851999 FKV851971:FKV851999 FUR851971:FUR851999 GEN851971:GEN851999 GOJ851971:GOJ851999 GYF851971:GYF851999 HIB851971:HIB851999 HRX851971:HRX851999 IBT851971:IBT851999 ILP851971:ILP851999 IVL851971:IVL851999 JFH851971:JFH851999 JPD851971:JPD851999 JYZ851971:JYZ851999 KIV851971:KIV851999 KSR851971:KSR851999 LCN851971:LCN851999 LMJ851971:LMJ851999 LWF851971:LWF851999 MGB851971:MGB851999 MPX851971:MPX851999 MZT851971:MZT851999 NJP851971:NJP851999 NTL851971:NTL851999 ODH851971:ODH851999 OND851971:OND851999 OWZ851971:OWZ851999 PGV851971:PGV851999 PQR851971:PQR851999 QAN851971:QAN851999 QKJ851971:QKJ851999 QUF851971:QUF851999 REB851971:REB851999 RNX851971:RNX851999 RXT851971:RXT851999 SHP851971:SHP851999 SRL851971:SRL851999 TBH851971:TBH851999 TLD851971:TLD851999 TUZ851971:TUZ851999 UEV851971:UEV851999 UOR851971:UOR851999 UYN851971:UYN851999 VIJ851971:VIJ851999 VSF851971:VSF851999 WCB851971:WCB851999 WLX851971:WLX851999 WVT851971:WVT851999 L917507:L917535 JH917507:JH917535 TD917507:TD917535 ACZ917507:ACZ917535 AMV917507:AMV917535 AWR917507:AWR917535 BGN917507:BGN917535 BQJ917507:BQJ917535 CAF917507:CAF917535 CKB917507:CKB917535 CTX917507:CTX917535 DDT917507:DDT917535 DNP917507:DNP917535 DXL917507:DXL917535 EHH917507:EHH917535 ERD917507:ERD917535 FAZ917507:FAZ917535 FKV917507:FKV917535 FUR917507:FUR917535 GEN917507:GEN917535 GOJ917507:GOJ917535 GYF917507:GYF917535 HIB917507:HIB917535 HRX917507:HRX917535 IBT917507:IBT917535 ILP917507:ILP917535 IVL917507:IVL917535 JFH917507:JFH917535 JPD917507:JPD917535 JYZ917507:JYZ917535 KIV917507:KIV917535 KSR917507:KSR917535 LCN917507:LCN917535 LMJ917507:LMJ917535 LWF917507:LWF917535 MGB917507:MGB917535 MPX917507:MPX917535 MZT917507:MZT917535 NJP917507:NJP917535 NTL917507:NTL917535 ODH917507:ODH917535 OND917507:OND917535 OWZ917507:OWZ917535 PGV917507:PGV917535 PQR917507:PQR917535 QAN917507:QAN917535 QKJ917507:QKJ917535 QUF917507:QUF917535 REB917507:REB917535 RNX917507:RNX917535 RXT917507:RXT917535 SHP917507:SHP917535 SRL917507:SRL917535 TBH917507:TBH917535 TLD917507:TLD917535 TUZ917507:TUZ917535 UEV917507:UEV917535 UOR917507:UOR917535 UYN917507:UYN917535 VIJ917507:VIJ917535 VSF917507:VSF917535 WCB917507:WCB917535 WLX917507:WLX917535 WVT917507:WVT917535 L983043:L983071 JH983043:JH983071 TD983043:TD983071 ACZ983043:ACZ983071 AMV983043:AMV983071 AWR983043:AWR983071 BGN983043:BGN983071 BQJ983043:BQJ983071 CAF983043:CAF983071 CKB983043:CKB983071 CTX983043:CTX983071 DDT983043:DDT983071 DNP983043:DNP983071 DXL983043:DXL983071 EHH983043:EHH983071 ERD983043:ERD983071 FAZ983043:FAZ983071 FKV983043:FKV983071 FUR983043:FUR983071 GEN983043:GEN983071 GOJ983043:GOJ983071 GYF983043:GYF983071 HIB983043:HIB983071 HRX983043:HRX983071 IBT983043:IBT983071 ILP983043:ILP983071 IVL983043:IVL983071 JFH983043:JFH983071 JPD983043:JPD983071 JYZ983043:JYZ983071 KIV983043:KIV983071 KSR983043:KSR983071 LCN983043:LCN983071 LMJ983043:LMJ983071 LWF983043:LWF983071 MGB983043:MGB983071 MPX983043:MPX983071 MZT983043:MZT983071 NJP983043:NJP983071 NTL983043:NTL983071 ODH983043:ODH983071 OND983043:OND983071 OWZ983043:OWZ983071 PGV983043:PGV983071 PQR983043:PQR983071 QAN983043:QAN983071 QKJ983043:QKJ983071 QUF983043:QUF983071 REB983043:REB983071 RNX983043:RNX983071 RXT983043:RXT983071 SHP983043:SHP983071 SRL983043:SRL983071 TBH983043:TBH983071 TLD983043:TLD983071 TUZ983043:TUZ983071 UEV983043:UEV983071 UOR983043:UOR983071 UYN983043:UYN983071 VIJ983043:VIJ983071 VSF983043:VSF983071 WCB983043:WCB983071 WLX983043:WLX983071 WVT983043:WVT983071 J29:K29 JF29:JG29 TB29:TC29 ACX29:ACY29 AMT29:AMU29 AWP29:AWQ29 BGL29:BGM29 BQH29:BQI29 CAD29:CAE29 CJZ29:CKA29 CTV29:CTW29 DDR29:DDS29 DNN29:DNO29 DXJ29:DXK29 EHF29:EHG29 ERB29:ERC29 FAX29:FAY29 FKT29:FKU29 FUP29:FUQ29 GEL29:GEM29 GOH29:GOI29 GYD29:GYE29 HHZ29:HIA29 HRV29:HRW29 IBR29:IBS29 ILN29:ILO29 IVJ29:IVK29 JFF29:JFG29 JPB29:JPC29 JYX29:JYY29 KIT29:KIU29 KSP29:KSQ29 LCL29:LCM29 LMH29:LMI29 LWD29:LWE29 MFZ29:MGA29 MPV29:MPW29 MZR29:MZS29 NJN29:NJO29 NTJ29:NTK29 ODF29:ODG29 ONB29:ONC29 OWX29:OWY29 PGT29:PGU29 PQP29:PQQ29 QAL29:QAM29 QKH29:QKI29 QUD29:QUE29 RDZ29:REA29 RNV29:RNW29 RXR29:RXS29 SHN29:SHO29 SRJ29:SRK29 TBF29:TBG29 TLB29:TLC29 TUX29:TUY29 UET29:UEU29 UOP29:UOQ29 UYL29:UYM29 VIH29:VII29 VSD29:VSE29 WBZ29:WCA29 WLV29:WLW29 WVR29:WVS29 J65565:K65565 JF65565:JG65565 TB65565:TC65565 ACX65565:ACY65565 AMT65565:AMU65565 AWP65565:AWQ65565 BGL65565:BGM65565 BQH65565:BQI65565 CAD65565:CAE65565 CJZ65565:CKA65565 CTV65565:CTW65565 DDR65565:DDS65565 DNN65565:DNO65565 DXJ65565:DXK65565 EHF65565:EHG65565 ERB65565:ERC65565 FAX65565:FAY65565 FKT65565:FKU65565 FUP65565:FUQ65565 GEL65565:GEM65565 GOH65565:GOI65565 GYD65565:GYE65565 HHZ65565:HIA65565 HRV65565:HRW65565 IBR65565:IBS65565 ILN65565:ILO65565 IVJ65565:IVK65565 JFF65565:JFG65565 JPB65565:JPC65565 JYX65565:JYY65565 KIT65565:KIU65565 KSP65565:KSQ65565 LCL65565:LCM65565 LMH65565:LMI65565 LWD65565:LWE65565 MFZ65565:MGA65565 MPV65565:MPW65565 MZR65565:MZS65565 NJN65565:NJO65565 NTJ65565:NTK65565 ODF65565:ODG65565 ONB65565:ONC65565 OWX65565:OWY65565 PGT65565:PGU65565 PQP65565:PQQ65565 QAL65565:QAM65565 QKH65565:QKI65565 QUD65565:QUE65565 RDZ65565:REA65565 RNV65565:RNW65565 RXR65565:RXS65565 SHN65565:SHO65565 SRJ65565:SRK65565 TBF65565:TBG65565 TLB65565:TLC65565 TUX65565:TUY65565 UET65565:UEU65565 UOP65565:UOQ65565 UYL65565:UYM65565 VIH65565:VII65565 VSD65565:VSE65565 WBZ65565:WCA65565 WLV65565:WLW65565 WVR65565:WVS65565 J131101:K131101 JF131101:JG131101 TB131101:TC131101 ACX131101:ACY131101 AMT131101:AMU131101 AWP131101:AWQ131101 BGL131101:BGM131101 BQH131101:BQI131101 CAD131101:CAE131101 CJZ131101:CKA131101 CTV131101:CTW131101 DDR131101:DDS131101 DNN131101:DNO131101 DXJ131101:DXK131101 EHF131101:EHG131101 ERB131101:ERC131101 FAX131101:FAY131101 FKT131101:FKU131101 FUP131101:FUQ131101 GEL131101:GEM131101 GOH131101:GOI131101 GYD131101:GYE131101 HHZ131101:HIA131101 HRV131101:HRW131101 IBR131101:IBS131101 ILN131101:ILO131101 IVJ131101:IVK131101 JFF131101:JFG131101 JPB131101:JPC131101 JYX131101:JYY131101 KIT131101:KIU131101 KSP131101:KSQ131101 LCL131101:LCM131101 LMH131101:LMI131101 LWD131101:LWE131101 MFZ131101:MGA131101 MPV131101:MPW131101 MZR131101:MZS131101 NJN131101:NJO131101 NTJ131101:NTK131101 ODF131101:ODG131101 ONB131101:ONC131101 OWX131101:OWY131101 PGT131101:PGU131101 PQP131101:PQQ131101 QAL131101:QAM131101 QKH131101:QKI131101 QUD131101:QUE131101 RDZ131101:REA131101 RNV131101:RNW131101 RXR131101:RXS131101 SHN131101:SHO131101 SRJ131101:SRK131101 TBF131101:TBG131101 TLB131101:TLC131101 TUX131101:TUY131101 UET131101:UEU131101 UOP131101:UOQ131101 UYL131101:UYM131101 VIH131101:VII131101 VSD131101:VSE131101 WBZ131101:WCA131101 WLV131101:WLW131101 WVR131101:WVS131101 J196637:K196637 JF196637:JG196637 TB196637:TC196637 ACX196637:ACY196637 AMT196637:AMU196637 AWP196637:AWQ196637 BGL196637:BGM196637 BQH196637:BQI196637 CAD196637:CAE196637 CJZ196637:CKA196637 CTV196637:CTW196637 DDR196637:DDS196637 DNN196637:DNO196637 DXJ196637:DXK196637 EHF196637:EHG196637 ERB196637:ERC196637 FAX196637:FAY196637 FKT196637:FKU196637 FUP196637:FUQ196637 GEL196637:GEM196637 GOH196637:GOI196637 GYD196637:GYE196637 HHZ196637:HIA196637 HRV196637:HRW196637 IBR196637:IBS196637 ILN196637:ILO196637 IVJ196637:IVK196637 JFF196637:JFG196637 JPB196637:JPC196637 JYX196637:JYY196637 KIT196637:KIU196637 KSP196637:KSQ196637 LCL196637:LCM196637 LMH196637:LMI196637 LWD196637:LWE196637 MFZ196637:MGA196637 MPV196637:MPW196637 MZR196637:MZS196637 NJN196637:NJO196637 NTJ196637:NTK196637 ODF196637:ODG196637 ONB196637:ONC196637 OWX196637:OWY196637 PGT196637:PGU196637 PQP196637:PQQ196637 QAL196637:QAM196637 QKH196637:QKI196637 QUD196637:QUE196637 RDZ196637:REA196637 RNV196637:RNW196637 RXR196637:RXS196637 SHN196637:SHO196637 SRJ196637:SRK196637 TBF196637:TBG196637 TLB196637:TLC196637 TUX196637:TUY196637 UET196637:UEU196637 UOP196637:UOQ196637 UYL196637:UYM196637 VIH196637:VII196637 VSD196637:VSE196637 WBZ196637:WCA196637 WLV196637:WLW196637 WVR196637:WVS196637 J262173:K262173 JF262173:JG262173 TB262173:TC262173 ACX262173:ACY262173 AMT262173:AMU262173 AWP262173:AWQ262173 BGL262173:BGM262173 BQH262173:BQI262173 CAD262173:CAE262173 CJZ262173:CKA262173 CTV262173:CTW262173 DDR262173:DDS262173 DNN262173:DNO262173 DXJ262173:DXK262173 EHF262173:EHG262173 ERB262173:ERC262173 FAX262173:FAY262173 FKT262173:FKU262173 FUP262173:FUQ262173 GEL262173:GEM262173 GOH262173:GOI262173 GYD262173:GYE262173 HHZ262173:HIA262173 HRV262173:HRW262173 IBR262173:IBS262173 ILN262173:ILO262173 IVJ262173:IVK262173 JFF262173:JFG262173 JPB262173:JPC262173 JYX262173:JYY262173 KIT262173:KIU262173 KSP262173:KSQ262173 LCL262173:LCM262173 LMH262173:LMI262173 LWD262173:LWE262173 MFZ262173:MGA262173 MPV262173:MPW262173 MZR262173:MZS262173 NJN262173:NJO262173 NTJ262173:NTK262173 ODF262173:ODG262173 ONB262173:ONC262173 OWX262173:OWY262173 PGT262173:PGU262173 PQP262173:PQQ262173 QAL262173:QAM262173 QKH262173:QKI262173 QUD262173:QUE262173 RDZ262173:REA262173 RNV262173:RNW262173 RXR262173:RXS262173 SHN262173:SHO262173 SRJ262173:SRK262173 TBF262173:TBG262173 TLB262173:TLC262173 TUX262173:TUY262173 UET262173:UEU262173 UOP262173:UOQ262173 UYL262173:UYM262173 VIH262173:VII262173 VSD262173:VSE262173 WBZ262173:WCA262173 WLV262173:WLW262173 WVR262173:WVS262173 J327709:K327709 JF327709:JG327709 TB327709:TC327709 ACX327709:ACY327709 AMT327709:AMU327709 AWP327709:AWQ327709 BGL327709:BGM327709 BQH327709:BQI327709 CAD327709:CAE327709 CJZ327709:CKA327709 CTV327709:CTW327709 DDR327709:DDS327709 DNN327709:DNO327709 DXJ327709:DXK327709 EHF327709:EHG327709 ERB327709:ERC327709 FAX327709:FAY327709 FKT327709:FKU327709 FUP327709:FUQ327709 GEL327709:GEM327709 GOH327709:GOI327709 GYD327709:GYE327709 HHZ327709:HIA327709 HRV327709:HRW327709 IBR327709:IBS327709 ILN327709:ILO327709 IVJ327709:IVK327709 JFF327709:JFG327709 JPB327709:JPC327709 JYX327709:JYY327709 KIT327709:KIU327709 KSP327709:KSQ327709 LCL327709:LCM327709 LMH327709:LMI327709 LWD327709:LWE327709 MFZ327709:MGA327709 MPV327709:MPW327709 MZR327709:MZS327709 NJN327709:NJO327709 NTJ327709:NTK327709 ODF327709:ODG327709 ONB327709:ONC327709 OWX327709:OWY327709 PGT327709:PGU327709 PQP327709:PQQ327709 QAL327709:QAM327709 QKH327709:QKI327709 QUD327709:QUE327709 RDZ327709:REA327709 RNV327709:RNW327709 RXR327709:RXS327709 SHN327709:SHO327709 SRJ327709:SRK327709 TBF327709:TBG327709 TLB327709:TLC327709 TUX327709:TUY327709 UET327709:UEU327709 UOP327709:UOQ327709 UYL327709:UYM327709 VIH327709:VII327709 VSD327709:VSE327709 WBZ327709:WCA327709 WLV327709:WLW327709 WVR327709:WVS327709 J393245:K393245 JF393245:JG393245 TB393245:TC393245 ACX393245:ACY393245 AMT393245:AMU393245 AWP393245:AWQ393245 BGL393245:BGM393245 BQH393245:BQI393245 CAD393245:CAE393245 CJZ393245:CKA393245 CTV393245:CTW393245 DDR393245:DDS393245 DNN393245:DNO393245 DXJ393245:DXK393245 EHF393245:EHG393245 ERB393245:ERC393245 FAX393245:FAY393245 FKT393245:FKU393245 FUP393245:FUQ393245 GEL393245:GEM393245 GOH393245:GOI393245 GYD393245:GYE393245 HHZ393245:HIA393245 HRV393245:HRW393245 IBR393245:IBS393245 ILN393245:ILO393245 IVJ393245:IVK393245 JFF393245:JFG393245 JPB393245:JPC393245 JYX393245:JYY393245 KIT393245:KIU393245 KSP393245:KSQ393245 LCL393245:LCM393245 LMH393245:LMI393245 LWD393245:LWE393245 MFZ393245:MGA393245 MPV393245:MPW393245 MZR393245:MZS393245 NJN393245:NJO393245 NTJ393245:NTK393245 ODF393245:ODG393245 ONB393245:ONC393245 OWX393245:OWY393245 PGT393245:PGU393245 PQP393245:PQQ393245 QAL393245:QAM393245 QKH393245:QKI393245 QUD393245:QUE393245 RDZ393245:REA393245 RNV393245:RNW393245 RXR393245:RXS393245 SHN393245:SHO393245 SRJ393245:SRK393245 TBF393245:TBG393245 TLB393245:TLC393245 TUX393245:TUY393245 UET393245:UEU393245 UOP393245:UOQ393245 UYL393245:UYM393245 VIH393245:VII393245 VSD393245:VSE393245 WBZ393245:WCA393245 WLV393245:WLW393245 WVR393245:WVS393245 J458781:K458781 JF458781:JG458781 TB458781:TC458781 ACX458781:ACY458781 AMT458781:AMU458781 AWP458781:AWQ458781 BGL458781:BGM458781 BQH458781:BQI458781 CAD458781:CAE458781 CJZ458781:CKA458781 CTV458781:CTW458781 DDR458781:DDS458781 DNN458781:DNO458781 DXJ458781:DXK458781 EHF458781:EHG458781 ERB458781:ERC458781 FAX458781:FAY458781 FKT458781:FKU458781 FUP458781:FUQ458781 GEL458781:GEM458781 GOH458781:GOI458781 GYD458781:GYE458781 HHZ458781:HIA458781 HRV458781:HRW458781 IBR458781:IBS458781 ILN458781:ILO458781 IVJ458781:IVK458781 JFF458781:JFG458781 JPB458781:JPC458781 JYX458781:JYY458781 KIT458781:KIU458781 KSP458781:KSQ458781 LCL458781:LCM458781 LMH458781:LMI458781 LWD458781:LWE458781 MFZ458781:MGA458781 MPV458781:MPW458781 MZR458781:MZS458781 NJN458781:NJO458781 NTJ458781:NTK458781 ODF458781:ODG458781 ONB458781:ONC458781 OWX458781:OWY458781 PGT458781:PGU458781 PQP458781:PQQ458781 QAL458781:QAM458781 QKH458781:QKI458781 QUD458781:QUE458781 RDZ458781:REA458781 RNV458781:RNW458781 RXR458781:RXS458781 SHN458781:SHO458781 SRJ458781:SRK458781 TBF458781:TBG458781 TLB458781:TLC458781 TUX458781:TUY458781 UET458781:UEU458781 UOP458781:UOQ458781 UYL458781:UYM458781 VIH458781:VII458781 VSD458781:VSE458781 WBZ458781:WCA458781 WLV458781:WLW458781 WVR458781:WVS458781 J524317:K524317 JF524317:JG524317 TB524317:TC524317 ACX524317:ACY524317 AMT524317:AMU524317 AWP524317:AWQ524317 BGL524317:BGM524317 BQH524317:BQI524317 CAD524317:CAE524317 CJZ524317:CKA524317 CTV524317:CTW524317 DDR524317:DDS524317 DNN524317:DNO524317 DXJ524317:DXK524317 EHF524317:EHG524317 ERB524317:ERC524317 FAX524317:FAY524317 FKT524317:FKU524317 FUP524317:FUQ524317 GEL524317:GEM524317 GOH524317:GOI524317 GYD524317:GYE524317 HHZ524317:HIA524317 HRV524317:HRW524317 IBR524317:IBS524317 ILN524317:ILO524317 IVJ524317:IVK524317 JFF524317:JFG524317 JPB524317:JPC524317 JYX524317:JYY524317 KIT524317:KIU524317 KSP524317:KSQ524317 LCL524317:LCM524317 LMH524317:LMI524317 LWD524317:LWE524317 MFZ524317:MGA524317 MPV524317:MPW524317 MZR524317:MZS524317 NJN524317:NJO524317 NTJ524317:NTK524317 ODF524317:ODG524317 ONB524317:ONC524317 OWX524317:OWY524317 PGT524317:PGU524317 PQP524317:PQQ524317 QAL524317:QAM524317 QKH524317:QKI524317 QUD524317:QUE524317 RDZ524317:REA524317 RNV524317:RNW524317 RXR524317:RXS524317 SHN524317:SHO524317 SRJ524317:SRK524317 TBF524317:TBG524317 TLB524317:TLC524317 TUX524317:TUY524317 UET524317:UEU524317 UOP524317:UOQ524317 UYL524317:UYM524317 VIH524317:VII524317 VSD524317:VSE524317 WBZ524317:WCA524317 WLV524317:WLW524317 WVR524317:WVS524317 J589853:K589853 JF589853:JG589853 TB589853:TC589853 ACX589853:ACY589853 AMT589853:AMU589853 AWP589853:AWQ589853 BGL589853:BGM589853 BQH589853:BQI589853 CAD589853:CAE589853 CJZ589853:CKA589853 CTV589853:CTW589853 DDR589853:DDS589853 DNN589853:DNO589853 DXJ589853:DXK589853 EHF589853:EHG589853 ERB589853:ERC589853 FAX589853:FAY589853 FKT589853:FKU589853 FUP589853:FUQ589853 GEL589853:GEM589853 GOH589853:GOI589853 GYD589853:GYE589853 HHZ589853:HIA589853 HRV589853:HRW589853 IBR589853:IBS589853 ILN589853:ILO589853 IVJ589853:IVK589853 JFF589853:JFG589853 JPB589853:JPC589853 JYX589853:JYY589853 KIT589853:KIU589853 KSP589853:KSQ589853 LCL589853:LCM589853 LMH589853:LMI589853 LWD589853:LWE589853 MFZ589853:MGA589853 MPV589853:MPW589853 MZR589853:MZS589853 NJN589853:NJO589853 NTJ589853:NTK589853 ODF589853:ODG589853 ONB589853:ONC589853 OWX589853:OWY589853 PGT589853:PGU589853 PQP589853:PQQ589853 QAL589853:QAM589853 QKH589853:QKI589853 QUD589853:QUE589853 RDZ589853:REA589853 RNV589853:RNW589853 RXR589853:RXS589853 SHN589853:SHO589853 SRJ589853:SRK589853 TBF589853:TBG589853 TLB589853:TLC589853 TUX589853:TUY589853 UET589853:UEU589853 UOP589853:UOQ589853 UYL589853:UYM589853 VIH589853:VII589853 VSD589853:VSE589853 WBZ589853:WCA589853 WLV589853:WLW589853 WVR589853:WVS589853 J655389:K655389 JF655389:JG655389 TB655389:TC655389 ACX655389:ACY655389 AMT655389:AMU655389 AWP655389:AWQ655389 BGL655389:BGM655389 BQH655389:BQI655389 CAD655389:CAE655389 CJZ655389:CKA655389 CTV655389:CTW655389 DDR655389:DDS655389 DNN655389:DNO655389 DXJ655389:DXK655389 EHF655389:EHG655389 ERB655389:ERC655389 FAX655389:FAY655389 FKT655389:FKU655389 FUP655389:FUQ655389 GEL655389:GEM655389 GOH655389:GOI655389 GYD655389:GYE655389 HHZ655389:HIA655389 HRV655389:HRW655389 IBR655389:IBS655389 ILN655389:ILO655389 IVJ655389:IVK655389 JFF655389:JFG655389 JPB655389:JPC655389 JYX655389:JYY655389 KIT655389:KIU655389 KSP655389:KSQ655389 LCL655389:LCM655389 LMH655389:LMI655389 LWD655389:LWE655389 MFZ655389:MGA655389 MPV655389:MPW655389 MZR655389:MZS655389 NJN655389:NJO655389 NTJ655389:NTK655389 ODF655389:ODG655389 ONB655389:ONC655389 OWX655389:OWY655389 PGT655389:PGU655389 PQP655389:PQQ655389 QAL655389:QAM655389 QKH655389:QKI655389 QUD655389:QUE655389 RDZ655389:REA655389 RNV655389:RNW655389 RXR655389:RXS655389 SHN655389:SHO655389 SRJ655389:SRK655389 TBF655389:TBG655389 TLB655389:TLC655389 TUX655389:TUY655389 UET655389:UEU655389 UOP655389:UOQ655389 UYL655389:UYM655389 VIH655389:VII655389 VSD655389:VSE655389 WBZ655389:WCA655389 WLV655389:WLW655389 WVR655389:WVS655389 J720925:K720925 JF720925:JG720925 TB720925:TC720925 ACX720925:ACY720925 AMT720925:AMU720925 AWP720925:AWQ720925 BGL720925:BGM720925 BQH720925:BQI720925 CAD720925:CAE720925 CJZ720925:CKA720925 CTV720925:CTW720925 DDR720925:DDS720925 DNN720925:DNO720925 DXJ720925:DXK720925 EHF720925:EHG720925 ERB720925:ERC720925 FAX720925:FAY720925 FKT720925:FKU720925 FUP720925:FUQ720925 GEL720925:GEM720925 GOH720925:GOI720925 GYD720925:GYE720925 HHZ720925:HIA720925 HRV720925:HRW720925 IBR720925:IBS720925 ILN720925:ILO720925 IVJ720925:IVK720925 JFF720925:JFG720925 JPB720925:JPC720925 JYX720925:JYY720925 KIT720925:KIU720925 KSP720925:KSQ720925 LCL720925:LCM720925 LMH720925:LMI720925 LWD720925:LWE720925 MFZ720925:MGA720925 MPV720925:MPW720925 MZR720925:MZS720925 NJN720925:NJO720925 NTJ720925:NTK720925 ODF720925:ODG720925 ONB720925:ONC720925 OWX720925:OWY720925 PGT720925:PGU720925 PQP720925:PQQ720925 QAL720925:QAM720925 QKH720925:QKI720925 QUD720925:QUE720925 RDZ720925:REA720925 RNV720925:RNW720925 RXR720925:RXS720925 SHN720925:SHO720925 SRJ720925:SRK720925 TBF720925:TBG720925 TLB720925:TLC720925 TUX720925:TUY720925 UET720925:UEU720925 UOP720925:UOQ720925 UYL720925:UYM720925 VIH720925:VII720925 VSD720925:VSE720925 WBZ720925:WCA720925 WLV720925:WLW720925 WVR720925:WVS720925 J786461:K786461 JF786461:JG786461 TB786461:TC786461 ACX786461:ACY786461 AMT786461:AMU786461 AWP786461:AWQ786461 BGL786461:BGM786461 BQH786461:BQI786461 CAD786461:CAE786461 CJZ786461:CKA786461 CTV786461:CTW786461 DDR786461:DDS786461 DNN786461:DNO786461 DXJ786461:DXK786461 EHF786461:EHG786461 ERB786461:ERC786461 FAX786461:FAY786461 FKT786461:FKU786461 FUP786461:FUQ786461 GEL786461:GEM786461 GOH786461:GOI786461 GYD786461:GYE786461 HHZ786461:HIA786461 HRV786461:HRW786461 IBR786461:IBS786461 ILN786461:ILO786461 IVJ786461:IVK786461 JFF786461:JFG786461 JPB786461:JPC786461 JYX786461:JYY786461 KIT786461:KIU786461 KSP786461:KSQ786461 LCL786461:LCM786461 LMH786461:LMI786461 LWD786461:LWE786461 MFZ786461:MGA786461 MPV786461:MPW786461 MZR786461:MZS786461 NJN786461:NJO786461 NTJ786461:NTK786461 ODF786461:ODG786461 ONB786461:ONC786461 OWX786461:OWY786461 PGT786461:PGU786461 PQP786461:PQQ786461 QAL786461:QAM786461 QKH786461:QKI786461 QUD786461:QUE786461 RDZ786461:REA786461 RNV786461:RNW786461 RXR786461:RXS786461 SHN786461:SHO786461 SRJ786461:SRK786461 TBF786461:TBG786461 TLB786461:TLC786461 TUX786461:TUY786461 UET786461:UEU786461 UOP786461:UOQ786461 UYL786461:UYM786461 VIH786461:VII786461 VSD786461:VSE786461 WBZ786461:WCA786461 WLV786461:WLW786461 WVR786461:WVS786461 J851997:K851997 JF851997:JG851997 TB851997:TC851997 ACX851997:ACY851997 AMT851997:AMU851997 AWP851997:AWQ851997 BGL851997:BGM851997 BQH851997:BQI851997 CAD851997:CAE851997 CJZ851997:CKA851997 CTV851997:CTW851997 DDR851997:DDS851997 DNN851997:DNO851997 DXJ851997:DXK851997 EHF851997:EHG851997 ERB851997:ERC851997 FAX851997:FAY851997 FKT851997:FKU851997 FUP851997:FUQ851997 GEL851997:GEM851997 GOH851997:GOI851997 GYD851997:GYE851997 HHZ851997:HIA851997 HRV851997:HRW851997 IBR851997:IBS851997 ILN851997:ILO851997 IVJ851997:IVK851997 JFF851997:JFG851997 JPB851997:JPC851997 JYX851997:JYY851997 KIT851997:KIU851997 KSP851997:KSQ851997 LCL851997:LCM851997 LMH851997:LMI851997 LWD851997:LWE851997 MFZ851997:MGA851997 MPV851997:MPW851997 MZR851997:MZS851997 NJN851997:NJO851997 NTJ851997:NTK851997 ODF851997:ODG851997 ONB851997:ONC851997 OWX851997:OWY851997 PGT851997:PGU851997 PQP851997:PQQ851997 QAL851997:QAM851997 QKH851997:QKI851997 QUD851997:QUE851997 RDZ851997:REA851997 RNV851997:RNW851997 RXR851997:RXS851997 SHN851997:SHO851997 SRJ851997:SRK851997 TBF851997:TBG851997 TLB851997:TLC851997 TUX851997:TUY851997 UET851997:UEU851997 UOP851997:UOQ851997 UYL851997:UYM851997 VIH851997:VII851997 VSD851997:VSE851997 WBZ851997:WCA851997 WLV851997:WLW851997 WVR851997:WVS851997 J917533:K917533 JF917533:JG917533 TB917533:TC917533 ACX917533:ACY917533 AMT917533:AMU917533 AWP917533:AWQ917533 BGL917533:BGM917533 BQH917533:BQI917533 CAD917533:CAE917533 CJZ917533:CKA917533 CTV917533:CTW917533 DDR917533:DDS917533 DNN917533:DNO917533 DXJ917533:DXK917533 EHF917533:EHG917533 ERB917533:ERC917533 FAX917533:FAY917533 FKT917533:FKU917533 FUP917533:FUQ917533 GEL917533:GEM917533 GOH917533:GOI917533 GYD917533:GYE917533 HHZ917533:HIA917533 HRV917533:HRW917533 IBR917533:IBS917533 ILN917533:ILO917533 IVJ917533:IVK917533 JFF917533:JFG917533 JPB917533:JPC917533 JYX917533:JYY917533 KIT917533:KIU917533 KSP917533:KSQ917533 LCL917533:LCM917533 LMH917533:LMI917533 LWD917533:LWE917533 MFZ917533:MGA917533 MPV917533:MPW917533 MZR917533:MZS917533 NJN917533:NJO917533 NTJ917533:NTK917533 ODF917533:ODG917533 ONB917533:ONC917533 OWX917533:OWY917533 PGT917533:PGU917533 PQP917533:PQQ917533 QAL917533:QAM917533 QKH917533:QKI917533 QUD917533:QUE917533 RDZ917533:REA917533 RNV917533:RNW917533 RXR917533:RXS917533 SHN917533:SHO917533 SRJ917533:SRK917533 TBF917533:TBG917533 TLB917533:TLC917533 TUX917533:TUY917533 UET917533:UEU917533 UOP917533:UOQ917533 UYL917533:UYM917533 VIH917533:VII917533 VSD917533:VSE917533 WBZ917533:WCA917533 WLV917533:WLW917533 WVR917533:WVS917533 J983069:K983069 JF983069:JG983069 TB983069:TC983069 ACX983069:ACY983069 AMT983069:AMU983069 AWP983069:AWQ983069 BGL983069:BGM983069 BQH983069:BQI983069 CAD983069:CAE983069 CJZ983069:CKA983069 CTV983069:CTW983069 DDR983069:DDS983069 DNN983069:DNO983069 DXJ983069:DXK983069 EHF983069:EHG983069 ERB983069:ERC983069 FAX983069:FAY983069 FKT983069:FKU983069 FUP983069:FUQ983069 GEL983069:GEM983069 GOH983069:GOI983069 GYD983069:GYE983069 HHZ983069:HIA983069 HRV983069:HRW983069 IBR983069:IBS983069 ILN983069:ILO983069 IVJ983069:IVK983069 JFF983069:JFG983069 JPB983069:JPC983069 JYX983069:JYY983069 KIT983069:KIU983069 KSP983069:KSQ983069 LCL983069:LCM983069 LMH983069:LMI983069 LWD983069:LWE983069 MFZ983069:MGA983069 MPV983069:MPW983069 MZR983069:MZS983069 NJN983069:NJO983069 NTJ983069:NTK983069 ODF983069:ODG983069 ONB983069:ONC983069 OWX983069:OWY983069 PGT983069:PGU983069 PQP983069:PQQ983069 QAL983069:QAM983069 QKH983069:QKI983069 QUD983069:QUE983069 RDZ983069:REA983069 RNV983069:RNW983069 RXR983069:RXS983069 SHN983069:SHO983069 SRJ983069:SRK983069 TBF983069:TBG983069 TLB983069:TLC983069 TUX983069:TUY983069 UET983069:UEU983069 UOP983069:UOQ983069 UYL983069:UYM983069 VIH983069:VII983069 VSD983069:VSE983069 WBZ983069:WCA983069 WLV983069:WLW983069 WVR983069:WVS983069 L33:L59 JH33:JH59 TD33:TD59 ACZ33:ACZ59 AMV33:AMV59 AWR33:AWR59 BGN33:BGN59 BQJ33:BQJ59 CAF33:CAF59 CKB33:CKB59 CTX33:CTX59 DDT33:DDT59 DNP33:DNP59 DXL33:DXL59 EHH33:EHH59 ERD33:ERD59 FAZ33:FAZ59 FKV33:FKV59 FUR33:FUR59 GEN33:GEN59 GOJ33:GOJ59 GYF33:GYF59 HIB33:HIB59 HRX33:HRX59 IBT33:IBT59 ILP33:ILP59 IVL33:IVL59 JFH33:JFH59 JPD33:JPD59 JYZ33:JYZ59 KIV33:KIV59 KSR33:KSR59 LCN33:LCN59 LMJ33:LMJ59 LWF33:LWF59 MGB33:MGB59 MPX33:MPX59 MZT33:MZT59 NJP33:NJP59 NTL33:NTL59 ODH33:ODH59 OND33:OND59 OWZ33:OWZ59 PGV33:PGV59 PQR33:PQR59 QAN33:QAN59 QKJ33:QKJ59 QUF33:QUF59 REB33:REB59 RNX33:RNX59 RXT33:RXT59 SHP33:SHP59 SRL33:SRL59 TBH33:TBH59 TLD33:TLD59 TUZ33:TUZ59 UEV33:UEV59 UOR33:UOR59 UYN33:UYN59 VIJ33:VIJ59 VSF33:VSF59 WCB33:WCB59 WLX33:WLX59 WVT33:WVT59 L65569:L65595 JH65569:JH65595 TD65569:TD65595 ACZ65569:ACZ65595 AMV65569:AMV65595 AWR65569:AWR65595 BGN65569:BGN65595 BQJ65569:BQJ65595 CAF65569:CAF65595 CKB65569:CKB65595 CTX65569:CTX65595 DDT65569:DDT65595 DNP65569:DNP65595 DXL65569:DXL65595 EHH65569:EHH65595 ERD65569:ERD65595 FAZ65569:FAZ65595 FKV65569:FKV65595 FUR65569:FUR65595 GEN65569:GEN65595 GOJ65569:GOJ65595 GYF65569:GYF65595 HIB65569:HIB65595 HRX65569:HRX65595 IBT65569:IBT65595 ILP65569:ILP65595 IVL65569:IVL65595 JFH65569:JFH65595 JPD65569:JPD65595 JYZ65569:JYZ65595 KIV65569:KIV65595 KSR65569:KSR65595 LCN65569:LCN65595 LMJ65569:LMJ65595 LWF65569:LWF65595 MGB65569:MGB65595 MPX65569:MPX65595 MZT65569:MZT65595 NJP65569:NJP65595 NTL65569:NTL65595 ODH65569:ODH65595 OND65569:OND65595 OWZ65569:OWZ65595 PGV65569:PGV65595 PQR65569:PQR65595 QAN65569:QAN65595 QKJ65569:QKJ65595 QUF65569:QUF65595 REB65569:REB65595 RNX65569:RNX65595 RXT65569:RXT65595 SHP65569:SHP65595 SRL65569:SRL65595 TBH65569:TBH65595 TLD65569:TLD65595 TUZ65569:TUZ65595 UEV65569:UEV65595 UOR65569:UOR65595 UYN65569:UYN65595 VIJ65569:VIJ65595 VSF65569:VSF65595 WCB65569:WCB65595 WLX65569:WLX65595 WVT65569:WVT65595 L131105:L131131 JH131105:JH131131 TD131105:TD131131 ACZ131105:ACZ131131 AMV131105:AMV131131 AWR131105:AWR131131 BGN131105:BGN131131 BQJ131105:BQJ131131 CAF131105:CAF131131 CKB131105:CKB131131 CTX131105:CTX131131 DDT131105:DDT131131 DNP131105:DNP131131 DXL131105:DXL131131 EHH131105:EHH131131 ERD131105:ERD131131 FAZ131105:FAZ131131 FKV131105:FKV131131 FUR131105:FUR131131 GEN131105:GEN131131 GOJ131105:GOJ131131 GYF131105:GYF131131 HIB131105:HIB131131 HRX131105:HRX131131 IBT131105:IBT131131 ILP131105:ILP131131 IVL131105:IVL131131 JFH131105:JFH131131 JPD131105:JPD131131 JYZ131105:JYZ131131 KIV131105:KIV131131 KSR131105:KSR131131 LCN131105:LCN131131 LMJ131105:LMJ131131 LWF131105:LWF131131 MGB131105:MGB131131 MPX131105:MPX131131 MZT131105:MZT131131 NJP131105:NJP131131 NTL131105:NTL131131 ODH131105:ODH131131 OND131105:OND131131 OWZ131105:OWZ131131 PGV131105:PGV131131 PQR131105:PQR131131 QAN131105:QAN131131 QKJ131105:QKJ131131 QUF131105:QUF131131 REB131105:REB131131 RNX131105:RNX131131 RXT131105:RXT131131 SHP131105:SHP131131 SRL131105:SRL131131 TBH131105:TBH131131 TLD131105:TLD131131 TUZ131105:TUZ131131 UEV131105:UEV131131 UOR131105:UOR131131 UYN131105:UYN131131 VIJ131105:VIJ131131 VSF131105:VSF131131 WCB131105:WCB131131 WLX131105:WLX131131 WVT131105:WVT131131 L196641:L196667 JH196641:JH196667 TD196641:TD196667 ACZ196641:ACZ196667 AMV196641:AMV196667 AWR196641:AWR196667 BGN196641:BGN196667 BQJ196641:BQJ196667 CAF196641:CAF196667 CKB196641:CKB196667 CTX196641:CTX196667 DDT196641:DDT196667 DNP196641:DNP196667 DXL196641:DXL196667 EHH196641:EHH196667 ERD196641:ERD196667 FAZ196641:FAZ196667 FKV196641:FKV196667 FUR196641:FUR196667 GEN196641:GEN196667 GOJ196641:GOJ196667 GYF196641:GYF196667 HIB196641:HIB196667 HRX196641:HRX196667 IBT196641:IBT196667 ILP196641:ILP196667 IVL196641:IVL196667 JFH196641:JFH196667 JPD196641:JPD196667 JYZ196641:JYZ196667 KIV196641:KIV196667 KSR196641:KSR196667 LCN196641:LCN196667 LMJ196641:LMJ196667 LWF196641:LWF196667 MGB196641:MGB196667 MPX196641:MPX196667 MZT196641:MZT196667 NJP196641:NJP196667 NTL196641:NTL196667 ODH196641:ODH196667 OND196641:OND196667 OWZ196641:OWZ196667 PGV196641:PGV196667 PQR196641:PQR196667 QAN196641:QAN196667 QKJ196641:QKJ196667 QUF196641:QUF196667 REB196641:REB196667 RNX196641:RNX196667 RXT196641:RXT196667 SHP196641:SHP196667 SRL196641:SRL196667 TBH196641:TBH196667 TLD196641:TLD196667 TUZ196641:TUZ196667 UEV196641:UEV196667 UOR196641:UOR196667 UYN196641:UYN196667 VIJ196641:VIJ196667 VSF196641:VSF196667 WCB196641:WCB196667 WLX196641:WLX196667 WVT196641:WVT196667 L262177:L262203 JH262177:JH262203 TD262177:TD262203 ACZ262177:ACZ262203 AMV262177:AMV262203 AWR262177:AWR262203 BGN262177:BGN262203 BQJ262177:BQJ262203 CAF262177:CAF262203 CKB262177:CKB262203 CTX262177:CTX262203 DDT262177:DDT262203 DNP262177:DNP262203 DXL262177:DXL262203 EHH262177:EHH262203 ERD262177:ERD262203 FAZ262177:FAZ262203 FKV262177:FKV262203 FUR262177:FUR262203 GEN262177:GEN262203 GOJ262177:GOJ262203 GYF262177:GYF262203 HIB262177:HIB262203 HRX262177:HRX262203 IBT262177:IBT262203 ILP262177:ILP262203 IVL262177:IVL262203 JFH262177:JFH262203 JPD262177:JPD262203 JYZ262177:JYZ262203 KIV262177:KIV262203 KSR262177:KSR262203 LCN262177:LCN262203 LMJ262177:LMJ262203 LWF262177:LWF262203 MGB262177:MGB262203 MPX262177:MPX262203 MZT262177:MZT262203 NJP262177:NJP262203 NTL262177:NTL262203 ODH262177:ODH262203 OND262177:OND262203 OWZ262177:OWZ262203 PGV262177:PGV262203 PQR262177:PQR262203 QAN262177:QAN262203 QKJ262177:QKJ262203 QUF262177:QUF262203 REB262177:REB262203 RNX262177:RNX262203 RXT262177:RXT262203 SHP262177:SHP262203 SRL262177:SRL262203 TBH262177:TBH262203 TLD262177:TLD262203 TUZ262177:TUZ262203 UEV262177:UEV262203 UOR262177:UOR262203 UYN262177:UYN262203 VIJ262177:VIJ262203 VSF262177:VSF262203 WCB262177:WCB262203 WLX262177:WLX262203 WVT262177:WVT262203 L327713:L327739 JH327713:JH327739 TD327713:TD327739 ACZ327713:ACZ327739 AMV327713:AMV327739 AWR327713:AWR327739 BGN327713:BGN327739 BQJ327713:BQJ327739 CAF327713:CAF327739 CKB327713:CKB327739 CTX327713:CTX327739 DDT327713:DDT327739 DNP327713:DNP327739 DXL327713:DXL327739 EHH327713:EHH327739 ERD327713:ERD327739 FAZ327713:FAZ327739 FKV327713:FKV327739 FUR327713:FUR327739 GEN327713:GEN327739 GOJ327713:GOJ327739 GYF327713:GYF327739 HIB327713:HIB327739 HRX327713:HRX327739 IBT327713:IBT327739 ILP327713:ILP327739 IVL327713:IVL327739 JFH327713:JFH327739 JPD327713:JPD327739 JYZ327713:JYZ327739 KIV327713:KIV327739 KSR327713:KSR327739 LCN327713:LCN327739 LMJ327713:LMJ327739 LWF327713:LWF327739 MGB327713:MGB327739 MPX327713:MPX327739 MZT327713:MZT327739 NJP327713:NJP327739 NTL327713:NTL327739 ODH327713:ODH327739 OND327713:OND327739 OWZ327713:OWZ327739 PGV327713:PGV327739 PQR327713:PQR327739 QAN327713:QAN327739 QKJ327713:QKJ327739 QUF327713:QUF327739 REB327713:REB327739 RNX327713:RNX327739 RXT327713:RXT327739 SHP327713:SHP327739 SRL327713:SRL327739 TBH327713:TBH327739 TLD327713:TLD327739 TUZ327713:TUZ327739 UEV327713:UEV327739 UOR327713:UOR327739 UYN327713:UYN327739 VIJ327713:VIJ327739 VSF327713:VSF327739 WCB327713:WCB327739 WLX327713:WLX327739 WVT327713:WVT327739 L393249:L393275 JH393249:JH393275 TD393249:TD393275 ACZ393249:ACZ393275 AMV393249:AMV393275 AWR393249:AWR393275 BGN393249:BGN393275 BQJ393249:BQJ393275 CAF393249:CAF393275 CKB393249:CKB393275 CTX393249:CTX393275 DDT393249:DDT393275 DNP393249:DNP393275 DXL393249:DXL393275 EHH393249:EHH393275 ERD393249:ERD393275 FAZ393249:FAZ393275 FKV393249:FKV393275 FUR393249:FUR393275 GEN393249:GEN393275 GOJ393249:GOJ393275 GYF393249:GYF393275 HIB393249:HIB393275 HRX393249:HRX393275 IBT393249:IBT393275 ILP393249:ILP393275 IVL393249:IVL393275 JFH393249:JFH393275 JPD393249:JPD393275 JYZ393249:JYZ393275 KIV393249:KIV393275 KSR393249:KSR393275 LCN393249:LCN393275 LMJ393249:LMJ393275 LWF393249:LWF393275 MGB393249:MGB393275 MPX393249:MPX393275 MZT393249:MZT393275 NJP393249:NJP393275 NTL393249:NTL393275 ODH393249:ODH393275 OND393249:OND393275 OWZ393249:OWZ393275 PGV393249:PGV393275 PQR393249:PQR393275 QAN393249:QAN393275 QKJ393249:QKJ393275 QUF393249:QUF393275 REB393249:REB393275 RNX393249:RNX393275 RXT393249:RXT393275 SHP393249:SHP393275 SRL393249:SRL393275 TBH393249:TBH393275 TLD393249:TLD393275 TUZ393249:TUZ393275 UEV393249:UEV393275 UOR393249:UOR393275 UYN393249:UYN393275 VIJ393249:VIJ393275 VSF393249:VSF393275 WCB393249:WCB393275 WLX393249:WLX393275 WVT393249:WVT393275 L458785:L458811 JH458785:JH458811 TD458785:TD458811 ACZ458785:ACZ458811 AMV458785:AMV458811 AWR458785:AWR458811 BGN458785:BGN458811 BQJ458785:BQJ458811 CAF458785:CAF458811 CKB458785:CKB458811 CTX458785:CTX458811 DDT458785:DDT458811 DNP458785:DNP458811 DXL458785:DXL458811 EHH458785:EHH458811 ERD458785:ERD458811 FAZ458785:FAZ458811 FKV458785:FKV458811 FUR458785:FUR458811 GEN458785:GEN458811 GOJ458785:GOJ458811 GYF458785:GYF458811 HIB458785:HIB458811 HRX458785:HRX458811 IBT458785:IBT458811 ILP458785:ILP458811 IVL458785:IVL458811 JFH458785:JFH458811 JPD458785:JPD458811 JYZ458785:JYZ458811 KIV458785:KIV458811 KSR458785:KSR458811 LCN458785:LCN458811 LMJ458785:LMJ458811 LWF458785:LWF458811 MGB458785:MGB458811 MPX458785:MPX458811 MZT458785:MZT458811 NJP458785:NJP458811 NTL458785:NTL458811 ODH458785:ODH458811 OND458785:OND458811 OWZ458785:OWZ458811 PGV458785:PGV458811 PQR458785:PQR458811 QAN458785:QAN458811 QKJ458785:QKJ458811 QUF458785:QUF458811 REB458785:REB458811 RNX458785:RNX458811 RXT458785:RXT458811 SHP458785:SHP458811 SRL458785:SRL458811 TBH458785:TBH458811 TLD458785:TLD458811 TUZ458785:TUZ458811 UEV458785:UEV458811 UOR458785:UOR458811 UYN458785:UYN458811 VIJ458785:VIJ458811 VSF458785:VSF458811 WCB458785:WCB458811 WLX458785:WLX458811 WVT458785:WVT458811 L524321:L524347 JH524321:JH524347 TD524321:TD524347 ACZ524321:ACZ524347 AMV524321:AMV524347 AWR524321:AWR524347 BGN524321:BGN524347 BQJ524321:BQJ524347 CAF524321:CAF524347 CKB524321:CKB524347 CTX524321:CTX524347 DDT524321:DDT524347 DNP524321:DNP524347 DXL524321:DXL524347 EHH524321:EHH524347 ERD524321:ERD524347 FAZ524321:FAZ524347 FKV524321:FKV524347 FUR524321:FUR524347 GEN524321:GEN524347 GOJ524321:GOJ524347 GYF524321:GYF524347 HIB524321:HIB524347 HRX524321:HRX524347 IBT524321:IBT524347 ILP524321:ILP524347 IVL524321:IVL524347 JFH524321:JFH524347 JPD524321:JPD524347 JYZ524321:JYZ524347 KIV524321:KIV524347 KSR524321:KSR524347 LCN524321:LCN524347 LMJ524321:LMJ524347 LWF524321:LWF524347 MGB524321:MGB524347 MPX524321:MPX524347 MZT524321:MZT524347 NJP524321:NJP524347 NTL524321:NTL524347 ODH524321:ODH524347 OND524321:OND524347 OWZ524321:OWZ524347 PGV524321:PGV524347 PQR524321:PQR524347 QAN524321:QAN524347 QKJ524321:QKJ524347 QUF524321:QUF524347 REB524321:REB524347 RNX524321:RNX524347 RXT524321:RXT524347 SHP524321:SHP524347 SRL524321:SRL524347 TBH524321:TBH524347 TLD524321:TLD524347 TUZ524321:TUZ524347 UEV524321:UEV524347 UOR524321:UOR524347 UYN524321:UYN524347 VIJ524321:VIJ524347 VSF524321:VSF524347 WCB524321:WCB524347 WLX524321:WLX524347 WVT524321:WVT524347 L589857:L589883 JH589857:JH589883 TD589857:TD589883 ACZ589857:ACZ589883 AMV589857:AMV589883 AWR589857:AWR589883 BGN589857:BGN589883 BQJ589857:BQJ589883 CAF589857:CAF589883 CKB589857:CKB589883 CTX589857:CTX589883 DDT589857:DDT589883 DNP589857:DNP589883 DXL589857:DXL589883 EHH589857:EHH589883 ERD589857:ERD589883 FAZ589857:FAZ589883 FKV589857:FKV589883 FUR589857:FUR589883 GEN589857:GEN589883 GOJ589857:GOJ589883 GYF589857:GYF589883 HIB589857:HIB589883 HRX589857:HRX589883 IBT589857:IBT589883 ILP589857:ILP589883 IVL589857:IVL589883 JFH589857:JFH589883 JPD589857:JPD589883 JYZ589857:JYZ589883 KIV589857:KIV589883 KSR589857:KSR589883 LCN589857:LCN589883 LMJ589857:LMJ589883 LWF589857:LWF589883 MGB589857:MGB589883 MPX589857:MPX589883 MZT589857:MZT589883 NJP589857:NJP589883 NTL589857:NTL589883 ODH589857:ODH589883 OND589857:OND589883 OWZ589857:OWZ589883 PGV589857:PGV589883 PQR589857:PQR589883 QAN589857:QAN589883 QKJ589857:QKJ589883 QUF589857:QUF589883 REB589857:REB589883 RNX589857:RNX589883 RXT589857:RXT589883 SHP589857:SHP589883 SRL589857:SRL589883 TBH589857:TBH589883 TLD589857:TLD589883 TUZ589857:TUZ589883 UEV589857:UEV589883 UOR589857:UOR589883 UYN589857:UYN589883 VIJ589857:VIJ589883 VSF589857:VSF589883 WCB589857:WCB589883 WLX589857:WLX589883 WVT589857:WVT589883 L655393:L655419 JH655393:JH655419 TD655393:TD655419 ACZ655393:ACZ655419 AMV655393:AMV655419 AWR655393:AWR655419 BGN655393:BGN655419 BQJ655393:BQJ655419 CAF655393:CAF655419 CKB655393:CKB655419 CTX655393:CTX655419 DDT655393:DDT655419 DNP655393:DNP655419 DXL655393:DXL655419 EHH655393:EHH655419 ERD655393:ERD655419 FAZ655393:FAZ655419 FKV655393:FKV655419 FUR655393:FUR655419 GEN655393:GEN655419 GOJ655393:GOJ655419 GYF655393:GYF655419 HIB655393:HIB655419 HRX655393:HRX655419 IBT655393:IBT655419 ILP655393:ILP655419 IVL655393:IVL655419 JFH655393:JFH655419 JPD655393:JPD655419 JYZ655393:JYZ655419 KIV655393:KIV655419 KSR655393:KSR655419 LCN655393:LCN655419 LMJ655393:LMJ655419 LWF655393:LWF655419 MGB655393:MGB655419 MPX655393:MPX655419 MZT655393:MZT655419 NJP655393:NJP655419 NTL655393:NTL655419 ODH655393:ODH655419 OND655393:OND655419 OWZ655393:OWZ655419 PGV655393:PGV655419 PQR655393:PQR655419 QAN655393:QAN655419 QKJ655393:QKJ655419 QUF655393:QUF655419 REB655393:REB655419 RNX655393:RNX655419 RXT655393:RXT655419 SHP655393:SHP655419 SRL655393:SRL655419 TBH655393:TBH655419 TLD655393:TLD655419 TUZ655393:TUZ655419 UEV655393:UEV655419 UOR655393:UOR655419 UYN655393:UYN655419 VIJ655393:VIJ655419 VSF655393:VSF655419 WCB655393:WCB655419 WLX655393:WLX655419 WVT655393:WVT655419 L720929:L720955 JH720929:JH720955 TD720929:TD720955 ACZ720929:ACZ720955 AMV720929:AMV720955 AWR720929:AWR720955 BGN720929:BGN720955 BQJ720929:BQJ720955 CAF720929:CAF720955 CKB720929:CKB720955 CTX720929:CTX720955 DDT720929:DDT720955 DNP720929:DNP720955 DXL720929:DXL720955 EHH720929:EHH720955 ERD720929:ERD720955 FAZ720929:FAZ720955 FKV720929:FKV720955 FUR720929:FUR720955 GEN720929:GEN720955 GOJ720929:GOJ720955 GYF720929:GYF720955 HIB720929:HIB720955 HRX720929:HRX720955 IBT720929:IBT720955 ILP720929:ILP720955 IVL720929:IVL720955 JFH720929:JFH720955 JPD720929:JPD720955 JYZ720929:JYZ720955 KIV720929:KIV720955 KSR720929:KSR720955 LCN720929:LCN720955 LMJ720929:LMJ720955 LWF720929:LWF720955 MGB720929:MGB720955 MPX720929:MPX720955 MZT720929:MZT720955 NJP720929:NJP720955 NTL720929:NTL720955 ODH720929:ODH720955 OND720929:OND720955 OWZ720929:OWZ720955 PGV720929:PGV720955 PQR720929:PQR720955 QAN720929:QAN720955 QKJ720929:QKJ720955 QUF720929:QUF720955 REB720929:REB720955 RNX720929:RNX720955 RXT720929:RXT720955 SHP720929:SHP720955 SRL720929:SRL720955 TBH720929:TBH720955 TLD720929:TLD720955 TUZ720929:TUZ720955 UEV720929:UEV720955 UOR720929:UOR720955 UYN720929:UYN720955 VIJ720929:VIJ720955 VSF720929:VSF720955 WCB720929:WCB720955 WLX720929:WLX720955 WVT720929:WVT720955 L786465:L786491 JH786465:JH786491 TD786465:TD786491 ACZ786465:ACZ786491 AMV786465:AMV786491 AWR786465:AWR786491 BGN786465:BGN786491 BQJ786465:BQJ786491 CAF786465:CAF786491 CKB786465:CKB786491 CTX786465:CTX786491 DDT786465:DDT786491 DNP786465:DNP786491 DXL786465:DXL786491 EHH786465:EHH786491 ERD786465:ERD786491 FAZ786465:FAZ786491 FKV786465:FKV786491 FUR786465:FUR786491 GEN786465:GEN786491 GOJ786465:GOJ786491 GYF786465:GYF786491 HIB786465:HIB786491 HRX786465:HRX786491 IBT786465:IBT786491 ILP786465:ILP786491 IVL786465:IVL786491 JFH786465:JFH786491 JPD786465:JPD786491 JYZ786465:JYZ786491 KIV786465:KIV786491 KSR786465:KSR786491 LCN786465:LCN786491 LMJ786465:LMJ786491 LWF786465:LWF786491 MGB786465:MGB786491 MPX786465:MPX786491 MZT786465:MZT786491 NJP786465:NJP786491 NTL786465:NTL786491 ODH786465:ODH786491 OND786465:OND786491 OWZ786465:OWZ786491 PGV786465:PGV786491 PQR786465:PQR786491 QAN786465:QAN786491 QKJ786465:QKJ786491 QUF786465:QUF786491 REB786465:REB786491 RNX786465:RNX786491 RXT786465:RXT786491 SHP786465:SHP786491 SRL786465:SRL786491 TBH786465:TBH786491 TLD786465:TLD786491 TUZ786465:TUZ786491 UEV786465:UEV786491 UOR786465:UOR786491 UYN786465:UYN786491 VIJ786465:VIJ786491 VSF786465:VSF786491 WCB786465:WCB786491 WLX786465:WLX786491 WVT786465:WVT786491 L852001:L852027 JH852001:JH852027 TD852001:TD852027 ACZ852001:ACZ852027 AMV852001:AMV852027 AWR852001:AWR852027 BGN852001:BGN852027 BQJ852001:BQJ852027 CAF852001:CAF852027 CKB852001:CKB852027 CTX852001:CTX852027 DDT852001:DDT852027 DNP852001:DNP852027 DXL852001:DXL852027 EHH852001:EHH852027 ERD852001:ERD852027 FAZ852001:FAZ852027 FKV852001:FKV852027 FUR852001:FUR852027 GEN852001:GEN852027 GOJ852001:GOJ852027 GYF852001:GYF852027 HIB852001:HIB852027 HRX852001:HRX852027 IBT852001:IBT852027 ILP852001:ILP852027 IVL852001:IVL852027 JFH852001:JFH852027 JPD852001:JPD852027 JYZ852001:JYZ852027 KIV852001:KIV852027 KSR852001:KSR852027 LCN852001:LCN852027 LMJ852001:LMJ852027 LWF852001:LWF852027 MGB852001:MGB852027 MPX852001:MPX852027 MZT852001:MZT852027 NJP852001:NJP852027 NTL852001:NTL852027 ODH852001:ODH852027 OND852001:OND852027 OWZ852001:OWZ852027 PGV852001:PGV852027 PQR852001:PQR852027 QAN852001:QAN852027 QKJ852001:QKJ852027 QUF852001:QUF852027 REB852001:REB852027 RNX852001:RNX852027 RXT852001:RXT852027 SHP852001:SHP852027 SRL852001:SRL852027 TBH852001:TBH852027 TLD852001:TLD852027 TUZ852001:TUZ852027 UEV852001:UEV852027 UOR852001:UOR852027 UYN852001:UYN852027 VIJ852001:VIJ852027 VSF852001:VSF852027 WCB852001:WCB852027 WLX852001:WLX852027 WVT852001:WVT852027 L917537:L917563 JH917537:JH917563 TD917537:TD917563 ACZ917537:ACZ917563 AMV917537:AMV917563 AWR917537:AWR917563 BGN917537:BGN917563 BQJ917537:BQJ917563 CAF917537:CAF917563 CKB917537:CKB917563 CTX917537:CTX917563 DDT917537:DDT917563 DNP917537:DNP917563 DXL917537:DXL917563 EHH917537:EHH917563 ERD917537:ERD917563 FAZ917537:FAZ917563 FKV917537:FKV917563 FUR917537:FUR917563 GEN917537:GEN917563 GOJ917537:GOJ917563 GYF917537:GYF917563 HIB917537:HIB917563 HRX917537:HRX917563 IBT917537:IBT917563 ILP917537:ILP917563 IVL917537:IVL917563 JFH917537:JFH917563 JPD917537:JPD917563 JYZ917537:JYZ917563 KIV917537:KIV917563 KSR917537:KSR917563 LCN917537:LCN917563 LMJ917537:LMJ917563 LWF917537:LWF917563 MGB917537:MGB917563 MPX917537:MPX917563 MZT917537:MZT917563 NJP917537:NJP917563 NTL917537:NTL917563 ODH917537:ODH917563 OND917537:OND917563 OWZ917537:OWZ917563 PGV917537:PGV917563 PQR917537:PQR917563 QAN917537:QAN917563 QKJ917537:QKJ917563 QUF917537:QUF917563 REB917537:REB917563 RNX917537:RNX917563 RXT917537:RXT917563 SHP917537:SHP917563 SRL917537:SRL917563 TBH917537:TBH917563 TLD917537:TLD917563 TUZ917537:TUZ917563 UEV917537:UEV917563 UOR917537:UOR917563 UYN917537:UYN917563 VIJ917537:VIJ917563 VSF917537:VSF917563 WCB917537:WCB917563 WLX917537:WLX917563 WVT917537:WVT917563 L983073:L983099 JH983073:JH983099 TD983073:TD983099 ACZ983073:ACZ983099 AMV983073:AMV983099 AWR983073:AWR983099 BGN983073:BGN983099 BQJ983073:BQJ983099 CAF983073:CAF983099 CKB983073:CKB983099 CTX983073:CTX983099 DDT983073:DDT983099 DNP983073:DNP983099 DXL983073:DXL983099 EHH983073:EHH983099 ERD983073:ERD983099 FAZ983073:FAZ983099 FKV983073:FKV983099 FUR983073:FUR983099 GEN983073:GEN983099 GOJ983073:GOJ983099 GYF983073:GYF983099 HIB983073:HIB983099 HRX983073:HRX983099 IBT983073:IBT983099 ILP983073:ILP983099 IVL983073:IVL983099 JFH983073:JFH983099 JPD983073:JPD983099 JYZ983073:JYZ983099 KIV983073:KIV983099 KSR983073:KSR983099 LCN983073:LCN983099 LMJ983073:LMJ983099 LWF983073:LWF983099 MGB983073:MGB983099 MPX983073:MPX983099 MZT983073:MZT983099 NJP983073:NJP983099 NTL983073:NTL983099 ODH983073:ODH983099 OND983073:OND983099 OWZ983073:OWZ983099 PGV983073:PGV983099 PQR983073:PQR983099 QAN983073:QAN983099 QKJ983073:QKJ983099 QUF983073:QUF983099 REB983073:REB983099 RNX983073:RNX983099 RXT983073:RXT983099 SHP983073:SHP983099 SRL983073:SRL983099 TBH983073:TBH983099 TLD983073:TLD983099 TUZ983073:TUZ983099 UEV983073:UEV983099 UOR983073:UOR983099 UYN983073:UYN983099 VIJ983073:VIJ983099 VSF983073:VSF983099 WCB983073:WCB983099 WLX983073:WLX983099 WVT983073:WVT983099 L61:L100 JH61:JH100 TD61:TD100 ACZ61:ACZ100 AMV61:AMV100 AWR61:AWR100 BGN61:BGN100 BQJ61:BQJ100 CAF61:CAF100 CKB61:CKB100 CTX61:CTX100 DDT61:DDT100 DNP61:DNP100 DXL61:DXL100 EHH61:EHH100 ERD61:ERD100 FAZ61:FAZ100 FKV61:FKV100 FUR61:FUR100 GEN61:GEN100 GOJ61:GOJ100 GYF61:GYF100 HIB61:HIB100 HRX61:HRX100 IBT61:IBT100 ILP61:ILP100 IVL61:IVL100 JFH61:JFH100 JPD61:JPD100 JYZ61:JYZ100 KIV61:KIV100 KSR61:KSR100 LCN61:LCN100 LMJ61:LMJ100 LWF61:LWF100 MGB61:MGB100 MPX61:MPX100 MZT61:MZT100 NJP61:NJP100 NTL61:NTL100 ODH61:ODH100 OND61:OND100 OWZ61:OWZ100 PGV61:PGV100 PQR61:PQR100 QAN61:QAN100 QKJ61:QKJ100 QUF61:QUF100 REB61:REB100 RNX61:RNX100 RXT61:RXT100 SHP61:SHP100 SRL61:SRL100 TBH61:TBH100 TLD61:TLD100 TUZ61:TUZ100 UEV61:UEV100 UOR61:UOR100 UYN61:UYN100 VIJ61:VIJ100 VSF61:VSF100 WCB61:WCB100 WLX61:WLX100 WVT61:WVT100 L65597:L65636 JH65597:JH65636 TD65597:TD65636 ACZ65597:ACZ65636 AMV65597:AMV65636 AWR65597:AWR65636 BGN65597:BGN65636 BQJ65597:BQJ65636 CAF65597:CAF65636 CKB65597:CKB65636 CTX65597:CTX65636 DDT65597:DDT65636 DNP65597:DNP65636 DXL65597:DXL65636 EHH65597:EHH65636 ERD65597:ERD65636 FAZ65597:FAZ65636 FKV65597:FKV65636 FUR65597:FUR65636 GEN65597:GEN65636 GOJ65597:GOJ65636 GYF65597:GYF65636 HIB65597:HIB65636 HRX65597:HRX65636 IBT65597:IBT65636 ILP65597:ILP65636 IVL65597:IVL65636 JFH65597:JFH65636 JPD65597:JPD65636 JYZ65597:JYZ65636 KIV65597:KIV65636 KSR65597:KSR65636 LCN65597:LCN65636 LMJ65597:LMJ65636 LWF65597:LWF65636 MGB65597:MGB65636 MPX65597:MPX65636 MZT65597:MZT65636 NJP65597:NJP65636 NTL65597:NTL65636 ODH65597:ODH65636 OND65597:OND65636 OWZ65597:OWZ65636 PGV65597:PGV65636 PQR65597:PQR65636 QAN65597:QAN65636 QKJ65597:QKJ65636 QUF65597:QUF65636 REB65597:REB65636 RNX65597:RNX65636 RXT65597:RXT65636 SHP65597:SHP65636 SRL65597:SRL65636 TBH65597:TBH65636 TLD65597:TLD65636 TUZ65597:TUZ65636 UEV65597:UEV65636 UOR65597:UOR65636 UYN65597:UYN65636 VIJ65597:VIJ65636 VSF65597:VSF65636 WCB65597:WCB65636 WLX65597:WLX65636 WVT65597:WVT65636 L131133:L131172 JH131133:JH131172 TD131133:TD131172 ACZ131133:ACZ131172 AMV131133:AMV131172 AWR131133:AWR131172 BGN131133:BGN131172 BQJ131133:BQJ131172 CAF131133:CAF131172 CKB131133:CKB131172 CTX131133:CTX131172 DDT131133:DDT131172 DNP131133:DNP131172 DXL131133:DXL131172 EHH131133:EHH131172 ERD131133:ERD131172 FAZ131133:FAZ131172 FKV131133:FKV131172 FUR131133:FUR131172 GEN131133:GEN131172 GOJ131133:GOJ131172 GYF131133:GYF131172 HIB131133:HIB131172 HRX131133:HRX131172 IBT131133:IBT131172 ILP131133:ILP131172 IVL131133:IVL131172 JFH131133:JFH131172 JPD131133:JPD131172 JYZ131133:JYZ131172 KIV131133:KIV131172 KSR131133:KSR131172 LCN131133:LCN131172 LMJ131133:LMJ131172 LWF131133:LWF131172 MGB131133:MGB131172 MPX131133:MPX131172 MZT131133:MZT131172 NJP131133:NJP131172 NTL131133:NTL131172 ODH131133:ODH131172 OND131133:OND131172 OWZ131133:OWZ131172 PGV131133:PGV131172 PQR131133:PQR131172 QAN131133:QAN131172 QKJ131133:QKJ131172 QUF131133:QUF131172 REB131133:REB131172 RNX131133:RNX131172 RXT131133:RXT131172 SHP131133:SHP131172 SRL131133:SRL131172 TBH131133:TBH131172 TLD131133:TLD131172 TUZ131133:TUZ131172 UEV131133:UEV131172 UOR131133:UOR131172 UYN131133:UYN131172 VIJ131133:VIJ131172 VSF131133:VSF131172 WCB131133:WCB131172 WLX131133:WLX131172 WVT131133:WVT131172 L196669:L196708 JH196669:JH196708 TD196669:TD196708 ACZ196669:ACZ196708 AMV196669:AMV196708 AWR196669:AWR196708 BGN196669:BGN196708 BQJ196669:BQJ196708 CAF196669:CAF196708 CKB196669:CKB196708 CTX196669:CTX196708 DDT196669:DDT196708 DNP196669:DNP196708 DXL196669:DXL196708 EHH196669:EHH196708 ERD196669:ERD196708 FAZ196669:FAZ196708 FKV196669:FKV196708 FUR196669:FUR196708 GEN196669:GEN196708 GOJ196669:GOJ196708 GYF196669:GYF196708 HIB196669:HIB196708 HRX196669:HRX196708 IBT196669:IBT196708 ILP196669:ILP196708 IVL196669:IVL196708 JFH196669:JFH196708 JPD196669:JPD196708 JYZ196669:JYZ196708 KIV196669:KIV196708 KSR196669:KSR196708 LCN196669:LCN196708 LMJ196669:LMJ196708 LWF196669:LWF196708 MGB196669:MGB196708 MPX196669:MPX196708 MZT196669:MZT196708 NJP196669:NJP196708 NTL196669:NTL196708 ODH196669:ODH196708 OND196669:OND196708 OWZ196669:OWZ196708 PGV196669:PGV196708 PQR196669:PQR196708 QAN196669:QAN196708 QKJ196669:QKJ196708 QUF196669:QUF196708 REB196669:REB196708 RNX196669:RNX196708 RXT196669:RXT196708 SHP196669:SHP196708 SRL196669:SRL196708 TBH196669:TBH196708 TLD196669:TLD196708 TUZ196669:TUZ196708 UEV196669:UEV196708 UOR196669:UOR196708 UYN196669:UYN196708 VIJ196669:VIJ196708 VSF196669:VSF196708 WCB196669:WCB196708 WLX196669:WLX196708 WVT196669:WVT196708 L262205:L262244 JH262205:JH262244 TD262205:TD262244 ACZ262205:ACZ262244 AMV262205:AMV262244 AWR262205:AWR262244 BGN262205:BGN262244 BQJ262205:BQJ262244 CAF262205:CAF262244 CKB262205:CKB262244 CTX262205:CTX262244 DDT262205:DDT262244 DNP262205:DNP262244 DXL262205:DXL262244 EHH262205:EHH262244 ERD262205:ERD262244 FAZ262205:FAZ262244 FKV262205:FKV262244 FUR262205:FUR262244 GEN262205:GEN262244 GOJ262205:GOJ262244 GYF262205:GYF262244 HIB262205:HIB262244 HRX262205:HRX262244 IBT262205:IBT262244 ILP262205:ILP262244 IVL262205:IVL262244 JFH262205:JFH262244 JPD262205:JPD262244 JYZ262205:JYZ262244 KIV262205:KIV262244 KSR262205:KSR262244 LCN262205:LCN262244 LMJ262205:LMJ262244 LWF262205:LWF262244 MGB262205:MGB262244 MPX262205:MPX262244 MZT262205:MZT262244 NJP262205:NJP262244 NTL262205:NTL262244 ODH262205:ODH262244 OND262205:OND262244 OWZ262205:OWZ262244 PGV262205:PGV262244 PQR262205:PQR262244 QAN262205:QAN262244 QKJ262205:QKJ262244 QUF262205:QUF262244 REB262205:REB262244 RNX262205:RNX262244 RXT262205:RXT262244 SHP262205:SHP262244 SRL262205:SRL262244 TBH262205:TBH262244 TLD262205:TLD262244 TUZ262205:TUZ262244 UEV262205:UEV262244 UOR262205:UOR262244 UYN262205:UYN262244 VIJ262205:VIJ262244 VSF262205:VSF262244 WCB262205:WCB262244 WLX262205:WLX262244 WVT262205:WVT262244 L327741:L327780 JH327741:JH327780 TD327741:TD327780 ACZ327741:ACZ327780 AMV327741:AMV327780 AWR327741:AWR327780 BGN327741:BGN327780 BQJ327741:BQJ327780 CAF327741:CAF327780 CKB327741:CKB327780 CTX327741:CTX327780 DDT327741:DDT327780 DNP327741:DNP327780 DXL327741:DXL327780 EHH327741:EHH327780 ERD327741:ERD327780 FAZ327741:FAZ327780 FKV327741:FKV327780 FUR327741:FUR327780 GEN327741:GEN327780 GOJ327741:GOJ327780 GYF327741:GYF327780 HIB327741:HIB327780 HRX327741:HRX327780 IBT327741:IBT327780 ILP327741:ILP327780 IVL327741:IVL327780 JFH327741:JFH327780 JPD327741:JPD327780 JYZ327741:JYZ327780 KIV327741:KIV327780 KSR327741:KSR327780 LCN327741:LCN327780 LMJ327741:LMJ327780 LWF327741:LWF327780 MGB327741:MGB327780 MPX327741:MPX327780 MZT327741:MZT327780 NJP327741:NJP327780 NTL327741:NTL327780 ODH327741:ODH327780 OND327741:OND327780 OWZ327741:OWZ327780 PGV327741:PGV327780 PQR327741:PQR327780 QAN327741:QAN327780 QKJ327741:QKJ327780 QUF327741:QUF327780 REB327741:REB327780 RNX327741:RNX327780 RXT327741:RXT327780 SHP327741:SHP327780 SRL327741:SRL327780 TBH327741:TBH327780 TLD327741:TLD327780 TUZ327741:TUZ327780 UEV327741:UEV327780 UOR327741:UOR327780 UYN327741:UYN327780 VIJ327741:VIJ327780 VSF327741:VSF327780 WCB327741:WCB327780 WLX327741:WLX327780 WVT327741:WVT327780 L393277:L393316 JH393277:JH393316 TD393277:TD393316 ACZ393277:ACZ393316 AMV393277:AMV393316 AWR393277:AWR393316 BGN393277:BGN393316 BQJ393277:BQJ393316 CAF393277:CAF393316 CKB393277:CKB393316 CTX393277:CTX393316 DDT393277:DDT393316 DNP393277:DNP393316 DXL393277:DXL393316 EHH393277:EHH393316 ERD393277:ERD393316 FAZ393277:FAZ393316 FKV393277:FKV393316 FUR393277:FUR393316 GEN393277:GEN393316 GOJ393277:GOJ393316 GYF393277:GYF393316 HIB393277:HIB393316 HRX393277:HRX393316 IBT393277:IBT393316 ILP393277:ILP393316 IVL393277:IVL393316 JFH393277:JFH393316 JPD393277:JPD393316 JYZ393277:JYZ393316 KIV393277:KIV393316 KSR393277:KSR393316 LCN393277:LCN393316 LMJ393277:LMJ393316 LWF393277:LWF393316 MGB393277:MGB393316 MPX393277:MPX393316 MZT393277:MZT393316 NJP393277:NJP393316 NTL393277:NTL393316 ODH393277:ODH393316 OND393277:OND393316 OWZ393277:OWZ393316 PGV393277:PGV393316 PQR393277:PQR393316 QAN393277:QAN393316 QKJ393277:QKJ393316 QUF393277:QUF393316 REB393277:REB393316 RNX393277:RNX393316 RXT393277:RXT393316 SHP393277:SHP393316 SRL393277:SRL393316 TBH393277:TBH393316 TLD393277:TLD393316 TUZ393277:TUZ393316 UEV393277:UEV393316 UOR393277:UOR393316 UYN393277:UYN393316 VIJ393277:VIJ393316 VSF393277:VSF393316 WCB393277:WCB393316 WLX393277:WLX393316 WVT393277:WVT393316 L458813:L458852 JH458813:JH458852 TD458813:TD458852 ACZ458813:ACZ458852 AMV458813:AMV458852 AWR458813:AWR458852 BGN458813:BGN458852 BQJ458813:BQJ458852 CAF458813:CAF458852 CKB458813:CKB458852 CTX458813:CTX458852 DDT458813:DDT458852 DNP458813:DNP458852 DXL458813:DXL458852 EHH458813:EHH458852 ERD458813:ERD458852 FAZ458813:FAZ458852 FKV458813:FKV458852 FUR458813:FUR458852 GEN458813:GEN458852 GOJ458813:GOJ458852 GYF458813:GYF458852 HIB458813:HIB458852 HRX458813:HRX458852 IBT458813:IBT458852 ILP458813:ILP458852 IVL458813:IVL458852 JFH458813:JFH458852 JPD458813:JPD458852 JYZ458813:JYZ458852 KIV458813:KIV458852 KSR458813:KSR458852 LCN458813:LCN458852 LMJ458813:LMJ458852 LWF458813:LWF458852 MGB458813:MGB458852 MPX458813:MPX458852 MZT458813:MZT458852 NJP458813:NJP458852 NTL458813:NTL458852 ODH458813:ODH458852 OND458813:OND458852 OWZ458813:OWZ458852 PGV458813:PGV458852 PQR458813:PQR458852 QAN458813:QAN458852 QKJ458813:QKJ458852 QUF458813:QUF458852 REB458813:REB458852 RNX458813:RNX458852 RXT458813:RXT458852 SHP458813:SHP458852 SRL458813:SRL458852 TBH458813:TBH458852 TLD458813:TLD458852 TUZ458813:TUZ458852 UEV458813:UEV458852 UOR458813:UOR458852 UYN458813:UYN458852 VIJ458813:VIJ458852 VSF458813:VSF458852 WCB458813:WCB458852 WLX458813:WLX458852 WVT458813:WVT458852 L524349:L524388 JH524349:JH524388 TD524349:TD524388 ACZ524349:ACZ524388 AMV524349:AMV524388 AWR524349:AWR524388 BGN524349:BGN524388 BQJ524349:BQJ524388 CAF524349:CAF524388 CKB524349:CKB524388 CTX524349:CTX524388 DDT524349:DDT524388 DNP524349:DNP524388 DXL524349:DXL524388 EHH524349:EHH524388 ERD524349:ERD524388 FAZ524349:FAZ524388 FKV524349:FKV524388 FUR524349:FUR524388 GEN524349:GEN524388 GOJ524349:GOJ524388 GYF524349:GYF524388 HIB524349:HIB524388 HRX524349:HRX524388 IBT524349:IBT524388 ILP524349:ILP524388 IVL524349:IVL524388 JFH524349:JFH524388 JPD524349:JPD524388 JYZ524349:JYZ524388 KIV524349:KIV524388 KSR524349:KSR524388 LCN524349:LCN524388 LMJ524349:LMJ524388 LWF524349:LWF524388 MGB524349:MGB524388 MPX524349:MPX524388 MZT524349:MZT524388 NJP524349:NJP524388 NTL524349:NTL524388 ODH524349:ODH524388 OND524349:OND524388 OWZ524349:OWZ524388 PGV524349:PGV524388 PQR524349:PQR524388 QAN524349:QAN524388 QKJ524349:QKJ524388 QUF524349:QUF524388 REB524349:REB524388 RNX524349:RNX524388 RXT524349:RXT524388 SHP524349:SHP524388 SRL524349:SRL524388 TBH524349:TBH524388 TLD524349:TLD524388 TUZ524349:TUZ524388 UEV524349:UEV524388 UOR524349:UOR524388 UYN524349:UYN524388 VIJ524349:VIJ524388 VSF524349:VSF524388 WCB524349:WCB524388 WLX524349:WLX524388 WVT524349:WVT524388 L589885:L589924 JH589885:JH589924 TD589885:TD589924 ACZ589885:ACZ589924 AMV589885:AMV589924 AWR589885:AWR589924 BGN589885:BGN589924 BQJ589885:BQJ589924 CAF589885:CAF589924 CKB589885:CKB589924 CTX589885:CTX589924 DDT589885:DDT589924 DNP589885:DNP589924 DXL589885:DXL589924 EHH589885:EHH589924 ERD589885:ERD589924 FAZ589885:FAZ589924 FKV589885:FKV589924 FUR589885:FUR589924 GEN589885:GEN589924 GOJ589885:GOJ589924 GYF589885:GYF589924 HIB589885:HIB589924 HRX589885:HRX589924 IBT589885:IBT589924 ILP589885:ILP589924 IVL589885:IVL589924 JFH589885:JFH589924 JPD589885:JPD589924 JYZ589885:JYZ589924 KIV589885:KIV589924 KSR589885:KSR589924 LCN589885:LCN589924 LMJ589885:LMJ589924 LWF589885:LWF589924 MGB589885:MGB589924 MPX589885:MPX589924 MZT589885:MZT589924 NJP589885:NJP589924 NTL589885:NTL589924 ODH589885:ODH589924 OND589885:OND589924 OWZ589885:OWZ589924 PGV589885:PGV589924 PQR589885:PQR589924 QAN589885:QAN589924 QKJ589885:QKJ589924 QUF589885:QUF589924 REB589885:REB589924 RNX589885:RNX589924 RXT589885:RXT589924 SHP589885:SHP589924 SRL589885:SRL589924 TBH589885:TBH589924 TLD589885:TLD589924 TUZ589885:TUZ589924 UEV589885:UEV589924 UOR589885:UOR589924 UYN589885:UYN589924 VIJ589885:VIJ589924 VSF589885:VSF589924 WCB589885:WCB589924 WLX589885:WLX589924 WVT589885:WVT589924 L655421:L655460 JH655421:JH655460 TD655421:TD655460 ACZ655421:ACZ655460 AMV655421:AMV655460 AWR655421:AWR655460 BGN655421:BGN655460 BQJ655421:BQJ655460 CAF655421:CAF655460 CKB655421:CKB655460 CTX655421:CTX655460 DDT655421:DDT655460 DNP655421:DNP655460 DXL655421:DXL655460 EHH655421:EHH655460 ERD655421:ERD655460 FAZ655421:FAZ655460 FKV655421:FKV655460 FUR655421:FUR655460 GEN655421:GEN655460 GOJ655421:GOJ655460 GYF655421:GYF655460 HIB655421:HIB655460 HRX655421:HRX655460 IBT655421:IBT655460 ILP655421:ILP655460 IVL655421:IVL655460 JFH655421:JFH655460 JPD655421:JPD655460 JYZ655421:JYZ655460 KIV655421:KIV655460 KSR655421:KSR655460 LCN655421:LCN655460 LMJ655421:LMJ655460 LWF655421:LWF655460 MGB655421:MGB655460 MPX655421:MPX655460 MZT655421:MZT655460 NJP655421:NJP655460 NTL655421:NTL655460 ODH655421:ODH655460 OND655421:OND655460 OWZ655421:OWZ655460 PGV655421:PGV655460 PQR655421:PQR655460 QAN655421:QAN655460 QKJ655421:QKJ655460 QUF655421:QUF655460 REB655421:REB655460 RNX655421:RNX655460 RXT655421:RXT655460 SHP655421:SHP655460 SRL655421:SRL655460 TBH655421:TBH655460 TLD655421:TLD655460 TUZ655421:TUZ655460 UEV655421:UEV655460 UOR655421:UOR655460 UYN655421:UYN655460 VIJ655421:VIJ655460 VSF655421:VSF655460 WCB655421:WCB655460 WLX655421:WLX655460 WVT655421:WVT655460 L720957:L720996 JH720957:JH720996 TD720957:TD720996 ACZ720957:ACZ720996 AMV720957:AMV720996 AWR720957:AWR720996 BGN720957:BGN720996 BQJ720957:BQJ720996 CAF720957:CAF720996 CKB720957:CKB720996 CTX720957:CTX720996 DDT720957:DDT720996 DNP720957:DNP720996 DXL720957:DXL720996 EHH720957:EHH720996 ERD720957:ERD720996 FAZ720957:FAZ720996 FKV720957:FKV720996 FUR720957:FUR720996 GEN720957:GEN720996 GOJ720957:GOJ720996 GYF720957:GYF720996 HIB720957:HIB720996 HRX720957:HRX720996 IBT720957:IBT720996 ILP720957:ILP720996 IVL720957:IVL720996 JFH720957:JFH720996 JPD720957:JPD720996 JYZ720957:JYZ720996 KIV720957:KIV720996 KSR720957:KSR720996 LCN720957:LCN720996 LMJ720957:LMJ720996 LWF720957:LWF720996 MGB720957:MGB720996 MPX720957:MPX720996 MZT720957:MZT720996 NJP720957:NJP720996 NTL720957:NTL720996 ODH720957:ODH720996 OND720957:OND720996 OWZ720957:OWZ720996 PGV720957:PGV720996 PQR720957:PQR720996 QAN720957:QAN720996 QKJ720957:QKJ720996 QUF720957:QUF720996 REB720957:REB720996 RNX720957:RNX720996 RXT720957:RXT720996 SHP720957:SHP720996 SRL720957:SRL720996 TBH720957:TBH720996 TLD720957:TLD720996 TUZ720957:TUZ720996 UEV720957:UEV720996 UOR720957:UOR720996 UYN720957:UYN720996 VIJ720957:VIJ720996 VSF720957:VSF720996 WCB720957:WCB720996 WLX720957:WLX720996 WVT720957:WVT720996 L786493:L786532 JH786493:JH786532 TD786493:TD786532 ACZ786493:ACZ786532 AMV786493:AMV786532 AWR786493:AWR786532 BGN786493:BGN786532 BQJ786493:BQJ786532 CAF786493:CAF786532 CKB786493:CKB786532 CTX786493:CTX786532 DDT786493:DDT786532 DNP786493:DNP786532 DXL786493:DXL786532 EHH786493:EHH786532 ERD786493:ERD786532 FAZ786493:FAZ786532 FKV786493:FKV786532 FUR786493:FUR786532 GEN786493:GEN786532 GOJ786493:GOJ786532 GYF786493:GYF786532 HIB786493:HIB786532 HRX786493:HRX786532 IBT786493:IBT786532 ILP786493:ILP786532 IVL786493:IVL786532 JFH786493:JFH786532 JPD786493:JPD786532 JYZ786493:JYZ786532 KIV786493:KIV786532 KSR786493:KSR786532 LCN786493:LCN786532 LMJ786493:LMJ786532 LWF786493:LWF786532 MGB786493:MGB786532 MPX786493:MPX786532 MZT786493:MZT786532 NJP786493:NJP786532 NTL786493:NTL786532 ODH786493:ODH786532 OND786493:OND786532 OWZ786493:OWZ786532 PGV786493:PGV786532 PQR786493:PQR786532 QAN786493:QAN786532 QKJ786493:QKJ786532 QUF786493:QUF786532 REB786493:REB786532 RNX786493:RNX786532 RXT786493:RXT786532 SHP786493:SHP786532 SRL786493:SRL786532 TBH786493:TBH786532 TLD786493:TLD786532 TUZ786493:TUZ786532 UEV786493:UEV786532 UOR786493:UOR786532 UYN786493:UYN786532 VIJ786493:VIJ786532 VSF786493:VSF786532 WCB786493:WCB786532 WLX786493:WLX786532 WVT786493:WVT786532 L852029:L852068 JH852029:JH852068 TD852029:TD852068 ACZ852029:ACZ852068 AMV852029:AMV852068 AWR852029:AWR852068 BGN852029:BGN852068 BQJ852029:BQJ852068 CAF852029:CAF852068 CKB852029:CKB852068 CTX852029:CTX852068 DDT852029:DDT852068 DNP852029:DNP852068 DXL852029:DXL852068 EHH852029:EHH852068 ERD852029:ERD852068 FAZ852029:FAZ852068 FKV852029:FKV852068 FUR852029:FUR852068 GEN852029:GEN852068 GOJ852029:GOJ852068 GYF852029:GYF852068 HIB852029:HIB852068 HRX852029:HRX852068 IBT852029:IBT852068 ILP852029:ILP852068 IVL852029:IVL852068 JFH852029:JFH852068 JPD852029:JPD852068 JYZ852029:JYZ852068 KIV852029:KIV852068 KSR852029:KSR852068 LCN852029:LCN852068 LMJ852029:LMJ852068 LWF852029:LWF852068 MGB852029:MGB852068 MPX852029:MPX852068 MZT852029:MZT852068 NJP852029:NJP852068 NTL852029:NTL852068 ODH852029:ODH852068 OND852029:OND852068 OWZ852029:OWZ852068 PGV852029:PGV852068 PQR852029:PQR852068 QAN852029:QAN852068 QKJ852029:QKJ852068 QUF852029:QUF852068 REB852029:REB852068 RNX852029:RNX852068 RXT852029:RXT852068 SHP852029:SHP852068 SRL852029:SRL852068 TBH852029:TBH852068 TLD852029:TLD852068 TUZ852029:TUZ852068 UEV852029:UEV852068 UOR852029:UOR852068 UYN852029:UYN852068 VIJ852029:VIJ852068 VSF852029:VSF852068 WCB852029:WCB852068 WLX852029:WLX852068 WVT852029:WVT852068 L917565:L917604 JH917565:JH917604 TD917565:TD917604 ACZ917565:ACZ917604 AMV917565:AMV917604 AWR917565:AWR917604 BGN917565:BGN917604 BQJ917565:BQJ917604 CAF917565:CAF917604 CKB917565:CKB917604 CTX917565:CTX917604 DDT917565:DDT917604 DNP917565:DNP917604 DXL917565:DXL917604 EHH917565:EHH917604 ERD917565:ERD917604 FAZ917565:FAZ917604 FKV917565:FKV917604 FUR917565:FUR917604 GEN917565:GEN917604 GOJ917565:GOJ917604 GYF917565:GYF917604 HIB917565:HIB917604 HRX917565:HRX917604 IBT917565:IBT917604 ILP917565:ILP917604 IVL917565:IVL917604 JFH917565:JFH917604 JPD917565:JPD917604 JYZ917565:JYZ917604 KIV917565:KIV917604 KSR917565:KSR917604 LCN917565:LCN917604 LMJ917565:LMJ917604 LWF917565:LWF917604 MGB917565:MGB917604 MPX917565:MPX917604 MZT917565:MZT917604 NJP917565:NJP917604 NTL917565:NTL917604 ODH917565:ODH917604 OND917565:OND917604 OWZ917565:OWZ917604 PGV917565:PGV917604 PQR917565:PQR917604 QAN917565:QAN917604 QKJ917565:QKJ917604 QUF917565:QUF917604 REB917565:REB917604 RNX917565:RNX917604 RXT917565:RXT917604 SHP917565:SHP917604 SRL917565:SRL917604 TBH917565:TBH917604 TLD917565:TLD917604 TUZ917565:TUZ917604 UEV917565:UEV917604 UOR917565:UOR917604 UYN917565:UYN917604 VIJ917565:VIJ917604 VSF917565:VSF917604 WCB917565:WCB917604 WLX917565:WLX917604 WVT917565:WVT917604 L983101:L983140 JH983101:JH983140 TD983101:TD983140 ACZ983101:ACZ983140 AMV983101:AMV983140 AWR983101:AWR983140 BGN983101:BGN983140 BQJ983101:BQJ983140 CAF983101:CAF983140 CKB983101:CKB983140 CTX983101:CTX983140 DDT983101:DDT983140 DNP983101:DNP983140 DXL983101:DXL983140 EHH983101:EHH983140 ERD983101:ERD983140 FAZ983101:FAZ983140 FKV983101:FKV983140 FUR983101:FUR983140 GEN983101:GEN983140 GOJ983101:GOJ983140 GYF983101:GYF983140 HIB983101:HIB983140 HRX983101:HRX983140 IBT983101:IBT983140 ILP983101:ILP983140 IVL983101:IVL983140 JFH983101:JFH983140 JPD983101:JPD983140 JYZ983101:JYZ983140 KIV983101:KIV983140 KSR983101:KSR983140 LCN983101:LCN983140 LMJ983101:LMJ983140 LWF983101:LWF983140 MGB983101:MGB983140 MPX983101:MPX983140 MZT983101:MZT983140 NJP983101:NJP983140 NTL983101:NTL983140 ODH983101:ODH983140 OND983101:OND983140 OWZ983101:OWZ983140 PGV983101:PGV983140 PQR983101:PQR983140 QAN983101:QAN983140 QKJ983101:QKJ983140 QUF983101:QUF983140 REB983101:REB983140 RNX983101:RNX983140 RXT983101:RXT983140 SHP983101:SHP983140 SRL983101:SRL983140 TBH983101:TBH983140 TLD983101:TLD983140 TUZ983101:TUZ983140 UEV983101:UEV983140 UOR983101:UOR983140 UYN983101:UYN983140 VIJ983101:VIJ983140 VSF983101:VSF983140 WCB983101:WCB983140 WLX983101:WLX983140 WVT983101:WVT983140">
      <formula1>0</formula1>
    </dataValidation>
    <dataValidation imeMode="off" allowBlank="1" showInputMessage="1" showErrorMessage="1" promptTitle="設置者名" prompt="専用水道の設置者名のみを入力。_x000a_国の設置する専用水道の場合は、「国の施設」欄に1を入力してください。" sqref="C3:C59 IY3:IY59 SU3:SU59 ACQ3:ACQ59 AMM3:AMM59 AWI3:AWI59 BGE3:BGE59 BQA3:BQA59 BZW3:BZW59 CJS3:CJS59 CTO3:CTO59 DDK3:DDK59 DNG3:DNG59 DXC3:DXC59 EGY3:EGY59 EQU3:EQU59 FAQ3:FAQ59 FKM3:FKM59 FUI3:FUI59 GEE3:GEE59 GOA3:GOA59 GXW3:GXW59 HHS3:HHS59 HRO3:HRO59 IBK3:IBK59 ILG3:ILG59 IVC3:IVC59 JEY3:JEY59 JOU3:JOU59 JYQ3:JYQ59 KIM3:KIM59 KSI3:KSI59 LCE3:LCE59 LMA3:LMA59 LVW3:LVW59 MFS3:MFS59 MPO3:MPO59 MZK3:MZK59 NJG3:NJG59 NTC3:NTC59 OCY3:OCY59 OMU3:OMU59 OWQ3:OWQ59 PGM3:PGM59 PQI3:PQI59 QAE3:QAE59 QKA3:QKA59 QTW3:QTW59 RDS3:RDS59 RNO3:RNO59 RXK3:RXK59 SHG3:SHG59 SRC3:SRC59 TAY3:TAY59 TKU3:TKU59 TUQ3:TUQ59 UEM3:UEM59 UOI3:UOI59 UYE3:UYE59 VIA3:VIA59 VRW3:VRW59 WBS3:WBS59 WLO3:WLO59 WVK3:WVK59 C65539:C65595 IY65539:IY65595 SU65539:SU65595 ACQ65539:ACQ65595 AMM65539:AMM65595 AWI65539:AWI65595 BGE65539:BGE65595 BQA65539:BQA65595 BZW65539:BZW65595 CJS65539:CJS65595 CTO65539:CTO65595 DDK65539:DDK65595 DNG65539:DNG65595 DXC65539:DXC65595 EGY65539:EGY65595 EQU65539:EQU65595 FAQ65539:FAQ65595 FKM65539:FKM65595 FUI65539:FUI65595 GEE65539:GEE65595 GOA65539:GOA65595 GXW65539:GXW65595 HHS65539:HHS65595 HRO65539:HRO65595 IBK65539:IBK65595 ILG65539:ILG65595 IVC65539:IVC65595 JEY65539:JEY65595 JOU65539:JOU65595 JYQ65539:JYQ65595 KIM65539:KIM65595 KSI65539:KSI65595 LCE65539:LCE65595 LMA65539:LMA65595 LVW65539:LVW65595 MFS65539:MFS65595 MPO65539:MPO65595 MZK65539:MZK65595 NJG65539:NJG65595 NTC65539:NTC65595 OCY65539:OCY65595 OMU65539:OMU65595 OWQ65539:OWQ65595 PGM65539:PGM65595 PQI65539:PQI65595 QAE65539:QAE65595 QKA65539:QKA65595 QTW65539:QTW65595 RDS65539:RDS65595 RNO65539:RNO65595 RXK65539:RXK65595 SHG65539:SHG65595 SRC65539:SRC65595 TAY65539:TAY65595 TKU65539:TKU65595 TUQ65539:TUQ65595 UEM65539:UEM65595 UOI65539:UOI65595 UYE65539:UYE65595 VIA65539:VIA65595 VRW65539:VRW65595 WBS65539:WBS65595 WLO65539:WLO65595 WVK65539:WVK65595 C131075:C131131 IY131075:IY131131 SU131075:SU131131 ACQ131075:ACQ131131 AMM131075:AMM131131 AWI131075:AWI131131 BGE131075:BGE131131 BQA131075:BQA131131 BZW131075:BZW131131 CJS131075:CJS131131 CTO131075:CTO131131 DDK131075:DDK131131 DNG131075:DNG131131 DXC131075:DXC131131 EGY131075:EGY131131 EQU131075:EQU131131 FAQ131075:FAQ131131 FKM131075:FKM131131 FUI131075:FUI131131 GEE131075:GEE131131 GOA131075:GOA131131 GXW131075:GXW131131 HHS131075:HHS131131 HRO131075:HRO131131 IBK131075:IBK131131 ILG131075:ILG131131 IVC131075:IVC131131 JEY131075:JEY131131 JOU131075:JOU131131 JYQ131075:JYQ131131 KIM131075:KIM131131 KSI131075:KSI131131 LCE131075:LCE131131 LMA131075:LMA131131 LVW131075:LVW131131 MFS131075:MFS131131 MPO131075:MPO131131 MZK131075:MZK131131 NJG131075:NJG131131 NTC131075:NTC131131 OCY131075:OCY131131 OMU131075:OMU131131 OWQ131075:OWQ131131 PGM131075:PGM131131 PQI131075:PQI131131 QAE131075:QAE131131 QKA131075:QKA131131 QTW131075:QTW131131 RDS131075:RDS131131 RNO131075:RNO131131 RXK131075:RXK131131 SHG131075:SHG131131 SRC131075:SRC131131 TAY131075:TAY131131 TKU131075:TKU131131 TUQ131075:TUQ131131 UEM131075:UEM131131 UOI131075:UOI131131 UYE131075:UYE131131 VIA131075:VIA131131 VRW131075:VRW131131 WBS131075:WBS131131 WLO131075:WLO131131 WVK131075:WVK131131 C196611:C196667 IY196611:IY196667 SU196611:SU196667 ACQ196611:ACQ196667 AMM196611:AMM196667 AWI196611:AWI196667 BGE196611:BGE196667 BQA196611:BQA196667 BZW196611:BZW196667 CJS196611:CJS196667 CTO196611:CTO196667 DDK196611:DDK196667 DNG196611:DNG196667 DXC196611:DXC196667 EGY196611:EGY196667 EQU196611:EQU196667 FAQ196611:FAQ196667 FKM196611:FKM196667 FUI196611:FUI196667 GEE196611:GEE196667 GOA196611:GOA196667 GXW196611:GXW196667 HHS196611:HHS196667 HRO196611:HRO196667 IBK196611:IBK196667 ILG196611:ILG196667 IVC196611:IVC196667 JEY196611:JEY196667 JOU196611:JOU196667 JYQ196611:JYQ196667 KIM196611:KIM196667 KSI196611:KSI196667 LCE196611:LCE196667 LMA196611:LMA196667 LVW196611:LVW196667 MFS196611:MFS196667 MPO196611:MPO196667 MZK196611:MZK196667 NJG196611:NJG196667 NTC196611:NTC196667 OCY196611:OCY196667 OMU196611:OMU196667 OWQ196611:OWQ196667 PGM196611:PGM196667 PQI196611:PQI196667 QAE196611:QAE196667 QKA196611:QKA196667 QTW196611:QTW196667 RDS196611:RDS196667 RNO196611:RNO196667 RXK196611:RXK196667 SHG196611:SHG196667 SRC196611:SRC196667 TAY196611:TAY196667 TKU196611:TKU196667 TUQ196611:TUQ196667 UEM196611:UEM196667 UOI196611:UOI196667 UYE196611:UYE196667 VIA196611:VIA196667 VRW196611:VRW196667 WBS196611:WBS196667 WLO196611:WLO196667 WVK196611:WVK196667 C262147:C262203 IY262147:IY262203 SU262147:SU262203 ACQ262147:ACQ262203 AMM262147:AMM262203 AWI262147:AWI262203 BGE262147:BGE262203 BQA262147:BQA262203 BZW262147:BZW262203 CJS262147:CJS262203 CTO262147:CTO262203 DDK262147:DDK262203 DNG262147:DNG262203 DXC262147:DXC262203 EGY262147:EGY262203 EQU262147:EQU262203 FAQ262147:FAQ262203 FKM262147:FKM262203 FUI262147:FUI262203 GEE262147:GEE262203 GOA262147:GOA262203 GXW262147:GXW262203 HHS262147:HHS262203 HRO262147:HRO262203 IBK262147:IBK262203 ILG262147:ILG262203 IVC262147:IVC262203 JEY262147:JEY262203 JOU262147:JOU262203 JYQ262147:JYQ262203 KIM262147:KIM262203 KSI262147:KSI262203 LCE262147:LCE262203 LMA262147:LMA262203 LVW262147:LVW262203 MFS262147:MFS262203 MPO262147:MPO262203 MZK262147:MZK262203 NJG262147:NJG262203 NTC262147:NTC262203 OCY262147:OCY262203 OMU262147:OMU262203 OWQ262147:OWQ262203 PGM262147:PGM262203 PQI262147:PQI262203 QAE262147:QAE262203 QKA262147:QKA262203 QTW262147:QTW262203 RDS262147:RDS262203 RNO262147:RNO262203 RXK262147:RXK262203 SHG262147:SHG262203 SRC262147:SRC262203 TAY262147:TAY262203 TKU262147:TKU262203 TUQ262147:TUQ262203 UEM262147:UEM262203 UOI262147:UOI262203 UYE262147:UYE262203 VIA262147:VIA262203 VRW262147:VRW262203 WBS262147:WBS262203 WLO262147:WLO262203 WVK262147:WVK262203 C327683:C327739 IY327683:IY327739 SU327683:SU327739 ACQ327683:ACQ327739 AMM327683:AMM327739 AWI327683:AWI327739 BGE327683:BGE327739 BQA327683:BQA327739 BZW327683:BZW327739 CJS327683:CJS327739 CTO327683:CTO327739 DDK327683:DDK327739 DNG327683:DNG327739 DXC327683:DXC327739 EGY327683:EGY327739 EQU327683:EQU327739 FAQ327683:FAQ327739 FKM327683:FKM327739 FUI327683:FUI327739 GEE327683:GEE327739 GOA327683:GOA327739 GXW327683:GXW327739 HHS327683:HHS327739 HRO327683:HRO327739 IBK327683:IBK327739 ILG327683:ILG327739 IVC327683:IVC327739 JEY327683:JEY327739 JOU327683:JOU327739 JYQ327683:JYQ327739 KIM327683:KIM327739 KSI327683:KSI327739 LCE327683:LCE327739 LMA327683:LMA327739 LVW327683:LVW327739 MFS327683:MFS327739 MPO327683:MPO327739 MZK327683:MZK327739 NJG327683:NJG327739 NTC327683:NTC327739 OCY327683:OCY327739 OMU327683:OMU327739 OWQ327683:OWQ327739 PGM327683:PGM327739 PQI327683:PQI327739 QAE327683:QAE327739 QKA327683:QKA327739 QTW327683:QTW327739 RDS327683:RDS327739 RNO327683:RNO327739 RXK327683:RXK327739 SHG327683:SHG327739 SRC327683:SRC327739 TAY327683:TAY327739 TKU327683:TKU327739 TUQ327683:TUQ327739 UEM327683:UEM327739 UOI327683:UOI327739 UYE327683:UYE327739 VIA327683:VIA327739 VRW327683:VRW327739 WBS327683:WBS327739 WLO327683:WLO327739 WVK327683:WVK327739 C393219:C393275 IY393219:IY393275 SU393219:SU393275 ACQ393219:ACQ393275 AMM393219:AMM393275 AWI393219:AWI393275 BGE393219:BGE393275 BQA393219:BQA393275 BZW393219:BZW393275 CJS393219:CJS393275 CTO393219:CTO393275 DDK393219:DDK393275 DNG393219:DNG393275 DXC393219:DXC393275 EGY393219:EGY393275 EQU393219:EQU393275 FAQ393219:FAQ393275 FKM393219:FKM393275 FUI393219:FUI393275 GEE393219:GEE393275 GOA393219:GOA393275 GXW393219:GXW393275 HHS393219:HHS393275 HRO393219:HRO393275 IBK393219:IBK393275 ILG393219:ILG393275 IVC393219:IVC393275 JEY393219:JEY393275 JOU393219:JOU393275 JYQ393219:JYQ393275 KIM393219:KIM393275 KSI393219:KSI393275 LCE393219:LCE393275 LMA393219:LMA393275 LVW393219:LVW393275 MFS393219:MFS393275 MPO393219:MPO393275 MZK393219:MZK393275 NJG393219:NJG393275 NTC393219:NTC393275 OCY393219:OCY393275 OMU393219:OMU393275 OWQ393219:OWQ393275 PGM393219:PGM393275 PQI393219:PQI393275 QAE393219:QAE393275 QKA393219:QKA393275 QTW393219:QTW393275 RDS393219:RDS393275 RNO393219:RNO393275 RXK393219:RXK393275 SHG393219:SHG393275 SRC393219:SRC393275 TAY393219:TAY393275 TKU393219:TKU393275 TUQ393219:TUQ393275 UEM393219:UEM393275 UOI393219:UOI393275 UYE393219:UYE393275 VIA393219:VIA393275 VRW393219:VRW393275 WBS393219:WBS393275 WLO393219:WLO393275 WVK393219:WVK393275 C458755:C458811 IY458755:IY458811 SU458755:SU458811 ACQ458755:ACQ458811 AMM458755:AMM458811 AWI458755:AWI458811 BGE458755:BGE458811 BQA458755:BQA458811 BZW458755:BZW458811 CJS458755:CJS458811 CTO458755:CTO458811 DDK458755:DDK458811 DNG458755:DNG458811 DXC458755:DXC458811 EGY458755:EGY458811 EQU458755:EQU458811 FAQ458755:FAQ458811 FKM458755:FKM458811 FUI458755:FUI458811 GEE458755:GEE458811 GOA458755:GOA458811 GXW458755:GXW458811 HHS458755:HHS458811 HRO458755:HRO458811 IBK458755:IBK458811 ILG458755:ILG458811 IVC458755:IVC458811 JEY458755:JEY458811 JOU458755:JOU458811 JYQ458755:JYQ458811 KIM458755:KIM458811 KSI458755:KSI458811 LCE458755:LCE458811 LMA458755:LMA458811 LVW458755:LVW458811 MFS458755:MFS458811 MPO458755:MPO458811 MZK458755:MZK458811 NJG458755:NJG458811 NTC458755:NTC458811 OCY458755:OCY458811 OMU458755:OMU458811 OWQ458755:OWQ458811 PGM458755:PGM458811 PQI458755:PQI458811 QAE458755:QAE458811 QKA458755:QKA458811 QTW458755:QTW458811 RDS458755:RDS458811 RNO458755:RNO458811 RXK458755:RXK458811 SHG458755:SHG458811 SRC458755:SRC458811 TAY458755:TAY458811 TKU458755:TKU458811 TUQ458755:TUQ458811 UEM458755:UEM458811 UOI458755:UOI458811 UYE458755:UYE458811 VIA458755:VIA458811 VRW458755:VRW458811 WBS458755:WBS458811 WLO458755:WLO458811 WVK458755:WVK458811 C524291:C524347 IY524291:IY524347 SU524291:SU524347 ACQ524291:ACQ524347 AMM524291:AMM524347 AWI524291:AWI524347 BGE524291:BGE524347 BQA524291:BQA524347 BZW524291:BZW524347 CJS524291:CJS524347 CTO524291:CTO524347 DDK524291:DDK524347 DNG524291:DNG524347 DXC524291:DXC524347 EGY524291:EGY524347 EQU524291:EQU524347 FAQ524291:FAQ524347 FKM524291:FKM524347 FUI524291:FUI524347 GEE524291:GEE524347 GOA524291:GOA524347 GXW524291:GXW524347 HHS524291:HHS524347 HRO524291:HRO524347 IBK524291:IBK524347 ILG524291:ILG524347 IVC524291:IVC524347 JEY524291:JEY524347 JOU524291:JOU524347 JYQ524291:JYQ524347 KIM524291:KIM524347 KSI524291:KSI524347 LCE524291:LCE524347 LMA524291:LMA524347 LVW524291:LVW524347 MFS524291:MFS524347 MPO524291:MPO524347 MZK524291:MZK524347 NJG524291:NJG524347 NTC524291:NTC524347 OCY524291:OCY524347 OMU524291:OMU524347 OWQ524291:OWQ524347 PGM524291:PGM524347 PQI524291:PQI524347 QAE524291:QAE524347 QKA524291:QKA524347 QTW524291:QTW524347 RDS524291:RDS524347 RNO524291:RNO524347 RXK524291:RXK524347 SHG524291:SHG524347 SRC524291:SRC524347 TAY524291:TAY524347 TKU524291:TKU524347 TUQ524291:TUQ524347 UEM524291:UEM524347 UOI524291:UOI524347 UYE524291:UYE524347 VIA524291:VIA524347 VRW524291:VRW524347 WBS524291:WBS524347 WLO524291:WLO524347 WVK524291:WVK524347 C589827:C589883 IY589827:IY589883 SU589827:SU589883 ACQ589827:ACQ589883 AMM589827:AMM589883 AWI589827:AWI589883 BGE589827:BGE589883 BQA589827:BQA589883 BZW589827:BZW589883 CJS589827:CJS589883 CTO589827:CTO589883 DDK589827:DDK589883 DNG589827:DNG589883 DXC589827:DXC589883 EGY589827:EGY589883 EQU589827:EQU589883 FAQ589827:FAQ589883 FKM589827:FKM589883 FUI589827:FUI589883 GEE589827:GEE589883 GOA589827:GOA589883 GXW589827:GXW589883 HHS589827:HHS589883 HRO589827:HRO589883 IBK589827:IBK589883 ILG589827:ILG589883 IVC589827:IVC589883 JEY589827:JEY589883 JOU589827:JOU589883 JYQ589827:JYQ589883 KIM589827:KIM589883 KSI589827:KSI589883 LCE589827:LCE589883 LMA589827:LMA589883 LVW589827:LVW589883 MFS589827:MFS589883 MPO589827:MPO589883 MZK589827:MZK589883 NJG589827:NJG589883 NTC589827:NTC589883 OCY589827:OCY589883 OMU589827:OMU589883 OWQ589827:OWQ589883 PGM589827:PGM589883 PQI589827:PQI589883 QAE589827:QAE589883 QKA589827:QKA589883 QTW589827:QTW589883 RDS589827:RDS589883 RNO589827:RNO589883 RXK589827:RXK589883 SHG589827:SHG589883 SRC589827:SRC589883 TAY589827:TAY589883 TKU589827:TKU589883 TUQ589827:TUQ589883 UEM589827:UEM589883 UOI589827:UOI589883 UYE589827:UYE589883 VIA589827:VIA589883 VRW589827:VRW589883 WBS589827:WBS589883 WLO589827:WLO589883 WVK589827:WVK589883 C655363:C655419 IY655363:IY655419 SU655363:SU655419 ACQ655363:ACQ655419 AMM655363:AMM655419 AWI655363:AWI655419 BGE655363:BGE655419 BQA655363:BQA655419 BZW655363:BZW655419 CJS655363:CJS655419 CTO655363:CTO655419 DDK655363:DDK655419 DNG655363:DNG655419 DXC655363:DXC655419 EGY655363:EGY655419 EQU655363:EQU655419 FAQ655363:FAQ655419 FKM655363:FKM655419 FUI655363:FUI655419 GEE655363:GEE655419 GOA655363:GOA655419 GXW655363:GXW655419 HHS655363:HHS655419 HRO655363:HRO655419 IBK655363:IBK655419 ILG655363:ILG655419 IVC655363:IVC655419 JEY655363:JEY655419 JOU655363:JOU655419 JYQ655363:JYQ655419 KIM655363:KIM655419 KSI655363:KSI655419 LCE655363:LCE655419 LMA655363:LMA655419 LVW655363:LVW655419 MFS655363:MFS655419 MPO655363:MPO655419 MZK655363:MZK655419 NJG655363:NJG655419 NTC655363:NTC655419 OCY655363:OCY655419 OMU655363:OMU655419 OWQ655363:OWQ655419 PGM655363:PGM655419 PQI655363:PQI655419 QAE655363:QAE655419 QKA655363:QKA655419 QTW655363:QTW655419 RDS655363:RDS655419 RNO655363:RNO655419 RXK655363:RXK655419 SHG655363:SHG655419 SRC655363:SRC655419 TAY655363:TAY655419 TKU655363:TKU655419 TUQ655363:TUQ655419 UEM655363:UEM655419 UOI655363:UOI655419 UYE655363:UYE655419 VIA655363:VIA655419 VRW655363:VRW655419 WBS655363:WBS655419 WLO655363:WLO655419 WVK655363:WVK655419 C720899:C720955 IY720899:IY720955 SU720899:SU720955 ACQ720899:ACQ720955 AMM720899:AMM720955 AWI720899:AWI720955 BGE720899:BGE720955 BQA720899:BQA720955 BZW720899:BZW720955 CJS720899:CJS720955 CTO720899:CTO720955 DDK720899:DDK720955 DNG720899:DNG720955 DXC720899:DXC720955 EGY720899:EGY720955 EQU720899:EQU720955 FAQ720899:FAQ720955 FKM720899:FKM720955 FUI720899:FUI720955 GEE720899:GEE720955 GOA720899:GOA720955 GXW720899:GXW720955 HHS720899:HHS720955 HRO720899:HRO720955 IBK720899:IBK720955 ILG720899:ILG720955 IVC720899:IVC720955 JEY720899:JEY720955 JOU720899:JOU720955 JYQ720899:JYQ720955 KIM720899:KIM720955 KSI720899:KSI720955 LCE720899:LCE720955 LMA720899:LMA720955 LVW720899:LVW720955 MFS720899:MFS720955 MPO720899:MPO720955 MZK720899:MZK720955 NJG720899:NJG720955 NTC720899:NTC720955 OCY720899:OCY720955 OMU720899:OMU720955 OWQ720899:OWQ720955 PGM720899:PGM720955 PQI720899:PQI720955 QAE720899:QAE720955 QKA720899:QKA720955 QTW720899:QTW720955 RDS720899:RDS720955 RNO720899:RNO720955 RXK720899:RXK720955 SHG720899:SHG720955 SRC720899:SRC720955 TAY720899:TAY720955 TKU720899:TKU720955 TUQ720899:TUQ720955 UEM720899:UEM720955 UOI720899:UOI720955 UYE720899:UYE720955 VIA720899:VIA720955 VRW720899:VRW720955 WBS720899:WBS720955 WLO720899:WLO720955 WVK720899:WVK720955 C786435:C786491 IY786435:IY786491 SU786435:SU786491 ACQ786435:ACQ786491 AMM786435:AMM786491 AWI786435:AWI786491 BGE786435:BGE786491 BQA786435:BQA786491 BZW786435:BZW786491 CJS786435:CJS786491 CTO786435:CTO786491 DDK786435:DDK786491 DNG786435:DNG786491 DXC786435:DXC786491 EGY786435:EGY786491 EQU786435:EQU786491 FAQ786435:FAQ786491 FKM786435:FKM786491 FUI786435:FUI786491 GEE786435:GEE786491 GOA786435:GOA786491 GXW786435:GXW786491 HHS786435:HHS786491 HRO786435:HRO786491 IBK786435:IBK786491 ILG786435:ILG786491 IVC786435:IVC786491 JEY786435:JEY786491 JOU786435:JOU786491 JYQ786435:JYQ786491 KIM786435:KIM786491 KSI786435:KSI786491 LCE786435:LCE786491 LMA786435:LMA786491 LVW786435:LVW786491 MFS786435:MFS786491 MPO786435:MPO786491 MZK786435:MZK786491 NJG786435:NJG786491 NTC786435:NTC786491 OCY786435:OCY786491 OMU786435:OMU786491 OWQ786435:OWQ786491 PGM786435:PGM786491 PQI786435:PQI786491 QAE786435:QAE786491 QKA786435:QKA786491 QTW786435:QTW786491 RDS786435:RDS786491 RNO786435:RNO786491 RXK786435:RXK786491 SHG786435:SHG786491 SRC786435:SRC786491 TAY786435:TAY786491 TKU786435:TKU786491 TUQ786435:TUQ786491 UEM786435:UEM786491 UOI786435:UOI786491 UYE786435:UYE786491 VIA786435:VIA786491 VRW786435:VRW786491 WBS786435:WBS786491 WLO786435:WLO786491 WVK786435:WVK786491 C851971:C852027 IY851971:IY852027 SU851971:SU852027 ACQ851971:ACQ852027 AMM851971:AMM852027 AWI851971:AWI852027 BGE851971:BGE852027 BQA851971:BQA852027 BZW851971:BZW852027 CJS851971:CJS852027 CTO851971:CTO852027 DDK851971:DDK852027 DNG851971:DNG852027 DXC851971:DXC852027 EGY851971:EGY852027 EQU851971:EQU852027 FAQ851971:FAQ852027 FKM851971:FKM852027 FUI851971:FUI852027 GEE851971:GEE852027 GOA851971:GOA852027 GXW851971:GXW852027 HHS851971:HHS852027 HRO851971:HRO852027 IBK851971:IBK852027 ILG851971:ILG852027 IVC851971:IVC852027 JEY851971:JEY852027 JOU851971:JOU852027 JYQ851971:JYQ852027 KIM851971:KIM852027 KSI851971:KSI852027 LCE851971:LCE852027 LMA851971:LMA852027 LVW851971:LVW852027 MFS851971:MFS852027 MPO851971:MPO852027 MZK851971:MZK852027 NJG851971:NJG852027 NTC851971:NTC852027 OCY851971:OCY852027 OMU851971:OMU852027 OWQ851971:OWQ852027 PGM851971:PGM852027 PQI851971:PQI852027 QAE851971:QAE852027 QKA851971:QKA852027 QTW851971:QTW852027 RDS851971:RDS852027 RNO851971:RNO852027 RXK851971:RXK852027 SHG851971:SHG852027 SRC851971:SRC852027 TAY851971:TAY852027 TKU851971:TKU852027 TUQ851971:TUQ852027 UEM851971:UEM852027 UOI851971:UOI852027 UYE851971:UYE852027 VIA851971:VIA852027 VRW851971:VRW852027 WBS851971:WBS852027 WLO851971:WLO852027 WVK851971:WVK852027 C917507:C917563 IY917507:IY917563 SU917507:SU917563 ACQ917507:ACQ917563 AMM917507:AMM917563 AWI917507:AWI917563 BGE917507:BGE917563 BQA917507:BQA917563 BZW917507:BZW917563 CJS917507:CJS917563 CTO917507:CTO917563 DDK917507:DDK917563 DNG917507:DNG917563 DXC917507:DXC917563 EGY917507:EGY917563 EQU917507:EQU917563 FAQ917507:FAQ917563 FKM917507:FKM917563 FUI917507:FUI917563 GEE917507:GEE917563 GOA917507:GOA917563 GXW917507:GXW917563 HHS917507:HHS917563 HRO917507:HRO917563 IBK917507:IBK917563 ILG917507:ILG917563 IVC917507:IVC917563 JEY917507:JEY917563 JOU917507:JOU917563 JYQ917507:JYQ917563 KIM917507:KIM917563 KSI917507:KSI917563 LCE917507:LCE917563 LMA917507:LMA917563 LVW917507:LVW917563 MFS917507:MFS917563 MPO917507:MPO917563 MZK917507:MZK917563 NJG917507:NJG917563 NTC917507:NTC917563 OCY917507:OCY917563 OMU917507:OMU917563 OWQ917507:OWQ917563 PGM917507:PGM917563 PQI917507:PQI917563 QAE917507:QAE917563 QKA917507:QKA917563 QTW917507:QTW917563 RDS917507:RDS917563 RNO917507:RNO917563 RXK917507:RXK917563 SHG917507:SHG917563 SRC917507:SRC917563 TAY917507:TAY917563 TKU917507:TKU917563 TUQ917507:TUQ917563 UEM917507:UEM917563 UOI917507:UOI917563 UYE917507:UYE917563 VIA917507:VIA917563 VRW917507:VRW917563 WBS917507:WBS917563 WLO917507:WLO917563 WVK917507:WVK917563 C983043:C983099 IY983043:IY983099 SU983043:SU983099 ACQ983043:ACQ983099 AMM983043:AMM983099 AWI983043:AWI983099 BGE983043:BGE983099 BQA983043:BQA983099 BZW983043:BZW983099 CJS983043:CJS983099 CTO983043:CTO983099 DDK983043:DDK983099 DNG983043:DNG983099 DXC983043:DXC983099 EGY983043:EGY983099 EQU983043:EQU983099 FAQ983043:FAQ983099 FKM983043:FKM983099 FUI983043:FUI983099 GEE983043:GEE983099 GOA983043:GOA983099 GXW983043:GXW983099 HHS983043:HHS983099 HRO983043:HRO983099 IBK983043:IBK983099 ILG983043:ILG983099 IVC983043:IVC983099 JEY983043:JEY983099 JOU983043:JOU983099 JYQ983043:JYQ983099 KIM983043:KIM983099 KSI983043:KSI983099 LCE983043:LCE983099 LMA983043:LMA983099 LVW983043:LVW983099 MFS983043:MFS983099 MPO983043:MPO983099 MZK983043:MZK983099 NJG983043:NJG983099 NTC983043:NTC983099 OCY983043:OCY983099 OMU983043:OMU983099 OWQ983043:OWQ983099 PGM983043:PGM983099 PQI983043:PQI983099 QAE983043:QAE983099 QKA983043:QKA983099 QTW983043:QTW983099 RDS983043:RDS983099 RNO983043:RNO983099 RXK983043:RXK983099 SHG983043:SHG983099 SRC983043:SRC983099 TAY983043:TAY983099 TKU983043:TKU983099 TUQ983043:TUQ983099 UEM983043:UEM983099 UOI983043:UOI983099 UYE983043:UYE983099 VIA983043:VIA983099 VRW983043:VRW983099 WBS983043:WBS983099 WLO983043:WLO983099 WVK983043:WVK983099"/>
    <dataValidation type="whole" allowBlank="1" showInputMessage="1" showErrorMessage="1" errorTitle="原水種別記号" error="１～３の数値を入力してください" promptTitle="次の1～3のうち該当する番号を入力            " prompt="【1】表流水、地下水等の自己水源_x000a_【2】水道事業等からの受水のみ_x000a_【3】自己水源、受水併用" sqref="P21 JL21 TH21 ADD21 AMZ21 AWV21 BGR21 BQN21 CAJ21 CKF21 CUB21 DDX21 DNT21 DXP21 EHL21 ERH21 FBD21 FKZ21 FUV21 GER21 GON21 GYJ21 HIF21 HSB21 IBX21 ILT21 IVP21 JFL21 JPH21 JZD21 KIZ21 KSV21 LCR21 LMN21 LWJ21 MGF21 MQB21 MZX21 NJT21 NTP21 ODL21 ONH21 OXD21 PGZ21 PQV21 QAR21 QKN21 QUJ21 REF21 ROB21 RXX21 SHT21 SRP21 TBL21 TLH21 TVD21 UEZ21 UOV21 UYR21 VIN21 VSJ21 WCF21 WMB21 WVX21 P65557 JL65557 TH65557 ADD65557 AMZ65557 AWV65557 BGR65557 BQN65557 CAJ65557 CKF65557 CUB65557 DDX65557 DNT65557 DXP65557 EHL65557 ERH65557 FBD65557 FKZ65557 FUV65557 GER65557 GON65557 GYJ65557 HIF65557 HSB65557 IBX65557 ILT65557 IVP65557 JFL65557 JPH65557 JZD65557 KIZ65557 KSV65557 LCR65557 LMN65557 LWJ65557 MGF65557 MQB65557 MZX65557 NJT65557 NTP65557 ODL65557 ONH65557 OXD65557 PGZ65557 PQV65557 QAR65557 QKN65557 QUJ65557 REF65557 ROB65557 RXX65557 SHT65557 SRP65557 TBL65557 TLH65557 TVD65557 UEZ65557 UOV65557 UYR65557 VIN65557 VSJ65557 WCF65557 WMB65557 WVX65557 P131093 JL131093 TH131093 ADD131093 AMZ131093 AWV131093 BGR131093 BQN131093 CAJ131093 CKF131093 CUB131093 DDX131093 DNT131093 DXP131093 EHL131093 ERH131093 FBD131093 FKZ131093 FUV131093 GER131093 GON131093 GYJ131093 HIF131093 HSB131093 IBX131093 ILT131093 IVP131093 JFL131093 JPH131093 JZD131093 KIZ131093 KSV131093 LCR131093 LMN131093 LWJ131093 MGF131093 MQB131093 MZX131093 NJT131093 NTP131093 ODL131093 ONH131093 OXD131093 PGZ131093 PQV131093 QAR131093 QKN131093 QUJ131093 REF131093 ROB131093 RXX131093 SHT131093 SRP131093 TBL131093 TLH131093 TVD131093 UEZ131093 UOV131093 UYR131093 VIN131093 VSJ131093 WCF131093 WMB131093 WVX131093 P196629 JL196629 TH196629 ADD196629 AMZ196629 AWV196629 BGR196629 BQN196629 CAJ196629 CKF196629 CUB196629 DDX196629 DNT196629 DXP196629 EHL196629 ERH196629 FBD196629 FKZ196629 FUV196629 GER196629 GON196629 GYJ196629 HIF196629 HSB196629 IBX196629 ILT196629 IVP196629 JFL196629 JPH196629 JZD196629 KIZ196629 KSV196629 LCR196629 LMN196629 LWJ196629 MGF196629 MQB196629 MZX196629 NJT196629 NTP196629 ODL196629 ONH196629 OXD196629 PGZ196629 PQV196629 QAR196629 QKN196629 QUJ196629 REF196629 ROB196629 RXX196629 SHT196629 SRP196629 TBL196629 TLH196629 TVD196629 UEZ196629 UOV196629 UYR196629 VIN196629 VSJ196629 WCF196629 WMB196629 WVX196629 P262165 JL262165 TH262165 ADD262165 AMZ262165 AWV262165 BGR262165 BQN262165 CAJ262165 CKF262165 CUB262165 DDX262165 DNT262165 DXP262165 EHL262165 ERH262165 FBD262165 FKZ262165 FUV262165 GER262165 GON262165 GYJ262165 HIF262165 HSB262165 IBX262165 ILT262165 IVP262165 JFL262165 JPH262165 JZD262165 KIZ262165 KSV262165 LCR262165 LMN262165 LWJ262165 MGF262165 MQB262165 MZX262165 NJT262165 NTP262165 ODL262165 ONH262165 OXD262165 PGZ262165 PQV262165 QAR262165 QKN262165 QUJ262165 REF262165 ROB262165 RXX262165 SHT262165 SRP262165 TBL262165 TLH262165 TVD262165 UEZ262165 UOV262165 UYR262165 VIN262165 VSJ262165 WCF262165 WMB262165 WVX262165 P327701 JL327701 TH327701 ADD327701 AMZ327701 AWV327701 BGR327701 BQN327701 CAJ327701 CKF327701 CUB327701 DDX327701 DNT327701 DXP327701 EHL327701 ERH327701 FBD327701 FKZ327701 FUV327701 GER327701 GON327701 GYJ327701 HIF327701 HSB327701 IBX327701 ILT327701 IVP327701 JFL327701 JPH327701 JZD327701 KIZ327701 KSV327701 LCR327701 LMN327701 LWJ327701 MGF327701 MQB327701 MZX327701 NJT327701 NTP327701 ODL327701 ONH327701 OXD327701 PGZ327701 PQV327701 QAR327701 QKN327701 QUJ327701 REF327701 ROB327701 RXX327701 SHT327701 SRP327701 TBL327701 TLH327701 TVD327701 UEZ327701 UOV327701 UYR327701 VIN327701 VSJ327701 WCF327701 WMB327701 WVX327701 P393237 JL393237 TH393237 ADD393237 AMZ393237 AWV393237 BGR393237 BQN393237 CAJ393237 CKF393237 CUB393237 DDX393237 DNT393237 DXP393237 EHL393237 ERH393237 FBD393237 FKZ393237 FUV393237 GER393237 GON393237 GYJ393237 HIF393237 HSB393237 IBX393237 ILT393237 IVP393237 JFL393237 JPH393237 JZD393237 KIZ393237 KSV393237 LCR393237 LMN393237 LWJ393237 MGF393237 MQB393237 MZX393237 NJT393237 NTP393237 ODL393237 ONH393237 OXD393237 PGZ393237 PQV393237 QAR393237 QKN393237 QUJ393237 REF393237 ROB393237 RXX393237 SHT393237 SRP393237 TBL393237 TLH393237 TVD393237 UEZ393237 UOV393237 UYR393237 VIN393237 VSJ393237 WCF393237 WMB393237 WVX393237 P458773 JL458773 TH458773 ADD458773 AMZ458773 AWV458773 BGR458773 BQN458773 CAJ458773 CKF458773 CUB458773 DDX458773 DNT458773 DXP458773 EHL458773 ERH458773 FBD458773 FKZ458773 FUV458773 GER458773 GON458773 GYJ458773 HIF458773 HSB458773 IBX458773 ILT458773 IVP458773 JFL458773 JPH458773 JZD458773 KIZ458773 KSV458773 LCR458773 LMN458773 LWJ458773 MGF458773 MQB458773 MZX458773 NJT458773 NTP458773 ODL458773 ONH458773 OXD458773 PGZ458773 PQV458773 QAR458773 QKN458773 QUJ458773 REF458773 ROB458773 RXX458773 SHT458773 SRP458773 TBL458773 TLH458773 TVD458773 UEZ458773 UOV458773 UYR458773 VIN458773 VSJ458773 WCF458773 WMB458773 WVX458773 P524309 JL524309 TH524309 ADD524309 AMZ524309 AWV524309 BGR524309 BQN524309 CAJ524309 CKF524309 CUB524309 DDX524309 DNT524309 DXP524309 EHL524309 ERH524309 FBD524309 FKZ524309 FUV524309 GER524309 GON524309 GYJ524309 HIF524309 HSB524309 IBX524309 ILT524309 IVP524309 JFL524309 JPH524309 JZD524309 KIZ524309 KSV524309 LCR524309 LMN524309 LWJ524309 MGF524309 MQB524309 MZX524309 NJT524309 NTP524309 ODL524309 ONH524309 OXD524309 PGZ524309 PQV524309 QAR524309 QKN524309 QUJ524309 REF524309 ROB524309 RXX524309 SHT524309 SRP524309 TBL524309 TLH524309 TVD524309 UEZ524309 UOV524309 UYR524309 VIN524309 VSJ524309 WCF524309 WMB524309 WVX524309 P589845 JL589845 TH589845 ADD589845 AMZ589845 AWV589845 BGR589845 BQN589845 CAJ589845 CKF589845 CUB589845 DDX589845 DNT589845 DXP589845 EHL589845 ERH589845 FBD589845 FKZ589845 FUV589845 GER589845 GON589845 GYJ589845 HIF589845 HSB589845 IBX589845 ILT589845 IVP589845 JFL589845 JPH589845 JZD589845 KIZ589845 KSV589845 LCR589845 LMN589845 LWJ589845 MGF589845 MQB589845 MZX589845 NJT589845 NTP589845 ODL589845 ONH589845 OXD589845 PGZ589845 PQV589845 QAR589845 QKN589845 QUJ589845 REF589845 ROB589845 RXX589845 SHT589845 SRP589845 TBL589845 TLH589845 TVD589845 UEZ589845 UOV589845 UYR589845 VIN589845 VSJ589845 WCF589845 WMB589845 WVX589845 P655381 JL655381 TH655381 ADD655381 AMZ655381 AWV655381 BGR655381 BQN655381 CAJ655381 CKF655381 CUB655381 DDX655381 DNT655381 DXP655381 EHL655381 ERH655381 FBD655381 FKZ655381 FUV655381 GER655381 GON655381 GYJ655381 HIF655381 HSB655381 IBX655381 ILT655381 IVP655381 JFL655381 JPH655381 JZD655381 KIZ655381 KSV655381 LCR655381 LMN655381 LWJ655381 MGF655381 MQB655381 MZX655381 NJT655381 NTP655381 ODL655381 ONH655381 OXD655381 PGZ655381 PQV655381 QAR655381 QKN655381 QUJ655381 REF655381 ROB655381 RXX655381 SHT655381 SRP655381 TBL655381 TLH655381 TVD655381 UEZ655381 UOV655381 UYR655381 VIN655381 VSJ655381 WCF655381 WMB655381 WVX655381 P720917 JL720917 TH720917 ADD720917 AMZ720917 AWV720917 BGR720917 BQN720917 CAJ720917 CKF720917 CUB720917 DDX720917 DNT720917 DXP720917 EHL720917 ERH720917 FBD720917 FKZ720917 FUV720917 GER720917 GON720917 GYJ720917 HIF720917 HSB720917 IBX720917 ILT720917 IVP720917 JFL720917 JPH720917 JZD720917 KIZ720917 KSV720917 LCR720917 LMN720917 LWJ720917 MGF720917 MQB720917 MZX720917 NJT720917 NTP720917 ODL720917 ONH720917 OXD720917 PGZ720917 PQV720917 QAR720917 QKN720917 QUJ720917 REF720917 ROB720917 RXX720917 SHT720917 SRP720917 TBL720917 TLH720917 TVD720917 UEZ720917 UOV720917 UYR720917 VIN720917 VSJ720917 WCF720917 WMB720917 WVX720917 P786453 JL786453 TH786453 ADD786453 AMZ786453 AWV786453 BGR786453 BQN786453 CAJ786453 CKF786453 CUB786453 DDX786453 DNT786453 DXP786453 EHL786453 ERH786453 FBD786453 FKZ786453 FUV786453 GER786453 GON786453 GYJ786453 HIF786453 HSB786453 IBX786453 ILT786453 IVP786453 JFL786453 JPH786453 JZD786453 KIZ786453 KSV786453 LCR786453 LMN786453 LWJ786453 MGF786453 MQB786453 MZX786453 NJT786453 NTP786453 ODL786453 ONH786453 OXD786453 PGZ786453 PQV786453 QAR786453 QKN786453 QUJ786453 REF786453 ROB786453 RXX786453 SHT786453 SRP786453 TBL786453 TLH786453 TVD786453 UEZ786453 UOV786453 UYR786453 VIN786453 VSJ786453 WCF786453 WMB786453 WVX786453 P851989 JL851989 TH851989 ADD851989 AMZ851989 AWV851989 BGR851989 BQN851989 CAJ851989 CKF851989 CUB851989 DDX851989 DNT851989 DXP851989 EHL851989 ERH851989 FBD851989 FKZ851989 FUV851989 GER851989 GON851989 GYJ851989 HIF851989 HSB851989 IBX851989 ILT851989 IVP851989 JFL851989 JPH851989 JZD851989 KIZ851989 KSV851989 LCR851989 LMN851989 LWJ851989 MGF851989 MQB851989 MZX851989 NJT851989 NTP851989 ODL851989 ONH851989 OXD851989 PGZ851989 PQV851989 QAR851989 QKN851989 QUJ851989 REF851989 ROB851989 RXX851989 SHT851989 SRP851989 TBL851989 TLH851989 TVD851989 UEZ851989 UOV851989 UYR851989 VIN851989 VSJ851989 WCF851989 WMB851989 WVX851989 P917525 JL917525 TH917525 ADD917525 AMZ917525 AWV917525 BGR917525 BQN917525 CAJ917525 CKF917525 CUB917525 DDX917525 DNT917525 DXP917525 EHL917525 ERH917525 FBD917525 FKZ917525 FUV917525 GER917525 GON917525 GYJ917525 HIF917525 HSB917525 IBX917525 ILT917525 IVP917525 JFL917525 JPH917525 JZD917525 KIZ917525 KSV917525 LCR917525 LMN917525 LWJ917525 MGF917525 MQB917525 MZX917525 NJT917525 NTP917525 ODL917525 ONH917525 OXD917525 PGZ917525 PQV917525 QAR917525 QKN917525 QUJ917525 REF917525 ROB917525 RXX917525 SHT917525 SRP917525 TBL917525 TLH917525 TVD917525 UEZ917525 UOV917525 UYR917525 VIN917525 VSJ917525 WCF917525 WMB917525 WVX917525 P983061 JL983061 TH983061 ADD983061 AMZ983061 AWV983061 BGR983061 BQN983061 CAJ983061 CKF983061 CUB983061 DDX983061 DNT983061 DXP983061 EHL983061 ERH983061 FBD983061 FKZ983061 FUV983061 GER983061 GON983061 GYJ983061 HIF983061 HSB983061 IBX983061 ILT983061 IVP983061 JFL983061 JPH983061 JZD983061 KIZ983061 KSV983061 LCR983061 LMN983061 LWJ983061 MGF983061 MQB983061 MZX983061 NJT983061 NTP983061 ODL983061 ONH983061 OXD983061 PGZ983061 PQV983061 QAR983061 QKN983061 QUJ983061 REF983061 ROB983061 RXX983061 SHT983061 SRP983061 TBL983061 TLH983061 TVD983061 UEZ983061 UOV983061 UYR983061 VIN983061 VSJ983061 WCF983061 WMB983061 WVX983061">
      <formula1>1</formula1>
      <formula2>3</formula2>
    </dataValidation>
    <dataValidation type="whole" allowBlank="1" showInputMessage="1" showErrorMessage="1" errorTitle="技術管理者の設置状況" error="１～３の数値を入力してください" promptTitle="次の1～3のうち該当する番号を入力" prompt="【1】技術管理者あり_x000a_【2】技術管理者なし_x000a_※7/23修正" sqref="T21 JP21 TL21 ADH21 AND21 AWZ21 BGV21 BQR21 CAN21 CKJ21 CUF21 DEB21 DNX21 DXT21 EHP21 ERL21 FBH21 FLD21 FUZ21 GEV21 GOR21 GYN21 HIJ21 HSF21 ICB21 ILX21 IVT21 JFP21 JPL21 JZH21 KJD21 KSZ21 LCV21 LMR21 LWN21 MGJ21 MQF21 NAB21 NJX21 NTT21 ODP21 ONL21 OXH21 PHD21 PQZ21 QAV21 QKR21 QUN21 REJ21 ROF21 RYB21 SHX21 SRT21 TBP21 TLL21 TVH21 UFD21 UOZ21 UYV21 VIR21 VSN21 WCJ21 WMF21 WWB21 T65557 JP65557 TL65557 ADH65557 AND65557 AWZ65557 BGV65557 BQR65557 CAN65557 CKJ65557 CUF65557 DEB65557 DNX65557 DXT65557 EHP65557 ERL65557 FBH65557 FLD65557 FUZ65557 GEV65557 GOR65557 GYN65557 HIJ65557 HSF65557 ICB65557 ILX65557 IVT65557 JFP65557 JPL65557 JZH65557 KJD65557 KSZ65557 LCV65557 LMR65557 LWN65557 MGJ65557 MQF65557 NAB65557 NJX65557 NTT65557 ODP65557 ONL65557 OXH65557 PHD65557 PQZ65557 QAV65557 QKR65557 QUN65557 REJ65557 ROF65557 RYB65557 SHX65557 SRT65557 TBP65557 TLL65557 TVH65557 UFD65557 UOZ65557 UYV65557 VIR65557 VSN65557 WCJ65557 WMF65557 WWB65557 T131093 JP131093 TL131093 ADH131093 AND131093 AWZ131093 BGV131093 BQR131093 CAN131093 CKJ131093 CUF131093 DEB131093 DNX131093 DXT131093 EHP131093 ERL131093 FBH131093 FLD131093 FUZ131093 GEV131093 GOR131093 GYN131093 HIJ131093 HSF131093 ICB131093 ILX131093 IVT131093 JFP131093 JPL131093 JZH131093 KJD131093 KSZ131093 LCV131093 LMR131093 LWN131093 MGJ131093 MQF131093 NAB131093 NJX131093 NTT131093 ODP131093 ONL131093 OXH131093 PHD131093 PQZ131093 QAV131093 QKR131093 QUN131093 REJ131093 ROF131093 RYB131093 SHX131093 SRT131093 TBP131093 TLL131093 TVH131093 UFD131093 UOZ131093 UYV131093 VIR131093 VSN131093 WCJ131093 WMF131093 WWB131093 T196629 JP196629 TL196629 ADH196629 AND196629 AWZ196629 BGV196629 BQR196629 CAN196629 CKJ196629 CUF196629 DEB196629 DNX196629 DXT196629 EHP196629 ERL196629 FBH196629 FLD196629 FUZ196629 GEV196629 GOR196629 GYN196629 HIJ196629 HSF196629 ICB196629 ILX196629 IVT196629 JFP196629 JPL196629 JZH196629 KJD196629 KSZ196629 LCV196629 LMR196629 LWN196629 MGJ196629 MQF196629 NAB196629 NJX196629 NTT196629 ODP196629 ONL196629 OXH196629 PHD196629 PQZ196629 QAV196629 QKR196629 QUN196629 REJ196629 ROF196629 RYB196629 SHX196629 SRT196629 TBP196629 TLL196629 TVH196629 UFD196629 UOZ196629 UYV196629 VIR196629 VSN196629 WCJ196629 WMF196629 WWB196629 T262165 JP262165 TL262165 ADH262165 AND262165 AWZ262165 BGV262165 BQR262165 CAN262165 CKJ262165 CUF262165 DEB262165 DNX262165 DXT262165 EHP262165 ERL262165 FBH262165 FLD262165 FUZ262165 GEV262165 GOR262165 GYN262165 HIJ262165 HSF262165 ICB262165 ILX262165 IVT262165 JFP262165 JPL262165 JZH262165 KJD262165 KSZ262165 LCV262165 LMR262165 LWN262165 MGJ262165 MQF262165 NAB262165 NJX262165 NTT262165 ODP262165 ONL262165 OXH262165 PHD262165 PQZ262165 QAV262165 QKR262165 QUN262165 REJ262165 ROF262165 RYB262165 SHX262165 SRT262165 TBP262165 TLL262165 TVH262165 UFD262165 UOZ262165 UYV262165 VIR262165 VSN262165 WCJ262165 WMF262165 WWB262165 T327701 JP327701 TL327701 ADH327701 AND327701 AWZ327701 BGV327701 BQR327701 CAN327701 CKJ327701 CUF327701 DEB327701 DNX327701 DXT327701 EHP327701 ERL327701 FBH327701 FLD327701 FUZ327701 GEV327701 GOR327701 GYN327701 HIJ327701 HSF327701 ICB327701 ILX327701 IVT327701 JFP327701 JPL327701 JZH327701 KJD327701 KSZ327701 LCV327701 LMR327701 LWN327701 MGJ327701 MQF327701 NAB327701 NJX327701 NTT327701 ODP327701 ONL327701 OXH327701 PHD327701 PQZ327701 QAV327701 QKR327701 QUN327701 REJ327701 ROF327701 RYB327701 SHX327701 SRT327701 TBP327701 TLL327701 TVH327701 UFD327701 UOZ327701 UYV327701 VIR327701 VSN327701 WCJ327701 WMF327701 WWB327701 T393237 JP393237 TL393237 ADH393237 AND393237 AWZ393237 BGV393237 BQR393237 CAN393237 CKJ393237 CUF393237 DEB393237 DNX393237 DXT393237 EHP393237 ERL393237 FBH393237 FLD393237 FUZ393237 GEV393237 GOR393237 GYN393237 HIJ393237 HSF393237 ICB393237 ILX393237 IVT393237 JFP393237 JPL393237 JZH393237 KJD393237 KSZ393237 LCV393237 LMR393237 LWN393237 MGJ393237 MQF393237 NAB393237 NJX393237 NTT393237 ODP393237 ONL393237 OXH393237 PHD393237 PQZ393237 QAV393237 QKR393237 QUN393237 REJ393237 ROF393237 RYB393237 SHX393237 SRT393237 TBP393237 TLL393237 TVH393237 UFD393237 UOZ393237 UYV393237 VIR393237 VSN393237 WCJ393237 WMF393237 WWB393237 T458773 JP458773 TL458773 ADH458773 AND458773 AWZ458773 BGV458773 BQR458773 CAN458773 CKJ458773 CUF458773 DEB458773 DNX458773 DXT458773 EHP458773 ERL458773 FBH458773 FLD458773 FUZ458773 GEV458773 GOR458773 GYN458773 HIJ458773 HSF458773 ICB458773 ILX458773 IVT458773 JFP458773 JPL458773 JZH458773 KJD458773 KSZ458773 LCV458773 LMR458773 LWN458773 MGJ458773 MQF458773 NAB458773 NJX458773 NTT458773 ODP458773 ONL458773 OXH458773 PHD458773 PQZ458773 QAV458773 QKR458773 QUN458773 REJ458773 ROF458773 RYB458773 SHX458773 SRT458773 TBP458773 TLL458773 TVH458773 UFD458773 UOZ458773 UYV458773 VIR458773 VSN458773 WCJ458773 WMF458773 WWB458773 T524309 JP524309 TL524309 ADH524309 AND524309 AWZ524309 BGV524309 BQR524309 CAN524309 CKJ524309 CUF524309 DEB524309 DNX524309 DXT524309 EHP524309 ERL524309 FBH524309 FLD524309 FUZ524309 GEV524309 GOR524309 GYN524309 HIJ524309 HSF524309 ICB524309 ILX524309 IVT524309 JFP524309 JPL524309 JZH524309 KJD524309 KSZ524309 LCV524309 LMR524309 LWN524309 MGJ524309 MQF524309 NAB524309 NJX524309 NTT524309 ODP524309 ONL524309 OXH524309 PHD524309 PQZ524309 QAV524309 QKR524309 QUN524309 REJ524309 ROF524309 RYB524309 SHX524309 SRT524309 TBP524309 TLL524309 TVH524309 UFD524309 UOZ524309 UYV524309 VIR524309 VSN524309 WCJ524309 WMF524309 WWB524309 T589845 JP589845 TL589845 ADH589845 AND589845 AWZ589845 BGV589845 BQR589845 CAN589845 CKJ589845 CUF589845 DEB589845 DNX589845 DXT589845 EHP589845 ERL589845 FBH589845 FLD589845 FUZ589845 GEV589845 GOR589845 GYN589845 HIJ589845 HSF589845 ICB589845 ILX589845 IVT589845 JFP589845 JPL589845 JZH589845 KJD589845 KSZ589845 LCV589845 LMR589845 LWN589845 MGJ589845 MQF589845 NAB589845 NJX589845 NTT589845 ODP589845 ONL589845 OXH589845 PHD589845 PQZ589845 QAV589845 QKR589845 QUN589845 REJ589845 ROF589845 RYB589845 SHX589845 SRT589845 TBP589845 TLL589845 TVH589845 UFD589845 UOZ589845 UYV589845 VIR589845 VSN589845 WCJ589845 WMF589845 WWB589845 T655381 JP655381 TL655381 ADH655381 AND655381 AWZ655381 BGV655381 BQR655381 CAN655381 CKJ655381 CUF655381 DEB655381 DNX655381 DXT655381 EHP655381 ERL655381 FBH655381 FLD655381 FUZ655381 GEV655381 GOR655381 GYN655381 HIJ655381 HSF655381 ICB655381 ILX655381 IVT655381 JFP655381 JPL655381 JZH655381 KJD655381 KSZ655381 LCV655381 LMR655381 LWN655381 MGJ655381 MQF655381 NAB655381 NJX655381 NTT655381 ODP655381 ONL655381 OXH655381 PHD655381 PQZ655381 QAV655381 QKR655381 QUN655381 REJ655381 ROF655381 RYB655381 SHX655381 SRT655381 TBP655381 TLL655381 TVH655381 UFD655381 UOZ655381 UYV655381 VIR655381 VSN655381 WCJ655381 WMF655381 WWB655381 T720917 JP720917 TL720917 ADH720917 AND720917 AWZ720917 BGV720917 BQR720917 CAN720917 CKJ720917 CUF720917 DEB720917 DNX720917 DXT720917 EHP720917 ERL720917 FBH720917 FLD720917 FUZ720917 GEV720917 GOR720917 GYN720917 HIJ720917 HSF720917 ICB720917 ILX720917 IVT720917 JFP720917 JPL720917 JZH720917 KJD720917 KSZ720917 LCV720917 LMR720917 LWN720917 MGJ720917 MQF720917 NAB720917 NJX720917 NTT720917 ODP720917 ONL720917 OXH720917 PHD720917 PQZ720917 QAV720917 QKR720917 QUN720917 REJ720917 ROF720917 RYB720917 SHX720917 SRT720917 TBP720917 TLL720917 TVH720917 UFD720917 UOZ720917 UYV720917 VIR720917 VSN720917 WCJ720917 WMF720917 WWB720917 T786453 JP786453 TL786453 ADH786453 AND786453 AWZ786453 BGV786453 BQR786453 CAN786453 CKJ786453 CUF786453 DEB786453 DNX786453 DXT786453 EHP786453 ERL786453 FBH786453 FLD786453 FUZ786453 GEV786453 GOR786453 GYN786453 HIJ786453 HSF786453 ICB786453 ILX786453 IVT786453 JFP786453 JPL786453 JZH786453 KJD786453 KSZ786453 LCV786453 LMR786453 LWN786453 MGJ786453 MQF786453 NAB786453 NJX786453 NTT786453 ODP786453 ONL786453 OXH786453 PHD786453 PQZ786453 QAV786453 QKR786453 QUN786453 REJ786453 ROF786453 RYB786453 SHX786453 SRT786453 TBP786453 TLL786453 TVH786453 UFD786453 UOZ786453 UYV786453 VIR786453 VSN786453 WCJ786453 WMF786453 WWB786453 T851989 JP851989 TL851989 ADH851989 AND851989 AWZ851989 BGV851989 BQR851989 CAN851989 CKJ851989 CUF851989 DEB851989 DNX851989 DXT851989 EHP851989 ERL851989 FBH851989 FLD851989 FUZ851989 GEV851989 GOR851989 GYN851989 HIJ851989 HSF851989 ICB851989 ILX851989 IVT851989 JFP851989 JPL851989 JZH851989 KJD851989 KSZ851989 LCV851989 LMR851989 LWN851989 MGJ851989 MQF851989 NAB851989 NJX851989 NTT851989 ODP851989 ONL851989 OXH851989 PHD851989 PQZ851989 QAV851989 QKR851989 QUN851989 REJ851989 ROF851989 RYB851989 SHX851989 SRT851989 TBP851989 TLL851989 TVH851989 UFD851989 UOZ851989 UYV851989 VIR851989 VSN851989 WCJ851989 WMF851989 WWB851989 T917525 JP917525 TL917525 ADH917525 AND917525 AWZ917525 BGV917525 BQR917525 CAN917525 CKJ917525 CUF917525 DEB917525 DNX917525 DXT917525 EHP917525 ERL917525 FBH917525 FLD917525 FUZ917525 GEV917525 GOR917525 GYN917525 HIJ917525 HSF917525 ICB917525 ILX917525 IVT917525 JFP917525 JPL917525 JZH917525 KJD917525 KSZ917525 LCV917525 LMR917525 LWN917525 MGJ917525 MQF917525 NAB917525 NJX917525 NTT917525 ODP917525 ONL917525 OXH917525 PHD917525 PQZ917525 QAV917525 QKR917525 QUN917525 REJ917525 ROF917525 RYB917525 SHX917525 SRT917525 TBP917525 TLL917525 TVH917525 UFD917525 UOZ917525 UYV917525 VIR917525 VSN917525 WCJ917525 WMF917525 WWB917525 T983061 JP983061 TL983061 ADH983061 AND983061 AWZ983061 BGV983061 BQR983061 CAN983061 CKJ983061 CUF983061 DEB983061 DNX983061 DXT983061 EHP983061 ERL983061 FBH983061 FLD983061 FUZ983061 GEV983061 GOR983061 GYN983061 HIJ983061 HSF983061 ICB983061 ILX983061 IVT983061 JFP983061 JPL983061 JZH983061 KJD983061 KSZ983061 LCV983061 LMR983061 LWN983061 MGJ983061 MQF983061 NAB983061 NJX983061 NTT983061 ODP983061 ONL983061 OXH983061 PHD983061 PQZ983061 QAV983061 QKR983061 QUN983061 REJ983061 ROF983061 RYB983061 SHX983061 SRT983061 TBP983061 TLL983061 TVH983061 UFD983061 UOZ983061 UYV983061 VIR983061 VSN983061 WCJ983061 WMF983061 WWB983061">
      <formula1>1</formula1>
      <formula2>3</formula2>
    </dataValidation>
    <dataValidation type="decimal" allowBlank="1" showInputMessage="1" showErrorMessage="1" errorTitle="施設能力" error="数値で入力してください" promptTitle="施設能力(ｍ3/日)" prompt="申請書に記載する能力で正規運転をした場合の予備を含まない１日最大給水量" sqref="J3:K3 JF3:JG3 TB3:TC3 ACX3:ACY3 AMT3:AMU3 AWP3:AWQ3 BGL3:BGM3 BQH3:BQI3 CAD3:CAE3 CJZ3:CKA3 CTV3:CTW3 DDR3:DDS3 DNN3:DNO3 DXJ3:DXK3 EHF3:EHG3 ERB3:ERC3 FAX3:FAY3 FKT3:FKU3 FUP3:FUQ3 GEL3:GEM3 GOH3:GOI3 GYD3:GYE3 HHZ3:HIA3 HRV3:HRW3 IBR3:IBS3 ILN3:ILO3 IVJ3:IVK3 JFF3:JFG3 JPB3:JPC3 JYX3:JYY3 KIT3:KIU3 KSP3:KSQ3 LCL3:LCM3 LMH3:LMI3 LWD3:LWE3 MFZ3:MGA3 MPV3:MPW3 MZR3:MZS3 NJN3:NJO3 NTJ3:NTK3 ODF3:ODG3 ONB3:ONC3 OWX3:OWY3 PGT3:PGU3 PQP3:PQQ3 QAL3:QAM3 QKH3:QKI3 QUD3:QUE3 RDZ3:REA3 RNV3:RNW3 RXR3:RXS3 SHN3:SHO3 SRJ3:SRK3 TBF3:TBG3 TLB3:TLC3 TUX3:TUY3 UET3:UEU3 UOP3:UOQ3 UYL3:UYM3 VIH3:VII3 VSD3:VSE3 WBZ3:WCA3 WLV3:WLW3 WVR3:WVS3 J65539:K65539 JF65539:JG65539 TB65539:TC65539 ACX65539:ACY65539 AMT65539:AMU65539 AWP65539:AWQ65539 BGL65539:BGM65539 BQH65539:BQI65539 CAD65539:CAE65539 CJZ65539:CKA65539 CTV65539:CTW65539 DDR65539:DDS65539 DNN65539:DNO65539 DXJ65539:DXK65539 EHF65539:EHG65539 ERB65539:ERC65539 FAX65539:FAY65539 FKT65539:FKU65539 FUP65539:FUQ65539 GEL65539:GEM65539 GOH65539:GOI65539 GYD65539:GYE65539 HHZ65539:HIA65539 HRV65539:HRW65539 IBR65539:IBS65539 ILN65539:ILO65539 IVJ65539:IVK65539 JFF65539:JFG65539 JPB65539:JPC65539 JYX65539:JYY65539 KIT65539:KIU65539 KSP65539:KSQ65539 LCL65539:LCM65539 LMH65539:LMI65539 LWD65539:LWE65539 MFZ65539:MGA65539 MPV65539:MPW65539 MZR65539:MZS65539 NJN65539:NJO65539 NTJ65539:NTK65539 ODF65539:ODG65539 ONB65539:ONC65539 OWX65539:OWY65539 PGT65539:PGU65539 PQP65539:PQQ65539 QAL65539:QAM65539 QKH65539:QKI65539 QUD65539:QUE65539 RDZ65539:REA65539 RNV65539:RNW65539 RXR65539:RXS65539 SHN65539:SHO65539 SRJ65539:SRK65539 TBF65539:TBG65539 TLB65539:TLC65539 TUX65539:TUY65539 UET65539:UEU65539 UOP65539:UOQ65539 UYL65539:UYM65539 VIH65539:VII65539 VSD65539:VSE65539 WBZ65539:WCA65539 WLV65539:WLW65539 WVR65539:WVS65539 J131075:K131075 JF131075:JG131075 TB131075:TC131075 ACX131075:ACY131075 AMT131075:AMU131075 AWP131075:AWQ131075 BGL131075:BGM131075 BQH131075:BQI131075 CAD131075:CAE131075 CJZ131075:CKA131075 CTV131075:CTW131075 DDR131075:DDS131075 DNN131075:DNO131075 DXJ131075:DXK131075 EHF131075:EHG131075 ERB131075:ERC131075 FAX131075:FAY131075 FKT131075:FKU131075 FUP131075:FUQ131075 GEL131075:GEM131075 GOH131075:GOI131075 GYD131075:GYE131075 HHZ131075:HIA131075 HRV131075:HRW131075 IBR131075:IBS131075 ILN131075:ILO131075 IVJ131075:IVK131075 JFF131075:JFG131075 JPB131075:JPC131075 JYX131075:JYY131075 KIT131075:KIU131075 KSP131075:KSQ131075 LCL131075:LCM131075 LMH131075:LMI131075 LWD131075:LWE131075 MFZ131075:MGA131075 MPV131075:MPW131075 MZR131075:MZS131075 NJN131075:NJO131075 NTJ131075:NTK131075 ODF131075:ODG131075 ONB131075:ONC131075 OWX131075:OWY131075 PGT131075:PGU131075 PQP131075:PQQ131075 QAL131075:QAM131075 QKH131075:QKI131075 QUD131075:QUE131075 RDZ131075:REA131075 RNV131075:RNW131075 RXR131075:RXS131075 SHN131075:SHO131075 SRJ131075:SRK131075 TBF131075:TBG131075 TLB131075:TLC131075 TUX131075:TUY131075 UET131075:UEU131075 UOP131075:UOQ131075 UYL131075:UYM131075 VIH131075:VII131075 VSD131075:VSE131075 WBZ131075:WCA131075 WLV131075:WLW131075 WVR131075:WVS131075 J196611:K196611 JF196611:JG196611 TB196611:TC196611 ACX196611:ACY196611 AMT196611:AMU196611 AWP196611:AWQ196611 BGL196611:BGM196611 BQH196611:BQI196611 CAD196611:CAE196611 CJZ196611:CKA196611 CTV196611:CTW196611 DDR196611:DDS196611 DNN196611:DNO196611 DXJ196611:DXK196611 EHF196611:EHG196611 ERB196611:ERC196611 FAX196611:FAY196611 FKT196611:FKU196611 FUP196611:FUQ196611 GEL196611:GEM196611 GOH196611:GOI196611 GYD196611:GYE196611 HHZ196611:HIA196611 HRV196611:HRW196611 IBR196611:IBS196611 ILN196611:ILO196611 IVJ196611:IVK196611 JFF196611:JFG196611 JPB196611:JPC196611 JYX196611:JYY196611 KIT196611:KIU196611 KSP196611:KSQ196611 LCL196611:LCM196611 LMH196611:LMI196611 LWD196611:LWE196611 MFZ196611:MGA196611 MPV196611:MPW196611 MZR196611:MZS196611 NJN196611:NJO196611 NTJ196611:NTK196611 ODF196611:ODG196611 ONB196611:ONC196611 OWX196611:OWY196611 PGT196611:PGU196611 PQP196611:PQQ196611 QAL196611:QAM196611 QKH196611:QKI196611 QUD196611:QUE196611 RDZ196611:REA196611 RNV196611:RNW196611 RXR196611:RXS196611 SHN196611:SHO196611 SRJ196611:SRK196611 TBF196611:TBG196611 TLB196611:TLC196611 TUX196611:TUY196611 UET196611:UEU196611 UOP196611:UOQ196611 UYL196611:UYM196611 VIH196611:VII196611 VSD196611:VSE196611 WBZ196611:WCA196611 WLV196611:WLW196611 WVR196611:WVS196611 J262147:K262147 JF262147:JG262147 TB262147:TC262147 ACX262147:ACY262147 AMT262147:AMU262147 AWP262147:AWQ262147 BGL262147:BGM262147 BQH262147:BQI262147 CAD262147:CAE262147 CJZ262147:CKA262147 CTV262147:CTW262147 DDR262147:DDS262147 DNN262147:DNO262147 DXJ262147:DXK262147 EHF262147:EHG262147 ERB262147:ERC262147 FAX262147:FAY262147 FKT262147:FKU262147 FUP262147:FUQ262147 GEL262147:GEM262147 GOH262147:GOI262147 GYD262147:GYE262147 HHZ262147:HIA262147 HRV262147:HRW262147 IBR262147:IBS262147 ILN262147:ILO262147 IVJ262147:IVK262147 JFF262147:JFG262147 JPB262147:JPC262147 JYX262147:JYY262147 KIT262147:KIU262147 KSP262147:KSQ262147 LCL262147:LCM262147 LMH262147:LMI262147 LWD262147:LWE262147 MFZ262147:MGA262147 MPV262147:MPW262147 MZR262147:MZS262147 NJN262147:NJO262147 NTJ262147:NTK262147 ODF262147:ODG262147 ONB262147:ONC262147 OWX262147:OWY262147 PGT262147:PGU262147 PQP262147:PQQ262147 QAL262147:QAM262147 QKH262147:QKI262147 QUD262147:QUE262147 RDZ262147:REA262147 RNV262147:RNW262147 RXR262147:RXS262147 SHN262147:SHO262147 SRJ262147:SRK262147 TBF262147:TBG262147 TLB262147:TLC262147 TUX262147:TUY262147 UET262147:UEU262147 UOP262147:UOQ262147 UYL262147:UYM262147 VIH262147:VII262147 VSD262147:VSE262147 WBZ262147:WCA262147 WLV262147:WLW262147 WVR262147:WVS262147 J327683:K327683 JF327683:JG327683 TB327683:TC327683 ACX327683:ACY327683 AMT327683:AMU327683 AWP327683:AWQ327683 BGL327683:BGM327683 BQH327683:BQI327683 CAD327683:CAE327683 CJZ327683:CKA327683 CTV327683:CTW327683 DDR327683:DDS327683 DNN327683:DNO327683 DXJ327683:DXK327683 EHF327683:EHG327683 ERB327683:ERC327683 FAX327683:FAY327683 FKT327683:FKU327683 FUP327683:FUQ327683 GEL327683:GEM327683 GOH327683:GOI327683 GYD327683:GYE327683 HHZ327683:HIA327683 HRV327683:HRW327683 IBR327683:IBS327683 ILN327683:ILO327683 IVJ327683:IVK327683 JFF327683:JFG327683 JPB327683:JPC327683 JYX327683:JYY327683 KIT327683:KIU327683 KSP327683:KSQ327683 LCL327683:LCM327683 LMH327683:LMI327683 LWD327683:LWE327683 MFZ327683:MGA327683 MPV327683:MPW327683 MZR327683:MZS327683 NJN327683:NJO327683 NTJ327683:NTK327683 ODF327683:ODG327683 ONB327683:ONC327683 OWX327683:OWY327683 PGT327683:PGU327683 PQP327683:PQQ327683 QAL327683:QAM327683 QKH327683:QKI327683 QUD327683:QUE327683 RDZ327683:REA327683 RNV327683:RNW327683 RXR327683:RXS327683 SHN327683:SHO327683 SRJ327683:SRK327683 TBF327683:TBG327683 TLB327683:TLC327683 TUX327683:TUY327683 UET327683:UEU327683 UOP327683:UOQ327683 UYL327683:UYM327683 VIH327683:VII327683 VSD327683:VSE327683 WBZ327683:WCA327683 WLV327683:WLW327683 WVR327683:WVS327683 J393219:K393219 JF393219:JG393219 TB393219:TC393219 ACX393219:ACY393219 AMT393219:AMU393219 AWP393219:AWQ393219 BGL393219:BGM393219 BQH393219:BQI393219 CAD393219:CAE393219 CJZ393219:CKA393219 CTV393219:CTW393219 DDR393219:DDS393219 DNN393219:DNO393219 DXJ393219:DXK393219 EHF393219:EHG393219 ERB393219:ERC393219 FAX393219:FAY393219 FKT393219:FKU393219 FUP393219:FUQ393219 GEL393219:GEM393219 GOH393219:GOI393219 GYD393219:GYE393219 HHZ393219:HIA393219 HRV393219:HRW393219 IBR393219:IBS393219 ILN393219:ILO393219 IVJ393219:IVK393219 JFF393219:JFG393219 JPB393219:JPC393219 JYX393219:JYY393219 KIT393219:KIU393219 KSP393219:KSQ393219 LCL393219:LCM393219 LMH393219:LMI393219 LWD393219:LWE393219 MFZ393219:MGA393219 MPV393219:MPW393219 MZR393219:MZS393219 NJN393219:NJO393219 NTJ393219:NTK393219 ODF393219:ODG393219 ONB393219:ONC393219 OWX393219:OWY393219 PGT393219:PGU393219 PQP393219:PQQ393219 QAL393219:QAM393219 QKH393219:QKI393219 QUD393219:QUE393219 RDZ393219:REA393219 RNV393219:RNW393219 RXR393219:RXS393219 SHN393219:SHO393219 SRJ393219:SRK393219 TBF393219:TBG393219 TLB393219:TLC393219 TUX393219:TUY393219 UET393219:UEU393219 UOP393219:UOQ393219 UYL393219:UYM393219 VIH393219:VII393219 VSD393219:VSE393219 WBZ393219:WCA393219 WLV393219:WLW393219 WVR393219:WVS393219 J458755:K458755 JF458755:JG458755 TB458755:TC458755 ACX458755:ACY458755 AMT458755:AMU458755 AWP458755:AWQ458755 BGL458755:BGM458755 BQH458755:BQI458755 CAD458755:CAE458755 CJZ458755:CKA458755 CTV458755:CTW458755 DDR458755:DDS458755 DNN458755:DNO458755 DXJ458755:DXK458755 EHF458755:EHG458755 ERB458755:ERC458755 FAX458755:FAY458755 FKT458755:FKU458755 FUP458755:FUQ458755 GEL458755:GEM458755 GOH458755:GOI458755 GYD458755:GYE458755 HHZ458755:HIA458755 HRV458755:HRW458755 IBR458755:IBS458755 ILN458755:ILO458755 IVJ458755:IVK458755 JFF458755:JFG458755 JPB458755:JPC458755 JYX458755:JYY458755 KIT458755:KIU458755 KSP458755:KSQ458755 LCL458755:LCM458755 LMH458755:LMI458755 LWD458755:LWE458755 MFZ458755:MGA458755 MPV458755:MPW458755 MZR458755:MZS458755 NJN458755:NJO458755 NTJ458755:NTK458755 ODF458755:ODG458755 ONB458755:ONC458755 OWX458755:OWY458755 PGT458755:PGU458755 PQP458755:PQQ458755 QAL458755:QAM458755 QKH458755:QKI458755 QUD458755:QUE458755 RDZ458755:REA458755 RNV458755:RNW458755 RXR458755:RXS458755 SHN458755:SHO458755 SRJ458755:SRK458755 TBF458755:TBG458755 TLB458755:TLC458755 TUX458755:TUY458755 UET458755:UEU458755 UOP458755:UOQ458755 UYL458755:UYM458755 VIH458755:VII458755 VSD458755:VSE458755 WBZ458755:WCA458755 WLV458755:WLW458755 WVR458755:WVS458755 J524291:K524291 JF524291:JG524291 TB524291:TC524291 ACX524291:ACY524291 AMT524291:AMU524291 AWP524291:AWQ524291 BGL524291:BGM524291 BQH524291:BQI524291 CAD524291:CAE524291 CJZ524291:CKA524291 CTV524291:CTW524291 DDR524291:DDS524291 DNN524291:DNO524291 DXJ524291:DXK524291 EHF524291:EHG524291 ERB524291:ERC524291 FAX524291:FAY524291 FKT524291:FKU524291 FUP524291:FUQ524291 GEL524291:GEM524291 GOH524291:GOI524291 GYD524291:GYE524291 HHZ524291:HIA524291 HRV524291:HRW524291 IBR524291:IBS524291 ILN524291:ILO524291 IVJ524291:IVK524291 JFF524291:JFG524291 JPB524291:JPC524291 JYX524291:JYY524291 KIT524291:KIU524291 KSP524291:KSQ524291 LCL524291:LCM524291 LMH524291:LMI524291 LWD524291:LWE524291 MFZ524291:MGA524291 MPV524291:MPW524291 MZR524291:MZS524291 NJN524291:NJO524291 NTJ524291:NTK524291 ODF524291:ODG524291 ONB524291:ONC524291 OWX524291:OWY524291 PGT524291:PGU524291 PQP524291:PQQ524291 QAL524291:QAM524291 QKH524291:QKI524291 QUD524291:QUE524291 RDZ524291:REA524291 RNV524291:RNW524291 RXR524291:RXS524291 SHN524291:SHO524291 SRJ524291:SRK524291 TBF524291:TBG524291 TLB524291:TLC524291 TUX524291:TUY524291 UET524291:UEU524291 UOP524291:UOQ524291 UYL524291:UYM524291 VIH524291:VII524291 VSD524291:VSE524291 WBZ524291:WCA524291 WLV524291:WLW524291 WVR524291:WVS524291 J589827:K589827 JF589827:JG589827 TB589827:TC589827 ACX589827:ACY589827 AMT589827:AMU589827 AWP589827:AWQ589827 BGL589827:BGM589827 BQH589827:BQI589827 CAD589827:CAE589827 CJZ589827:CKA589827 CTV589827:CTW589827 DDR589827:DDS589827 DNN589827:DNO589827 DXJ589827:DXK589827 EHF589827:EHG589827 ERB589827:ERC589827 FAX589827:FAY589827 FKT589827:FKU589827 FUP589827:FUQ589827 GEL589827:GEM589827 GOH589827:GOI589827 GYD589827:GYE589827 HHZ589827:HIA589827 HRV589827:HRW589827 IBR589827:IBS589827 ILN589827:ILO589827 IVJ589827:IVK589827 JFF589827:JFG589827 JPB589827:JPC589827 JYX589827:JYY589827 KIT589827:KIU589827 KSP589827:KSQ589827 LCL589827:LCM589827 LMH589827:LMI589827 LWD589827:LWE589827 MFZ589827:MGA589827 MPV589827:MPW589827 MZR589827:MZS589827 NJN589827:NJO589827 NTJ589827:NTK589827 ODF589827:ODG589827 ONB589827:ONC589827 OWX589827:OWY589827 PGT589827:PGU589827 PQP589827:PQQ589827 QAL589827:QAM589827 QKH589827:QKI589827 QUD589827:QUE589827 RDZ589827:REA589827 RNV589827:RNW589827 RXR589827:RXS589827 SHN589827:SHO589827 SRJ589827:SRK589827 TBF589827:TBG589827 TLB589827:TLC589827 TUX589827:TUY589827 UET589827:UEU589827 UOP589827:UOQ589827 UYL589827:UYM589827 VIH589827:VII589827 VSD589827:VSE589827 WBZ589827:WCA589827 WLV589827:WLW589827 WVR589827:WVS589827 J655363:K655363 JF655363:JG655363 TB655363:TC655363 ACX655363:ACY655363 AMT655363:AMU655363 AWP655363:AWQ655363 BGL655363:BGM655363 BQH655363:BQI655363 CAD655363:CAE655363 CJZ655363:CKA655363 CTV655363:CTW655363 DDR655363:DDS655363 DNN655363:DNO655363 DXJ655363:DXK655363 EHF655363:EHG655363 ERB655363:ERC655363 FAX655363:FAY655363 FKT655363:FKU655363 FUP655363:FUQ655363 GEL655363:GEM655363 GOH655363:GOI655363 GYD655363:GYE655363 HHZ655363:HIA655363 HRV655363:HRW655363 IBR655363:IBS655363 ILN655363:ILO655363 IVJ655363:IVK655363 JFF655363:JFG655363 JPB655363:JPC655363 JYX655363:JYY655363 KIT655363:KIU655363 KSP655363:KSQ655363 LCL655363:LCM655363 LMH655363:LMI655363 LWD655363:LWE655363 MFZ655363:MGA655363 MPV655363:MPW655363 MZR655363:MZS655363 NJN655363:NJO655363 NTJ655363:NTK655363 ODF655363:ODG655363 ONB655363:ONC655363 OWX655363:OWY655363 PGT655363:PGU655363 PQP655363:PQQ655363 QAL655363:QAM655363 QKH655363:QKI655363 QUD655363:QUE655363 RDZ655363:REA655363 RNV655363:RNW655363 RXR655363:RXS655363 SHN655363:SHO655363 SRJ655363:SRK655363 TBF655363:TBG655363 TLB655363:TLC655363 TUX655363:TUY655363 UET655363:UEU655363 UOP655363:UOQ655363 UYL655363:UYM655363 VIH655363:VII655363 VSD655363:VSE655363 WBZ655363:WCA655363 WLV655363:WLW655363 WVR655363:WVS655363 J720899:K720899 JF720899:JG720899 TB720899:TC720899 ACX720899:ACY720899 AMT720899:AMU720899 AWP720899:AWQ720899 BGL720899:BGM720899 BQH720899:BQI720899 CAD720899:CAE720899 CJZ720899:CKA720899 CTV720899:CTW720899 DDR720899:DDS720899 DNN720899:DNO720899 DXJ720899:DXK720899 EHF720899:EHG720899 ERB720899:ERC720899 FAX720899:FAY720899 FKT720899:FKU720899 FUP720899:FUQ720899 GEL720899:GEM720899 GOH720899:GOI720899 GYD720899:GYE720899 HHZ720899:HIA720899 HRV720899:HRW720899 IBR720899:IBS720899 ILN720899:ILO720899 IVJ720899:IVK720899 JFF720899:JFG720899 JPB720899:JPC720899 JYX720899:JYY720899 KIT720899:KIU720899 KSP720899:KSQ720899 LCL720899:LCM720899 LMH720899:LMI720899 LWD720899:LWE720899 MFZ720899:MGA720899 MPV720899:MPW720899 MZR720899:MZS720899 NJN720899:NJO720899 NTJ720899:NTK720899 ODF720899:ODG720899 ONB720899:ONC720899 OWX720899:OWY720899 PGT720899:PGU720899 PQP720899:PQQ720899 QAL720899:QAM720899 QKH720899:QKI720899 QUD720899:QUE720899 RDZ720899:REA720899 RNV720899:RNW720899 RXR720899:RXS720899 SHN720899:SHO720899 SRJ720899:SRK720899 TBF720899:TBG720899 TLB720899:TLC720899 TUX720899:TUY720899 UET720899:UEU720899 UOP720899:UOQ720899 UYL720899:UYM720899 VIH720899:VII720899 VSD720899:VSE720899 WBZ720899:WCA720899 WLV720899:WLW720899 WVR720899:WVS720899 J786435:K786435 JF786435:JG786435 TB786435:TC786435 ACX786435:ACY786435 AMT786435:AMU786435 AWP786435:AWQ786435 BGL786435:BGM786435 BQH786435:BQI786435 CAD786435:CAE786435 CJZ786435:CKA786435 CTV786435:CTW786435 DDR786435:DDS786435 DNN786435:DNO786435 DXJ786435:DXK786435 EHF786435:EHG786435 ERB786435:ERC786435 FAX786435:FAY786435 FKT786435:FKU786435 FUP786435:FUQ786435 GEL786435:GEM786435 GOH786435:GOI786435 GYD786435:GYE786435 HHZ786435:HIA786435 HRV786435:HRW786435 IBR786435:IBS786435 ILN786435:ILO786435 IVJ786435:IVK786435 JFF786435:JFG786435 JPB786435:JPC786435 JYX786435:JYY786435 KIT786435:KIU786435 KSP786435:KSQ786435 LCL786435:LCM786435 LMH786435:LMI786435 LWD786435:LWE786435 MFZ786435:MGA786435 MPV786435:MPW786435 MZR786435:MZS786435 NJN786435:NJO786435 NTJ786435:NTK786435 ODF786435:ODG786435 ONB786435:ONC786435 OWX786435:OWY786435 PGT786435:PGU786435 PQP786435:PQQ786435 QAL786435:QAM786435 QKH786435:QKI786435 QUD786435:QUE786435 RDZ786435:REA786435 RNV786435:RNW786435 RXR786435:RXS786435 SHN786435:SHO786435 SRJ786435:SRK786435 TBF786435:TBG786435 TLB786435:TLC786435 TUX786435:TUY786435 UET786435:UEU786435 UOP786435:UOQ786435 UYL786435:UYM786435 VIH786435:VII786435 VSD786435:VSE786435 WBZ786435:WCA786435 WLV786435:WLW786435 WVR786435:WVS786435 J851971:K851971 JF851971:JG851971 TB851971:TC851971 ACX851971:ACY851971 AMT851971:AMU851971 AWP851971:AWQ851971 BGL851971:BGM851971 BQH851971:BQI851971 CAD851971:CAE851971 CJZ851971:CKA851971 CTV851971:CTW851971 DDR851971:DDS851971 DNN851971:DNO851971 DXJ851971:DXK851971 EHF851971:EHG851971 ERB851971:ERC851971 FAX851971:FAY851971 FKT851971:FKU851971 FUP851971:FUQ851971 GEL851971:GEM851971 GOH851971:GOI851971 GYD851971:GYE851971 HHZ851971:HIA851971 HRV851971:HRW851971 IBR851971:IBS851971 ILN851971:ILO851971 IVJ851971:IVK851971 JFF851971:JFG851971 JPB851971:JPC851971 JYX851971:JYY851971 KIT851971:KIU851971 KSP851971:KSQ851971 LCL851971:LCM851971 LMH851971:LMI851971 LWD851971:LWE851971 MFZ851971:MGA851971 MPV851971:MPW851971 MZR851971:MZS851971 NJN851971:NJO851971 NTJ851971:NTK851971 ODF851971:ODG851971 ONB851971:ONC851971 OWX851971:OWY851971 PGT851971:PGU851971 PQP851971:PQQ851971 QAL851971:QAM851971 QKH851971:QKI851971 QUD851971:QUE851971 RDZ851971:REA851971 RNV851971:RNW851971 RXR851971:RXS851971 SHN851971:SHO851971 SRJ851971:SRK851971 TBF851971:TBG851971 TLB851971:TLC851971 TUX851971:TUY851971 UET851971:UEU851971 UOP851971:UOQ851971 UYL851971:UYM851971 VIH851971:VII851971 VSD851971:VSE851971 WBZ851971:WCA851971 WLV851971:WLW851971 WVR851971:WVS851971 J917507:K917507 JF917507:JG917507 TB917507:TC917507 ACX917507:ACY917507 AMT917507:AMU917507 AWP917507:AWQ917507 BGL917507:BGM917507 BQH917507:BQI917507 CAD917507:CAE917507 CJZ917507:CKA917507 CTV917507:CTW917507 DDR917507:DDS917507 DNN917507:DNO917507 DXJ917507:DXK917507 EHF917507:EHG917507 ERB917507:ERC917507 FAX917507:FAY917507 FKT917507:FKU917507 FUP917507:FUQ917507 GEL917507:GEM917507 GOH917507:GOI917507 GYD917507:GYE917507 HHZ917507:HIA917507 HRV917507:HRW917507 IBR917507:IBS917507 ILN917507:ILO917507 IVJ917507:IVK917507 JFF917507:JFG917507 JPB917507:JPC917507 JYX917507:JYY917507 KIT917507:KIU917507 KSP917507:KSQ917507 LCL917507:LCM917507 LMH917507:LMI917507 LWD917507:LWE917507 MFZ917507:MGA917507 MPV917507:MPW917507 MZR917507:MZS917507 NJN917507:NJO917507 NTJ917507:NTK917507 ODF917507:ODG917507 ONB917507:ONC917507 OWX917507:OWY917507 PGT917507:PGU917507 PQP917507:PQQ917507 QAL917507:QAM917507 QKH917507:QKI917507 QUD917507:QUE917507 RDZ917507:REA917507 RNV917507:RNW917507 RXR917507:RXS917507 SHN917507:SHO917507 SRJ917507:SRK917507 TBF917507:TBG917507 TLB917507:TLC917507 TUX917507:TUY917507 UET917507:UEU917507 UOP917507:UOQ917507 UYL917507:UYM917507 VIH917507:VII917507 VSD917507:VSE917507 WBZ917507:WCA917507 WLV917507:WLW917507 WVR917507:WVS917507 J983043:K983043 JF983043:JG983043 TB983043:TC983043 ACX983043:ACY983043 AMT983043:AMU983043 AWP983043:AWQ983043 BGL983043:BGM983043 BQH983043:BQI983043 CAD983043:CAE983043 CJZ983043:CKA983043 CTV983043:CTW983043 DDR983043:DDS983043 DNN983043:DNO983043 DXJ983043:DXK983043 EHF983043:EHG983043 ERB983043:ERC983043 FAX983043:FAY983043 FKT983043:FKU983043 FUP983043:FUQ983043 GEL983043:GEM983043 GOH983043:GOI983043 GYD983043:GYE983043 HHZ983043:HIA983043 HRV983043:HRW983043 IBR983043:IBS983043 ILN983043:ILO983043 IVJ983043:IVK983043 JFF983043:JFG983043 JPB983043:JPC983043 JYX983043:JYY983043 KIT983043:KIU983043 KSP983043:KSQ983043 LCL983043:LCM983043 LMH983043:LMI983043 LWD983043:LWE983043 MFZ983043:MGA983043 MPV983043:MPW983043 MZR983043:MZS983043 NJN983043:NJO983043 NTJ983043:NTK983043 ODF983043:ODG983043 ONB983043:ONC983043 OWX983043:OWY983043 PGT983043:PGU983043 PQP983043:PQQ983043 QAL983043:QAM983043 QKH983043:QKI983043 QUD983043:QUE983043 RDZ983043:REA983043 RNV983043:RNW983043 RXR983043:RXS983043 SHN983043:SHO983043 SRJ983043:SRK983043 TBF983043:TBG983043 TLB983043:TLC983043 TUX983043:TUY983043 UET983043:UEU983043 UOP983043:UOQ983043 UYL983043:UYM983043 VIH983043:VII983043 VSD983043:VSE983043 WBZ983043:WCA983043 WLV983043:WLW983043 WVR983043:WVS983043 M3:M59 JI3:JI59 TE3:TE59 ADA3:ADA59 AMW3:AMW59 AWS3:AWS59 BGO3:BGO59 BQK3:BQK59 CAG3:CAG59 CKC3:CKC59 CTY3:CTY59 DDU3:DDU59 DNQ3:DNQ59 DXM3:DXM59 EHI3:EHI59 ERE3:ERE59 FBA3:FBA59 FKW3:FKW59 FUS3:FUS59 GEO3:GEO59 GOK3:GOK59 GYG3:GYG59 HIC3:HIC59 HRY3:HRY59 IBU3:IBU59 ILQ3:ILQ59 IVM3:IVM59 JFI3:JFI59 JPE3:JPE59 JZA3:JZA59 KIW3:KIW59 KSS3:KSS59 LCO3:LCO59 LMK3:LMK59 LWG3:LWG59 MGC3:MGC59 MPY3:MPY59 MZU3:MZU59 NJQ3:NJQ59 NTM3:NTM59 ODI3:ODI59 ONE3:ONE59 OXA3:OXA59 PGW3:PGW59 PQS3:PQS59 QAO3:QAO59 QKK3:QKK59 QUG3:QUG59 REC3:REC59 RNY3:RNY59 RXU3:RXU59 SHQ3:SHQ59 SRM3:SRM59 TBI3:TBI59 TLE3:TLE59 TVA3:TVA59 UEW3:UEW59 UOS3:UOS59 UYO3:UYO59 VIK3:VIK59 VSG3:VSG59 WCC3:WCC59 WLY3:WLY59 WVU3:WVU59 M65539:M65595 JI65539:JI65595 TE65539:TE65595 ADA65539:ADA65595 AMW65539:AMW65595 AWS65539:AWS65595 BGO65539:BGO65595 BQK65539:BQK65595 CAG65539:CAG65595 CKC65539:CKC65595 CTY65539:CTY65595 DDU65539:DDU65595 DNQ65539:DNQ65595 DXM65539:DXM65595 EHI65539:EHI65595 ERE65539:ERE65595 FBA65539:FBA65595 FKW65539:FKW65595 FUS65539:FUS65595 GEO65539:GEO65595 GOK65539:GOK65595 GYG65539:GYG65595 HIC65539:HIC65595 HRY65539:HRY65595 IBU65539:IBU65595 ILQ65539:ILQ65595 IVM65539:IVM65595 JFI65539:JFI65595 JPE65539:JPE65595 JZA65539:JZA65595 KIW65539:KIW65595 KSS65539:KSS65595 LCO65539:LCO65595 LMK65539:LMK65595 LWG65539:LWG65595 MGC65539:MGC65595 MPY65539:MPY65595 MZU65539:MZU65595 NJQ65539:NJQ65595 NTM65539:NTM65595 ODI65539:ODI65595 ONE65539:ONE65595 OXA65539:OXA65595 PGW65539:PGW65595 PQS65539:PQS65595 QAO65539:QAO65595 QKK65539:QKK65595 QUG65539:QUG65595 REC65539:REC65595 RNY65539:RNY65595 RXU65539:RXU65595 SHQ65539:SHQ65595 SRM65539:SRM65595 TBI65539:TBI65595 TLE65539:TLE65595 TVA65539:TVA65595 UEW65539:UEW65595 UOS65539:UOS65595 UYO65539:UYO65595 VIK65539:VIK65595 VSG65539:VSG65595 WCC65539:WCC65595 WLY65539:WLY65595 WVU65539:WVU65595 M131075:M131131 JI131075:JI131131 TE131075:TE131131 ADA131075:ADA131131 AMW131075:AMW131131 AWS131075:AWS131131 BGO131075:BGO131131 BQK131075:BQK131131 CAG131075:CAG131131 CKC131075:CKC131131 CTY131075:CTY131131 DDU131075:DDU131131 DNQ131075:DNQ131131 DXM131075:DXM131131 EHI131075:EHI131131 ERE131075:ERE131131 FBA131075:FBA131131 FKW131075:FKW131131 FUS131075:FUS131131 GEO131075:GEO131131 GOK131075:GOK131131 GYG131075:GYG131131 HIC131075:HIC131131 HRY131075:HRY131131 IBU131075:IBU131131 ILQ131075:ILQ131131 IVM131075:IVM131131 JFI131075:JFI131131 JPE131075:JPE131131 JZA131075:JZA131131 KIW131075:KIW131131 KSS131075:KSS131131 LCO131075:LCO131131 LMK131075:LMK131131 LWG131075:LWG131131 MGC131075:MGC131131 MPY131075:MPY131131 MZU131075:MZU131131 NJQ131075:NJQ131131 NTM131075:NTM131131 ODI131075:ODI131131 ONE131075:ONE131131 OXA131075:OXA131131 PGW131075:PGW131131 PQS131075:PQS131131 QAO131075:QAO131131 QKK131075:QKK131131 QUG131075:QUG131131 REC131075:REC131131 RNY131075:RNY131131 RXU131075:RXU131131 SHQ131075:SHQ131131 SRM131075:SRM131131 TBI131075:TBI131131 TLE131075:TLE131131 TVA131075:TVA131131 UEW131075:UEW131131 UOS131075:UOS131131 UYO131075:UYO131131 VIK131075:VIK131131 VSG131075:VSG131131 WCC131075:WCC131131 WLY131075:WLY131131 WVU131075:WVU131131 M196611:M196667 JI196611:JI196667 TE196611:TE196667 ADA196611:ADA196667 AMW196611:AMW196667 AWS196611:AWS196667 BGO196611:BGO196667 BQK196611:BQK196667 CAG196611:CAG196667 CKC196611:CKC196667 CTY196611:CTY196667 DDU196611:DDU196667 DNQ196611:DNQ196667 DXM196611:DXM196667 EHI196611:EHI196667 ERE196611:ERE196667 FBA196611:FBA196667 FKW196611:FKW196667 FUS196611:FUS196667 GEO196611:GEO196667 GOK196611:GOK196667 GYG196611:GYG196667 HIC196611:HIC196667 HRY196611:HRY196667 IBU196611:IBU196667 ILQ196611:ILQ196667 IVM196611:IVM196667 JFI196611:JFI196667 JPE196611:JPE196667 JZA196611:JZA196667 KIW196611:KIW196667 KSS196611:KSS196667 LCO196611:LCO196667 LMK196611:LMK196667 LWG196611:LWG196667 MGC196611:MGC196667 MPY196611:MPY196667 MZU196611:MZU196667 NJQ196611:NJQ196667 NTM196611:NTM196667 ODI196611:ODI196667 ONE196611:ONE196667 OXA196611:OXA196667 PGW196611:PGW196667 PQS196611:PQS196667 QAO196611:QAO196667 QKK196611:QKK196667 QUG196611:QUG196667 REC196611:REC196667 RNY196611:RNY196667 RXU196611:RXU196667 SHQ196611:SHQ196667 SRM196611:SRM196667 TBI196611:TBI196667 TLE196611:TLE196667 TVA196611:TVA196667 UEW196611:UEW196667 UOS196611:UOS196667 UYO196611:UYO196667 VIK196611:VIK196667 VSG196611:VSG196667 WCC196611:WCC196667 WLY196611:WLY196667 WVU196611:WVU196667 M262147:M262203 JI262147:JI262203 TE262147:TE262203 ADA262147:ADA262203 AMW262147:AMW262203 AWS262147:AWS262203 BGO262147:BGO262203 BQK262147:BQK262203 CAG262147:CAG262203 CKC262147:CKC262203 CTY262147:CTY262203 DDU262147:DDU262203 DNQ262147:DNQ262203 DXM262147:DXM262203 EHI262147:EHI262203 ERE262147:ERE262203 FBA262147:FBA262203 FKW262147:FKW262203 FUS262147:FUS262203 GEO262147:GEO262203 GOK262147:GOK262203 GYG262147:GYG262203 HIC262147:HIC262203 HRY262147:HRY262203 IBU262147:IBU262203 ILQ262147:ILQ262203 IVM262147:IVM262203 JFI262147:JFI262203 JPE262147:JPE262203 JZA262147:JZA262203 KIW262147:KIW262203 KSS262147:KSS262203 LCO262147:LCO262203 LMK262147:LMK262203 LWG262147:LWG262203 MGC262147:MGC262203 MPY262147:MPY262203 MZU262147:MZU262203 NJQ262147:NJQ262203 NTM262147:NTM262203 ODI262147:ODI262203 ONE262147:ONE262203 OXA262147:OXA262203 PGW262147:PGW262203 PQS262147:PQS262203 QAO262147:QAO262203 QKK262147:QKK262203 QUG262147:QUG262203 REC262147:REC262203 RNY262147:RNY262203 RXU262147:RXU262203 SHQ262147:SHQ262203 SRM262147:SRM262203 TBI262147:TBI262203 TLE262147:TLE262203 TVA262147:TVA262203 UEW262147:UEW262203 UOS262147:UOS262203 UYO262147:UYO262203 VIK262147:VIK262203 VSG262147:VSG262203 WCC262147:WCC262203 WLY262147:WLY262203 WVU262147:WVU262203 M327683:M327739 JI327683:JI327739 TE327683:TE327739 ADA327683:ADA327739 AMW327683:AMW327739 AWS327683:AWS327739 BGO327683:BGO327739 BQK327683:BQK327739 CAG327683:CAG327739 CKC327683:CKC327739 CTY327683:CTY327739 DDU327683:DDU327739 DNQ327683:DNQ327739 DXM327683:DXM327739 EHI327683:EHI327739 ERE327683:ERE327739 FBA327683:FBA327739 FKW327683:FKW327739 FUS327683:FUS327739 GEO327683:GEO327739 GOK327683:GOK327739 GYG327683:GYG327739 HIC327683:HIC327739 HRY327683:HRY327739 IBU327683:IBU327739 ILQ327683:ILQ327739 IVM327683:IVM327739 JFI327683:JFI327739 JPE327683:JPE327739 JZA327683:JZA327739 KIW327683:KIW327739 KSS327683:KSS327739 LCO327683:LCO327739 LMK327683:LMK327739 LWG327683:LWG327739 MGC327683:MGC327739 MPY327683:MPY327739 MZU327683:MZU327739 NJQ327683:NJQ327739 NTM327683:NTM327739 ODI327683:ODI327739 ONE327683:ONE327739 OXA327683:OXA327739 PGW327683:PGW327739 PQS327683:PQS327739 QAO327683:QAO327739 QKK327683:QKK327739 QUG327683:QUG327739 REC327683:REC327739 RNY327683:RNY327739 RXU327683:RXU327739 SHQ327683:SHQ327739 SRM327683:SRM327739 TBI327683:TBI327739 TLE327683:TLE327739 TVA327683:TVA327739 UEW327683:UEW327739 UOS327683:UOS327739 UYO327683:UYO327739 VIK327683:VIK327739 VSG327683:VSG327739 WCC327683:WCC327739 WLY327683:WLY327739 WVU327683:WVU327739 M393219:M393275 JI393219:JI393275 TE393219:TE393275 ADA393219:ADA393275 AMW393219:AMW393275 AWS393219:AWS393275 BGO393219:BGO393275 BQK393219:BQK393275 CAG393219:CAG393275 CKC393219:CKC393275 CTY393219:CTY393275 DDU393219:DDU393275 DNQ393219:DNQ393275 DXM393219:DXM393275 EHI393219:EHI393275 ERE393219:ERE393275 FBA393219:FBA393275 FKW393219:FKW393275 FUS393219:FUS393275 GEO393219:GEO393275 GOK393219:GOK393275 GYG393219:GYG393275 HIC393219:HIC393275 HRY393219:HRY393275 IBU393219:IBU393275 ILQ393219:ILQ393275 IVM393219:IVM393275 JFI393219:JFI393275 JPE393219:JPE393275 JZA393219:JZA393275 KIW393219:KIW393275 KSS393219:KSS393275 LCO393219:LCO393275 LMK393219:LMK393275 LWG393219:LWG393275 MGC393219:MGC393275 MPY393219:MPY393275 MZU393219:MZU393275 NJQ393219:NJQ393275 NTM393219:NTM393275 ODI393219:ODI393275 ONE393219:ONE393275 OXA393219:OXA393275 PGW393219:PGW393275 PQS393219:PQS393275 QAO393219:QAO393275 QKK393219:QKK393275 QUG393219:QUG393275 REC393219:REC393275 RNY393219:RNY393275 RXU393219:RXU393275 SHQ393219:SHQ393275 SRM393219:SRM393275 TBI393219:TBI393275 TLE393219:TLE393275 TVA393219:TVA393275 UEW393219:UEW393275 UOS393219:UOS393275 UYO393219:UYO393275 VIK393219:VIK393275 VSG393219:VSG393275 WCC393219:WCC393275 WLY393219:WLY393275 WVU393219:WVU393275 M458755:M458811 JI458755:JI458811 TE458755:TE458811 ADA458755:ADA458811 AMW458755:AMW458811 AWS458755:AWS458811 BGO458755:BGO458811 BQK458755:BQK458811 CAG458755:CAG458811 CKC458755:CKC458811 CTY458755:CTY458811 DDU458755:DDU458811 DNQ458755:DNQ458811 DXM458755:DXM458811 EHI458755:EHI458811 ERE458755:ERE458811 FBA458755:FBA458811 FKW458755:FKW458811 FUS458755:FUS458811 GEO458755:GEO458811 GOK458755:GOK458811 GYG458755:GYG458811 HIC458755:HIC458811 HRY458755:HRY458811 IBU458755:IBU458811 ILQ458755:ILQ458811 IVM458755:IVM458811 JFI458755:JFI458811 JPE458755:JPE458811 JZA458755:JZA458811 KIW458755:KIW458811 KSS458755:KSS458811 LCO458755:LCO458811 LMK458755:LMK458811 LWG458755:LWG458811 MGC458755:MGC458811 MPY458755:MPY458811 MZU458755:MZU458811 NJQ458755:NJQ458811 NTM458755:NTM458811 ODI458755:ODI458811 ONE458755:ONE458811 OXA458755:OXA458811 PGW458755:PGW458811 PQS458755:PQS458811 QAO458755:QAO458811 QKK458755:QKK458811 QUG458755:QUG458811 REC458755:REC458811 RNY458755:RNY458811 RXU458755:RXU458811 SHQ458755:SHQ458811 SRM458755:SRM458811 TBI458755:TBI458811 TLE458755:TLE458811 TVA458755:TVA458811 UEW458755:UEW458811 UOS458755:UOS458811 UYO458755:UYO458811 VIK458755:VIK458811 VSG458755:VSG458811 WCC458755:WCC458811 WLY458755:WLY458811 WVU458755:WVU458811 M524291:M524347 JI524291:JI524347 TE524291:TE524347 ADA524291:ADA524347 AMW524291:AMW524347 AWS524291:AWS524347 BGO524291:BGO524347 BQK524291:BQK524347 CAG524291:CAG524347 CKC524291:CKC524347 CTY524291:CTY524347 DDU524291:DDU524347 DNQ524291:DNQ524347 DXM524291:DXM524347 EHI524291:EHI524347 ERE524291:ERE524347 FBA524291:FBA524347 FKW524291:FKW524347 FUS524291:FUS524347 GEO524291:GEO524347 GOK524291:GOK524347 GYG524291:GYG524347 HIC524291:HIC524347 HRY524291:HRY524347 IBU524291:IBU524347 ILQ524291:ILQ524347 IVM524291:IVM524347 JFI524291:JFI524347 JPE524291:JPE524347 JZA524291:JZA524347 KIW524291:KIW524347 KSS524291:KSS524347 LCO524291:LCO524347 LMK524291:LMK524347 LWG524291:LWG524347 MGC524291:MGC524347 MPY524291:MPY524347 MZU524291:MZU524347 NJQ524291:NJQ524347 NTM524291:NTM524347 ODI524291:ODI524347 ONE524291:ONE524347 OXA524291:OXA524347 PGW524291:PGW524347 PQS524291:PQS524347 QAO524291:QAO524347 QKK524291:QKK524347 QUG524291:QUG524347 REC524291:REC524347 RNY524291:RNY524347 RXU524291:RXU524347 SHQ524291:SHQ524347 SRM524291:SRM524347 TBI524291:TBI524347 TLE524291:TLE524347 TVA524291:TVA524347 UEW524291:UEW524347 UOS524291:UOS524347 UYO524291:UYO524347 VIK524291:VIK524347 VSG524291:VSG524347 WCC524291:WCC524347 WLY524291:WLY524347 WVU524291:WVU524347 M589827:M589883 JI589827:JI589883 TE589827:TE589883 ADA589827:ADA589883 AMW589827:AMW589883 AWS589827:AWS589883 BGO589827:BGO589883 BQK589827:BQK589883 CAG589827:CAG589883 CKC589827:CKC589883 CTY589827:CTY589883 DDU589827:DDU589883 DNQ589827:DNQ589883 DXM589827:DXM589883 EHI589827:EHI589883 ERE589827:ERE589883 FBA589827:FBA589883 FKW589827:FKW589883 FUS589827:FUS589883 GEO589827:GEO589883 GOK589827:GOK589883 GYG589827:GYG589883 HIC589827:HIC589883 HRY589827:HRY589883 IBU589827:IBU589883 ILQ589827:ILQ589883 IVM589827:IVM589883 JFI589827:JFI589883 JPE589827:JPE589883 JZA589827:JZA589883 KIW589827:KIW589883 KSS589827:KSS589883 LCO589827:LCO589883 LMK589827:LMK589883 LWG589827:LWG589883 MGC589827:MGC589883 MPY589827:MPY589883 MZU589827:MZU589883 NJQ589827:NJQ589883 NTM589827:NTM589883 ODI589827:ODI589883 ONE589827:ONE589883 OXA589827:OXA589883 PGW589827:PGW589883 PQS589827:PQS589883 QAO589827:QAO589883 QKK589827:QKK589883 QUG589827:QUG589883 REC589827:REC589883 RNY589827:RNY589883 RXU589827:RXU589883 SHQ589827:SHQ589883 SRM589827:SRM589883 TBI589827:TBI589883 TLE589827:TLE589883 TVA589827:TVA589883 UEW589827:UEW589883 UOS589827:UOS589883 UYO589827:UYO589883 VIK589827:VIK589883 VSG589827:VSG589883 WCC589827:WCC589883 WLY589827:WLY589883 WVU589827:WVU589883 M655363:M655419 JI655363:JI655419 TE655363:TE655419 ADA655363:ADA655419 AMW655363:AMW655419 AWS655363:AWS655419 BGO655363:BGO655419 BQK655363:BQK655419 CAG655363:CAG655419 CKC655363:CKC655419 CTY655363:CTY655419 DDU655363:DDU655419 DNQ655363:DNQ655419 DXM655363:DXM655419 EHI655363:EHI655419 ERE655363:ERE655419 FBA655363:FBA655419 FKW655363:FKW655419 FUS655363:FUS655419 GEO655363:GEO655419 GOK655363:GOK655419 GYG655363:GYG655419 HIC655363:HIC655419 HRY655363:HRY655419 IBU655363:IBU655419 ILQ655363:ILQ655419 IVM655363:IVM655419 JFI655363:JFI655419 JPE655363:JPE655419 JZA655363:JZA655419 KIW655363:KIW655419 KSS655363:KSS655419 LCO655363:LCO655419 LMK655363:LMK655419 LWG655363:LWG655419 MGC655363:MGC655419 MPY655363:MPY655419 MZU655363:MZU655419 NJQ655363:NJQ655419 NTM655363:NTM655419 ODI655363:ODI655419 ONE655363:ONE655419 OXA655363:OXA655419 PGW655363:PGW655419 PQS655363:PQS655419 QAO655363:QAO655419 QKK655363:QKK655419 QUG655363:QUG655419 REC655363:REC655419 RNY655363:RNY655419 RXU655363:RXU655419 SHQ655363:SHQ655419 SRM655363:SRM655419 TBI655363:TBI655419 TLE655363:TLE655419 TVA655363:TVA655419 UEW655363:UEW655419 UOS655363:UOS655419 UYO655363:UYO655419 VIK655363:VIK655419 VSG655363:VSG655419 WCC655363:WCC655419 WLY655363:WLY655419 WVU655363:WVU655419 M720899:M720955 JI720899:JI720955 TE720899:TE720955 ADA720899:ADA720955 AMW720899:AMW720955 AWS720899:AWS720955 BGO720899:BGO720955 BQK720899:BQK720955 CAG720899:CAG720955 CKC720899:CKC720955 CTY720899:CTY720955 DDU720899:DDU720955 DNQ720899:DNQ720955 DXM720899:DXM720955 EHI720899:EHI720955 ERE720899:ERE720955 FBA720899:FBA720955 FKW720899:FKW720955 FUS720899:FUS720955 GEO720899:GEO720955 GOK720899:GOK720955 GYG720899:GYG720955 HIC720899:HIC720955 HRY720899:HRY720955 IBU720899:IBU720955 ILQ720899:ILQ720955 IVM720899:IVM720955 JFI720899:JFI720955 JPE720899:JPE720955 JZA720899:JZA720955 KIW720899:KIW720955 KSS720899:KSS720955 LCO720899:LCO720955 LMK720899:LMK720955 LWG720899:LWG720955 MGC720899:MGC720955 MPY720899:MPY720955 MZU720899:MZU720955 NJQ720899:NJQ720955 NTM720899:NTM720955 ODI720899:ODI720955 ONE720899:ONE720955 OXA720899:OXA720955 PGW720899:PGW720955 PQS720899:PQS720955 QAO720899:QAO720955 QKK720899:QKK720955 QUG720899:QUG720955 REC720899:REC720955 RNY720899:RNY720955 RXU720899:RXU720955 SHQ720899:SHQ720955 SRM720899:SRM720955 TBI720899:TBI720955 TLE720899:TLE720955 TVA720899:TVA720955 UEW720899:UEW720955 UOS720899:UOS720955 UYO720899:UYO720955 VIK720899:VIK720955 VSG720899:VSG720955 WCC720899:WCC720955 WLY720899:WLY720955 WVU720899:WVU720955 M786435:M786491 JI786435:JI786491 TE786435:TE786491 ADA786435:ADA786491 AMW786435:AMW786491 AWS786435:AWS786491 BGO786435:BGO786491 BQK786435:BQK786491 CAG786435:CAG786491 CKC786435:CKC786491 CTY786435:CTY786491 DDU786435:DDU786491 DNQ786435:DNQ786491 DXM786435:DXM786491 EHI786435:EHI786491 ERE786435:ERE786491 FBA786435:FBA786491 FKW786435:FKW786491 FUS786435:FUS786491 GEO786435:GEO786491 GOK786435:GOK786491 GYG786435:GYG786491 HIC786435:HIC786491 HRY786435:HRY786491 IBU786435:IBU786491 ILQ786435:ILQ786491 IVM786435:IVM786491 JFI786435:JFI786491 JPE786435:JPE786491 JZA786435:JZA786491 KIW786435:KIW786491 KSS786435:KSS786491 LCO786435:LCO786491 LMK786435:LMK786491 LWG786435:LWG786491 MGC786435:MGC786491 MPY786435:MPY786491 MZU786435:MZU786491 NJQ786435:NJQ786491 NTM786435:NTM786491 ODI786435:ODI786491 ONE786435:ONE786491 OXA786435:OXA786491 PGW786435:PGW786491 PQS786435:PQS786491 QAO786435:QAO786491 QKK786435:QKK786491 QUG786435:QUG786491 REC786435:REC786491 RNY786435:RNY786491 RXU786435:RXU786491 SHQ786435:SHQ786491 SRM786435:SRM786491 TBI786435:TBI786491 TLE786435:TLE786491 TVA786435:TVA786491 UEW786435:UEW786491 UOS786435:UOS786491 UYO786435:UYO786491 VIK786435:VIK786491 VSG786435:VSG786491 WCC786435:WCC786491 WLY786435:WLY786491 WVU786435:WVU786491 M851971:M852027 JI851971:JI852027 TE851971:TE852027 ADA851971:ADA852027 AMW851971:AMW852027 AWS851971:AWS852027 BGO851971:BGO852027 BQK851971:BQK852027 CAG851971:CAG852027 CKC851971:CKC852027 CTY851971:CTY852027 DDU851971:DDU852027 DNQ851971:DNQ852027 DXM851971:DXM852027 EHI851971:EHI852027 ERE851971:ERE852027 FBA851971:FBA852027 FKW851971:FKW852027 FUS851971:FUS852027 GEO851971:GEO852027 GOK851971:GOK852027 GYG851971:GYG852027 HIC851971:HIC852027 HRY851971:HRY852027 IBU851971:IBU852027 ILQ851971:ILQ852027 IVM851971:IVM852027 JFI851971:JFI852027 JPE851971:JPE852027 JZA851971:JZA852027 KIW851971:KIW852027 KSS851971:KSS852027 LCO851971:LCO852027 LMK851971:LMK852027 LWG851971:LWG852027 MGC851971:MGC852027 MPY851971:MPY852027 MZU851971:MZU852027 NJQ851971:NJQ852027 NTM851971:NTM852027 ODI851971:ODI852027 ONE851971:ONE852027 OXA851971:OXA852027 PGW851971:PGW852027 PQS851971:PQS852027 QAO851971:QAO852027 QKK851971:QKK852027 QUG851971:QUG852027 REC851971:REC852027 RNY851971:RNY852027 RXU851971:RXU852027 SHQ851971:SHQ852027 SRM851971:SRM852027 TBI851971:TBI852027 TLE851971:TLE852027 TVA851971:TVA852027 UEW851971:UEW852027 UOS851971:UOS852027 UYO851971:UYO852027 VIK851971:VIK852027 VSG851971:VSG852027 WCC851971:WCC852027 WLY851971:WLY852027 WVU851971:WVU852027 M917507:M917563 JI917507:JI917563 TE917507:TE917563 ADA917507:ADA917563 AMW917507:AMW917563 AWS917507:AWS917563 BGO917507:BGO917563 BQK917507:BQK917563 CAG917507:CAG917563 CKC917507:CKC917563 CTY917507:CTY917563 DDU917507:DDU917563 DNQ917507:DNQ917563 DXM917507:DXM917563 EHI917507:EHI917563 ERE917507:ERE917563 FBA917507:FBA917563 FKW917507:FKW917563 FUS917507:FUS917563 GEO917507:GEO917563 GOK917507:GOK917563 GYG917507:GYG917563 HIC917507:HIC917563 HRY917507:HRY917563 IBU917507:IBU917563 ILQ917507:ILQ917563 IVM917507:IVM917563 JFI917507:JFI917563 JPE917507:JPE917563 JZA917507:JZA917563 KIW917507:KIW917563 KSS917507:KSS917563 LCO917507:LCO917563 LMK917507:LMK917563 LWG917507:LWG917563 MGC917507:MGC917563 MPY917507:MPY917563 MZU917507:MZU917563 NJQ917507:NJQ917563 NTM917507:NTM917563 ODI917507:ODI917563 ONE917507:ONE917563 OXA917507:OXA917563 PGW917507:PGW917563 PQS917507:PQS917563 QAO917507:QAO917563 QKK917507:QKK917563 QUG917507:QUG917563 REC917507:REC917563 RNY917507:RNY917563 RXU917507:RXU917563 SHQ917507:SHQ917563 SRM917507:SRM917563 TBI917507:TBI917563 TLE917507:TLE917563 TVA917507:TVA917563 UEW917507:UEW917563 UOS917507:UOS917563 UYO917507:UYO917563 VIK917507:VIK917563 VSG917507:VSG917563 WCC917507:WCC917563 WLY917507:WLY917563 WVU917507:WVU917563 M983043:M983099 JI983043:JI983099 TE983043:TE983099 ADA983043:ADA983099 AMW983043:AMW983099 AWS983043:AWS983099 BGO983043:BGO983099 BQK983043:BQK983099 CAG983043:CAG983099 CKC983043:CKC983099 CTY983043:CTY983099 DDU983043:DDU983099 DNQ983043:DNQ983099 DXM983043:DXM983099 EHI983043:EHI983099 ERE983043:ERE983099 FBA983043:FBA983099 FKW983043:FKW983099 FUS983043:FUS983099 GEO983043:GEO983099 GOK983043:GOK983099 GYG983043:GYG983099 HIC983043:HIC983099 HRY983043:HRY983099 IBU983043:IBU983099 ILQ983043:ILQ983099 IVM983043:IVM983099 JFI983043:JFI983099 JPE983043:JPE983099 JZA983043:JZA983099 KIW983043:KIW983099 KSS983043:KSS983099 LCO983043:LCO983099 LMK983043:LMK983099 LWG983043:LWG983099 MGC983043:MGC983099 MPY983043:MPY983099 MZU983043:MZU983099 NJQ983043:NJQ983099 NTM983043:NTM983099 ODI983043:ODI983099 ONE983043:ONE983099 OXA983043:OXA983099 PGW983043:PGW983099 PQS983043:PQS983099 QAO983043:QAO983099 QKK983043:QKK983099 QUG983043:QUG983099 REC983043:REC983099 RNY983043:RNY983099 RXU983043:RXU983099 SHQ983043:SHQ983099 SRM983043:SRM983099 TBI983043:TBI983099 TLE983043:TLE983099 TVA983043:TVA983099 UEW983043:UEW983099 UOS983043:UOS983099 UYO983043:UYO983099 VIK983043:VIK983099 VSG983043:VSG983099 WCC983043:WCC983099 WLY983043:WLY983099 WVU983043:WVU983099 M61:M100 JI61:JI100 TE61:TE100 ADA61:ADA100 AMW61:AMW100 AWS61:AWS100 BGO61:BGO100 BQK61:BQK100 CAG61:CAG100 CKC61:CKC100 CTY61:CTY100 DDU61:DDU100 DNQ61:DNQ100 DXM61:DXM100 EHI61:EHI100 ERE61:ERE100 FBA61:FBA100 FKW61:FKW100 FUS61:FUS100 GEO61:GEO100 GOK61:GOK100 GYG61:GYG100 HIC61:HIC100 HRY61:HRY100 IBU61:IBU100 ILQ61:ILQ100 IVM61:IVM100 JFI61:JFI100 JPE61:JPE100 JZA61:JZA100 KIW61:KIW100 KSS61:KSS100 LCO61:LCO100 LMK61:LMK100 LWG61:LWG100 MGC61:MGC100 MPY61:MPY100 MZU61:MZU100 NJQ61:NJQ100 NTM61:NTM100 ODI61:ODI100 ONE61:ONE100 OXA61:OXA100 PGW61:PGW100 PQS61:PQS100 QAO61:QAO100 QKK61:QKK100 QUG61:QUG100 REC61:REC100 RNY61:RNY100 RXU61:RXU100 SHQ61:SHQ100 SRM61:SRM100 TBI61:TBI100 TLE61:TLE100 TVA61:TVA100 UEW61:UEW100 UOS61:UOS100 UYO61:UYO100 VIK61:VIK100 VSG61:VSG100 WCC61:WCC100 WLY61:WLY100 WVU61:WVU100 M65597:M65636 JI65597:JI65636 TE65597:TE65636 ADA65597:ADA65636 AMW65597:AMW65636 AWS65597:AWS65636 BGO65597:BGO65636 BQK65597:BQK65636 CAG65597:CAG65636 CKC65597:CKC65636 CTY65597:CTY65636 DDU65597:DDU65636 DNQ65597:DNQ65636 DXM65597:DXM65636 EHI65597:EHI65636 ERE65597:ERE65636 FBA65597:FBA65636 FKW65597:FKW65636 FUS65597:FUS65636 GEO65597:GEO65636 GOK65597:GOK65636 GYG65597:GYG65636 HIC65597:HIC65636 HRY65597:HRY65636 IBU65597:IBU65636 ILQ65597:ILQ65636 IVM65597:IVM65636 JFI65597:JFI65636 JPE65597:JPE65636 JZA65597:JZA65636 KIW65597:KIW65636 KSS65597:KSS65636 LCO65597:LCO65636 LMK65597:LMK65636 LWG65597:LWG65636 MGC65597:MGC65636 MPY65597:MPY65636 MZU65597:MZU65636 NJQ65597:NJQ65636 NTM65597:NTM65636 ODI65597:ODI65636 ONE65597:ONE65636 OXA65597:OXA65636 PGW65597:PGW65636 PQS65597:PQS65636 QAO65597:QAO65636 QKK65597:QKK65636 QUG65597:QUG65636 REC65597:REC65636 RNY65597:RNY65636 RXU65597:RXU65636 SHQ65597:SHQ65636 SRM65597:SRM65636 TBI65597:TBI65636 TLE65597:TLE65636 TVA65597:TVA65636 UEW65597:UEW65636 UOS65597:UOS65636 UYO65597:UYO65636 VIK65597:VIK65636 VSG65597:VSG65636 WCC65597:WCC65636 WLY65597:WLY65636 WVU65597:WVU65636 M131133:M131172 JI131133:JI131172 TE131133:TE131172 ADA131133:ADA131172 AMW131133:AMW131172 AWS131133:AWS131172 BGO131133:BGO131172 BQK131133:BQK131172 CAG131133:CAG131172 CKC131133:CKC131172 CTY131133:CTY131172 DDU131133:DDU131172 DNQ131133:DNQ131172 DXM131133:DXM131172 EHI131133:EHI131172 ERE131133:ERE131172 FBA131133:FBA131172 FKW131133:FKW131172 FUS131133:FUS131172 GEO131133:GEO131172 GOK131133:GOK131172 GYG131133:GYG131172 HIC131133:HIC131172 HRY131133:HRY131172 IBU131133:IBU131172 ILQ131133:ILQ131172 IVM131133:IVM131172 JFI131133:JFI131172 JPE131133:JPE131172 JZA131133:JZA131172 KIW131133:KIW131172 KSS131133:KSS131172 LCO131133:LCO131172 LMK131133:LMK131172 LWG131133:LWG131172 MGC131133:MGC131172 MPY131133:MPY131172 MZU131133:MZU131172 NJQ131133:NJQ131172 NTM131133:NTM131172 ODI131133:ODI131172 ONE131133:ONE131172 OXA131133:OXA131172 PGW131133:PGW131172 PQS131133:PQS131172 QAO131133:QAO131172 QKK131133:QKK131172 QUG131133:QUG131172 REC131133:REC131172 RNY131133:RNY131172 RXU131133:RXU131172 SHQ131133:SHQ131172 SRM131133:SRM131172 TBI131133:TBI131172 TLE131133:TLE131172 TVA131133:TVA131172 UEW131133:UEW131172 UOS131133:UOS131172 UYO131133:UYO131172 VIK131133:VIK131172 VSG131133:VSG131172 WCC131133:WCC131172 WLY131133:WLY131172 WVU131133:WVU131172 M196669:M196708 JI196669:JI196708 TE196669:TE196708 ADA196669:ADA196708 AMW196669:AMW196708 AWS196669:AWS196708 BGO196669:BGO196708 BQK196669:BQK196708 CAG196669:CAG196708 CKC196669:CKC196708 CTY196669:CTY196708 DDU196669:DDU196708 DNQ196669:DNQ196708 DXM196669:DXM196708 EHI196669:EHI196708 ERE196669:ERE196708 FBA196669:FBA196708 FKW196669:FKW196708 FUS196669:FUS196708 GEO196669:GEO196708 GOK196669:GOK196708 GYG196669:GYG196708 HIC196669:HIC196708 HRY196669:HRY196708 IBU196669:IBU196708 ILQ196669:ILQ196708 IVM196669:IVM196708 JFI196669:JFI196708 JPE196669:JPE196708 JZA196669:JZA196708 KIW196669:KIW196708 KSS196669:KSS196708 LCO196669:LCO196708 LMK196669:LMK196708 LWG196669:LWG196708 MGC196669:MGC196708 MPY196669:MPY196708 MZU196669:MZU196708 NJQ196669:NJQ196708 NTM196669:NTM196708 ODI196669:ODI196708 ONE196669:ONE196708 OXA196669:OXA196708 PGW196669:PGW196708 PQS196669:PQS196708 QAO196669:QAO196708 QKK196669:QKK196708 QUG196669:QUG196708 REC196669:REC196708 RNY196669:RNY196708 RXU196669:RXU196708 SHQ196669:SHQ196708 SRM196669:SRM196708 TBI196669:TBI196708 TLE196669:TLE196708 TVA196669:TVA196708 UEW196669:UEW196708 UOS196669:UOS196708 UYO196669:UYO196708 VIK196669:VIK196708 VSG196669:VSG196708 WCC196669:WCC196708 WLY196669:WLY196708 WVU196669:WVU196708 M262205:M262244 JI262205:JI262244 TE262205:TE262244 ADA262205:ADA262244 AMW262205:AMW262244 AWS262205:AWS262244 BGO262205:BGO262244 BQK262205:BQK262244 CAG262205:CAG262244 CKC262205:CKC262244 CTY262205:CTY262244 DDU262205:DDU262244 DNQ262205:DNQ262244 DXM262205:DXM262244 EHI262205:EHI262244 ERE262205:ERE262244 FBA262205:FBA262244 FKW262205:FKW262244 FUS262205:FUS262244 GEO262205:GEO262244 GOK262205:GOK262244 GYG262205:GYG262244 HIC262205:HIC262244 HRY262205:HRY262244 IBU262205:IBU262244 ILQ262205:ILQ262244 IVM262205:IVM262244 JFI262205:JFI262244 JPE262205:JPE262244 JZA262205:JZA262244 KIW262205:KIW262244 KSS262205:KSS262244 LCO262205:LCO262244 LMK262205:LMK262244 LWG262205:LWG262244 MGC262205:MGC262244 MPY262205:MPY262244 MZU262205:MZU262244 NJQ262205:NJQ262244 NTM262205:NTM262244 ODI262205:ODI262244 ONE262205:ONE262244 OXA262205:OXA262244 PGW262205:PGW262244 PQS262205:PQS262244 QAO262205:QAO262244 QKK262205:QKK262244 QUG262205:QUG262244 REC262205:REC262244 RNY262205:RNY262244 RXU262205:RXU262244 SHQ262205:SHQ262244 SRM262205:SRM262244 TBI262205:TBI262244 TLE262205:TLE262244 TVA262205:TVA262244 UEW262205:UEW262244 UOS262205:UOS262244 UYO262205:UYO262244 VIK262205:VIK262244 VSG262205:VSG262244 WCC262205:WCC262244 WLY262205:WLY262244 WVU262205:WVU262244 M327741:M327780 JI327741:JI327780 TE327741:TE327780 ADA327741:ADA327780 AMW327741:AMW327780 AWS327741:AWS327780 BGO327741:BGO327780 BQK327741:BQK327780 CAG327741:CAG327780 CKC327741:CKC327780 CTY327741:CTY327780 DDU327741:DDU327780 DNQ327741:DNQ327780 DXM327741:DXM327780 EHI327741:EHI327780 ERE327741:ERE327780 FBA327741:FBA327780 FKW327741:FKW327780 FUS327741:FUS327780 GEO327741:GEO327780 GOK327741:GOK327780 GYG327741:GYG327780 HIC327741:HIC327780 HRY327741:HRY327780 IBU327741:IBU327780 ILQ327741:ILQ327780 IVM327741:IVM327780 JFI327741:JFI327780 JPE327741:JPE327780 JZA327741:JZA327780 KIW327741:KIW327780 KSS327741:KSS327780 LCO327741:LCO327780 LMK327741:LMK327780 LWG327741:LWG327780 MGC327741:MGC327780 MPY327741:MPY327780 MZU327741:MZU327780 NJQ327741:NJQ327780 NTM327741:NTM327780 ODI327741:ODI327780 ONE327741:ONE327780 OXA327741:OXA327780 PGW327741:PGW327780 PQS327741:PQS327780 QAO327741:QAO327780 QKK327741:QKK327780 QUG327741:QUG327780 REC327741:REC327780 RNY327741:RNY327780 RXU327741:RXU327780 SHQ327741:SHQ327780 SRM327741:SRM327780 TBI327741:TBI327780 TLE327741:TLE327780 TVA327741:TVA327780 UEW327741:UEW327780 UOS327741:UOS327780 UYO327741:UYO327780 VIK327741:VIK327780 VSG327741:VSG327780 WCC327741:WCC327780 WLY327741:WLY327780 WVU327741:WVU327780 M393277:M393316 JI393277:JI393316 TE393277:TE393316 ADA393277:ADA393316 AMW393277:AMW393316 AWS393277:AWS393316 BGO393277:BGO393316 BQK393277:BQK393316 CAG393277:CAG393316 CKC393277:CKC393316 CTY393277:CTY393316 DDU393277:DDU393316 DNQ393277:DNQ393316 DXM393277:DXM393316 EHI393277:EHI393316 ERE393277:ERE393316 FBA393277:FBA393316 FKW393277:FKW393316 FUS393277:FUS393316 GEO393277:GEO393316 GOK393277:GOK393316 GYG393277:GYG393316 HIC393277:HIC393316 HRY393277:HRY393316 IBU393277:IBU393316 ILQ393277:ILQ393316 IVM393277:IVM393316 JFI393277:JFI393316 JPE393277:JPE393316 JZA393277:JZA393316 KIW393277:KIW393316 KSS393277:KSS393316 LCO393277:LCO393316 LMK393277:LMK393316 LWG393277:LWG393316 MGC393277:MGC393316 MPY393277:MPY393316 MZU393277:MZU393316 NJQ393277:NJQ393316 NTM393277:NTM393316 ODI393277:ODI393316 ONE393277:ONE393316 OXA393277:OXA393316 PGW393277:PGW393316 PQS393277:PQS393316 QAO393277:QAO393316 QKK393277:QKK393316 QUG393277:QUG393316 REC393277:REC393316 RNY393277:RNY393316 RXU393277:RXU393316 SHQ393277:SHQ393316 SRM393277:SRM393316 TBI393277:TBI393316 TLE393277:TLE393316 TVA393277:TVA393316 UEW393277:UEW393316 UOS393277:UOS393316 UYO393277:UYO393316 VIK393277:VIK393316 VSG393277:VSG393316 WCC393277:WCC393316 WLY393277:WLY393316 WVU393277:WVU393316 M458813:M458852 JI458813:JI458852 TE458813:TE458852 ADA458813:ADA458852 AMW458813:AMW458852 AWS458813:AWS458852 BGO458813:BGO458852 BQK458813:BQK458852 CAG458813:CAG458852 CKC458813:CKC458852 CTY458813:CTY458852 DDU458813:DDU458852 DNQ458813:DNQ458852 DXM458813:DXM458852 EHI458813:EHI458852 ERE458813:ERE458852 FBA458813:FBA458852 FKW458813:FKW458852 FUS458813:FUS458852 GEO458813:GEO458852 GOK458813:GOK458852 GYG458813:GYG458852 HIC458813:HIC458852 HRY458813:HRY458852 IBU458813:IBU458852 ILQ458813:ILQ458852 IVM458813:IVM458852 JFI458813:JFI458852 JPE458813:JPE458852 JZA458813:JZA458852 KIW458813:KIW458852 KSS458813:KSS458852 LCO458813:LCO458852 LMK458813:LMK458852 LWG458813:LWG458852 MGC458813:MGC458852 MPY458813:MPY458852 MZU458813:MZU458852 NJQ458813:NJQ458852 NTM458813:NTM458852 ODI458813:ODI458852 ONE458813:ONE458852 OXA458813:OXA458852 PGW458813:PGW458852 PQS458813:PQS458852 QAO458813:QAO458852 QKK458813:QKK458852 QUG458813:QUG458852 REC458813:REC458852 RNY458813:RNY458852 RXU458813:RXU458852 SHQ458813:SHQ458852 SRM458813:SRM458852 TBI458813:TBI458852 TLE458813:TLE458852 TVA458813:TVA458852 UEW458813:UEW458852 UOS458813:UOS458852 UYO458813:UYO458852 VIK458813:VIK458852 VSG458813:VSG458852 WCC458813:WCC458852 WLY458813:WLY458852 WVU458813:WVU458852 M524349:M524388 JI524349:JI524388 TE524349:TE524388 ADA524349:ADA524388 AMW524349:AMW524388 AWS524349:AWS524388 BGO524349:BGO524388 BQK524349:BQK524388 CAG524349:CAG524388 CKC524349:CKC524388 CTY524349:CTY524388 DDU524349:DDU524388 DNQ524349:DNQ524388 DXM524349:DXM524388 EHI524349:EHI524388 ERE524349:ERE524388 FBA524349:FBA524388 FKW524349:FKW524388 FUS524349:FUS524388 GEO524349:GEO524388 GOK524349:GOK524388 GYG524349:GYG524388 HIC524349:HIC524388 HRY524349:HRY524388 IBU524349:IBU524388 ILQ524349:ILQ524388 IVM524349:IVM524388 JFI524349:JFI524388 JPE524349:JPE524388 JZA524349:JZA524388 KIW524349:KIW524388 KSS524349:KSS524388 LCO524349:LCO524388 LMK524349:LMK524388 LWG524349:LWG524388 MGC524349:MGC524388 MPY524349:MPY524388 MZU524349:MZU524388 NJQ524349:NJQ524388 NTM524349:NTM524388 ODI524349:ODI524388 ONE524349:ONE524388 OXA524349:OXA524388 PGW524349:PGW524388 PQS524349:PQS524388 QAO524349:QAO524388 QKK524349:QKK524388 QUG524349:QUG524388 REC524349:REC524388 RNY524349:RNY524388 RXU524349:RXU524388 SHQ524349:SHQ524388 SRM524349:SRM524388 TBI524349:TBI524388 TLE524349:TLE524388 TVA524349:TVA524388 UEW524349:UEW524388 UOS524349:UOS524388 UYO524349:UYO524388 VIK524349:VIK524388 VSG524349:VSG524388 WCC524349:WCC524388 WLY524349:WLY524388 WVU524349:WVU524388 M589885:M589924 JI589885:JI589924 TE589885:TE589924 ADA589885:ADA589924 AMW589885:AMW589924 AWS589885:AWS589924 BGO589885:BGO589924 BQK589885:BQK589924 CAG589885:CAG589924 CKC589885:CKC589924 CTY589885:CTY589924 DDU589885:DDU589924 DNQ589885:DNQ589924 DXM589885:DXM589924 EHI589885:EHI589924 ERE589885:ERE589924 FBA589885:FBA589924 FKW589885:FKW589924 FUS589885:FUS589924 GEO589885:GEO589924 GOK589885:GOK589924 GYG589885:GYG589924 HIC589885:HIC589924 HRY589885:HRY589924 IBU589885:IBU589924 ILQ589885:ILQ589924 IVM589885:IVM589924 JFI589885:JFI589924 JPE589885:JPE589924 JZA589885:JZA589924 KIW589885:KIW589924 KSS589885:KSS589924 LCO589885:LCO589924 LMK589885:LMK589924 LWG589885:LWG589924 MGC589885:MGC589924 MPY589885:MPY589924 MZU589885:MZU589924 NJQ589885:NJQ589924 NTM589885:NTM589924 ODI589885:ODI589924 ONE589885:ONE589924 OXA589885:OXA589924 PGW589885:PGW589924 PQS589885:PQS589924 QAO589885:QAO589924 QKK589885:QKK589924 QUG589885:QUG589924 REC589885:REC589924 RNY589885:RNY589924 RXU589885:RXU589924 SHQ589885:SHQ589924 SRM589885:SRM589924 TBI589885:TBI589924 TLE589885:TLE589924 TVA589885:TVA589924 UEW589885:UEW589924 UOS589885:UOS589924 UYO589885:UYO589924 VIK589885:VIK589924 VSG589885:VSG589924 WCC589885:WCC589924 WLY589885:WLY589924 WVU589885:WVU589924 M655421:M655460 JI655421:JI655460 TE655421:TE655460 ADA655421:ADA655460 AMW655421:AMW655460 AWS655421:AWS655460 BGO655421:BGO655460 BQK655421:BQK655460 CAG655421:CAG655460 CKC655421:CKC655460 CTY655421:CTY655460 DDU655421:DDU655460 DNQ655421:DNQ655460 DXM655421:DXM655460 EHI655421:EHI655460 ERE655421:ERE655460 FBA655421:FBA655460 FKW655421:FKW655460 FUS655421:FUS655460 GEO655421:GEO655460 GOK655421:GOK655460 GYG655421:GYG655460 HIC655421:HIC655460 HRY655421:HRY655460 IBU655421:IBU655460 ILQ655421:ILQ655460 IVM655421:IVM655460 JFI655421:JFI655460 JPE655421:JPE655460 JZA655421:JZA655460 KIW655421:KIW655460 KSS655421:KSS655460 LCO655421:LCO655460 LMK655421:LMK655460 LWG655421:LWG655460 MGC655421:MGC655460 MPY655421:MPY655460 MZU655421:MZU655460 NJQ655421:NJQ655460 NTM655421:NTM655460 ODI655421:ODI655460 ONE655421:ONE655460 OXA655421:OXA655460 PGW655421:PGW655460 PQS655421:PQS655460 QAO655421:QAO655460 QKK655421:QKK655460 QUG655421:QUG655460 REC655421:REC655460 RNY655421:RNY655460 RXU655421:RXU655460 SHQ655421:SHQ655460 SRM655421:SRM655460 TBI655421:TBI655460 TLE655421:TLE655460 TVA655421:TVA655460 UEW655421:UEW655460 UOS655421:UOS655460 UYO655421:UYO655460 VIK655421:VIK655460 VSG655421:VSG655460 WCC655421:WCC655460 WLY655421:WLY655460 WVU655421:WVU655460 M720957:M720996 JI720957:JI720996 TE720957:TE720996 ADA720957:ADA720996 AMW720957:AMW720996 AWS720957:AWS720996 BGO720957:BGO720996 BQK720957:BQK720996 CAG720957:CAG720996 CKC720957:CKC720996 CTY720957:CTY720996 DDU720957:DDU720996 DNQ720957:DNQ720996 DXM720957:DXM720996 EHI720957:EHI720996 ERE720957:ERE720996 FBA720957:FBA720996 FKW720957:FKW720996 FUS720957:FUS720996 GEO720957:GEO720996 GOK720957:GOK720996 GYG720957:GYG720996 HIC720957:HIC720996 HRY720957:HRY720996 IBU720957:IBU720996 ILQ720957:ILQ720996 IVM720957:IVM720996 JFI720957:JFI720996 JPE720957:JPE720996 JZA720957:JZA720996 KIW720957:KIW720996 KSS720957:KSS720996 LCO720957:LCO720996 LMK720957:LMK720996 LWG720957:LWG720996 MGC720957:MGC720996 MPY720957:MPY720996 MZU720957:MZU720996 NJQ720957:NJQ720996 NTM720957:NTM720996 ODI720957:ODI720996 ONE720957:ONE720996 OXA720957:OXA720996 PGW720957:PGW720996 PQS720957:PQS720996 QAO720957:QAO720996 QKK720957:QKK720996 QUG720957:QUG720996 REC720957:REC720996 RNY720957:RNY720996 RXU720957:RXU720996 SHQ720957:SHQ720996 SRM720957:SRM720996 TBI720957:TBI720996 TLE720957:TLE720996 TVA720957:TVA720996 UEW720957:UEW720996 UOS720957:UOS720996 UYO720957:UYO720996 VIK720957:VIK720996 VSG720957:VSG720996 WCC720957:WCC720996 WLY720957:WLY720996 WVU720957:WVU720996 M786493:M786532 JI786493:JI786532 TE786493:TE786532 ADA786493:ADA786532 AMW786493:AMW786532 AWS786493:AWS786532 BGO786493:BGO786532 BQK786493:BQK786532 CAG786493:CAG786532 CKC786493:CKC786532 CTY786493:CTY786532 DDU786493:DDU786532 DNQ786493:DNQ786532 DXM786493:DXM786532 EHI786493:EHI786532 ERE786493:ERE786532 FBA786493:FBA786532 FKW786493:FKW786532 FUS786493:FUS786532 GEO786493:GEO786532 GOK786493:GOK786532 GYG786493:GYG786532 HIC786493:HIC786532 HRY786493:HRY786532 IBU786493:IBU786532 ILQ786493:ILQ786532 IVM786493:IVM786532 JFI786493:JFI786532 JPE786493:JPE786532 JZA786493:JZA786532 KIW786493:KIW786532 KSS786493:KSS786532 LCO786493:LCO786532 LMK786493:LMK786532 LWG786493:LWG786532 MGC786493:MGC786532 MPY786493:MPY786532 MZU786493:MZU786532 NJQ786493:NJQ786532 NTM786493:NTM786532 ODI786493:ODI786532 ONE786493:ONE786532 OXA786493:OXA786532 PGW786493:PGW786532 PQS786493:PQS786532 QAO786493:QAO786532 QKK786493:QKK786532 QUG786493:QUG786532 REC786493:REC786532 RNY786493:RNY786532 RXU786493:RXU786532 SHQ786493:SHQ786532 SRM786493:SRM786532 TBI786493:TBI786532 TLE786493:TLE786532 TVA786493:TVA786532 UEW786493:UEW786532 UOS786493:UOS786532 UYO786493:UYO786532 VIK786493:VIK786532 VSG786493:VSG786532 WCC786493:WCC786532 WLY786493:WLY786532 WVU786493:WVU786532 M852029:M852068 JI852029:JI852068 TE852029:TE852068 ADA852029:ADA852068 AMW852029:AMW852068 AWS852029:AWS852068 BGO852029:BGO852068 BQK852029:BQK852068 CAG852029:CAG852068 CKC852029:CKC852068 CTY852029:CTY852068 DDU852029:DDU852068 DNQ852029:DNQ852068 DXM852029:DXM852068 EHI852029:EHI852068 ERE852029:ERE852068 FBA852029:FBA852068 FKW852029:FKW852068 FUS852029:FUS852068 GEO852029:GEO852068 GOK852029:GOK852068 GYG852029:GYG852068 HIC852029:HIC852068 HRY852029:HRY852068 IBU852029:IBU852068 ILQ852029:ILQ852068 IVM852029:IVM852068 JFI852029:JFI852068 JPE852029:JPE852068 JZA852029:JZA852068 KIW852029:KIW852068 KSS852029:KSS852068 LCO852029:LCO852068 LMK852029:LMK852068 LWG852029:LWG852068 MGC852029:MGC852068 MPY852029:MPY852068 MZU852029:MZU852068 NJQ852029:NJQ852068 NTM852029:NTM852068 ODI852029:ODI852068 ONE852029:ONE852068 OXA852029:OXA852068 PGW852029:PGW852068 PQS852029:PQS852068 QAO852029:QAO852068 QKK852029:QKK852068 QUG852029:QUG852068 REC852029:REC852068 RNY852029:RNY852068 RXU852029:RXU852068 SHQ852029:SHQ852068 SRM852029:SRM852068 TBI852029:TBI852068 TLE852029:TLE852068 TVA852029:TVA852068 UEW852029:UEW852068 UOS852029:UOS852068 UYO852029:UYO852068 VIK852029:VIK852068 VSG852029:VSG852068 WCC852029:WCC852068 WLY852029:WLY852068 WVU852029:WVU852068 M917565:M917604 JI917565:JI917604 TE917565:TE917604 ADA917565:ADA917604 AMW917565:AMW917604 AWS917565:AWS917604 BGO917565:BGO917604 BQK917565:BQK917604 CAG917565:CAG917604 CKC917565:CKC917604 CTY917565:CTY917604 DDU917565:DDU917604 DNQ917565:DNQ917604 DXM917565:DXM917604 EHI917565:EHI917604 ERE917565:ERE917604 FBA917565:FBA917604 FKW917565:FKW917604 FUS917565:FUS917604 GEO917565:GEO917604 GOK917565:GOK917604 GYG917565:GYG917604 HIC917565:HIC917604 HRY917565:HRY917604 IBU917565:IBU917604 ILQ917565:ILQ917604 IVM917565:IVM917604 JFI917565:JFI917604 JPE917565:JPE917604 JZA917565:JZA917604 KIW917565:KIW917604 KSS917565:KSS917604 LCO917565:LCO917604 LMK917565:LMK917604 LWG917565:LWG917604 MGC917565:MGC917604 MPY917565:MPY917604 MZU917565:MZU917604 NJQ917565:NJQ917604 NTM917565:NTM917604 ODI917565:ODI917604 ONE917565:ONE917604 OXA917565:OXA917604 PGW917565:PGW917604 PQS917565:PQS917604 QAO917565:QAO917604 QKK917565:QKK917604 QUG917565:QUG917604 REC917565:REC917604 RNY917565:RNY917604 RXU917565:RXU917604 SHQ917565:SHQ917604 SRM917565:SRM917604 TBI917565:TBI917604 TLE917565:TLE917604 TVA917565:TVA917604 UEW917565:UEW917604 UOS917565:UOS917604 UYO917565:UYO917604 VIK917565:VIK917604 VSG917565:VSG917604 WCC917565:WCC917604 WLY917565:WLY917604 WVU917565:WVU917604 M983101:M983140 JI983101:JI983140 TE983101:TE983140 ADA983101:ADA983140 AMW983101:AMW983140 AWS983101:AWS983140 BGO983101:BGO983140 BQK983101:BQK983140 CAG983101:CAG983140 CKC983101:CKC983140 CTY983101:CTY983140 DDU983101:DDU983140 DNQ983101:DNQ983140 DXM983101:DXM983140 EHI983101:EHI983140 ERE983101:ERE983140 FBA983101:FBA983140 FKW983101:FKW983140 FUS983101:FUS983140 GEO983101:GEO983140 GOK983101:GOK983140 GYG983101:GYG983140 HIC983101:HIC983140 HRY983101:HRY983140 IBU983101:IBU983140 ILQ983101:ILQ983140 IVM983101:IVM983140 JFI983101:JFI983140 JPE983101:JPE983140 JZA983101:JZA983140 KIW983101:KIW983140 KSS983101:KSS983140 LCO983101:LCO983140 LMK983101:LMK983140 LWG983101:LWG983140 MGC983101:MGC983140 MPY983101:MPY983140 MZU983101:MZU983140 NJQ983101:NJQ983140 NTM983101:NTM983140 ODI983101:ODI983140 ONE983101:ONE983140 OXA983101:OXA983140 PGW983101:PGW983140 PQS983101:PQS983140 QAO983101:QAO983140 QKK983101:QKK983140 QUG983101:QUG983140 REC983101:REC983140 RNY983101:RNY983140 RXU983101:RXU983140 SHQ983101:SHQ983140 SRM983101:SRM983140 TBI983101:TBI983140 TLE983101:TLE983140 TVA983101:TVA983140 UEW983101:UEW983140 UOS983101:UOS983140 UYO983101:UYO983140 VIK983101:VIK983140 VSG983101:VSG983140 WCC983101:WCC983140 WLY983101:WLY983140 WVU983101:WVU983140">
      <formula1>0.01</formula1>
      <formula2>1000000000</formula2>
    </dataValidation>
    <dataValidation allowBlank="1" showInputMessage="1" showErrorMessage="1" promptTitle="水質検査機関名称" prompt="水質検査を実施した機関名称を入力" sqref="V3:V100 JR3:JR100 TN3:TN100 ADJ3:ADJ100 ANF3:ANF100 AXB3:AXB100 BGX3:BGX100 BQT3:BQT100 CAP3:CAP100 CKL3:CKL100 CUH3:CUH100 DED3:DED100 DNZ3:DNZ100 DXV3:DXV100 EHR3:EHR100 ERN3:ERN100 FBJ3:FBJ100 FLF3:FLF100 FVB3:FVB100 GEX3:GEX100 GOT3:GOT100 GYP3:GYP100 HIL3:HIL100 HSH3:HSH100 ICD3:ICD100 ILZ3:ILZ100 IVV3:IVV100 JFR3:JFR100 JPN3:JPN100 JZJ3:JZJ100 KJF3:KJF100 KTB3:KTB100 LCX3:LCX100 LMT3:LMT100 LWP3:LWP100 MGL3:MGL100 MQH3:MQH100 NAD3:NAD100 NJZ3:NJZ100 NTV3:NTV100 ODR3:ODR100 ONN3:ONN100 OXJ3:OXJ100 PHF3:PHF100 PRB3:PRB100 QAX3:QAX100 QKT3:QKT100 QUP3:QUP100 REL3:REL100 ROH3:ROH100 RYD3:RYD100 SHZ3:SHZ100 SRV3:SRV100 TBR3:TBR100 TLN3:TLN100 TVJ3:TVJ100 UFF3:UFF100 UPB3:UPB100 UYX3:UYX100 VIT3:VIT100 VSP3:VSP100 WCL3:WCL100 WMH3:WMH100 WWD3:WWD100 V65539:V65636 JR65539:JR65636 TN65539:TN65636 ADJ65539:ADJ65636 ANF65539:ANF65636 AXB65539:AXB65636 BGX65539:BGX65636 BQT65539:BQT65636 CAP65539:CAP65636 CKL65539:CKL65636 CUH65539:CUH65636 DED65539:DED65636 DNZ65539:DNZ65636 DXV65539:DXV65636 EHR65539:EHR65636 ERN65539:ERN65636 FBJ65539:FBJ65636 FLF65539:FLF65636 FVB65539:FVB65636 GEX65539:GEX65636 GOT65539:GOT65636 GYP65539:GYP65636 HIL65539:HIL65636 HSH65539:HSH65636 ICD65539:ICD65636 ILZ65539:ILZ65636 IVV65539:IVV65636 JFR65539:JFR65636 JPN65539:JPN65636 JZJ65539:JZJ65636 KJF65539:KJF65636 KTB65539:KTB65636 LCX65539:LCX65636 LMT65539:LMT65636 LWP65539:LWP65636 MGL65539:MGL65636 MQH65539:MQH65636 NAD65539:NAD65636 NJZ65539:NJZ65636 NTV65539:NTV65636 ODR65539:ODR65636 ONN65539:ONN65636 OXJ65539:OXJ65636 PHF65539:PHF65636 PRB65539:PRB65636 QAX65539:QAX65636 QKT65539:QKT65636 QUP65539:QUP65636 REL65539:REL65636 ROH65539:ROH65636 RYD65539:RYD65636 SHZ65539:SHZ65636 SRV65539:SRV65636 TBR65539:TBR65636 TLN65539:TLN65636 TVJ65539:TVJ65636 UFF65539:UFF65636 UPB65539:UPB65636 UYX65539:UYX65636 VIT65539:VIT65636 VSP65539:VSP65636 WCL65539:WCL65636 WMH65539:WMH65636 WWD65539:WWD65636 V131075:V131172 JR131075:JR131172 TN131075:TN131172 ADJ131075:ADJ131172 ANF131075:ANF131172 AXB131075:AXB131172 BGX131075:BGX131172 BQT131075:BQT131172 CAP131075:CAP131172 CKL131075:CKL131172 CUH131075:CUH131172 DED131075:DED131172 DNZ131075:DNZ131172 DXV131075:DXV131172 EHR131075:EHR131172 ERN131075:ERN131172 FBJ131075:FBJ131172 FLF131075:FLF131172 FVB131075:FVB131172 GEX131075:GEX131172 GOT131075:GOT131172 GYP131075:GYP131172 HIL131075:HIL131172 HSH131075:HSH131172 ICD131075:ICD131172 ILZ131075:ILZ131172 IVV131075:IVV131172 JFR131075:JFR131172 JPN131075:JPN131172 JZJ131075:JZJ131172 KJF131075:KJF131172 KTB131075:KTB131172 LCX131075:LCX131172 LMT131075:LMT131172 LWP131075:LWP131172 MGL131075:MGL131172 MQH131075:MQH131172 NAD131075:NAD131172 NJZ131075:NJZ131172 NTV131075:NTV131172 ODR131075:ODR131172 ONN131075:ONN131172 OXJ131075:OXJ131172 PHF131075:PHF131172 PRB131075:PRB131172 QAX131075:QAX131172 QKT131075:QKT131172 QUP131075:QUP131172 REL131075:REL131172 ROH131075:ROH131172 RYD131075:RYD131172 SHZ131075:SHZ131172 SRV131075:SRV131172 TBR131075:TBR131172 TLN131075:TLN131172 TVJ131075:TVJ131172 UFF131075:UFF131172 UPB131075:UPB131172 UYX131075:UYX131172 VIT131075:VIT131172 VSP131075:VSP131172 WCL131075:WCL131172 WMH131075:WMH131172 WWD131075:WWD131172 V196611:V196708 JR196611:JR196708 TN196611:TN196708 ADJ196611:ADJ196708 ANF196611:ANF196708 AXB196611:AXB196708 BGX196611:BGX196708 BQT196611:BQT196708 CAP196611:CAP196708 CKL196611:CKL196708 CUH196611:CUH196708 DED196611:DED196708 DNZ196611:DNZ196708 DXV196611:DXV196708 EHR196611:EHR196708 ERN196611:ERN196708 FBJ196611:FBJ196708 FLF196611:FLF196708 FVB196611:FVB196708 GEX196611:GEX196708 GOT196611:GOT196708 GYP196611:GYP196708 HIL196611:HIL196708 HSH196611:HSH196708 ICD196611:ICD196708 ILZ196611:ILZ196708 IVV196611:IVV196708 JFR196611:JFR196708 JPN196611:JPN196708 JZJ196611:JZJ196708 KJF196611:KJF196708 KTB196611:KTB196708 LCX196611:LCX196708 LMT196611:LMT196708 LWP196611:LWP196708 MGL196611:MGL196708 MQH196611:MQH196708 NAD196611:NAD196708 NJZ196611:NJZ196708 NTV196611:NTV196708 ODR196611:ODR196708 ONN196611:ONN196708 OXJ196611:OXJ196708 PHF196611:PHF196708 PRB196611:PRB196708 QAX196611:QAX196708 QKT196611:QKT196708 QUP196611:QUP196708 REL196611:REL196708 ROH196611:ROH196708 RYD196611:RYD196708 SHZ196611:SHZ196708 SRV196611:SRV196708 TBR196611:TBR196708 TLN196611:TLN196708 TVJ196611:TVJ196708 UFF196611:UFF196708 UPB196611:UPB196708 UYX196611:UYX196708 VIT196611:VIT196708 VSP196611:VSP196708 WCL196611:WCL196708 WMH196611:WMH196708 WWD196611:WWD196708 V262147:V262244 JR262147:JR262244 TN262147:TN262244 ADJ262147:ADJ262244 ANF262147:ANF262244 AXB262147:AXB262244 BGX262147:BGX262244 BQT262147:BQT262244 CAP262147:CAP262244 CKL262147:CKL262244 CUH262147:CUH262244 DED262147:DED262244 DNZ262147:DNZ262244 DXV262147:DXV262244 EHR262147:EHR262244 ERN262147:ERN262244 FBJ262147:FBJ262244 FLF262147:FLF262244 FVB262147:FVB262244 GEX262147:GEX262244 GOT262147:GOT262244 GYP262147:GYP262244 HIL262147:HIL262244 HSH262147:HSH262244 ICD262147:ICD262244 ILZ262147:ILZ262244 IVV262147:IVV262244 JFR262147:JFR262244 JPN262147:JPN262244 JZJ262147:JZJ262244 KJF262147:KJF262244 KTB262147:KTB262244 LCX262147:LCX262244 LMT262147:LMT262244 LWP262147:LWP262244 MGL262147:MGL262244 MQH262147:MQH262244 NAD262147:NAD262244 NJZ262147:NJZ262244 NTV262147:NTV262244 ODR262147:ODR262244 ONN262147:ONN262244 OXJ262147:OXJ262244 PHF262147:PHF262244 PRB262147:PRB262244 QAX262147:QAX262244 QKT262147:QKT262244 QUP262147:QUP262244 REL262147:REL262244 ROH262147:ROH262244 RYD262147:RYD262244 SHZ262147:SHZ262244 SRV262147:SRV262244 TBR262147:TBR262244 TLN262147:TLN262244 TVJ262147:TVJ262244 UFF262147:UFF262244 UPB262147:UPB262244 UYX262147:UYX262244 VIT262147:VIT262244 VSP262147:VSP262244 WCL262147:WCL262244 WMH262147:WMH262244 WWD262147:WWD262244 V327683:V327780 JR327683:JR327780 TN327683:TN327780 ADJ327683:ADJ327780 ANF327683:ANF327780 AXB327683:AXB327780 BGX327683:BGX327780 BQT327683:BQT327780 CAP327683:CAP327780 CKL327683:CKL327780 CUH327683:CUH327780 DED327683:DED327780 DNZ327683:DNZ327780 DXV327683:DXV327780 EHR327683:EHR327780 ERN327683:ERN327780 FBJ327683:FBJ327780 FLF327683:FLF327780 FVB327683:FVB327780 GEX327683:GEX327780 GOT327683:GOT327780 GYP327683:GYP327780 HIL327683:HIL327780 HSH327683:HSH327780 ICD327683:ICD327780 ILZ327683:ILZ327780 IVV327683:IVV327780 JFR327683:JFR327780 JPN327683:JPN327780 JZJ327683:JZJ327780 KJF327683:KJF327780 KTB327683:KTB327780 LCX327683:LCX327780 LMT327683:LMT327780 LWP327683:LWP327780 MGL327683:MGL327780 MQH327683:MQH327780 NAD327683:NAD327780 NJZ327683:NJZ327780 NTV327683:NTV327780 ODR327683:ODR327780 ONN327683:ONN327780 OXJ327683:OXJ327780 PHF327683:PHF327780 PRB327683:PRB327780 QAX327683:QAX327780 QKT327683:QKT327780 QUP327683:QUP327780 REL327683:REL327780 ROH327683:ROH327780 RYD327683:RYD327780 SHZ327683:SHZ327780 SRV327683:SRV327780 TBR327683:TBR327780 TLN327683:TLN327780 TVJ327683:TVJ327780 UFF327683:UFF327780 UPB327683:UPB327780 UYX327683:UYX327780 VIT327683:VIT327780 VSP327683:VSP327780 WCL327683:WCL327780 WMH327683:WMH327780 WWD327683:WWD327780 V393219:V393316 JR393219:JR393316 TN393219:TN393316 ADJ393219:ADJ393316 ANF393219:ANF393316 AXB393219:AXB393316 BGX393219:BGX393316 BQT393219:BQT393316 CAP393219:CAP393316 CKL393219:CKL393316 CUH393219:CUH393316 DED393219:DED393316 DNZ393219:DNZ393316 DXV393219:DXV393316 EHR393219:EHR393316 ERN393219:ERN393316 FBJ393219:FBJ393316 FLF393219:FLF393316 FVB393219:FVB393316 GEX393219:GEX393316 GOT393219:GOT393316 GYP393219:GYP393316 HIL393219:HIL393316 HSH393219:HSH393316 ICD393219:ICD393316 ILZ393219:ILZ393316 IVV393219:IVV393316 JFR393219:JFR393316 JPN393219:JPN393316 JZJ393219:JZJ393316 KJF393219:KJF393316 KTB393219:KTB393316 LCX393219:LCX393316 LMT393219:LMT393316 LWP393219:LWP393316 MGL393219:MGL393316 MQH393219:MQH393316 NAD393219:NAD393316 NJZ393219:NJZ393316 NTV393219:NTV393316 ODR393219:ODR393316 ONN393219:ONN393316 OXJ393219:OXJ393316 PHF393219:PHF393316 PRB393219:PRB393316 QAX393219:QAX393316 QKT393219:QKT393316 QUP393219:QUP393316 REL393219:REL393316 ROH393219:ROH393316 RYD393219:RYD393316 SHZ393219:SHZ393316 SRV393219:SRV393316 TBR393219:TBR393316 TLN393219:TLN393316 TVJ393219:TVJ393316 UFF393219:UFF393316 UPB393219:UPB393316 UYX393219:UYX393316 VIT393219:VIT393316 VSP393219:VSP393316 WCL393219:WCL393316 WMH393219:WMH393316 WWD393219:WWD393316 V458755:V458852 JR458755:JR458852 TN458755:TN458852 ADJ458755:ADJ458852 ANF458755:ANF458852 AXB458755:AXB458852 BGX458755:BGX458852 BQT458755:BQT458852 CAP458755:CAP458852 CKL458755:CKL458852 CUH458755:CUH458852 DED458755:DED458852 DNZ458755:DNZ458852 DXV458755:DXV458852 EHR458755:EHR458852 ERN458755:ERN458852 FBJ458755:FBJ458852 FLF458755:FLF458852 FVB458755:FVB458852 GEX458755:GEX458852 GOT458755:GOT458852 GYP458755:GYP458852 HIL458755:HIL458852 HSH458755:HSH458852 ICD458755:ICD458852 ILZ458755:ILZ458852 IVV458755:IVV458852 JFR458755:JFR458852 JPN458755:JPN458852 JZJ458755:JZJ458852 KJF458755:KJF458852 KTB458755:KTB458852 LCX458755:LCX458852 LMT458755:LMT458852 LWP458755:LWP458852 MGL458755:MGL458852 MQH458755:MQH458852 NAD458755:NAD458852 NJZ458755:NJZ458852 NTV458755:NTV458852 ODR458755:ODR458852 ONN458755:ONN458852 OXJ458755:OXJ458852 PHF458755:PHF458852 PRB458755:PRB458852 QAX458755:QAX458852 QKT458755:QKT458852 QUP458755:QUP458852 REL458755:REL458852 ROH458755:ROH458852 RYD458755:RYD458852 SHZ458755:SHZ458852 SRV458755:SRV458852 TBR458755:TBR458852 TLN458755:TLN458852 TVJ458755:TVJ458852 UFF458755:UFF458852 UPB458755:UPB458852 UYX458755:UYX458852 VIT458755:VIT458852 VSP458755:VSP458852 WCL458755:WCL458852 WMH458755:WMH458852 WWD458755:WWD458852 V524291:V524388 JR524291:JR524388 TN524291:TN524388 ADJ524291:ADJ524388 ANF524291:ANF524388 AXB524291:AXB524388 BGX524291:BGX524388 BQT524291:BQT524388 CAP524291:CAP524388 CKL524291:CKL524388 CUH524291:CUH524388 DED524291:DED524388 DNZ524291:DNZ524388 DXV524291:DXV524388 EHR524291:EHR524388 ERN524291:ERN524388 FBJ524291:FBJ524388 FLF524291:FLF524388 FVB524291:FVB524388 GEX524291:GEX524388 GOT524291:GOT524388 GYP524291:GYP524388 HIL524291:HIL524388 HSH524291:HSH524388 ICD524291:ICD524388 ILZ524291:ILZ524388 IVV524291:IVV524388 JFR524291:JFR524388 JPN524291:JPN524388 JZJ524291:JZJ524388 KJF524291:KJF524388 KTB524291:KTB524388 LCX524291:LCX524388 LMT524291:LMT524388 LWP524291:LWP524388 MGL524291:MGL524388 MQH524291:MQH524388 NAD524291:NAD524388 NJZ524291:NJZ524388 NTV524291:NTV524388 ODR524291:ODR524388 ONN524291:ONN524388 OXJ524291:OXJ524388 PHF524291:PHF524388 PRB524291:PRB524388 QAX524291:QAX524388 QKT524291:QKT524388 QUP524291:QUP524388 REL524291:REL524388 ROH524291:ROH524388 RYD524291:RYD524388 SHZ524291:SHZ524388 SRV524291:SRV524388 TBR524291:TBR524388 TLN524291:TLN524388 TVJ524291:TVJ524388 UFF524291:UFF524388 UPB524291:UPB524388 UYX524291:UYX524388 VIT524291:VIT524388 VSP524291:VSP524388 WCL524291:WCL524388 WMH524291:WMH524388 WWD524291:WWD524388 V589827:V589924 JR589827:JR589924 TN589827:TN589924 ADJ589827:ADJ589924 ANF589827:ANF589924 AXB589827:AXB589924 BGX589827:BGX589924 BQT589827:BQT589924 CAP589827:CAP589924 CKL589827:CKL589924 CUH589827:CUH589924 DED589827:DED589924 DNZ589827:DNZ589924 DXV589827:DXV589924 EHR589827:EHR589924 ERN589827:ERN589924 FBJ589827:FBJ589924 FLF589827:FLF589924 FVB589827:FVB589924 GEX589827:GEX589924 GOT589827:GOT589924 GYP589827:GYP589924 HIL589827:HIL589924 HSH589827:HSH589924 ICD589827:ICD589924 ILZ589827:ILZ589924 IVV589827:IVV589924 JFR589827:JFR589924 JPN589827:JPN589924 JZJ589827:JZJ589924 KJF589827:KJF589924 KTB589827:KTB589924 LCX589827:LCX589924 LMT589827:LMT589924 LWP589827:LWP589924 MGL589827:MGL589924 MQH589827:MQH589924 NAD589827:NAD589924 NJZ589827:NJZ589924 NTV589827:NTV589924 ODR589827:ODR589924 ONN589827:ONN589924 OXJ589827:OXJ589924 PHF589827:PHF589924 PRB589827:PRB589924 QAX589827:QAX589924 QKT589827:QKT589924 QUP589827:QUP589924 REL589827:REL589924 ROH589827:ROH589924 RYD589827:RYD589924 SHZ589827:SHZ589924 SRV589827:SRV589924 TBR589827:TBR589924 TLN589827:TLN589924 TVJ589827:TVJ589924 UFF589827:UFF589924 UPB589827:UPB589924 UYX589827:UYX589924 VIT589827:VIT589924 VSP589827:VSP589924 WCL589827:WCL589924 WMH589827:WMH589924 WWD589827:WWD589924 V655363:V655460 JR655363:JR655460 TN655363:TN655460 ADJ655363:ADJ655460 ANF655363:ANF655460 AXB655363:AXB655460 BGX655363:BGX655460 BQT655363:BQT655460 CAP655363:CAP655460 CKL655363:CKL655460 CUH655363:CUH655460 DED655363:DED655460 DNZ655363:DNZ655460 DXV655363:DXV655460 EHR655363:EHR655460 ERN655363:ERN655460 FBJ655363:FBJ655460 FLF655363:FLF655460 FVB655363:FVB655460 GEX655363:GEX655460 GOT655363:GOT655460 GYP655363:GYP655460 HIL655363:HIL655460 HSH655363:HSH655460 ICD655363:ICD655460 ILZ655363:ILZ655460 IVV655363:IVV655460 JFR655363:JFR655460 JPN655363:JPN655460 JZJ655363:JZJ655460 KJF655363:KJF655460 KTB655363:KTB655460 LCX655363:LCX655460 LMT655363:LMT655460 LWP655363:LWP655460 MGL655363:MGL655460 MQH655363:MQH655460 NAD655363:NAD655460 NJZ655363:NJZ655460 NTV655363:NTV655460 ODR655363:ODR655460 ONN655363:ONN655460 OXJ655363:OXJ655460 PHF655363:PHF655460 PRB655363:PRB655460 QAX655363:QAX655460 QKT655363:QKT655460 QUP655363:QUP655460 REL655363:REL655460 ROH655363:ROH655460 RYD655363:RYD655460 SHZ655363:SHZ655460 SRV655363:SRV655460 TBR655363:TBR655460 TLN655363:TLN655460 TVJ655363:TVJ655460 UFF655363:UFF655460 UPB655363:UPB655460 UYX655363:UYX655460 VIT655363:VIT655460 VSP655363:VSP655460 WCL655363:WCL655460 WMH655363:WMH655460 WWD655363:WWD655460 V720899:V720996 JR720899:JR720996 TN720899:TN720996 ADJ720899:ADJ720996 ANF720899:ANF720996 AXB720899:AXB720996 BGX720899:BGX720996 BQT720899:BQT720996 CAP720899:CAP720996 CKL720899:CKL720996 CUH720899:CUH720996 DED720899:DED720996 DNZ720899:DNZ720996 DXV720899:DXV720996 EHR720899:EHR720996 ERN720899:ERN720996 FBJ720899:FBJ720996 FLF720899:FLF720996 FVB720899:FVB720996 GEX720899:GEX720996 GOT720899:GOT720996 GYP720899:GYP720996 HIL720899:HIL720996 HSH720899:HSH720996 ICD720899:ICD720996 ILZ720899:ILZ720996 IVV720899:IVV720996 JFR720899:JFR720996 JPN720899:JPN720996 JZJ720899:JZJ720996 KJF720899:KJF720996 KTB720899:KTB720996 LCX720899:LCX720996 LMT720899:LMT720996 LWP720899:LWP720996 MGL720899:MGL720996 MQH720899:MQH720996 NAD720899:NAD720996 NJZ720899:NJZ720996 NTV720899:NTV720996 ODR720899:ODR720996 ONN720899:ONN720996 OXJ720899:OXJ720996 PHF720899:PHF720996 PRB720899:PRB720996 QAX720899:QAX720996 QKT720899:QKT720996 QUP720899:QUP720996 REL720899:REL720996 ROH720899:ROH720996 RYD720899:RYD720996 SHZ720899:SHZ720996 SRV720899:SRV720996 TBR720899:TBR720996 TLN720899:TLN720996 TVJ720899:TVJ720996 UFF720899:UFF720996 UPB720899:UPB720996 UYX720899:UYX720996 VIT720899:VIT720996 VSP720899:VSP720996 WCL720899:WCL720996 WMH720899:WMH720996 WWD720899:WWD720996 V786435:V786532 JR786435:JR786532 TN786435:TN786532 ADJ786435:ADJ786532 ANF786435:ANF786532 AXB786435:AXB786532 BGX786435:BGX786532 BQT786435:BQT786532 CAP786435:CAP786532 CKL786435:CKL786532 CUH786435:CUH786532 DED786435:DED786532 DNZ786435:DNZ786532 DXV786435:DXV786532 EHR786435:EHR786532 ERN786435:ERN786532 FBJ786435:FBJ786532 FLF786435:FLF786532 FVB786435:FVB786532 GEX786435:GEX786532 GOT786435:GOT786532 GYP786435:GYP786532 HIL786435:HIL786532 HSH786435:HSH786532 ICD786435:ICD786532 ILZ786435:ILZ786532 IVV786435:IVV786532 JFR786435:JFR786532 JPN786435:JPN786532 JZJ786435:JZJ786532 KJF786435:KJF786532 KTB786435:KTB786532 LCX786435:LCX786532 LMT786435:LMT786532 LWP786435:LWP786532 MGL786435:MGL786532 MQH786435:MQH786532 NAD786435:NAD786532 NJZ786435:NJZ786532 NTV786435:NTV786532 ODR786435:ODR786532 ONN786435:ONN786532 OXJ786435:OXJ786532 PHF786435:PHF786532 PRB786435:PRB786532 QAX786435:QAX786532 QKT786435:QKT786532 QUP786435:QUP786532 REL786435:REL786532 ROH786435:ROH786532 RYD786435:RYD786532 SHZ786435:SHZ786532 SRV786435:SRV786532 TBR786435:TBR786532 TLN786435:TLN786532 TVJ786435:TVJ786532 UFF786435:UFF786532 UPB786435:UPB786532 UYX786435:UYX786532 VIT786435:VIT786532 VSP786435:VSP786532 WCL786435:WCL786532 WMH786435:WMH786532 WWD786435:WWD786532 V851971:V852068 JR851971:JR852068 TN851971:TN852068 ADJ851971:ADJ852068 ANF851971:ANF852068 AXB851971:AXB852068 BGX851971:BGX852068 BQT851971:BQT852068 CAP851971:CAP852068 CKL851971:CKL852068 CUH851971:CUH852068 DED851971:DED852068 DNZ851971:DNZ852068 DXV851971:DXV852068 EHR851971:EHR852068 ERN851971:ERN852068 FBJ851971:FBJ852068 FLF851971:FLF852068 FVB851971:FVB852068 GEX851971:GEX852068 GOT851971:GOT852068 GYP851971:GYP852068 HIL851971:HIL852068 HSH851971:HSH852068 ICD851971:ICD852068 ILZ851971:ILZ852068 IVV851971:IVV852068 JFR851971:JFR852068 JPN851971:JPN852068 JZJ851971:JZJ852068 KJF851971:KJF852068 KTB851971:KTB852068 LCX851971:LCX852068 LMT851971:LMT852068 LWP851971:LWP852068 MGL851971:MGL852068 MQH851971:MQH852068 NAD851971:NAD852068 NJZ851971:NJZ852068 NTV851971:NTV852068 ODR851971:ODR852068 ONN851971:ONN852068 OXJ851971:OXJ852068 PHF851971:PHF852068 PRB851971:PRB852068 QAX851971:QAX852068 QKT851971:QKT852068 QUP851971:QUP852068 REL851971:REL852068 ROH851971:ROH852068 RYD851971:RYD852068 SHZ851971:SHZ852068 SRV851971:SRV852068 TBR851971:TBR852068 TLN851971:TLN852068 TVJ851971:TVJ852068 UFF851971:UFF852068 UPB851971:UPB852068 UYX851971:UYX852068 VIT851971:VIT852068 VSP851971:VSP852068 WCL851971:WCL852068 WMH851971:WMH852068 WWD851971:WWD852068 V917507:V917604 JR917507:JR917604 TN917507:TN917604 ADJ917507:ADJ917604 ANF917507:ANF917604 AXB917507:AXB917604 BGX917507:BGX917604 BQT917507:BQT917604 CAP917507:CAP917604 CKL917507:CKL917604 CUH917507:CUH917604 DED917507:DED917604 DNZ917507:DNZ917604 DXV917507:DXV917604 EHR917507:EHR917604 ERN917507:ERN917604 FBJ917507:FBJ917604 FLF917507:FLF917604 FVB917507:FVB917604 GEX917507:GEX917604 GOT917507:GOT917604 GYP917507:GYP917604 HIL917507:HIL917604 HSH917507:HSH917604 ICD917507:ICD917604 ILZ917507:ILZ917604 IVV917507:IVV917604 JFR917507:JFR917604 JPN917507:JPN917604 JZJ917507:JZJ917604 KJF917507:KJF917604 KTB917507:KTB917604 LCX917507:LCX917604 LMT917507:LMT917604 LWP917507:LWP917604 MGL917507:MGL917604 MQH917507:MQH917604 NAD917507:NAD917604 NJZ917507:NJZ917604 NTV917507:NTV917604 ODR917507:ODR917604 ONN917507:ONN917604 OXJ917507:OXJ917604 PHF917507:PHF917604 PRB917507:PRB917604 QAX917507:QAX917604 QKT917507:QKT917604 QUP917507:QUP917604 REL917507:REL917604 ROH917507:ROH917604 RYD917507:RYD917604 SHZ917507:SHZ917604 SRV917507:SRV917604 TBR917507:TBR917604 TLN917507:TLN917604 TVJ917507:TVJ917604 UFF917507:UFF917604 UPB917507:UPB917604 UYX917507:UYX917604 VIT917507:VIT917604 VSP917507:VSP917604 WCL917507:WCL917604 WMH917507:WMH917604 WWD917507:WWD917604 V983043:V983140 JR983043:JR983140 TN983043:TN983140 ADJ983043:ADJ983140 ANF983043:ANF983140 AXB983043:AXB983140 BGX983043:BGX983140 BQT983043:BQT983140 CAP983043:CAP983140 CKL983043:CKL983140 CUH983043:CUH983140 DED983043:DED983140 DNZ983043:DNZ983140 DXV983043:DXV983140 EHR983043:EHR983140 ERN983043:ERN983140 FBJ983043:FBJ983140 FLF983043:FLF983140 FVB983043:FVB983140 GEX983043:GEX983140 GOT983043:GOT983140 GYP983043:GYP983140 HIL983043:HIL983140 HSH983043:HSH983140 ICD983043:ICD983140 ILZ983043:ILZ983140 IVV983043:IVV983140 JFR983043:JFR983140 JPN983043:JPN983140 JZJ983043:JZJ983140 KJF983043:KJF983140 KTB983043:KTB983140 LCX983043:LCX983140 LMT983043:LMT983140 LWP983043:LWP983140 MGL983043:MGL983140 MQH983043:MQH983140 NAD983043:NAD983140 NJZ983043:NJZ983140 NTV983043:NTV983140 ODR983043:ODR983140 ONN983043:ONN983140 OXJ983043:OXJ983140 PHF983043:PHF983140 PRB983043:PRB983140 QAX983043:QAX983140 QKT983043:QKT983140 QUP983043:QUP983140 REL983043:REL983140 ROH983043:ROH983140 RYD983043:RYD983140 SHZ983043:SHZ983140 SRV983043:SRV983140 TBR983043:TBR983140 TLN983043:TLN983140 TVJ983043:TVJ983140 UFF983043:UFF983140 UPB983043:UPB983140 UYX983043:UYX983140 VIT983043:VIT983140 VSP983043:VSP983140 WCL983043:WCL983140 WMH983043:WMH983140 WWD983043:WWD983140"/>
    <dataValidation type="whole" allowBlank="1" showInputMessage="1" showErrorMessage="1" errorTitle="原水種別記号" error="１～３の数値を入力してください" promptTitle="次の1～3のうち該当する番号を入力            " prompt="【1】表流水、地下水等の自己水源のみ_x000a_【2】水道事業等からの受水のみ_x000a_【3】自己水源と受水併用" sqref="P3:P20 JL3:JL20 TH3:TH20 ADD3:ADD20 AMZ3:AMZ20 AWV3:AWV20 BGR3:BGR20 BQN3:BQN20 CAJ3:CAJ20 CKF3:CKF20 CUB3:CUB20 DDX3:DDX20 DNT3:DNT20 DXP3:DXP20 EHL3:EHL20 ERH3:ERH20 FBD3:FBD20 FKZ3:FKZ20 FUV3:FUV20 GER3:GER20 GON3:GON20 GYJ3:GYJ20 HIF3:HIF20 HSB3:HSB20 IBX3:IBX20 ILT3:ILT20 IVP3:IVP20 JFL3:JFL20 JPH3:JPH20 JZD3:JZD20 KIZ3:KIZ20 KSV3:KSV20 LCR3:LCR20 LMN3:LMN20 LWJ3:LWJ20 MGF3:MGF20 MQB3:MQB20 MZX3:MZX20 NJT3:NJT20 NTP3:NTP20 ODL3:ODL20 ONH3:ONH20 OXD3:OXD20 PGZ3:PGZ20 PQV3:PQV20 QAR3:QAR20 QKN3:QKN20 QUJ3:QUJ20 REF3:REF20 ROB3:ROB20 RXX3:RXX20 SHT3:SHT20 SRP3:SRP20 TBL3:TBL20 TLH3:TLH20 TVD3:TVD20 UEZ3:UEZ20 UOV3:UOV20 UYR3:UYR20 VIN3:VIN20 VSJ3:VSJ20 WCF3:WCF20 WMB3:WMB20 WVX3:WVX20 P65539:P65556 JL65539:JL65556 TH65539:TH65556 ADD65539:ADD65556 AMZ65539:AMZ65556 AWV65539:AWV65556 BGR65539:BGR65556 BQN65539:BQN65556 CAJ65539:CAJ65556 CKF65539:CKF65556 CUB65539:CUB65556 DDX65539:DDX65556 DNT65539:DNT65556 DXP65539:DXP65556 EHL65539:EHL65556 ERH65539:ERH65556 FBD65539:FBD65556 FKZ65539:FKZ65556 FUV65539:FUV65556 GER65539:GER65556 GON65539:GON65556 GYJ65539:GYJ65556 HIF65539:HIF65556 HSB65539:HSB65556 IBX65539:IBX65556 ILT65539:ILT65556 IVP65539:IVP65556 JFL65539:JFL65556 JPH65539:JPH65556 JZD65539:JZD65556 KIZ65539:KIZ65556 KSV65539:KSV65556 LCR65539:LCR65556 LMN65539:LMN65556 LWJ65539:LWJ65556 MGF65539:MGF65556 MQB65539:MQB65556 MZX65539:MZX65556 NJT65539:NJT65556 NTP65539:NTP65556 ODL65539:ODL65556 ONH65539:ONH65556 OXD65539:OXD65556 PGZ65539:PGZ65556 PQV65539:PQV65556 QAR65539:QAR65556 QKN65539:QKN65556 QUJ65539:QUJ65556 REF65539:REF65556 ROB65539:ROB65556 RXX65539:RXX65556 SHT65539:SHT65556 SRP65539:SRP65556 TBL65539:TBL65556 TLH65539:TLH65556 TVD65539:TVD65556 UEZ65539:UEZ65556 UOV65539:UOV65556 UYR65539:UYR65556 VIN65539:VIN65556 VSJ65539:VSJ65556 WCF65539:WCF65556 WMB65539:WMB65556 WVX65539:WVX65556 P131075:P131092 JL131075:JL131092 TH131075:TH131092 ADD131075:ADD131092 AMZ131075:AMZ131092 AWV131075:AWV131092 BGR131075:BGR131092 BQN131075:BQN131092 CAJ131075:CAJ131092 CKF131075:CKF131092 CUB131075:CUB131092 DDX131075:DDX131092 DNT131075:DNT131092 DXP131075:DXP131092 EHL131075:EHL131092 ERH131075:ERH131092 FBD131075:FBD131092 FKZ131075:FKZ131092 FUV131075:FUV131092 GER131075:GER131092 GON131075:GON131092 GYJ131075:GYJ131092 HIF131075:HIF131092 HSB131075:HSB131092 IBX131075:IBX131092 ILT131075:ILT131092 IVP131075:IVP131092 JFL131075:JFL131092 JPH131075:JPH131092 JZD131075:JZD131092 KIZ131075:KIZ131092 KSV131075:KSV131092 LCR131075:LCR131092 LMN131075:LMN131092 LWJ131075:LWJ131092 MGF131075:MGF131092 MQB131075:MQB131092 MZX131075:MZX131092 NJT131075:NJT131092 NTP131075:NTP131092 ODL131075:ODL131092 ONH131075:ONH131092 OXD131075:OXD131092 PGZ131075:PGZ131092 PQV131075:PQV131092 QAR131075:QAR131092 QKN131075:QKN131092 QUJ131075:QUJ131092 REF131075:REF131092 ROB131075:ROB131092 RXX131075:RXX131092 SHT131075:SHT131092 SRP131075:SRP131092 TBL131075:TBL131092 TLH131075:TLH131092 TVD131075:TVD131092 UEZ131075:UEZ131092 UOV131075:UOV131092 UYR131075:UYR131092 VIN131075:VIN131092 VSJ131075:VSJ131092 WCF131075:WCF131092 WMB131075:WMB131092 WVX131075:WVX131092 P196611:P196628 JL196611:JL196628 TH196611:TH196628 ADD196611:ADD196628 AMZ196611:AMZ196628 AWV196611:AWV196628 BGR196611:BGR196628 BQN196611:BQN196628 CAJ196611:CAJ196628 CKF196611:CKF196628 CUB196611:CUB196628 DDX196611:DDX196628 DNT196611:DNT196628 DXP196611:DXP196628 EHL196611:EHL196628 ERH196611:ERH196628 FBD196611:FBD196628 FKZ196611:FKZ196628 FUV196611:FUV196628 GER196611:GER196628 GON196611:GON196628 GYJ196611:GYJ196628 HIF196611:HIF196628 HSB196611:HSB196628 IBX196611:IBX196628 ILT196611:ILT196628 IVP196611:IVP196628 JFL196611:JFL196628 JPH196611:JPH196628 JZD196611:JZD196628 KIZ196611:KIZ196628 KSV196611:KSV196628 LCR196611:LCR196628 LMN196611:LMN196628 LWJ196611:LWJ196628 MGF196611:MGF196628 MQB196611:MQB196628 MZX196611:MZX196628 NJT196611:NJT196628 NTP196611:NTP196628 ODL196611:ODL196628 ONH196611:ONH196628 OXD196611:OXD196628 PGZ196611:PGZ196628 PQV196611:PQV196628 QAR196611:QAR196628 QKN196611:QKN196628 QUJ196611:QUJ196628 REF196611:REF196628 ROB196611:ROB196628 RXX196611:RXX196628 SHT196611:SHT196628 SRP196611:SRP196628 TBL196611:TBL196628 TLH196611:TLH196628 TVD196611:TVD196628 UEZ196611:UEZ196628 UOV196611:UOV196628 UYR196611:UYR196628 VIN196611:VIN196628 VSJ196611:VSJ196628 WCF196611:WCF196628 WMB196611:WMB196628 WVX196611:WVX196628 P262147:P262164 JL262147:JL262164 TH262147:TH262164 ADD262147:ADD262164 AMZ262147:AMZ262164 AWV262147:AWV262164 BGR262147:BGR262164 BQN262147:BQN262164 CAJ262147:CAJ262164 CKF262147:CKF262164 CUB262147:CUB262164 DDX262147:DDX262164 DNT262147:DNT262164 DXP262147:DXP262164 EHL262147:EHL262164 ERH262147:ERH262164 FBD262147:FBD262164 FKZ262147:FKZ262164 FUV262147:FUV262164 GER262147:GER262164 GON262147:GON262164 GYJ262147:GYJ262164 HIF262147:HIF262164 HSB262147:HSB262164 IBX262147:IBX262164 ILT262147:ILT262164 IVP262147:IVP262164 JFL262147:JFL262164 JPH262147:JPH262164 JZD262147:JZD262164 KIZ262147:KIZ262164 KSV262147:KSV262164 LCR262147:LCR262164 LMN262147:LMN262164 LWJ262147:LWJ262164 MGF262147:MGF262164 MQB262147:MQB262164 MZX262147:MZX262164 NJT262147:NJT262164 NTP262147:NTP262164 ODL262147:ODL262164 ONH262147:ONH262164 OXD262147:OXD262164 PGZ262147:PGZ262164 PQV262147:PQV262164 QAR262147:QAR262164 QKN262147:QKN262164 QUJ262147:QUJ262164 REF262147:REF262164 ROB262147:ROB262164 RXX262147:RXX262164 SHT262147:SHT262164 SRP262147:SRP262164 TBL262147:TBL262164 TLH262147:TLH262164 TVD262147:TVD262164 UEZ262147:UEZ262164 UOV262147:UOV262164 UYR262147:UYR262164 VIN262147:VIN262164 VSJ262147:VSJ262164 WCF262147:WCF262164 WMB262147:WMB262164 WVX262147:WVX262164 P327683:P327700 JL327683:JL327700 TH327683:TH327700 ADD327683:ADD327700 AMZ327683:AMZ327700 AWV327683:AWV327700 BGR327683:BGR327700 BQN327683:BQN327700 CAJ327683:CAJ327700 CKF327683:CKF327700 CUB327683:CUB327700 DDX327683:DDX327700 DNT327683:DNT327700 DXP327683:DXP327700 EHL327683:EHL327700 ERH327683:ERH327700 FBD327683:FBD327700 FKZ327683:FKZ327700 FUV327683:FUV327700 GER327683:GER327700 GON327683:GON327700 GYJ327683:GYJ327700 HIF327683:HIF327700 HSB327683:HSB327700 IBX327683:IBX327700 ILT327683:ILT327700 IVP327683:IVP327700 JFL327683:JFL327700 JPH327683:JPH327700 JZD327683:JZD327700 KIZ327683:KIZ327700 KSV327683:KSV327700 LCR327683:LCR327700 LMN327683:LMN327700 LWJ327683:LWJ327700 MGF327683:MGF327700 MQB327683:MQB327700 MZX327683:MZX327700 NJT327683:NJT327700 NTP327683:NTP327700 ODL327683:ODL327700 ONH327683:ONH327700 OXD327683:OXD327700 PGZ327683:PGZ327700 PQV327683:PQV327700 QAR327683:QAR327700 QKN327683:QKN327700 QUJ327683:QUJ327700 REF327683:REF327700 ROB327683:ROB327700 RXX327683:RXX327700 SHT327683:SHT327700 SRP327683:SRP327700 TBL327683:TBL327700 TLH327683:TLH327700 TVD327683:TVD327700 UEZ327683:UEZ327700 UOV327683:UOV327700 UYR327683:UYR327700 VIN327683:VIN327700 VSJ327683:VSJ327700 WCF327683:WCF327700 WMB327683:WMB327700 WVX327683:WVX327700 P393219:P393236 JL393219:JL393236 TH393219:TH393236 ADD393219:ADD393236 AMZ393219:AMZ393236 AWV393219:AWV393236 BGR393219:BGR393236 BQN393219:BQN393236 CAJ393219:CAJ393236 CKF393219:CKF393236 CUB393219:CUB393236 DDX393219:DDX393236 DNT393219:DNT393236 DXP393219:DXP393236 EHL393219:EHL393236 ERH393219:ERH393236 FBD393219:FBD393236 FKZ393219:FKZ393236 FUV393219:FUV393236 GER393219:GER393236 GON393219:GON393236 GYJ393219:GYJ393236 HIF393219:HIF393236 HSB393219:HSB393236 IBX393219:IBX393236 ILT393219:ILT393236 IVP393219:IVP393236 JFL393219:JFL393236 JPH393219:JPH393236 JZD393219:JZD393236 KIZ393219:KIZ393236 KSV393219:KSV393236 LCR393219:LCR393236 LMN393219:LMN393236 LWJ393219:LWJ393236 MGF393219:MGF393236 MQB393219:MQB393236 MZX393219:MZX393236 NJT393219:NJT393236 NTP393219:NTP393236 ODL393219:ODL393236 ONH393219:ONH393236 OXD393219:OXD393236 PGZ393219:PGZ393236 PQV393219:PQV393236 QAR393219:QAR393236 QKN393219:QKN393236 QUJ393219:QUJ393236 REF393219:REF393236 ROB393219:ROB393236 RXX393219:RXX393236 SHT393219:SHT393236 SRP393219:SRP393236 TBL393219:TBL393236 TLH393219:TLH393236 TVD393219:TVD393236 UEZ393219:UEZ393236 UOV393219:UOV393236 UYR393219:UYR393236 VIN393219:VIN393236 VSJ393219:VSJ393236 WCF393219:WCF393236 WMB393219:WMB393236 WVX393219:WVX393236 P458755:P458772 JL458755:JL458772 TH458755:TH458772 ADD458755:ADD458772 AMZ458755:AMZ458772 AWV458755:AWV458772 BGR458755:BGR458772 BQN458755:BQN458772 CAJ458755:CAJ458772 CKF458755:CKF458772 CUB458755:CUB458772 DDX458755:DDX458772 DNT458755:DNT458772 DXP458755:DXP458772 EHL458755:EHL458772 ERH458755:ERH458772 FBD458755:FBD458772 FKZ458755:FKZ458772 FUV458755:FUV458772 GER458755:GER458772 GON458755:GON458772 GYJ458755:GYJ458772 HIF458755:HIF458772 HSB458755:HSB458772 IBX458755:IBX458772 ILT458755:ILT458772 IVP458755:IVP458772 JFL458755:JFL458772 JPH458755:JPH458772 JZD458755:JZD458772 KIZ458755:KIZ458772 KSV458755:KSV458772 LCR458755:LCR458772 LMN458755:LMN458772 LWJ458755:LWJ458772 MGF458755:MGF458772 MQB458755:MQB458772 MZX458755:MZX458772 NJT458755:NJT458772 NTP458755:NTP458772 ODL458755:ODL458772 ONH458755:ONH458772 OXD458755:OXD458772 PGZ458755:PGZ458772 PQV458755:PQV458772 QAR458755:QAR458772 QKN458755:QKN458772 QUJ458755:QUJ458772 REF458755:REF458772 ROB458755:ROB458772 RXX458755:RXX458772 SHT458755:SHT458772 SRP458755:SRP458772 TBL458755:TBL458772 TLH458755:TLH458772 TVD458755:TVD458772 UEZ458755:UEZ458772 UOV458755:UOV458772 UYR458755:UYR458772 VIN458755:VIN458772 VSJ458755:VSJ458772 WCF458755:WCF458772 WMB458755:WMB458772 WVX458755:WVX458772 P524291:P524308 JL524291:JL524308 TH524291:TH524308 ADD524291:ADD524308 AMZ524291:AMZ524308 AWV524291:AWV524308 BGR524291:BGR524308 BQN524291:BQN524308 CAJ524291:CAJ524308 CKF524291:CKF524308 CUB524291:CUB524308 DDX524291:DDX524308 DNT524291:DNT524308 DXP524291:DXP524308 EHL524291:EHL524308 ERH524291:ERH524308 FBD524291:FBD524308 FKZ524291:FKZ524308 FUV524291:FUV524308 GER524291:GER524308 GON524291:GON524308 GYJ524291:GYJ524308 HIF524291:HIF524308 HSB524291:HSB524308 IBX524291:IBX524308 ILT524291:ILT524308 IVP524291:IVP524308 JFL524291:JFL524308 JPH524291:JPH524308 JZD524291:JZD524308 KIZ524291:KIZ524308 KSV524291:KSV524308 LCR524291:LCR524308 LMN524291:LMN524308 LWJ524291:LWJ524308 MGF524291:MGF524308 MQB524291:MQB524308 MZX524291:MZX524308 NJT524291:NJT524308 NTP524291:NTP524308 ODL524291:ODL524308 ONH524291:ONH524308 OXD524291:OXD524308 PGZ524291:PGZ524308 PQV524291:PQV524308 QAR524291:QAR524308 QKN524291:QKN524308 QUJ524291:QUJ524308 REF524291:REF524308 ROB524291:ROB524308 RXX524291:RXX524308 SHT524291:SHT524308 SRP524291:SRP524308 TBL524291:TBL524308 TLH524291:TLH524308 TVD524291:TVD524308 UEZ524291:UEZ524308 UOV524291:UOV524308 UYR524291:UYR524308 VIN524291:VIN524308 VSJ524291:VSJ524308 WCF524291:WCF524308 WMB524291:WMB524308 WVX524291:WVX524308 P589827:P589844 JL589827:JL589844 TH589827:TH589844 ADD589827:ADD589844 AMZ589827:AMZ589844 AWV589827:AWV589844 BGR589827:BGR589844 BQN589827:BQN589844 CAJ589827:CAJ589844 CKF589827:CKF589844 CUB589827:CUB589844 DDX589827:DDX589844 DNT589827:DNT589844 DXP589827:DXP589844 EHL589827:EHL589844 ERH589827:ERH589844 FBD589827:FBD589844 FKZ589827:FKZ589844 FUV589827:FUV589844 GER589827:GER589844 GON589827:GON589844 GYJ589827:GYJ589844 HIF589827:HIF589844 HSB589827:HSB589844 IBX589827:IBX589844 ILT589827:ILT589844 IVP589827:IVP589844 JFL589827:JFL589844 JPH589827:JPH589844 JZD589827:JZD589844 KIZ589827:KIZ589844 KSV589827:KSV589844 LCR589827:LCR589844 LMN589827:LMN589844 LWJ589827:LWJ589844 MGF589827:MGF589844 MQB589827:MQB589844 MZX589827:MZX589844 NJT589827:NJT589844 NTP589827:NTP589844 ODL589827:ODL589844 ONH589827:ONH589844 OXD589827:OXD589844 PGZ589827:PGZ589844 PQV589827:PQV589844 QAR589827:QAR589844 QKN589827:QKN589844 QUJ589827:QUJ589844 REF589827:REF589844 ROB589827:ROB589844 RXX589827:RXX589844 SHT589827:SHT589844 SRP589827:SRP589844 TBL589827:TBL589844 TLH589827:TLH589844 TVD589827:TVD589844 UEZ589827:UEZ589844 UOV589827:UOV589844 UYR589827:UYR589844 VIN589827:VIN589844 VSJ589827:VSJ589844 WCF589827:WCF589844 WMB589827:WMB589844 WVX589827:WVX589844 P655363:P655380 JL655363:JL655380 TH655363:TH655380 ADD655363:ADD655380 AMZ655363:AMZ655380 AWV655363:AWV655380 BGR655363:BGR655380 BQN655363:BQN655380 CAJ655363:CAJ655380 CKF655363:CKF655380 CUB655363:CUB655380 DDX655363:DDX655380 DNT655363:DNT655380 DXP655363:DXP655380 EHL655363:EHL655380 ERH655363:ERH655380 FBD655363:FBD655380 FKZ655363:FKZ655380 FUV655363:FUV655380 GER655363:GER655380 GON655363:GON655380 GYJ655363:GYJ655380 HIF655363:HIF655380 HSB655363:HSB655380 IBX655363:IBX655380 ILT655363:ILT655380 IVP655363:IVP655380 JFL655363:JFL655380 JPH655363:JPH655380 JZD655363:JZD655380 KIZ655363:KIZ655380 KSV655363:KSV655380 LCR655363:LCR655380 LMN655363:LMN655380 LWJ655363:LWJ655380 MGF655363:MGF655380 MQB655363:MQB655380 MZX655363:MZX655380 NJT655363:NJT655380 NTP655363:NTP655380 ODL655363:ODL655380 ONH655363:ONH655380 OXD655363:OXD655380 PGZ655363:PGZ655380 PQV655363:PQV655380 QAR655363:QAR655380 QKN655363:QKN655380 QUJ655363:QUJ655380 REF655363:REF655380 ROB655363:ROB655380 RXX655363:RXX655380 SHT655363:SHT655380 SRP655363:SRP655380 TBL655363:TBL655380 TLH655363:TLH655380 TVD655363:TVD655380 UEZ655363:UEZ655380 UOV655363:UOV655380 UYR655363:UYR655380 VIN655363:VIN655380 VSJ655363:VSJ655380 WCF655363:WCF655380 WMB655363:WMB655380 WVX655363:WVX655380 P720899:P720916 JL720899:JL720916 TH720899:TH720916 ADD720899:ADD720916 AMZ720899:AMZ720916 AWV720899:AWV720916 BGR720899:BGR720916 BQN720899:BQN720916 CAJ720899:CAJ720916 CKF720899:CKF720916 CUB720899:CUB720916 DDX720899:DDX720916 DNT720899:DNT720916 DXP720899:DXP720916 EHL720899:EHL720916 ERH720899:ERH720916 FBD720899:FBD720916 FKZ720899:FKZ720916 FUV720899:FUV720916 GER720899:GER720916 GON720899:GON720916 GYJ720899:GYJ720916 HIF720899:HIF720916 HSB720899:HSB720916 IBX720899:IBX720916 ILT720899:ILT720916 IVP720899:IVP720916 JFL720899:JFL720916 JPH720899:JPH720916 JZD720899:JZD720916 KIZ720899:KIZ720916 KSV720899:KSV720916 LCR720899:LCR720916 LMN720899:LMN720916 LWJ720899:LWJ720916 MGF720899:MGF720916 MQB720899:MQB720916 MZX720899:MZX720916 NJT720899:NJT720916 NTP720899:NTP720916 ODL720899:ODL720916 ONH720899:ONH720916 OXD720899:OXD720916 PGZ720899:PGZ720916 PQV720899:PQV720916 QAR720899:QAR720916 QKN720899:QKN720916 QUJ720899:QUJ720916 REF720899:REF720916 ROB720899:ROB720916 RXX720899:RXX720916 SHT720899:SHT720916 SRP720899:SRP720916 TBL720899:TBL720916 TLH720899:TLH720916 TVD720899:TVD720916 UEZ720899:UEZ720916 UOV720899:UOV720916 UYR720899:UYR720916 VIN720899:VIN720916 VSJ720899:VSJ720916 WCF720899:WCF720916 WMB720899:WMB720916 WVX720899:WVX720916 P786435:P786452 JL786435:JL786452 TH786435:TH786452 ADD786435:ADD786452 AMZ786435:AMZ786452 AWV786435:AWV786452 BGR786435:BGR786452 BQN786435:BQN786452 CAJ786435:CAJ786452 CKF786435:CKF786452 CUB786435:CUB786452 DDX786435:DDX786452 DNT786435:DNT786452 DXP786435:DXP786452 EHL786435:EHL786452 ERH786435:ERH786452 FBD786435:FBD786452 FKZ786435:FKZ786452 FUV786435:FUV786452 GER786435:GER786452 GON786435:GON786452 GYJ786435:GYJ786452 HIF786435:HIF786452 HSB786435:HSB786452 IBX786435:IBX786452 ILT786435:ILT786452 IVP786435:IVP786452 JFL786435:JFL786452 JPH786435:JPH786452 JZD786435:JZD786452 KIZ786435:KIZ786452 KSV786435:KSV786452 LCR786435:LCR786452 LMN786435:LMN786452 LWJ786435:LWJ786452 MGF786435:MGF786452 MQB786435:MQB786452 MZX786435:MZX786452 NJT786435:NJT786452 NTP786435:NTP786452 ODL786435:ODL786452 ONH786435:ONH786452 OXD786435:OXD786452 PGZ786435:PGZ786452 PQV786435:PQV786452 QAR786435:QAR786452 QKN786435:QKN786452 QUJ786435:QUJ786452 REF786435:REF786452 ROB786435:ROB786452 RXX786435:RXX786452 SHT786435:SHT786452 SRP786435:SRP786452 TBL786435:TBL786452 TLH786435:TLH786452 TVD786435:TVD786452 UEZ786435:UEZ786452 UOV786435:UOV786452 UYR786435:UYR786452 VIN786435:VIN786452 VSJ786435:VSJ786452 WCF786435:WCF786452 WMB786435:WMB786452 WVX786435:WVX786452 P851971:P851988 JL851971:JL851988 TH851971:TH851988 ADD851971:ADD851988 AMZ851971:AMZ851988 AWV851971:AWV851988 BGR851971:BGR851988 BQN851971:BQN851988 CAJ851971:CAJ851988 CKF851971:CKF851988 CUB851971:CUB851988 DDX851971:DDX851988 DNT851971:DNT851988 DXP851971:DXP851988 EHL851971:EHL851988 ERH851971:ERH851988 FBD851971:FBD851988 FKZ851971:FKZ851988 FUV851971:FUV851988 GER851971:GER851988 GON851971:GON851988 GYJ851971:GYJ851988 HIF851971:HIF851988 HSB851971:HSB851988 IBX851971:IBX851988 ILT851971:ILT851988 IVP851971:IVP851988 JFL851971:JFL851988 JPH851971:JPH851988 JZD851971:JZD851988 KIZ851971:KIZ851988 KSV851971:KSV851988 LCR851971:LCR851988 LMN851971:LMN851988 LWJ851971:LWJ851988 MGF851971:MGF851988 MQB851971:MQB851988 MZX851971:MZX851988 NJT851971:NJT851988 NTP851971:NTP851988 ODL851971:ODL851988 ONH851971:ONH851988 OXD851971:OXD851988 PGZ851971:PGZ851988 PQV851971:PQV851988 QAR851971:QAR851988 QKN851971:QKN851988 QUJ851971:QUJ851988 REF851971:REF851988 ROB851971:ROB851988 RXX851971:RXX851988 SHT851971:SHT851988 SRP851971:SRP851988 TBL851971:TBL851988 TLH851971:TLH851988 TVD851971:TVD851988 UEZ851971:UEZ851988 UOV851971:UOV851988 UYR851971:UYR851988 VIN851971:VIN851988 VSJ851971:VSJ851988 WCF851971:WCF851988 WMB851971:WMB851988 WVX851971:WVX851988 P917507:P917524 JL917507:JL917524 TH917507:TH917524 ADD917507:ADD917524 AMZ917507:AMZ917524 AWV917507:AWV917524 BGR917507:BGR917524 BQN917507:BQN917524 CAJ917507:CAJ917524 CKF917507:CKF917524 CUB917507:CUB917524 DDX917507:DDX917524 DNT917507:DNT917524 DXP917507:DXP917524 EHL917507:EHL917524 ERH917507:ERH917524 FBD917507:FBD917524 FKZ917507:FKZ917524 FUV917507:FUV917524 GER917507:GER917524 GON917507:GON917524 GYJ917507:GYJ917524 HIF917507:HIF917524 HSB917507:HSB917524 IBX917507:IBX917524 ILT917507:ILT917524 IVP917507:IVP917524 JFL917507:JFL917524 JPH917507:JPH917524 JZD917507:JZD917524 KIZ917507:KIZ917524 KSV917507:KSV917524 LCR917507:LCR917524 LMN917507:LMN917524 LWJ917507:LWJ917524 MGF917507:MGF917524 MQB917507:MQB917524 MZX917507:MZX917524 NJT917507:NJT917524 NTP917507:NTP917524 ODL917507:ODL917524 ONH917507:ONH917524 OXD917507:OXD917524 PGZ917507:PGZ917524 PQV917507:PQV917524 QAR917507:QAR917524 QKN917507:QKN917524 QUJ917507:QUJ917524 REF917507:REF917524 ROB917507:ROB917524 RXX917507:RXX917524 SHT917507:SHT917524 SRP917507:SRP917524 TBL917507:TBL917524 TLH917507:TLH917524 TVD917507:TVD917524 UEZ917507:UEZ917524 UOV917507:UOV917524 UYR917507:UYR917524 VIN917507:VIN917524 VSJ917507:VSJ917524 WCF917507:WCF917524 WMB917507:WMB917524 WVX917507:WVX917524 P983043:P983060 JL983043:JL983060 TH983043:TH983060 ADD983043:ADD983060 AMZ983043:AMZ983060 AWV983043:AWV983060 BGR983043:BGR983060 BQN983043:BQN983060 CAJ983043:CAJ983060 CKF983043:CKF983060 CUB983043:CUB983060 DDX983043:DDX983060 DNT983043:DNT983060 DXP983043:DXP983060 EHL983043:EHL983060 ERH983043:ERH983060 FBD983043:FBD983060 FKZ983043:FKZ983060 FUV983043:FUV983060 GER983043:GER983060 GON983043:GON983060 GYJ983043:GYJ983060 HIF983043:HIF983060 HSB983043:HSB983060 IBX983043:IBX983060 ILT983043:ILT983060 IVP983043:IVP983060 JFL983043:JFL983060 JPH983043:JPH983060 JZD983043:JZD983060 KIZ983043:KIZ983060 KSV983043:KSV983060 LCR983043:LCR983060 LMN983043:LMN983060 LWJ983043:LWJ983060 MGF983043:MGF983060 MQB983043:MQB983060 MZX983043:MZX983060 NJT983043:NJT983060 NTP983043:NTP983060 ODL983043:ODL983060 ONH983043:ONH983060 OXD983043:OXD983060 PGZ983043:PGZ983060 PQV983043:PQV983060 QAR983043:QAR983060 QKN983043:QKN983060 QUJ983043:QUJ983060 REF983043:REF983060 ROB983043:ROB983060 RXX983043:RXX983060 SHT983043:SHT983060 SRP983043:SRP983060 TBL983043:TBL983060 TLH983043:TLH983060 TVD983043:TVD983060 UEZ983043:UEZ983060 UOV983043:UOV983060 UYR983043:UYR983060 VIN983043:VIN983060 VSJ983043:VSJ983060 WCF983043:WCF983060 WMB983043:WMB983060 WVX983043:WVX983060 P22:P59 JL22:JL59 TH22:TH59 ADD22:ADD59 AMZ22:AMZ59 AWV22:AWV59 BGR22:BGR59 BQN22:BQN59 CAJ22:CAJ59 CKF22:CKF59 CUB22:CUB59 DDX22:DDX59 DNT22:DNT59 DXP22:DXP59 EHL22:EHL59 ERH22:ERH59 FBD22:FBD59 FKZ22:FKZ59 FUV22:FUV59 GER22:GER59 GON22:GON59 GYJ22:GYJ59 HIF22:HIF59 HSB22:HSB59 IBX22:IBX59 ILT22:ILT59 IVP22:IVP59 JFL22:JFL59 JPH22:JPH59 JZD22:JZD59 KIZ22:KIZ59 KSV22:KSV59 LCR22:LCR59 LMN22:LMN59 LWJ22:LWJ59 MGF22:MGF59 MQB22:MQB59 MZX22:MZX59 NJT22:NJT59 NTP22:NTP59 ODL22:ODL59 ONH22:ONH59 OXD22:OXD59 PGZ22:PGZ59 PQV22:PQV59 QAR22:QAR59 QKN22:QKN59 QUJ22:QUJ59 REF22:REF59 ROB22:ROB59 RXX22:RXX59 SHT22:SHT59 SRP22:SRP59 TBL22:TBL59 TLH22:TLH59 TVD22:TVD59 UEZ22:UEZ59 UOV22:UOV59 UYR22:UYR59 VIN22:VIN59 VSJ22:VSJ59 WCF22:WCF59 WMB22:WMB59 WVX22:WVX59 P65558:P65595 JL65558:JL65595 TH65558:TH65595 ADD65558:ADD65595 AMZ65558:AMZ65595 AWV65558:AWV65595 BGR65558:BGR65595 BQN65558:BQN65595 CAJ65558:CAJ65595 CKF65558:CKF65595 CUB65558:CUB65595 DDX65558:DDX65595 DNT65558:DNT65595 DXP65558:DXP65595 EHL65558:EHL65595 ERH65558:ERH65595 FBD65558:FBD65595 FKZ65558:FKZ65595 FUV65558:FUV65595 GER65558:GER65595 GON65558:GON65595 GYJ65558:GYJ65595 HIF65558:HIF65595 HSB65558:HSB65595 IBX65558:IBX65595 ILT65558:ILT65595 IVP65558:IVP65595 JFL65558:JFL65595 JPH65558:JPH65595 JZD65558:JZD65595 KIZ65558:KIZ65595 KSV65558:KSV65595 LCR65558:LCR65595 LMN65558:LMN65595 LWJ65558:LWJ65595 MGF65558:MGF65595 MQB65558:MQB65595 MZX65558:MZX65595 NJT65558:NJT65595 NTP65558:NTP65595 ODL65558:ODL65595 ONH65558:ONH65595 OXD65558:OXD65595 PGZ65558:PGZ65595 PQV65558:PQV65595 QAR65558:QAR65595 QKN65558:QKN65595 QUJ65558:QUJ65595 REF65558:REF65595 ROB65558:ROB65595 RXX65558:RXX65595 SHT65558:SHT65595 SRP65558:SRP65595 TBL65558:TBL65595 TLH65558:TLH65595 TVD65558:TVD65595 UEZ65558:UEZ65595 UOV65558:UOV65595 UYR65558:UYR65595 VIN65558:VIN65595 VSJ65558:VSJ65595 WCF65558:WCF65595 WMB65558:WMB65595 WVX65558:WVX65595 P131094:P131131 JL131094:JL131131 TH131094:TH131131 ADD131094:ADD131131 AMZ131094:AMZ131131 AWV131094:AWV131131 BGR131094:BGR131131 BQN131094:BQN131131 CAJ131094:CAJ131131 CKF131094:CKF131131 CUB131094:CUB131131 DDX131094:DDX131131 DNT131094:DNT131131 DXP131094:DXP131131 EHL131094:EHL131131 ERH131094:ERH131131 FBD131094:FBD131131 FKZ131094:FKZ131131 FUV131094:FUV131131 GER131094:GER131131 GON131094:GON131131 GYJ131094:GYJ131131 HIF131094:HIF131131 HSB131094:HSB131131 IBX131094:IBX131131 ILT131094:ILT131131 IVP131094:IVP131131 JFL131094:JFL131131 JPH131094:JPH131131 JZD131094:JZD131131 KIZ131094:KIZ131131 KSV131094:KSV131131 LCR131094:LCR131131 LMN131094:LMN131131 LWJ131094:LWJ131131 MGF131094:MGF131131 MQB131094:MQB131131 MZX131094:MZX131131 NJT131094:NJT131131 NTP131094:NTP131131 ODL131094:ODL131131 ONH131094:ONH131131 OXD131094:OXD131131 PGZ131094:PGZ131131 PQV131094:PQV131131 QAR131094:QAR131131 QKN131094:QKN131131 QUJ131094:QUJ131131 REF131094:REF131131 ROB131094:ROB131131 RXX131094:RXX131131 SHT131094:SHT131131 SRP131094:SRP131131 TBL131094:TBL131131 TLH131094:TLH131131 TVD131094:TVD131131 UEZ131094:UEZ131131 UOV131094:UOV131131 UYR131094:UYR131131 VIN131094:VIN131131 VSJ131094:VSJ131131 WCF131094:WCF131131 WMB131094:WMB131131 WVX131094:WVX131131 P196630:P196667 JL196630:JL196667 TH196630:TH196667 ADD196630:ADD196667 AMZ196630:AMZ196667 AWV196630:AWV196667 BGR196630:BGR196667 BQN196630:BQN196667 CAJ196630:CAJ196667 CKF196630:CKF196667 CUB196630:CUB196667 DDX196630:DDX196667 DNT196630:DNT196667 DXP196630:DXP196667 EHL196630:EHL196667 ERH196630:ERH196667 FBD196630:FBD196667 FKZ196630:FKZ196667 FUV196630:FUV196667 GER196630:GER196667 GON196630:GON196667 GYJ196630:GYJ196667 HIF196630:HIF196667 HSB196630:HSB196667 IBX196630:IBX196667 ILT196630:ILT196667 IVP196630:IVP196667 JFL196630:JFL196667 JPH196630:JPH196667 JZD196630:JZD196667 KIZ196630:KIZ196667 KSV196630:KSV196667 LCR196630:LCR196667 LMN196630:LMN196667 LWJ196630:LWJ196667 MGF196630:MGF196667 MQB196630:MQB196667 MZX196630:MZX196667 NJT196630:NJT196667 NTP196630:NTP196667 ODL196630:ODL196667 ONH196630:ONH196667 OXD196630:OXD196667 PGZ196630:PGZ196667 PQV196630:PQV196667 QAR196630:QAR196667 QKN196630:QKN196667 QUJ196630:QUJ196667 REF196630:REF196667 ROB196630:ROB196667 RXX196630:RXX196667 SHT196630:SHT196667 SRP196630:SRP196667 TBL196630:TBL196667 TLH196630:TLH196667 TVD196630:TVD196667 UEZ196630:UEZ196667 UOV196630:UOV196667 UYR196630:UYR196667 VIN196630:VIN196667 VSJ196630:VSJ196667 WCF196630:WCF196667 WMB196630:WMB196667 WVX196630:WVX196667 P262166:P262203 JL262166:JL262203 TH262166:TH262203 ADD262166:ADD262203 AMZ262166:AMZ262203 AWV262166:AWV262203 BGR262166:BGR262203 BQN262166:BQN262203 CAJ262166:CAJ262203 CKF262166:CKF262203 CUB262166:CUB262203 DDX262166:DDX262203 DNT262166:DNT262203 DXP262166:DXP262203 EHL262166:EHL262203 ERH262166:ERH262203 FBD262166:FBD262203 FKZ262166:FKZ262203 FUV262166:FUV262203 GER262166:GER262203 GON262166:GON262203 GYJ262166:GYJ262203 HIF262166:HIF262203 HSB262166:HSB262203 IBX262166:IBX262203 ILT262166:ILT262203 IVP262166:IVP262203 JFL262166:JFL262203 JPH262166:JPH262203 JZD262166:JZD262203 KIZ262166:KIZ262203 KSV262166:KSV262203 LCR262166:LCR262203 LMN262166:LMN262203 LWJ262166:LWJ262203 MGF262166:MGF262203 MQB262166:MQB262203 MZX262166:MZX262203 NJT262166:NJT262203 NTP262166:NTP262203 ODL262166:ODL262203 ONH262166:ONH262203 OXD262166:OXD262203 PGZ262166:PGZ262203 PQV262166:PQV262203 QAR262166:QAR262203 QKN262166:QKN262203 QUJ262166:QUJ262203 REF262166:REF262203 ROB262166:ROB262203 RXX262166:RXX262203 SHT262166:SHT262203 SRP262166:SRP262203 TBL262166:TBL262203 TLH262166:TLH262203 TVD262166:TVD262203 UEZ262166:UEZ262203 UOV262166:UOV262203 UYR262166:UYR262203 VIN262166:VIN262203 VSJ262166:VSJ262203 WCF262166:WCF262203 WMB262166:WMB262203 WVX262166:WVX262203 P327702:P327739 JL327702:JL327739 TH327702:TH327739 ADD327702:ADD327739 AMZ327702:AMZ327739 AWV327702:AWV327739 BGR327702:BGR327739 BQN327702:BQN327739 CAJ327702:CAJ327739 CKF327702:CKF327739 CUB327702:CUB327739 DDX327702:DDX327739 DNT327702:DNT327739 DXP327702:DXP327739 EHL327702:EHL327739 ERH327702:ERH327739 FBD327702:FBD327739 FKZ327702:FKZ327739 FUV327702:FUV327739 GER327702:GER327739 GON327702:GON327739 GYJ327702:GYJ327739 HIF327702:HIF327739 HSB327702:HSB327739 IBX327702:IBX327739 ILT327702:ILT327739 IVP327702:IVP327739 JFL327702:JFL327739 JPH327702:JPH327739 JZD327702:JZD327739 KIZ327702:KIZ327739 KSV327702:KSV327739 LCR327702:LCR327739 LMN327702:LMN327739 LWJ327702:LWJ327739 MGF327702:MGF327739 MQB327702:MQB327739 MZX327702:MZX327739 NJT327702:NJT327739 NTP327702:NTP327739 ODL327702:ODL327739 ONH327702:ONH327739 OXD327702:OXD327739 PGZ327702:PGZ327739 PQV327702:PQV327739 QAR327702:QAR327739 QKN327702:QKN327739 QUJ327702:QUJ327739 REF327702:REF327739 ROB327702:ROB327739 RXX327702:RXX327739 SHT327702:SHT327739 SRP327702:SRP327739 TBL327702:TBL327739 TLH327702:TLH327739 TVD327702:TVD327739 UEZ327702:UEZ327739 UOV327702:UOV327739 UYR327702:UYR327739 VIN327702:VIN327739 VSJ327702:VSJ327739 WCF327702:WCF327739 WMB327702:WMB327739 WVX327702:WVX327739 P393238:P393275 JL393238:JL393275 TH393238:TH393275 ADD393238:ADD393275 AMZ393238:AMZ393275 AWV393238:AWV393275 BGR393238:BGR393275 BQN393238:BQN393275 CAJ393238:CAJ393275 CKF393238:CKF393275 CUB393238:CUB393275 DDX393238:DDX393275 DNT393238:DNT393275 DXP393238:DXP393275 EHL393238:EHL393275 ERH393238:ERH393275 FBD393238:FBD393275 FKZ393238:FKZ393275 FUV393238:FUV393275 GER393238:GER393275 GON393238:GON393275 GYJ393238:GYJ393275 HIF393238:HIF393275 HSB393238:HSB393275 IBX393238:IBX393275 ILT393238:ILT393275 IVP393238:IVP393275 JFL393238:JFL393275 JPH393238:JPH393275 JZD393238:JZD393275 KIZ393238:KIZ393275 KSV393238:KSV393275 LCR393238:LCR393275 LMN393238:LMN393275 LWJ393238:LWJ393275 MGF393238:MGF393275 MQB393238:MQB393275 MZX393238:MZX393275 NJT393238:NJT393275 NTP393238:NTP393275 ODL393238:ODL393275 ONH393238:ONH393275 OXD393238:OXD393275 PGZ393238:PGZ393275 PQV393238:PQV393275 QAR393238:QAR393275 QKN393238:QKN393275 QUJ393238:QUJ393275 REF393238:REF393275 ROB393238:ROB393275 RXX393238:RXX393275 SHT393238:SHT393275 SRP393238:SRP393275 TBL393238:TBL393275 TLH393238:TLH393275 TVD393238:TVD393275 UEZ393238:UEZ393275 UOV393238:UOV393275 UYR393238:UYR393275 VIN393238:VIN393275 VSJ393238:VSJ393275 WCF393238:WCF393275 WMB393238:WMB393275 WVX393238:WVX393275 P458774:P458811 JL458774:JL458811 TH458774:TH458811 ADD458774:ADD458811 AMZ458774:AMZ458811 AWV458774:AWV458811 BGR458774:BGR458811 BQN458774:BQN458811 CAJ458774:CAJ458811 CKF458774:CKF458811 CUB458774:CUB458811 DDX458774:DDX458811 DNT458774:DNT458811 DXP458774:DXP458811 EHL458774:EHL458811 ERH458774:ERH458811 FBD458774:FBD458811 FKZ458774:FKZ458811 FUV458774:FUV458811 GER458774:GER458811 GON458774:GON458811 GYJ458774:GYJ458811 HIF458774:HIF458811 HSB458774:HSB458811 IBX458774:IBX458811 ILT458774:ILT458811 IVP458774:IVP458811 JFL458774:JFL458811 JPH458774:JPH458811 JZD458774:JZD458811 KIZ458774:KIZ458811 KSV458774:KSV458811 LCR458774:LCR458811 LMN458774:LMN458811 LWJ458774:LWJ458811 MGF458774:MGF458811 MQB458774:MQB458811 MZX458774:MZX458811 NJT458774:NJT458811 NTP458774:NTP458811 ODL458774:ODL458811 ONH458774:ONH458811 OXD458774:OXD458811 PGZ458774:PGZ458811 PQV458774:PQV458811 QAR458774:QAR458811 QKN458774:QKN458811 QUJ458774:QUJ458811 REF458774:REF458811 ROB458774:ROB458811 RXX458774:RXX458811 SHT458774:SHT458811 SRP458774:SRP458811 TBL458774:TBL458811 TLH458774:TLH458811 TVD458774:TVD458811 UEZ458774:UEZ458811 UOV458774:UOV458811 UYR458774:UYR458811 VIN458774:VIN458811 VSJ458774:VSJ458811 WCF458774:WCF458811 WMB458774:WMB458811 WVX458774:WVX458811 P524310:P524347 JL524310:JL524347 TH524310:TH524347 ADD524310:ADD524347 AMZ524310:AMZ524347 AWV524310:AWV524347 BGR524310:BGR524347 BQN524310:BQN524347 CAJ524310:CAJ524347 CKF524310:CKF524347 CUB524310:CUB524347 DDX524310:DDX524347 DNT524310:DNT524347 DXP524310:DXP524347 EHL524310:EHL524347 ERH524310:ERH524347 FBD524310:FBD524347 FKZ524310:FKZ524347 FUV524310:FUV524347 GER524310:GER524347 GON524310:GON524347 GYJ524310:GYJ524347 HIF524310:HIF524347 HSB524310:HSB524347 IBX524310:IBX524347 ILT524310:ILT524347 IVP524310:IVP524347 JFL524310:JFL524347 JPH524310:JPH524347 JZD524310:JZD524347 KIZ524310:KIZ524347 KSV524310:KSV524347 LCR524310:LCR524347 LMN524310:LMN524347 LWJ524310:LWJ524347 MGF524310:MGF524347 MQB524310:MQB524347 MZX524310:MZX524347 NJT524310:NJT524347 NTP524310:NTP524347 ODL524310:ODL524347 ONH524310:ONH524347 OXD524310:OXD524347 PGZ524310:PGZ524347 PQV524310:PQV524347 QAR524310:QAR524347 QKN524310:QKN524347 QUJ524310:QUJ524347 REF524310:REF524347 ROB524310:ROB524347 RXX524310:RXX524347 SHT524310:SHT524347 SRP524310:SRP524347 TBL524310:TBL524347 TLH524310:TLH524347 TVD524310:TVD524347 UEZ524310:UEZ524347 UOV524310:UOV524347 UYR524310:UYR524347 VIN524310:VIN524347 VSJ524310:VSJ524347 WCF524310:WCF524347 WMB524310:WMB524347 WVX524310:WVX524347 P589846:P589883 JL589846:JL589883 TH589846:TH589883 ADD589846:ADD589883 AMZ589846:AMZ589883 AWV589846:AWV589883 BGR589846:BGR589883 BQN589846:BQN589883 CAJ589846:CAJ589883 CKF589846:CKF589883 CUB589846:CUB589883 DDX589846:DDX589883 DNT589846:DNT589883 DXP589846:DXP589883 EHL589846:EHL589883 ERH589846:ERH589883 FBD589846:FBD589883 FKZ589846:FKZ589883 FUV589846:FUV589883 GER589846:GER589883 GON589846:GON589883 GYJ589846:GYJ589883 HIF589846:HIF589883 HSB589846:HSB589883 IBX589846:IBX589883 ILT589846:ILT589883 IVP589846:IVP589883 JFL589846:JFL589883 JPH589846:JPH589883 JZD589846:JZD589883 KIZ589846:KIZ589883 KSV589846:KSV589883 LCR589846:LCR589883 LMN589846:LMN589883 LWJ589846:LWJ589883 MGF589846:MGF589883 MQB589846:MQB589883 MZX589846:MZX589883 NJT589846:NJT589883 NTP589846:NTP589883 ODL589846:ODL589883 ONH589846:ONH589883 OXD589846:OXD589883 PGZ589846:PGZ589883 PQV589846:PQV589883 QAR589846:QAR589883 QKN589846:QKN589883 QUJ589846:QUJ589883 REF589846:REF589883 ROB589846:ROB589883 RXX589846:RXX589883 SHT589846:SHT589883 SRP589846:SRP589883 TBL589846:TBL589883 TLH589846:TLH589883 TVD589846:TVD589883 UEZ589846:UEZ589883 UOV589846:UOV589883 UYR589846:UYR589883 VIN589846:VIN589883 VSJ589846:VSJ589883 WCF589846:WCF589883 WMB589846:WMB589883 WVX589846:WVX589883 P655382:P655419 JL655382:JL655419 TH655382:TH655419 ADD655382:ADD655419 AMZ655382:AMZ655419 AWV655382:AWV655419 BGR655382:BGR655419 BQN655382:BQN655419 CAJ655382:CAJ655419 CKF655382:CKF655419 CUB655382:CUB655419 DDX655382:DDX655419 DNT655382:DNT655419 DXP655382:DXP655419 EHL655382:EHL655419 ERH655382:ERH655419 FBD655382:FBD655419 FKZ655382:FKZ655419 FUV655382:FUV655419 GER655382:GER655419 GON655382:GON655419 GYJ655382:GYJ655419 HIF655382:HIF655419 HSB655382:HSB655419 IBX655382:IBX655419 ILT655382:ILT655419 IVP655382:IVP655419 JFL655382:JFL655419 JPH655382:JPH655419 JZD655382:JZD655419 KIZ655382:KIZ655419 KSV655382:KSV655419 LCR655382:LCR655419 LMN655382:LMN655419 LWJ655382:LWJ655419 MGF655382:MGF655419 MQB655382:MQB655419 MZX655382:MZX655419 NJT655382:NJT655419 NTP655382:NTP655419 ODL655382:ODL655419 ONH655382:ONH655419 OXD655382:OXD655419 PGZ655382:PGZ655419 PQV655382:PQV655419 QAR655382:QAR655419 QKN655382:QKN655419 QUJ655382:QUJ655419 REF655382:REF655419 ROB655382:ROB655419 RXX655382:RXX655419 SHT655382:SHT655419 SRP655382:SRP655419 TBL655382:TBL655419 TLH655382:TLH655419 TVD655382:TVD655419 UEZ655382:UEZ655419 UOV655382:UOV655419 UYR655382:UYR655419 VIN655382:VIN655419 VSJ655382:VSJ655419 WCF655382:WCF655419 WMB655382:WMB655419 WVX655382:WVX655419 P720918:P720955 JL720918:JL720955 TH720918:TH720955 ADD720918:ADD720955 AMZ720918:AMZ720955 AWV720918:AWV720955 BGR720918:BGR720955 BQN720918:BQN720955 CAJ720918:CAJ720955 CKF720918:CKF720955 CUB720918:CUB720955 DDX720918:DDX720955 DNT720918:DNT720955 DXP720918:DXP720955 EHL720918:EHL720955 ERH720918:ERH720955 FBD720918:FBD720955 FKZ720918:FKZ720955 FUV720918:FUV720955 GER720918:GER720955 GON720918:GON720955 GYJ720918:GYJ720955 HIF720918:HIF720955 HSB720918:HSB720955 IBX720918:IBX720955 ILT720918:ILT720955 IVP720918:IVP720955 JFL720918:JFL720955 JPH720918:JPH720955 JZD720918:JZD720955 KIZ720918:KIZ720955 KSV720918:KSV720955 LCR720918:LCR720955 LMN720918:LMN720955 LWJ720918:LWJ720955 MGF720918:MGF720955 MQB720918:MQB720955 MZX720918:MZX720955 NJT720918:NJT720955 NTP720918:NTP720955 ODL720918:ODL720955 ONH720918:ONH720955 OXD720918:OXD720955 PGZ720918:PGZ720955 PQV720918:PQV720955 QAR720918:QAR720955 QKN720918:QKN720955 QUJ720918:QUJ720955 REF720918:REF720955 ROB720918:ROB720955 RXX720918:RXX720955 SHT720918:SHT720955 SRP720918:SRP720955 TBL720918:TBL720955 TLH720918:TLH720955 TVD720918:TVD720955 UEZ720918:UEZ720955 UOV720918:UOV720955 UYR720918:UYR720955 VIN720918:VIN720955 VSJ720918:VSJ720955 WCF720918:WCF720955 WMB720918:WMB720955 WVX720918:WVX720955 P786454:P786491 JL786454:JL786491 TH786454:TH786491 ADD786454:ADD786491 AMZ786454:AMZ786491 AWV786454:AWV786491 BGR786454:BGR786491 BQN786454:BQN786491 CAJ786454:CAJ786491 CKF786454:CKF786491 CUB786454:CUB786491 DDX786454:DDX786491 DNT786454:DNT786491 DXP786454:DXP786491 EHL786454:EHL786491 ERH786454:ERH786491 FBD786454:FBD786491 FKZ786454:FKZ786491 FUV786454:FUV786491 GER786454:GER786491 GON786454:GON786491 GYJ786454:GYJ786491 HIF786454:HIF786491 HSB786454:HSB786491 IBX786454:IBX786491 ILT786454:ILT786491 IVP786454:IVP786491 JFL786454:JFL786491 JPH786454:JPH786491 JZD786454:JZD786491 KIZ786454:KIZ786491 KSV786454:KSV786491 LCR786454:LCR786491 LMN786454:LMN786491 LWJ786454:LWJ786491 MGF786454:MGF786491 MQB786454:MQB786491 MZX786454:MZX786491 NJT786454:NJT786491 NTP786454:NTP786491 ODL786454:ODL786491 ONH786454:ONH786491 OXD786454:OXD786491 PGZ786454:PGZ786491 PQV786454:PQV786491 QAR786454:QAR786491 QKN786454:QKN786491 QUJ786454:QUJ786491 REF786454:REF786491 ROB786454:ROB786491 RXX786454:RXX786491 SHT786454:SHT786491 SRP786454:SRP786491 TBL786454:TBL786491 TLH786454:TLH786491 TVD786454:TVD786491 UEZ786454:UEZ786491 UOV786454:UOV786491 UYR786454:UYR786491 VIN786454:VIN786491 VSJ786454:VSJ786491 WCF786454:WCF786491 WMB786454:WMB786491 WVX786454:WVX786491 P851990:P852027 JL851990:JL852027 TH851990:TH852027 ADD851990:ADD852027 AMZ851990:AMZ852027 AWV851990:AWV852027 BGR851990:BGR852027 BQN851990:BQN852027 CAJ851990:CAJ852027 CKF851990:CKF852027 CUB851990:CUB852027 DDX851990:DDX852027 DNT851990:DNT852027 DXP851990:DXP852027 EHL851990:EHL852027 ERH851990:ERH852027 FBD851990:FBD852027 FKZ851990:FKZ852027 FUV851990:FUV852027 GER851990:GER852027 GON851990:GON852027 GYJ851990:GYJ852027 HIF851990:HIF852027 HSB851990:HSB852027 IBX851990:IBX852027 ILT851990:ILT852027 IVP851990:IVP852027 JFL851990:JFL852027 JPH851990:JPH852027 JZD851990:JZD852027 KIZ851990:KIZ852027 KSV851990:KSV852027 LCR851990:LCR852027 LMN851990:LMN852027 LWJ851990:LWJ852027 MGF851990:MGF852027 MQB851990:MQB852027 MZX851990:MZX852027 NJT851990:NJT852027 NTP851990:NTP852027 ODL851990:ODL852027 ONH851990:ONH852027 OXD851990:OXD852027 PGZ851990:PGZ852027 PQV851990:PQV852027 QAR851990:QAR852027 QKN851990:QKN852027 QUJ851990:QUJ852027 REF851990:REF852027 ROB851990:ROB852027 RXX851990:RXX852027 SHT851990:SHT852027 SRP851990:SRP852027 TBL851990:TBL852027 TLH851990:TLH852027 TVD851990:TVD852027 UEZ851990:UEZ852027 UOV851990:UOV852027 UYR851990:UYR852027 VIN851990:VIN852027 VSJ851990:VSJ852027 WCF851990:WCF852027 WMB851990:WMB852027 WVX851990:WVX852027 P917526:P917563 JL917526:JL917563 TH917526:TH917563 ADD917526:ADD917563 AMZ917526:AMZ917563 AWV917526:AWV917563 BGR917526:BGR917563 BQN917526:BQN917563 CAJ917526:CAJ917563 CKF917526:CKF917563 CUB917526:CUB917563 DDX917526:DDX917563 DNT917526:DNT917563 DXP917526:DXP917563 EHL917526:EHL917563 ERH917526:ERH917563 FBD917526:FBD917563 FKZ917526:FKZ917563 FUV917526:FUV917563 GER917526:GER917563 GON917526:GON917563 GYJ917526:GYJ917563 HIF917526:HIF917563 HSB917526:HSB917563 IBX917526:IBX917563 ILT917526:ILT917563 IVP917526:IVP917563 JFL917526:JFL917563 JPH917526:JPH917563 JZD917526:JZD917563 KIZ917526:KIZ917563 KSV917526:KSV917563 LCR917526:LCR917563 LMN917526:LMN917563 LWJ917526:LWJ917563 MGF917526:MGF917563 MQB917526:MQB917563 MZX917526:MZX917563 NJT917526:NJT917563 NTP917526:NTP917563 ODL917526:ODL917563 ONH917526:ONH917563 OXD917526:OXD917563 PGZ917526:PGZ917563 PQV917526:PQV917563 QAR917526:QAR917563 QKN917526:QKN917563 QUJ917526:QUJ917563 REF917526:REF917563 ROB917526:ROB917563 RXX917526:RXX917563 SHT917526:SHT917563 SRP917526:SRP917563 TBL917526:TBL917563 TLH917526:TLH917563 TVD917526:TVD917563 UEZ917526:UEZ917563 UOV917526:UOV917563 UYR917526:UYR917563 VIN917526:VIN917563 VSJ917526:VSJ917563 WCF917526:WCF917563 WMB917526:WMB917563 WVX917526:WVX917563 P983062:P983099 JL983062:JL983099 TH983062:TH983099 ADD983062:ADD983099 AMZ983062:AMZ983099 AWV983062:AWV983099 BGR983062:BGR983099 BQN983062:BQN983099 CAJ983062:CAJ983099 CKF983062:CKF983099 CUB983062:CUB983099 DDX983062:DDX983099 DNT983062:DNT983099 DXP983062:DXP983099 EHL983062:EHL983099 ERH983062:ERH983099 FBD983062:FBD983099 FKZ983062:FKZ983099 FUV983062:FUV983099 GER983062:GER983099 GON983062:GON983099 GYJ983062:GYJ983099 HIF983062:HIF983099 HSB983062:HSB983099 IBX983062:IBX983099 ILT983062:ILT983099 IVP983062:IVP983099 JFL983062:JFL983099 JPH983062:JPH983099 JZD983062:JZD983099 KIZ983062:KIZ983099 KSV983062:KSV983099 LCR983062:LCR983099 LMN983062:LMN983099 LWJ983062:LWJ983099 MGF983062:MGF983099 MQB983062:MQB983099 MZX983062:MZX983099 NJT983062:NJT983099 NTP983062:NTP983099 ODL983062:ODL983099 ONH983062:ONH983099 OXD983062:OXD983099 PGZ983062:PGZ983099 PQV983062:PQV983099 QAR983062:QAR983099 QKN983062:QKN983099 QUJ983062:QUJ983099 REF983062:REF983099 ROB983062:ROB983099 RXX983062:RXX983099 SHT983062:SHT983099 SRP983062:SRP983099 TBL983062:TBL983099 TLH983062:TLH983099 TVD983062:TVD983099 UEZ983062:UEZ983099 UOV983062:UOV983099 UYR983062:UYR983099 VIN983062:VIN983099 VSJ983062:VSJ983099 WCF983062:WCF983099 WMB983062:WMB983099 WVX983062:WVX983099 P61:P100 JL61:JL100 TH61:TH100 ADD61:ADD100 AMZ61:AMZ100 AWV61:AWV100 BGR61:BGR100 BQN61:BQN100 CAJ61:CAJ100 CKF61:CKF100 CUB61:CUB100 DDX61:DDX100 DNT61:DNT100 DXP61:DXP100 EHL61:EHL100 ERH61:ERH100 FBD61:FBD100 FKZ61:FKZ100 FUV61:FUV100 GER61:GER100 GON61:GON100 GYJ61:GYJ100 HIF61:HIF100 HSB61:HSB100 IBX61:IBX100 ILT61:ILT100 IVP61:IVP100 JFL61:JFL100 JPH61:JPH100 JZD61:JZD100 KIZ61:KIZ100 KSV61:KSV100 LCR61:LCR100 LMN61:LMN100 LWJ61:LWJ100 MGF61:MGF100 MQB61:MQB100 MZX61:MZX100 NJT61:NJT100 NTP61:NTP100 ODL61:ODL100 ONH61:ONH100 OXD61:OXD100 PGZ61:PGZ100 PQV61:PQV100 QAR61:QAR100 QKN61:QKN100 QUJ61:QUJ100 REF61:REF100 ROB61:ROB100 RXX61:RXX100 SHT61:SHT100 SRP61:SRP100 TBL61:TBL100 TLH61:TLH100 TVD61:TVD100 UEZ61:UEZ100 UOV61:UOV100 UYR61:UYR100 VIN61:VIN100 VSJ61:VSJ100 WCF61:WCF100 WMB61:WMB100 WVX61:WVX100 P65597:P65636 JL65597:JL65636 TH65597:TH65636 ADD65597:ADD65636 AMZ65597:AMZ65636 AWV65597:AWV65636 BGR65597:BGR65636 BQN65597:BQN65636 CAJ65597:CAJ65636 CKF65597:CKF65636 CUB65597:CUB65636 DDX65597:DDX65636 DNT65597:DNT65636 DXP65597:DXP65636 EHL65597:EHL65636 ERH65597:ERH65636 FBD65597:FBD65636 FKZ65597:FKZ65636 FUV65597:FUV65636 GER65597:GER65636 GON65597:GON65636 GYJ65597:GYJ65636 HIF65597:HIF65636 HSB65597:HSB65636 IBX65597:IBX65636 ILT65597:ILT65636 IVP65597:IVP65636 JFL65597:JFL65636 JPH65597:JPH65636 JZD65597:JZD65636 KIZ65597:KIZ65636 KSV65597:KSV65636 LCR65597:LCR65636 LMN65597:LMN65636 LWJ65597:LWJ65636 MGF65597:MGF65636 MQB65597:MQB65636 MZX65597:MZX65636 NJT65597:NJT65636 NTP65597:NTP65636 ODL65597:ODL65636 ONH65597:ONH65636 OXD65597:OXD65636 PGZ65597:PGZ65636 PQV65597:PQV65636 QAR65597:QAR65636 QKN65597:QKN65636 QUJ65597:QUJ65636 REF65597:REF65636 ROB65597:ROB65636 RXX65597:RXX65636 SHT65597:SHT65636 SRP65597:SRP65636 TBL65597:TBL65636 TLH65597:TLH65636 TVD65597:TVD65636 UEZ65597:UEZ65636 UOV65597:UOV65636 UYR65597:UYR65636 VIN65597:VIN65636 VSJ65597:VSJ65636 WCF65597:WCF65636 WMB65597:WMB65636 WVX65597:WVX65636 P131133:P131172 JL131133:JL131172 TH131133:TH131172 ADD131133:ADD131172 AMZ131133:AMZ131172 AWV131133:AWV131172 BGR131133:BGR131172 BQN131133:BQN131172 CAJ131133:CAJ131172 CKF131133:CKF131172 CUB131133:CUB131172 DDX131133:DDX131172 DNT131133:DNT131172 DXP131133:DXP131172 EHL131133:EHL131172 ERH131133:ERH131172 FBD131133:FBD131172 FKZ131133:FKZ131172 FUV131133:FUV131172 GER131133:GER131172 GON131133:GON131172 GYJ131133:GYJ131172 HIF131133:HIF131172 HSB131133:HSB131172 IBX131133:IBX131172 ILT131133:ILT131172 IVP131133:IVP131172 JFL131133:JFL131172 JPH131133:JPH131172 JZD131133:JZD131172 KIZ131133:KIZ131172 KSV131133:KSV131172 LCR131133:LCR131172 LMN131133:LMN131172 LWJ131133:LWJ131172 MGF131133:MGF131172 MQB131133:MQB131172 MZX131133:MZX131172 NJT131133:NJT131172 NTP131133:NTP131172 ODL131133:ODL131172 ONH131133:ONH131172 OXD131133:OXD131172 PGZ131133:PGZ131172 PQV131133:PQV131172 QAR131133:QAR131172 QKN131133:QKN131172 QUJ131133:QUJ131172 REF131133:REF131172 ROB131133:ROB131172 RXX131133:RXX131172 SHT131133:SHT131172 SRP131133:SRP131172 TBL131133:TBL131172 TLH131133:TLH131172 TVD131133:TVD131172 UEZ131133:UEZ131172 UOV131133:UOV131172 UYR131133:UYR131172 VIN131133:VIN131172 VSJ131133:VSJ131172 WCF131133:WCF131172 WMB131133:WMB131172 WVX131133:WVX131172 P196669:P196708 JL196669:JL196708 TH196669:TH196708 ADD196669:ADD196708 AMZ196669:AMZ196708 AWV196669:AWV196708 BGR196669:BGR196708 BQN196669:BQN196708 CAJ196669:CAJ196708 CKF196669:CKF196708 CUB196669:CUB196708 DDX196669:DDX196708 DNT196669:DNT196708 DXP196669:DXP196708 EHL196669:EHL196708 ERH196669:ERH196708 FBD196669:FBD196708 FKZ196669:FKZ196708 FUV196669:FUV196708 GER196669:GER196708 GON196669:GON196708 GYJ196669:GYJ196708 HIF196669:HIF196708 HSB196669:HSB196708 IBX196669:IBX196708 ILT196669:ILT196708 IVP196669:IVP196708 JFL196669:JFL196708 JPH196669:JPH196708 JZD196669:JZD196708 KIZ196669:KIZ196708 KSV196669:KSV196708 LCR196669:LCR196708 LMN196669:LMN196708 LWJ196669:LWJ196708 MGF196669:MGF196708 MQB196669:MQB196708 MZX196669:MZX196708 NJT196669:NJT196708 NTP196669:NTP196708 ODL196669:ODL196708 ONH196669:ONH196708 OXD196669:OXD196708 PGZ196669:PGZ196708 PQV196669:PQV196708 QAR196669:QAR196708 QKN196669:QKN196708 QUJ196669:QUJ196708 REF196669:REF196708 ROB196669:ROB196708 RXX196669:RXX196708 SHT196669:SHT196708 SRP196669:SRP196708 TBL196669:TBL196708 TLH196669:TLH196708 TVD196669:TVD196708 UEZ196669:UEZ196708 UOV196669:UOV196708 UYR196669:UYR196708 VIN196669:VIN196708 VSJ196669:VSJ196708 WCF196669:WCF196708 WMB196669:WMB196708 WVX196669:WVX196708 P262205:P262244 JL262205:JL262244 TH262205:TH262244 ADD262205:ADD262244 AMZ262205:AMZ262244 AWV262205:AWV262244 BGR262205:BGR262244 BQN262205:BQN262244 CAJ262205:CAJ262244 CKF262205:CKF262244 CUB262205:CUB262244 DDX262205:DDX262244 DNT262205:DNT262244 DXP262205:DXP262244 EHL262205:EHL262244 ERH262205:ERH262244 FBD262205:FBD262244 FKZ262205:FKZ262244 FUV262205:FUV262244 GER262205:GER262244 GON262205:GON262244 GYJ262205:GYJ262244 HIF262205:HIF262244 HSB262205:HSB262244 IBX262205:IBX262244 ILT262205:ILT262244 IVP262205:IVP262244 JFL262205:JFL262244 JPH262205:JPH262244 JZD262205:JZD262244 KIZ262205:KIZ262244 KSV262205:KSV262244 LCR262205:LCR262244 LMN262205:LMN262244 LWJ262205:LWJ262244 MGF262205:MGF262244 MQB262205:MQB262244 MZX262205:MZX262244 NJT262205:NJT262244 NTP262205:NTP262244 ODL262205:ODL262244 ONH262205:ONH262244 OXD262205:OXD262244 PGZ262205:PGZ262244 PQV262205:PQV262244 QAR262205:QAR262244 QKN262205:QKN262244 QUJ262205:QUJ262244 REF262205:REF262244 ROB262205:ROB262244 RXX262205:RXX262244 SHT262205:SHT262244 SRP262205:SRP262244 TBL262205:TBL262244 TLH262205:TLH262244 TVD262205:TVD262244 UEZ262205:UEZ262244 UOV262205:UOV262244 UYR262205:UYR262244 VIN262205:VIN262244 VSJ262205:VSJ262244 WCF262205:WCF262244 WMB262205:WMB262244 WVX262205:WVX262244 P327741:P327780 JL327741:JL327780 TH327741:TH327780 ADD327741:ADD327780 AMZ327741:AMZ327780 AWV327741:AWV327780 BGR327741:BGR327780 BQN327741:BQN327780 CAJ327741:CAJ327780 CKF327741:CKF327780 CUB327741:CUB327780 DDX327741:DDX327780 DNT327741:DNT327780 DXP327741:DXP327780 EHL327741:EHL327780 ERH327741:ERH327780 FBD327741:FBD327780 FKZ327741:FKZ327780 FUV327741:FUV327780 GER327741:GER327780 GON327741:GON327780 GYJ327741:GYJ327780 HIF327741:HIF327780 HSB327741:HSB327780 IBX327741:IBX327780 ILT327741:ILT327780 IVP327741:IVP327780 JFL327741:JFL327780 JPH327741:JPH327780 JZD327741:JZD327780 KIZ327741:KIZ327780 KSV327741:KSV327780 LCR327741:LCR327780 LMN327741:LMN327780 LWJ327741:LWJ327780 MGF327741:MGF327780 MQB327741:MQB327780 MZX327741:MZX327780 NJT327741:NJT327780 NTP327741:NTP327780 ODL327741:ODL327780 ONH327741:ONH327780 OXD327741:OXD327780 PGZ327741:PGZ327780 PQV327741:PQV327780 QAR327741:QAR327780 QKN327741:QKN327780 QUJ327741:QUJ327780 REF327741:REF327780 ROB327741:ROB327780 RXX327741:RXX327780 SHT327741:SHT327780 SRP327741:SRP327780 TBL327741:TBL327780 TLH327741:TLH327780 TVD327741:TVD327780 UEZ327741:UEZ327780 UOV327741:UOV327780 UYR327741:UYR327780 VIN327741:VIN327780 VSJ327741:VSJ327780 WCF327741:WCF327780 WMB327741:WMB327780 WVX327741:WVX327780 P393277:P393316 JL393277:JL393316 TH393277:TH393316 ADD393277:ADD393316 AMZ393277:AMZ393316 AWV393277:AWV393316 BGR393277:BGR393316 BQN393277:BQN393316 CAJ393277:CAJ393316 CKF393277:CKF393316 CUB393277:CUB393316 DDX393277:DDX393316 DNT393277:DNT393316 DXP393277:DXP393316 EHL393277:EHL393316 ERH393277:ERH393316 FBD393277:FBD393316 FKZ393277:FKZ393316 FUV393277:FUV393316 GER393277:GER393316 GON393277:GON393316 GYJ393277:GYJ393316 HIF393277:HIF393316 HSB393277:HSB393316 IBX393277:IBX393316 ILT393277:ILT393316 IVP393277:IVP393316 JFL393277:JFL393316 JPH393277:JPH393316 JZD393277:JZD393316 KIZ393277:KIZ393316 KSV393277:KSV393316 LCR393277:LCR393316 LMN393277:LMN393316 LWJ393277:LWJ393316 MGF393277:MGF393316 MQB393277:MQB393316 MZX393277:MZX393316 NJT393277:NJT393316 NTP393277:NTP393316 ODL393277:ODL393316 ONH393277:ONH393316 OXD393277:OXD393316 PGZ393277:PGZ393316 PQV393277:PQV393316 QAR393277:QAR393316 QKN393277:QKN393316 QUJ393277:QUJ393316 REF393277:REF393316 ROB393277:ROB393316 RXX393277:RXX393316 SHT393277:SHT393316 SRP393277:SRP393316 TBL393277:TBL393316 TLH393277:TLH393316 TVD393277:TVD393316 UEZ393277:UEZ393316 UOV393277:UOV393316 UYR393277:UYR393316 VIN393277:VIN393316 VSJ393277:VSJ393316 WCF393277:WCF393316 WMB393277:WMB393316 WVX393277:WVX393316 P458813:P458852 JL458813:JL458852 TH458813:TH458852 ADD458813:ADD458852 AMZ458813:AMZ458852 AWV458813:AWV458852 BGR458813:BGR458852 BQN458813:BQN458852 CAJ458813:CAJ458852 CKF458813:CKF458852 CUB458813:CUB458852 DDX458813:DDX458852 DNT458813:DNT458852 DXP458813:DXP458852 EHL458813:EHL458852 ERH458813:ERH458852 FBD458813:FBD458852 FKZ458813:FKZ458852 FUV458813:FUV458852 GER458813:GER458852 GON458813:GON458852 GYJ458813:GYJ458852 HIF458813:HIF458852 HSB458813:HSB458852 IBX458813:IBX458852 ILT458813:ILT458852 IVP458813:IVP458852 JFL458813:JFL458852 JPH458813:JPH458852 JZD458813:JZD458852 KIZ458813:KIZ458852 KSV458813:KSV458852 LCR458813:LCR458852 LMN458813:LMN458852 LWJ458813:LWJ458852 MGF458813:MGF458852 MQB458813:MQB458852 MZX458813:MZX458852 NJT458813:NJT458852 NTP458813:NTP458852 ODL458813:ODL458852 ONH458813:ONH458852 OXD458813:OXD458852 PGZ458813:PGZ458852 PQV458813:PQV458852 QAR458813:QAR458852 QKN458813:QKN458852 QUJ458813:QUJ458852 REF458813:REF458852 ROB458813:ROB458852 RXX458813:RXX458852 SHT458813:SHT458852 SRP458813:SRP458852 TBL458813:TBL458852 TLH458813:TLH458852 TVD458813:TVD458852 UEZ458813:UEZ458852 UOV458813:UOV458852 UYR458813:UYR458852 VIN458813:VIN458852 VSJ458813:VSJ458852 WCF458813:WCF458852 WMB458813:WMB458852 WVX458813:WVX458852 P524349:P524388 JL524349:JL524388 TH524349:TH524388 ADD524349:ADD524388 AMZ524349:AMZ524388 AWV524349:AWV524388 BGR524349:BGR524388 BQN524349:BQN524388 CAJ524349:CAJ524388 CKF524349:CKF524388 CUB524349:CUB524388 DDX524349:DDX524388 DNT524349:DNT524388 DXP524349:DXP524388 EHL524349:EHL524388 ERH524349:ERH524388 FBD524349:FBD524388 FKZ524349:FKZ524388 FUV524349:FUV524388 GER524349:GER524388 GON524349:GON524388 GYJ524349:GYJ524388 HIF524349:HIF524388 HSB524349:HSB524388 IBX524349:IBX524388 ILT524349:ILT524388 IVP524349:IVP524388 JFL524349:JFL524388 JPH524349:JPH524388 JZD524349:JZD524388 KIZ524349:KIZ524388 KSV524349:KSV524388 LCR524349:LCR524388 LMN524349:LMN524388 LWJ524349:LWJ524388 MGF524349:MGF524388 MQB524349:MQB524388 MZX524349:MZX524388 NJT524349:NJT524388 NTP524349:NTP524388 ODL524349:ODL524388 ONH524349:ONH524388 OXD524349:OXD524388 PGZ524349:PGZ524388 PQV524349:PQV524388 QAR524349:QAR524388 QKN524349:QKN524388 QUJ524349:QUJ524388 REF524349:REF524388 ROB524349:ROB524388 RXX524349:RXX524388 SHT524349:SHT524388 SRP524349:SRP524388 TBL524349:TBL524388 TLH524349:TLH524388 TVD524349:TVD524388 UEZ524349:UEZ524388 UOV524349:UOV524388 UYR524349:UYR524388 VIN524349:VIN524388 VSJ524349:VSJ524388 WCF524349:WCF524388 WMB524349:WMB524388 WVX524349:WVX524388 P589885:P589924 JL589885:JL589924 TH589885:TH589924 ADD589885:ADD589924 AMZ589885:AMZ589924 AWV589885:AWV589924 BGR589885:BGR589924 BQN589885:BQN589924 CAJ589885:CAJ589924 CKF589885:CKF589924 CUB589885:CUB589924 DDX589885:DDX589924 DNT589885:DNT589924 DXP589885:DXP589924 EHL589885:EHL589924 ERH589885:ERH589924 FBD589885:FBD589924 FKZ589885:FKZ589924 FUV589885:FUV589924 GER589885:GER589924 GON589885:GON589924 GYJ589885:GYJ589924 HIF589885:HIF589924 HSB589885:HSB589924 IBX589885:IBX589924 ILT589885:ILT589924 IVP589885:IVP589924 JFL589885:JFL589924 JPH589885:JPH589924 JZD589885:JZD589924 KIZ589885:KIZ589924 KSV589885:KSV589924 LCR589885:LCR589924 LMN589885:LMN589924 LWJ589885:LWJ589924 MGF589885:MGF589924 MQB589885:MQB589924 MZX589885:MZX589924 NJT589885:NJT589924 NTP589885:NTP589924 ODL589885:ODL589924 ONH589885:ONH589924 OXD589885:OXD589924 PGZ589885:PGZ589924 PQV589885:PQV589924 QAR589885:QAR589924 QKN589885:QKN589924 QUJ589885:QUJ589924 REF589885:REF589924 ROB589885:ROB589924 RXX589885:RXX589924 SHT589885:SHT589924 SRP589885:SRP589924 TBL589885:TBL589924 TLH589885:TLH589924 TVD589885:TVD589924 UEZ589885:UEZ589924 UOV589885:UOV589924 UYR589885:UYR589924 VIN589885:VIN589924 VSJ589885:VSJ589924 WCF589885:WCF589924 WMB589885:WMB589924 WVX589885:WVX589924 P655421:P655460 JL655421:JL655460 TH655421:TH655460 ADD655421:ADD655460 AMZ655421:AMZ655460 AWV655421:AWV655460 BGR655421:BGR655460 BQN655421:BQN655460 CAJ655421:CAJ655460 CKF655421:CKF655460 CUB655421:CUB655460 DDX655421:DDX655460 DNT655421:DNT655460 DXP655421:DXP655460 EHL655421:EHL655460 ERH655421:ERH655460 FBD655421:FBD655460 FKZ655421:FKZ655460 FUV655421:FUV655460 GER655421:GER655460 GON655421:GON655460 GYJ655421:GYJ655460 HIF655421:HIF655460 HSB655421:HSB655460 IBX655421:IBX655460 ILT655421:ILT655460 IVP655421:IVP655460 JFL655421:JFL655460 JPH655421:JPH655460 JZD655421:JZD655460 KIZ655421:KIZ655460 KSV655421:KSV655460 LCR655421:LCR655460 LMN655421:LMN655460 LWJ655421:LWJ655460 MGF655421:MGF655460 MQB655421:MQB655460 MZX655421:MZX655460 NJT655421:NJT655460 NTP655421:NTP655460 ODL655421:ODL655460 ONH655421:ONH655460 OXD655421:OXD655460 PGZ655421:PGZ655460 PQV655421:PQV655460 QAR655421:QAR655460 QKN655421:QKN655460 QUJ655421:QUJ655460 REF655421:REF655460 ROB655421:ROB655460 RXX655421:RXX655460 SHT655421:SHT655460 SRP655421:SRP655460 TBL655421:TBL655460 TLH655421:TLH655460 TVD655421:TVD655460 UEZ655421:UEZ655460 UOV655421:UOV655460 UYR655421:UYR655460 VIN655421:VIN655460 VSJ655421:VSJ655460 WCF655421:WCF655460 WMB655421:WMB655460 WVX655421:WVX655460 P720957:P720996 JL720957:JL720996 TH720957:TH720996 ADD720957:ADD720996 AMZ720957:AMZ720996 AWV720957:AWV720996 BGR720957:BGR720996 BQN720957:BQN720996 CAJ720957:CAJ720996 CKF720957:CKF720996 CUB720957:CUB720996 DDX720957:DDX720996 DNT720957:DNT720996 DXP720957:DXP720996 EHL720957:EHL720996 ERH720957:ERH720996 FBD720957:FBD720996 FKZ720957:FKZ720996 FUV720957:FUV720996 GER720957:GER720996 GON720957:GON720996 GYJ720957:GYJ720996 HIF720957:HIF720996 HSB720957:HSB720996 IBX720957:IBX720996 ILT720957:ILT720996 IVP720957:IVP720996 JFL720957:JFL720996 JPH720957:JPH720996 JZD720957:JZD720996 KIZ720957:KIZ720996 KSV720957:KSV720996 LCR720957:LCR720996 LMN720957:LMN720996 LWJ720957:LWJ720996 MGF720957:MGF720996 MQB720957:MQB720996 MZX720957:MZX720996 NJT720957:NJT720996 NTP720957:NTP720996 ODL720957:ODL720996 ONH720957:ONH720996 OXD720957:OXD720996 PGZ720957:PGZ720996 PQV720957:PQV720996 QAR720957:QAR720996 QKN720957:QKN720996 QUJ720957:QUJ720996 REF720957:REF720996 ROB720957:ROB720996 RXX720957:RXX720996 SHT720957:SHT720996 SRP720957:SRP720996 TBL720957:TBL720996 TLH720957:TLH720996 TVD720957:TVD720996 UEZ720957:UEZ720996 UOV720957:UOV720996 UYR720957:UYR720996 VIN720957:VIN720996 VSJ720957:VSJ720996 WCF720957:WCF720996 WMB720957:WMB720996 WVX720957:WVX720996 P786493:P786532 JL786493:JL786532 TH786493:TH786532 ADD786493:ADD786532 AMZ786493:AMZ786532 AWV786493:AWV786532 BGR786493:BGR786532 BQN786493:BQN786532 CAJ786493:CAJ786532 CKF786493:CKF786532 CUB786493:CUB786532 DDX786493:DDX786532 DNT786493:DNT786532 DXP786493:DXP786532 EHL786493:EHL786532 ERH786493:ERH786532 FBD786493:FBD786532 FKZ786493:FKZ786532 FUV786493:FUV786532 GER786493:GER786532 GON786493:GON786532 GYJ786493:GYJ786532 HIF786493:HIF786532 HSB786493:HSB786532 IBX786493:IBX786532 ILT786493:ILT786532 IVP786493:IVP786532 JFL786493:JFL786532 JPH786493:JPH786532 JZD786493:JZD786532 KIZ786493:KIZ786532 KSV786493:KSV786532 LCR786493:LCR786532 LMN786493:LMN786532 LWJ786493:LWJ786532 MGF786493:MGF786532 MQB786493:MQB786532 MZX786493:MZX786532 NJT786493:NJT786532 NTP786493:NTP786532 ODL786493:ODL786532 ONH786493:ONH786532 OXD786493:OXD786532 PGZ786493:PGZ786532 PQV786493:PQV786532 QAR786493:QAR786532 QKN786493:QKN786532 QUJ786493:QUJ786532 REF786493:REF786532 ROB786493:ROB786532 RXX786493:RXX786532 SHT786493:SHT786532 SRP786493:SRP786532 TBL786493:TBL786532 TLH786493:TLH786532 TVD786493:TVD786532 UEZ786493:UEZ786532 UOV786493:UOV786532 UYR786493:UYR786532 VIN786493:VIN786532 VSJ786493:VSJ786532 WCF786493:WCF786532 WMB786493:WMB786532 WVX786493:WVX786532 P852029:P852068 JL852029:JL852068 TH852029:TH852068 ADD852029:ADD852068 AMZ852029:AMZ852068 AWV852029:AWV852068 BGR852029:BGR852068 BQN852029:BQN852068 CAJ852029:CAJ852068 CKF852029:CKF852068 CUB852029:CUB852068 DDX852029:DDX852068 DNT852029:DNT852068 DXP852029:DXP852068 EHL852029:EHL852068 ERH852029:ERH852068 FBD852029:FBD852068 FKZ852029:FKZ852068 FUV852029:FUV852068 GER852029:GER852068 GON852029:GON852068 GYJ852029:GYJ852068 HIF852029:HIF852068 HSB852029:HSB852068 IBX852029:IBX852068 ILT852029:ILT852068 IVP852029:IVP852068 JFL852029:JFL852068 JPH852029:JPH852068 JZD852029:JZD852068 KIZ852029:KIZ852068 KSV852029:KSV852068 LCR852029:LCR852068 LMN852029:LMN852068 LWJ852029:LWJ852068 MGF852029:MGF852068 MQB852029:MQB852068 MZX852029:MZX852068 NJT852029:NJT852068 NTP852029:NTP852068 ODL852029:ODL852068 ONH852029:ONH852068 OXD852029:OXD852068 PGZ852029:PGZ852068 PQV852029:PQV852068 QAR852029:QAR852068 QKN852029:QKN852068 QUJ852029:QUJ852068 REF852029:REF852068 ROB852029:ROB852068 RXX852029:RXX852068 SHT852029:SHT852068 SRP852029:SRP852068 TBL852029:TBL852068 TLH852029:TLH852068 TVD852029:TVD852068 UEZ852029:UEZ852068 UOV852029:UOV852068 UYR852029:UYR852068 VIN852029:VIN852068 VSJ852029:VSJ852068 WCF852029:WCF852068 WMB852029:WMB852068 WVX852029:WVX852068 P917565:P917604 JL917565:JL917604 TH917565:TH917604 ADD917565:ADD917604 AMZ917565:AMZ917604 AWV917565:AWV917604 BGR917565:BGR917604 BQN917565:BQN917604 CAJ917565:CAJ917604 CKF917565:CKF917604 CUB917565:CUB917604 DDX917565:DDX917604 DNT917565:DNT917604 DXP917565:DXP917604 EHL917565:EHL917604 ERH917565:ERH917604 FBD917565:FBD917604 FKZ917565:FKZ917604 FUV917565:FUV917604 GER917565:GER917604 GON917565:GON917604 GYJ917565:GYJ917604 HIF917565:HIF917604 HSB917565:HSB917604 IBX917565:IBX917604 ILT917565:ILT917604 IVP917565:IVP917604 JFL917565:JFL917604 JPH917565:JPH917604 JZD917565:JZD917604 KIZ917565:KIZ917604 KSV917565:KSV917604 LCR917565:LCR917604 LMN917565:LMN917604 LWJ917565:LWJ917604 MGF917565:MGF917604 MQB917565:MQB917604 MZX917565:MZX917604 NJT917565:NJT917604 NTP917565:NTP917604 ODL917565:ODL917604 ONH917565:ONH917604 OXD917565:OXD917604 PGZ917565:PGZ917604 PQV917565:PQV917604 QAR917565:QAR917604 QKN917565:QKN917604 QUJ917565:QUJ917604 REF917565:REF917604 ROB917565:ROB917604 RXX917565:RXX917604 SHT917565:SHT917604 SRP917565:SRP917604 TBL917565:TBL917604 TLH917565:TLH917604 TVD917565:TVD917604 UEZ917565:UEZ917604 UOV917565:UOV917604 UYR917565:UYR917604 VIN917565:VIN917604 VSJ917565:VSJ917604 WCF917565:WCF917604 WMB917565:WMB917604 WVX917565:WVX917604 P983101:P983140 JL983101:JL983140 TH983101:TH983140 ADD983101:ADD983140 AMZ983101:AMZ983140 AWV983101:AWV983140 BGR983101:BGR983140 BQN983101:BQN983140 CAJ983101:CAJ983140 CKF983101:CKF983140 CUB983101:CUB983140 DDX983101:DDX983140 DNT983101:DNT983140 DXP983101:DXP983140 EHL983101:EHL983140 ERH983101:ERH983140 FBD983101:FBD983140 FKZ983101:FKZ983140 FUV983101:FUV983140 GER983101:GER983140 GON983101:GON983140 GYJ983101:GYJ983140 HIF983101:HIF983140 HSB983101:HSB983140 IBX983101:IBX983140 ILT983101:ILT983140 IVP983101:IVP983140 JFL983101:JFL983140 JPH983101:JPH983140 JZD983101:JZD983140 KIZ983101:KIZ983140 KSV983101:KSV983140 LCR983101:LCR983140 LMN983101:LMN983140 LWJ983101:LWJ983140 MGF983101:MGF983140 MQB983101:MQB983140 MZX983101:MZX983140 NJT983101:NJT983140 NTP983101:NTP983140 ODL983101:ODL983140 ONH983101:ONH983140 OXD983101:OXD983140 PGZ983101:PGZ983140 PQV983101:PQV983140 QAR983101:QAR983140 QKN983101:QKN983140 QUJ983101:QUJ983140 REF983101:REF983140 ROB983101:ROB983140 RXX983101:RXX983140 SHT983101:SHT983140 SRP983101:SRP983140 TBL983101:TBL983140 TLH983101:TLH983140 TVD983101:TVD983140 UEZ983101:UEZ983140 UOV983101:UOV983140 UYR983101:UYR983140 VIN983101:VIN983140 VSJ983101:VSJ983140 WCF983101:WCF983140 WMB983101:WMB983140 WVX983101:WVX983140">
      <formula1>1</formula1>
      <formula2>3</formula2>
    </dataValidation>
    <dataValidation type="whole" allowBlank="1" showInputMessage="1" showErrorMessage="1" errorTitle="専用兼用の別" error="１～３の数値を入力してください" promptTitle="次の1～3のうち該当する番号を入力" prompt="【1】浄水を飲用等のみ_x000a_【2】原水を事業用、飲用に併用_x000a_【3】浄水を事業用、飲用に併用" sqref="R3:R59 JN3:JN59 TJ3:TJ59 ADF3:ADF59 ANB3:ANB59 AWX3:AWX59 BGT3:BGT59 BQP3:BQP59 CAL3:CAL59 CKH3:CKH59 CUD3:CUD59 DDZ3:DDZ59 DNV3:DNV59 DXR3:DXR59 EHN3:EHN59 ERJ3:ERJ59 FBF3:FBF59 FLB3:FLB59 FUX3:FUX59 GET3:GET59 GOP3:GOP59 GYL3:GYL59 HIH3:HIH59 HSD3:HSD59 IBZ3:IBZ59 ILV3:ILV59 IVR3:IVR59 JFN3:JFN59 JPJ3:JPJ59 JZF3:JZF59 KJB3:KJB59 KSX3:KSX59 LCT3:LCT59 LMP3:LMP59 LWL3:LWL59 MGH3:MGH59 MQD3:MQD59 MZZ3:MZZ59 NJV3:NJV59 NTR3:NTR59 ODN3:ODN59 ONJ3:ONJ59 OXF3:OXF59 PHB3:PHB59 PQX3:PQX59 QAT3:QAT59 QKP3:QKP59 QUL3:QUL59 REH3:REH59 ROD3:ROD59 RXZ3:RXZ59 SHV3:SHV59 SRR3:SRR59 TBN3:TBN59 TLJ3:TLJ59 TVF3:TVF59 UFB3:UFB59 UOX3:UOX59 UYT3:UYT59 VIP3:VIP59 VSL3:VSL59 WCH3:WCH59 WMD3:WMD59 WVZ3:WVZ59 R65539:R65595 JN65539:JN65595 TJ65539:TJ65595 ADF65539:ADF65595 ANB65539:ANB65595 AWX65539:AWX65595 BGT65539:BGT65595 BQP65539:BQP65595 CAL65539:CAL65595 CKH65539:CKH65595 CUD65539:CUD65595 DDZ65539:DDZ65595 DNV65539:DNV65595 DXR65539:DXR65595 EHN65539:EHN65595 ERJ65539:ERJ65595 FBF65539:FBF65595 FLB65539:FLB65595 FUX65539:FUX65595 GET65539:GET65595 GOP65539:GOP65595 GYL65539:GYL65595 HIH65539:HIH65595 HSD65539:HSD65595 IBZ65539:IBZ65595 ILV65539:ILV65595 IVR65539:IVR65595 JFN65539:JFN65595 JPJ65539:JPJ65595 JZF65539:JZF65595 KJB65539:KJB65595 KSX65539:KSX65595 LCT65539:LCT65595 LMP65539:LMP65595 LWL65539:LWL65595 MGH65539:MGH65595 MQD65539:MQD65595 MZZ65539:MZZ65595 NJV65539:NJV65595 NTR65539:NTR65595 ODN65539:ODN65595 ONJ65539:ONJ65595 OXF65539:OXF65595 PHB65539:PHB65595 PQX65539:PQX65595 QAT65539:QAT65595 QKP65539:QKP65595 QUL65539:QUL65595 REH65539:REH65595 ROD65539:ROD65595 RXZ65539:RXZ65595 SHV65539:SHV65595 SRR65539:SRR65595 TBN65539:TBN65595 TLJ65539:TLJ65595 TVF65539:TVF65595 UFB65539:UFB65595 UOX65539:UOX65595 UYT65539:UYT65595 VIP65539:VIP65595 VSL65539:VSL65595 WCH65539:WCH65595 WMD65539:WMD65595 WVZ65539:WVZ65595 R131075:R131131 JN131075:JN131131 TJ131075:TJ131131 ADF131075:ADF131131 ANB131075:ANB131131 AWX131075:AWX131131 BGT131075:BGT131131 BQP131075:BQP131131 CAL131075:CAL131131 CKH131075:CKH131131 CUD131075:CUD131131 DDZ131075:DDZ131131 DNV131075:DNV131131 DXR131075:DXR131131 EHN131075:EHN131131 ERJ131075:ERJ131131 FBF131075:FBF131131 FLB131075:FLB131131 FUX131075:FUX131131 GET131075:GET131131 GOP131075:GOP131131 GYL131075:GYL131131 HIH131075:HIH131131 HSD131075:HSD131131 IBZ131075:IBZ131131 ILV131075:ILV131131 IVR131075:IVR131131 JFN131075:JFN131131 JPJ131075:JPJ131131 JZF131075:JZF131131 KJB131075:KJB131131 KSX131075:KSX131131 LCT131075:LCT131131 LMP131075:LMP131131 LWL131075:LWL131131 MGH131075:MGH131131 MQD131075:MQD131131 MZZ131075:MZZ131131 NJV131075:NJV131131 NTR131075:NTR131131 ODN131075:ODN131131 ONJ131075:ONJ131131 OXF131075:OXF131131 PHB131075:PHB131131 PQX131075:PQX131131 QAT131075:QAT131131 QKP131075:QKP131131 QUL131075:QUL131131 REH131075:REH131131 ROD131075:ROD131131 RXZ131075:RXZ131131 SHV131075:SHV131131 SRR131075:SRR131131 TBN131075:TBN131131 TLJ131075:TLJ131131 TVF131075:TVF131131 UFB131075:UFB131131 UOX131075:UOX131131 UYT131075:UYT131131 VIP131075:VIP131131 VSL131075:VSL131131 WCH131075:WCH131131 WMD131075:WMD131131 WVZ131075:WVZ131131 R196611:R196667 JN196611:JN196667 TJ196611:TJ196667 ADF196611:ADF196667 ANB196611:ANB196667 AWX196611:AWX196667 BGT196611:BGT196667 BQP196611:BQP196667 CAL196611:CAL196667 CKH196611:CKH196667 CUD196611:CUD196667 DDZ196611:DDZ196667 DNV196611:DNV196667 DXR196611:DXR196667 EHN196611:EHN196667 ERJ196611:ERJ196667 FBF196611:FBF196667 FLB196611:FLB196667 FUX196611:FUX196667 GET196611:GET196667 GOP196611:GOP196667 GYL196611:GYL196667 HIH196611:HIH196667 HSD196611:HSD196667 IBZ196611:IBZ196667 ILV196611:ILV196667 IVR196611:IVR196667 JFN196611:JFN196667 JPJ196611:JPJ196667 JZF196611:JZF196667 KJB196611:KJB196667 KSX196611:KSX196667 LCT196611:LCT196667 LMP196611:LMP196667 LWL196611:LWL196667 MGH196611:MGH196667 MQD196611:MQD196667 MZZ196611:MZZ196667 NJV196611:NJV196667 NTR196611:NTR196667 ODN196611:ODN196667 ONJ196611:ONJ196667 OXF196611:OXF196667 PHB196611:PHB196667 PQX196611:PQX196667 QAT196611:QAT196667 QKP196611:QKP196667 QUL196611:QUL196667 REH196611:REH196667 ROD196611:ROD196667 RXZ196611:RXZ196667 SHV196611:SHV196667 SRR196611:SRR196667 TBN196611:TBN196667 TLJ196611:TLJ196667 TVF196611:TVF196667 UFB196611:UFB196667 UOX196611:UOX196667 UYT196611:UYT196667 VIP196611:VIP196667 VSL196611:VSL196667 WCH196611:WCH196667 WMD196611:WMD196667 WVZ196611:WVZ196667 R262147:R262203 JN262147:JN262203 TJ262147:TJ262203 ADF262147:ADF262203 ANB262147:ANB262203 AWX262147:AWX262203 BGT262147:BGT262203 BQP262147:BQP262203 CAL262147:CAL262203 CKH262147:CKH262203 CUD262147:CUD262203 DDZ262147:DDZ262203 DNV262147:DNV262203 DXR262147:DXR262203 EHN262147:EHN262203 ERJ262147:ERJ262203 FBF262147:FBF262203 FLB262147:FLB262203 FUX262147:FUX262203 GET262147:GET262203 GOP262147:GOP262203 GYL262147:GYL262203 HIH262147:HIH262203 HSD262147:HSD262203 IBZ262147:IBZ262203 ILV262147:ILV262203 IVR262147:IVR262203 JFN262147:JFN262203 JPJ262147:JPJ262203 JZF262147:JZF262203 KJB262147:KJB262203 KSX262147:KSX262203 LCT262147:LCT262203 LMP262147:LMP262203 LWL262147:LWL262203 MGH262147:MGH262203 MQD262147:MQD262203 MZZ262147:MZZ262203 NJV262147:NJV262203 NTR262147:NTR262203 ODN262147:ODN262203 ONJ262147:ONJ262203 OXF262147:OXF262203 PHB262147:PHB262203 PQX262147:PQX262203 QAT262147:QAT262203 QKP262147:QKP262203 QUL262147:QUL262203 REH262147:REH262203 ROD262147:ROD262203 RXZ262147:RXZ262203 SHV262147:SHV262203 SRR262147:SRR262203 TBN262147:TBN262203 TLJ262147:TLJ262203 TVF262147:TVF262203 UFB262147:UFB262203 UOX262147:UOX262203 UYT262147:UYT262203 VIP262147:VIP262203 VSL262147:VSL262203 WCH262147:WCH262203 WMD262147:WMD262203 WVZ262147:WVZ262203 R327683:R327739 JN327683:JN327739 TJ327683:TJ327739 ADF327683:ADF327739 ANB327683:ANB327739 AWX327683:AWX327739 BGT327683:BGT327739 BQP327683:BQP327739 CAL327683:CAL327739 CKH327683:CKH327739 CUD327683:CUD327739 DDZ327683:DDZ327739 DNV327683:DNV327739 DXR327683:DXR327739 EHN327683:EHN327739 ERJ327683:ERJ327739 FBF327683:FBF327739 FLB327683:FLB327739 FUX327683:FUX327739 GET327683:GET327739 GOP327683:GOP327739 GYL327683:GYL327739 HIH327683:HIH327739 HSD327683:HSD327739 IBZ327683:IBZ327739 ILV327683:ILV327739 IVR327683:IVR327739 JFN327683:JFN327739 JPJ327683:JPJ327739 JZF327683:JZF327739 KJB327683:KJB327739 KSX327683:KSX327739 LCT327683:LCT327739 LMP327683:LMP327739 LWL327683:LWL327739 MGH327683:MGH327739 MQD327683:MQD327739 MZZ327683:MZZ327739 NJV327683:NJV327739 NTR327683:NTR327739 ODN327683:ODN327739 ONJ327683:ONJ327739 OXF327683:OXF327739 PHB327683:PHB327739 PQX327683:PQX327739 QAT327683:QAT327739 QKP327683:QKP327739 QUL327683:QUL327739 REH327683:REH327739 ROD327683:ROD327739 RXZ327683:RXZ327739 SHV327683:SHV327739 SRR327683:SRR327739 TBN327683:TBN327739 TLJ327683:TLJ327739 TVF327683:TVF327739 UFB327683:UFB327739 UOX327683:UOX327739 UYT327683:UYT327739 VIP327683:VIP327739 VSL327683:VSL327739 WCH327683:WCH327739 WMD327683:WMD327739 WVZ327683:WVZ327739 R393219:R393275 JN393219:JN393275 TJ393219:TJ393275 ADF393219:ADF393275 ANB393219:ANB393275 AWX393219:AWX393275 BGT393219:BGT393275 BQP393219:BQP393275 CAL393219:CAL393275 CKH393219:CKH393275 CUD393219:CUD393275 DDZ393219:DDZ393275 DNV393219:DNV393275 DXR393219:DXR393275 EHN393219:EHN393275 ERJ393219:ERJ393275 FBF393219:FBF393275 FLB393219:FLB393275 FUX393219:FUX393275 GET393219:GET393275 GOP393219:GOP393275 GYL393219:GYL393275 HIH393219:HIH393275 HSD393219:HSD393275 IBZ393219:IBZ393275 ILV393219:ILV393275 IVR393219:IVR393275 JFN393219:JFN393275 JPJ393219:JPJ393275 JZF393219:JZF393275 KJB393219:KJB393275 KSX393219:KSX393275 LCT393219:LCT393275 LMP393219:LMP393275 LWL393219:LWL393275 MGH393219:MGH393275 MQD393219:MQD393275 MZZ393219:MZZ393275 NJV393219:NJV393275 NTR393219:NTR393275 ODN393219:ODN393275 ONJ393219:ONJ393275 OXF393219:OXF393275 PHB393219:PHB393275 PQX393219:PQX393275 QAT393219:QAT393275 QKP393219:QKP393275 QUL393219:QUL393275 REH393219:REH393275 ROD393219:ROD393275 RXZ393219:RXZ393275 SHV393219:SHV393275 SRR393219:SRR393275 TBN393219:TBN393275 TLJ393219:TLJ393275 TVF393219:TVF393275 UFB393219:UFB393275 UOX393219:UOX393275 UYT393219:UYT393275 VIP393219:VIP393275 VSL393219:VSL393275 WCH393219:WCH393275 WMD393219:WMD393275 WVZ393219:WVZ393275 R458755:R458811 JN458755:JN458811 TJ458755:TJ458811 ADF458755:ADF458811 ANB458755:ANB458811 AWX458755:AWX458811 BGT458755:BGT458811 BQP458755:BQP458811 CAL458755:CAL458811 CKH458755:CKH458811 CUD458755:CUD458811 DDZ458755:DDZ458811 DNV458755:DNV458811 DXR458755:DXR458811 EHN458755:EHN458811 ERJ458755:ERJ458811 FBF458755:FBF458811 FLB458755:FLB458811 FUX458755:FUX458811 GET458755:GET458811 GOP458755:GOP458811 GYL458755:GYL458811 HIH458755:HIH458811 HSD458755:HSD458811 IBZ458755:IBZ458811 ILV458755:ILV458811 IVR458755:IVR458811 JFN458755:JFN458811 JPJ458755:JPJ458811 JZF458755:JZF458811 KJB458755:KJB458811 KSX458755:KSX458811 LCT458755:LCT458811 LMP458755:LMP458811 LWL458755:LWL458811 MGH458755:MGH458811 MQD458755:MQD458811 MZZ458755:MZZ458811 NJV458755:NJV458811 NTR458755:NTR458811 ODN458755:ODN458811 ONJ458755:ONJ458811 OXF458755:OXF458811 PHB458755:PHB458811 PQX458755:PQX458811 QAT458755:QAT458811 QKP458755:QKP458811 QUL458755:QUL458811 REH458755:REH458811 ROD458755:ROD458811 RXZ458755:RXZ458811 SHV458755:SHV458811 SRR458755:SRR458811 TBN458755:TBN458811 TLJ458755:TLJ458811 TVF458755:TVF458811 UFB458755:UFB458811 UOX458755:UOX458811 UYT458755:UYT458811 VIP458755:VIP458811 VSL458755:VSL458811 WCH458755:WCH458811 WMD458755:WMD458811 WVZ458755:WVZ458811 R524291:R524347 JN524291:JN524347 TJ524291:TJ524347 ADF524291:ADF524347 ANB524291:ANB524347 AWX524291:AWX524347 BGT524291:BGT524347 BQP524291:BQP524347 CAL524291:CAL524347 CKH524291:CKH524347 CUD524291:CUD524347 DDZ524291:DDZ524347 DNV524291:DNV524347 DXR524291:DXR524347 EHN524291:EHN524347 ERJ524291:ERJ524347 FBF524291:FBF524347 FLB524291:FLB524347 FUX524291:FUX524347 GET524291:GET524347 GOP524291:GOP524347 GYL524291:GYL524347 HIH524291:HIH524347 HSD524291:HSD524347 IBZ524291:IBZ524347 ILV524291:ILV524347 IVR524291:IVR524347 JFN524291:JFN524347 JPJ524291:JPJ524347 JZF524291:JZF524347 KJB524291:KJB524347 KSX524291:KSX524347 LCT524291:LCT524347 LMP524291:LMP524347 LWL524291:LWL524347 MGH524291:MGH524347 MQD524291:MQD524347 MZZ524291:MZZ524347 NJV524291:NJV524347 NTR524291:NTR524347 ODN524291:ODN524347 ONJ524291:ONJ524347 OXF524291:OXF524347 PHB524291:PHB524347 PQX524291:PQX524347 QAT524291:QAT524347 QKP524291:QKP524347 QUL524291:QUL524347 REH524291:REH524347 ROD524291:ROD524347 RXZ524291:RXZ524347 SHV524291:SHV524347 SRR524291:SRR524347 TBN524291:TBN524347 TLJ524291:TLJ524347 TVF524291:TVF524347 UFB524291:UFB524347 UOX524291:UOX524347 UYT524291:UYT524347 VIP524291:VIP524347 VSL524291:VSL524347 WCH524291:WCH524347 WMD524291:WMD524347 WVZ524291:WVZ524347 R589827:R589883 JN589827:JN589883 TJ589827:TJ589883 ADF589827:ADF589883 ANB589827:ANB589883 AWX589827:AWX589883 BGT589827:BGT589883 BQP589827:BQP589883 CAL589827:CAL589883 CKH589827:CKH589883 CUD589827:CUD589883 DDZ589827:DDZ589883 DNV589827:DNV589883 DXR589827:DXR589883 EHN589827:EHN589883 ERJ589827:ERJ589883 FBF589827:FBF589883 FLB589827:FLB589883 FUX589827:FUX589883 GET589827:GET589883 GOP589827:GOP589883 GYL589827:GYL589883 HIH589827:HIH589883 HSD589827:HSD589883 IBZ589827:IBZ589883 ILV589827:ILV589883 IVR589827:IVR589883 JFN589827:JFN589883 JPJ589827:JPJ589883 JZF589827:JZF589883 KJB589827:KJB589883 KSX589827:KSX589883 LCT589827:LCT589883 LMP589827:LMP589883 LWL589827:LWL589883 MGH589827:MGH589883 MQD589827:MQD589883 MZZ589827:MZZ589883 NJV589827:NJV589883 NTR589827:NTR589883 ODN589827:ODN589883 ONJ589827:ONJ589883 OXF589827:OXF589883 PHB589827:PHB589883 PQX589827:PQX589883 QAT589827:QAT589883 QKP589827:QKP589883 QUL589827:QUL589883 REH589827:REH589883 ROD589827:ROD589883 RXZ589827:RXZ589883 SHV589827:SHV589883 SRR589827:SRR589883 TBN589827:TBN589883 TLJ589827:TLJ589883 TVF589827:TVF589883 UFB589827:UFB589883 UOX589827:UOX589883 UYT589827:UYT589883 VIP589827:VIP589883 VSL589827:VSL589883 WCH589827:WCH589883 WMD589827:WMD589883 WVZ589827:WVZ589883 R655363:R655419 JN655363:JN655419 TJ655363:TJ655419 ADF655363:ADF655419 ANB655363:ANB655419 AWX655363:AWX655419 BGT655363:BGT655419 BQP655363:BQP655419 CAL655363:CAL655419 CKH655363:CKH655419 CUD655363:CUD655419 DDZ655363:DDZ655419 DNV655363:DNV655419 DXR655363:DXR655419 EHN655363:EHN655419 ERJ655363:ERJ655419 FBF655363:FBF655419 FLB655363:FLB655419 FUX655363:FUX655419 GET655363:GET655419 GOP655363:GOP655419 GYL655363:GYL655419 HIH655363:HIH655419 HSD655363:HSD655419 IBZ655363:IBZ655419 ILV655363:ILV655419 IVR655363:IVR655419 JFN655363:JFN655419 JPJ655363:JPJ655419 JZF655363:JZF655419 KJB655363:KJB655419 KSX655363:KSX655419 LCT655363:LCT655419 LMP655363:LMP655419 LWL655363:LWL655419 MGH655363:MGH655419 MQD655363:MQD655419 MZZ655363:MZZ655419 NJV655363:NJV655419 NTR655363:NTR655419 ODN655363:ODN655419 ONJ655363:ONJ655419 OXF655363:OXF655419 PHB655363:PHB655419 PQX655363:PQX655419 QAT655363:QAT655419 QKP655363:QKP655419 QUL655363:QUL655419 REH655363:REH655419 ROD655363:ROD655419 RXZ655363:RXZ655419 SHV655363:SHV655419 SRR655363:SRR655419 TBN655363:TBN655419 TLJ655363:TLJ655419 TVF655363:TVF655419 UFB655363:UFB655419 UOX655363:UOX655419 UYT655363:UYT655419 VIP655363:VIP655419 VSL655363:VSL655419 WCH655363:WCH655419 WMD655363:WMD655419 WVZ655363:WVZ655419 R720899:R720955 JN720899:JN720955 TJ720899:TJ720955 ADF720899:ADF720955 ANB720899:ANB720955 AWX720899:AWX720955 BGT720899:BGT720955 BQP720899:BQP720955 CAL720899:CAL720955 CKH720899:CKH720955 CUD720899:CUD720955 DDZ720899:DDZ720955 DNV720899:DNV720955 DXR720899:DXR720955 EHN720899:EHN720955 ERJ720899:ERJ720955 FBF720899:FBF720955 FLB720899:FLB720955 FUX720899:FUX720955 GET720899:GET720955 GOP720899:GOP720955 GYL720899:GYL720955 HIH720899:HIH720955 HSD720899:HSD720955 IBZ720899:IBZ720955 ILV720899:ILV720955 IVR720899:IVR720955 JFN720899:JFN720955 JPJ720899:JPJ720955 JZF720899:JZF720955 KJB720899:KJB720955 KSX720899:KSX720955 LCT720899:LCT720955 LMP720899:LMP720955 LWL720899:LWL720955 MGH720899:MGH720955 MQD720899:MQD720955 MZZ720899:MZZ720955 NJV720899:NJV720955 NTR720899:NTR720955 ODN720899:ODN720955 ONJ720899:ONJ720955 OXF720899:OXF720955 PHB720899:PHB720955 PQX720899:PQX720955 QAT720899:QAT720955 QKP720899:QKP720955 QUL720899:QUL720955 REH720899:REH720955 ROD720899:ROD720955 RXZ720899:RXZ720955 SHV720899:SHV720955 SRR720899:SRR720955 TBN720899:TBN720955 TLJ720899:TLJ720955 TVF720899:TVF720955 UFB720899:UFB720955 UOX720899:UOX720955 UYT720899:UYT720955 VIP720899:VIP720955 VSL720899:VSL720955 WCH720899:WCH720955 WMD720899:WMD720955 WVZ720899:WVZ720955 R786435:R786491 JN786435:JN786491 TJ786435:TJ786491 ADF786435:ADF786491 ANB786435:ANB786491 AWX786435:AWX786491 BGT786435:BGT786491 BQP786435:BQP786491 CAL786435:CAL786491 CKH786435:CKH786491 CUD786435:CUD786491 DDZ786435:DDZ786491 DNV786435:DNV786491 DXR786435:DXR786491 EHN786435:EHN786491 ERJ786435:ERJ786491 FBF786435:FBF786491 FLB786435:FLB786491 FUX786435:FUX786491 GET786435:GET786491 GOP786435:GOP786491 GYL786435:GYL786491 HIH786435:HIH786491 HSD786435:HSD786491 IBZ786435:IBZ786491 ILV786435:ILV786491 IVR786435:IVR786491 JFN786435:JFN786491 JPJ786435:JPJ786491 JZF786435:JZF786491 KJB786435:KJB786491 KSX786435:KSX786491 LCT786435:LCT786491 LMP786435:LMP786491 LWL786435:LWL786491 MGH786435:MGH786491 MQD786435:MQD786491 MZZ786435:MZZ786491 NJV786435:NJV786491 NTR786435:NTR786491 ODN786435:ODN786491 ONJ786435:ONJ786491 OXF786435:OXF786491 PHB786435:PHB786491 PQX786435:PQX786491 QAT786435:QAT786491 QKP786435:QKP786491 QUL786435:QUL786491 REH786435:REH786491 ROD786435:ROD786491 RXZ786435:RXZ786491 SHV786435:SHV786491 SRR786435:SRR786491 TBN786435:TBN786491 TLJ786435:TLJ786491 TVF786435:TVF786491 UFB786435:UFB786491 UOX786435:UOX786491 UYT786435:UYT786491 VIP786435:VIP786491 VSL786435:VSL786491 WCH786435:WCH786491 WMD786435:WMD786491 WVZ786435:WVZ786491 R851971:R852027 JN851971:JN852027 TJ851971:TJ852027 ADF851971:ADF852027 ANB851971:ANB852027 AWX851971:AWX852027 BGT851971:BGT852027 BQP851971:BQP852027 CAL851971:CAL852027 CKH851971:CKH852027 CUD851971:CUD852027 DDZ851971:DDZ852027 DNV851971:DNV852027 DXR851971:DXR852027 EHN851971:EHN852027 ERJ851971:ERJ852027 FBF851971:FBF852027 FLB851971:FLB852027 FUX851971:FUX852027 GET851971:GET852027 GOP851971:GOP852027 GYL851971:GYL852027 HIH851971:HIH852027 HSD851971:HSD852027 IBZ851971:IBZ852027 ILV851971:ILV852027 IVR851971:IVR852027 JFN851971:JFN852027 JPJ851971:JPJ852027 JZF851971:JZF852027 KJB851971:KJB852027 KSX851971:KSX852027 LCT851971:LCT852027 LMP851971:LMP852027 LWL851971:LWL852027 MGH851971:MGH852027 MQD851971:MQD852027 MZZ851971:MZZ852027 NJV851971:NJV852027 NTR851971:NTR852027 ODN851971:ODN852027 ONJ851971:ONJ852027 OXF851971:OXF852027 PHB851971:PHB852027 PQX851971:PQX852027 QAT851971:QAT852027 QKP851971:QKP852027 QUL851971:QUL852027 REH851971:REH852027 ROD851971:ROD852027 RXZ851971:RXZ852027 SHV851971:SHV852027 SRR851971:SRR852027 TBN851971:TBN852027 TLJ851971:TLJ852027 TVF851971:TVF852027 UFB851971:UFB852027 UOX851971:UOX852027 UYT851971:UYT852027 VIP851971:VIP852027 VSL851971:VSL852027 WCH851971:WCH852027 WMD851971:WMD852027 WVZ851971:WVZ852027 R917507:R917563 JN917507:JN917563 TJ917507:TJ917563 ADF917507:ADF917563 ANB917507:ANB917563 AWX917507:AWX917563 BGT917507:BGT917563 BQP917507:BQP917563 CAL917507:CAL917563 CKH917507:CKH917563 CUD917507:CUD917563 DDZ917507:DDZ917563 DNV917507:DNV917563 DXR917507:DXR917563 EHN917507:EHN917563 ERJ917507:ERJ917563 FBF917507:FBF917563 FLB917507:FLB917563 FUX917507:FUX917563 GET917507:GET917563 GOP917507:GOP917563 GYL917507:GYL917563 HIH917507:HIH917563 HSD917507:HSD917563 IBZ917507:IBZ917563 ILV917507:ILV917563 IVR917507:IVR917563 JFN917507:JFN917563 JPJ917507:JPJ917563 JZF917507:JZF917563 KJB917507:KJB917563 KSX917507:KSX917563 LCT917507:LCT917563 LMP917507:LMP917563 LWL917507:LWL917563 MGH917507:MGH917563 MQD917507:MQD917563 MZZ917507:MZZ917563 NJV917507:NJV917563 NTR917507:NTR917563 ODN917507:ODN917563 ONJ917507:ONJ917563 OXF917507:OXF917563 PHB917507:PHB917563 PQX917507:PQX917563 QAT917507:QAT917563 QKP917507:QKP917563 QUL917507:QUL917563 REH917507:REH917563 ROD917507:ROD917563 RXZ917507:RXZ917563 SHV917507:SHV917563 SRR917507:SRR917563 TBN917507:TBN917563 TLJ917507:TLJ917563 TVF917507:TVF917563 UFB917507:UFB917563 UOX917507:UOX917563 UYT917507:UYT917563 VIP917507:VIP917563 VSL917507:VSL917563 WCH917507:WCH917563 WMD917507:WMD917563 WVZ917507:WVZ917563 R983043:R983099 JN983043:JN983099 TJ983043:TJ983099 ADF983043:ADF983099 ANB983043:ANB983099 AWX983043:AWX983099 BGT983043:BGT983099 BQP983043:BQP983099 CAL983043:CAL983099 CKH983043:CKH983099 CUD983043:CUD983099 DDZ983043:DDZ983099 DNV983043:DNV983099 DXR983043:DXR983099 EHN983043:EHN983099 ERJ983043:ERJ983099 FBF983043:FBF983099 FLB983043:FLB983099 FUX983043:FUX983099 GET983043:GET983099 GOP983043:GOP983099 GYL983043:GYL983099 HIH983043:HIH983099 HSD983043:HSD983099 IBZ983043:IBZ983099 ILV983043:ILV983099 IVR983043:IVR983099 JFN983043:JFN983099 JPJ983043:JPJ983099 JZF983043:JZF983099 KJB983043:KJB983099 KSX983043:KSX983099 LCT983043:LCT983099 LMP983043:LMP983099 LWL983043:LWL983099 MGH983043:MGH983099 MQD983043:MQD983099 MZZ983043:MZZ983099 NJV983043:NJV983099 NTR983043:NTR983099 ODN983043:ODN983099 ONJ983043:ONJ983099 OXF983043:OXF983099 PHB983043:PHB983099 PQX983043:PQX983099 QAT983043:QAT983099 QKP983043:QKP983099 QUL983043:QUL983099 REH983043:REH983099 ROD983043:ROD983099 RXZ983043:RXZ983099 SHV983043:SHV983099 SRR983043:SRR983099 TBN983043:TBN983099 TLJ983043:TLJ983099 TVF983043:TVF983099 UFB983043:UFB983099 UOX983043:UOX983099 UYT983043:UYT983099 VIP983043:VIP983099 VSL983043:VSL983099 WCH983043:WCH983099 WMD983043:WMD983099 WVZ983043:WVZ983099 R61:R100 JN61:JN100 TJ61:TJ100 ADF61:ADF100 ANB61:ANB100 AWX61:AWX100 BGT61:BGT100 BQP61:BQP100 CAL61:CAL100 CKH61:CKH100 CUD61:CUD100 DDZ61:DDZ100 DNV61:DNV100 DXR61:DXR100 EHN61:EHN100 ERJ61:ERJ100 FBF61:FBF100 FLB61:FLB100 FUX61:FUX100 GET61:GET100 GOP61:GOP100 GYL61:GYL100 HIH61:HIH100 HSD61:HSD100 IBZ61:IBZ100 ILV61:ILV100 IVR61:IVR100 JFN61:JFN100 JPJ61:JPJ100 JZF61:JZF100 KJB61:KJB100 KSX61:KSX100 LCT61:LCT100 LMP61:LMP100 LWL61:LWL100 MGH61:MGH100 MQD61:MQD100 MZZ61:MZZ100 NJV61:NJV100 NTR61:NTR100 ODN61:ODN100 ONJ61:ONJ100 OXF61:OXF100 PHB61:PHB100 PQX61:PQX100 QAT61:QAT100 QKP61:QKP100 QUL61:QUL100 REH61:REH100 ROD61:ROD100 RXZ61:RXZ100 SHV61:SHV100 SRR61:SRR100 TBN61:TBN100 TLJ61:TLJ100 TVF61:TVF100 UFB61:UFB100 UOX61:UOX100 UYT61:UYT100 VIP61:VIP100 VSL61:VSL100 WCH61:WCH100 WMD61:WMD100 WVZ61:WVZ100 R65597:R65636 JN65597:JN65636 TJ65597:TJ65636 ADF65597:ADF65636 ANB65597:ANB65636 AWX65597:AWX65636 BGT65597:BGT65636 BQP65597:BQP65636 CAL65597:CAL65636 CKH65597:CKH65636 CUD65597:CUD65636 DDZ65597:DDZ65636 DNV65597:DNV65636 DXR65597:DXR65636 EHN65597:EHN65636 ERJ65597:ERJ65636 FBF65597:FBF65636 FLB65597:FLB65636 FUX65597:FUX65636 GET65597:GET65636 GOP65597:GOP65636 GYL65597:GYL65636 HIH65597:HIH65636 HSD65597:HSD65636 IBZ65597:IBZ65636 ILV65597:ILV65636 IVR65597:IVR65636 JFN65597:JFN65636 JPJ65597:JPJ65636 JZF65597:JZF65636 KJB65597:KJB65636 KSX65597:KSX65636 LCT65597:LCT65636 LMP65597:LMP65636 LWL65597:LWL65636 MGH65597:MGH65636 MQD65597:MQD65636 MZZ65597:MZZ65636 NJV65597:NJV65636 NTR65597:NTR65636 ODN65597:ODN65636 ONJ65597:ONJ65636 OXF65597:OXF65636 PHB65597:PHB65636 PQX65597:PQX65636 QAT65597:QAT65636 QKP65597:QKP65636 QUL65597:QUL65636 REH65597:REH65636 ROD65597:ROD65636 RXZ65597:RXZ65636 SHV65597:SHV65636 SRR65597:SRR65636 TBN65597:TBN65636 TLJ65597:TLJ65636 TVF65597:TVF65636 UFB65597:UFB65636 UOX65597:UOX65636 UYT65597:UYT65636 VIP65597:VIP65636 VSL65597:VSL65636 WCH65597:WCH65636 WMD65597:WMD65636 WVZ65597:WVZ65636 R131133:R131172 JN131133:JN131172 TJ131133:TJ131172 ADF131133:ADF131172 ANB131133:ANB131172 AWX131133:AWX131172 BGT131133:BGT131172 BQP131133:BQP131172 CAL131133:CAL131172 CKH131133:CKH131172 CUD131133:CUD131172 DDZ131133:DDZ131172 DNV131133:DNV131172 DXR131133:DXR131172 EHN131133:EHN131172 ERJ131133:ERJ131172 FBF131133:FBF131172 FLB131133:FLB131172 FUX131133:FUX131172 GET131133:GET131172 GOP131133:GOP131172 GYL131133:GYL131172 HIH131133:HIH131172 HSD131133:HSD131172 IBZ131133:IBZ131172 ILV131133:ILV131172 IVR131133:IVR131172 JFN131133:JFN131172 JPJ131133:JPJ131172 JZF131133:JZF131172 KJB131133:KJB131172 KSX131133:KSX131172 LCT131133:LCT131172 LMP131133:LMP131172 LWL131133:LWL131172 MGH131133:MGH131172 MQD131133:MQD131172 MZZ131133:MZZ131172 NJV131133:NJV131172 NTR131133:NTR131172 ODN131133:ODN131172 ONJ131133:ONJ131172 OXF131133:OXF131172 PHB131133:PHB131172 PQX131133:PQX131172 QAT131133:QAT131172 QKP131133:QKP131172 QUL131133:QUL131172 REH131133:REH131172 ROD131133:ROD131172 RXZ131133:RXZ131172 SHV131133:SHV131172 SRR131133:SRR131172 TBN131133:TBN131172 TLJ131133:TLJ131172 TVF131133:TVF131172 UFB131133:UFB131172 UOX131133:UOX131172 UYT131133:UYT131172 VIP131133:VIP131172 VSL131133:VSL131172 WCH131133:WCH131172 WMD131133:WMD131172 WVZ131133:WVZ131172 R196669:R196708 JN196669:JN196708 TJ196669:TJ196708 ADF196669:ADF196708 ANB196669:ANB196708 AWX196669:AWX196708 BGT196669:BGT196708 BQP196669:BQP196708 CAL196669:CAL196708 CKH196669:CKH196708 CUD196669:CUD196708 DDZ196669:DDZ196708 DNV196669:DNV196708 DXR196669:DXR196708 EHN196669:EHN196708 ERJ196669:ERJ196708 FBF196669:FBF196708 FLB196669:FLB196708 FUX196669:FUX196708 GET196669:GET196708 GOP196669:GOP196708 GYL196669:GYL196708 HIH196669:HIH196708 HSD196669:HSD196708 IBZ196669:IBZ196708 ILV196669:ILV196708 IVR196669:IVR196708 JFN196669:JFN196708 JPJ196669:JPJ196708 JZF196669:JZF196708 KJB196669:KJB196708 KSX196669:KSX196708 LCT196669:LCT196708 LMP196669:LMP196708 LWL196669:LWL196708 MGH196669:MGH196708 MQD196669:MQD196708 MZZ196669:MZZ196708 NJV196669:NJV196708 NTR196669:NTR196708 ODN196669:ODN196708 ONJ196669:ONJ196708 OXF196669:OXF196708 PHB196669:PHB196708 PQX196669:PQX196708 QAT196669:QAT196708 QKP196669:QKP196708 QUL196669:QUL196708 REH196669:REH196708 ROD196669:ROD196708 RXZ196669:RXZ196708 SHV196669:SHV196708 SRR196669:SRR196708 TBN196669:TBN196708 TLJ196669:TLJ196708 TVF196669:TVF196708 UFB196669:UFB196708 UOX196669:UOX196708 UYT196669:UYT196708 VIP196669:VIP196708 VSL196669:VSL196708 WCH196669:WCH196708 WMD196669:WMD196708 WVZ196669:WVZ196708 R262205:R262244 JN262205:JN262244 TJ262205:TJ262244 ADF262205:ADF262244 ANB262205:ANB262244 AWX262205:AWX262244 BGT262205:BGT262244 BQP262205:BQP262244 CAL262205:CAL262244 CKH262205:CKH262244 CUD262205:CUD262244 DDZ262205:DDZ262244 DNV262205:DNV262244 DXR262205:DXR262244 EHN262205:EHN262244 ERJ262205:ERJ262244 FBF262205:FBF262244 FLB262205:FLB262244 FUX262205:FUX262244 GET262205:GET262244 GOP262205:GOP262244 GYL262205:GYL262244 HIH262205:HIH262244 HSD262205:HSD262244 IBZ262205:IBZ262244 ILV262205:ILV262244 IVR262205:IVR262244 JFN262205:JFN262244 JPJ262205:JPJ262244 JZF262205:JZF262244 KJB262205:KJB262244 KSX262205:KSX262244 LCT262205:LCT262244 LMP262205:LMP262244 LWL262205:LWL262244 MGH262205:MGH262244 MQD262205:MQD262244 MZZ262205:MZZ262244 NJV262205:NJV262244 NTR262205:NTR262244 ODN262205:ODN262244 ONJ262205:ONJ262244 OXF262205:OXF262244 PHB262205:PHB262244 PQX262205:PQX262244 QAT262205:QAT262244 QKP262205:QKP262244 QUL262205:QUL262244 REH262205:REH262244 ROD262205:ROD262244 RXZ262205:RXZ262244 SHV262205:SHV262244 SRR262205:SRR262244 TBN262205:TBN262244 TLJ262205:TLJ262244 TVF262205:TVF262244 UFB262205:UFB262244 UOX262205:UOX262244 UYT262205:UYT262244 VIP262205:VIP262244 VSL262205:VSL262244 WCH262205:WCH262244 WMD262205:WMD262244 WVZ262205:WVZ262244 R327741:R327780 JN327741:JN327780 TJ327741:TJ327780 ADF327741:ADF327780 ANB327741:ANB327780 AWX327741:AWX327780 BGT327741:BGT327780 BQP327741:BQP327780 CAL327741:CAL327780 CKH327741:CKH327780 CUD327741:CUD327780 DDZ327741:DDZ327780 DNV327741:DNV327780 DXR327741:DXR327780 EHN327741:EHN327780 ERJ327741:ERJ327780 FBF327741:FBF327780 FLB327741:FLB327780 FUX327741:FUX327780 GET327741:GET327780 GOP327741:GOP327780 GYL327741:GYL327780 HIH327741:HIH327780 HSD327741:HSD327780 IBZ327741:IBZ327780 ILV327741:ILV327780 IVR327741:IVR327780 JFN327741:JFN327780 JPJ327741:JPJ327780 JZF327741:JZF327780 KJB327741:KJB327780 KSX327741:KSX327780 LCT327741:LCT327780 LMP327741:LMP327780 LWL327741:LWL327780 MGH327741:MGH327780 MQD327741:MQD327780 MZZ327741:MZZ327780 NJV327741:NJV327780 NTR327741:NTR327780 ODN327741:ODN327780 ONJ327741:ONJ327780 OXF327741:OXF327780 PHB327741:PHB327780 PQX327741:PQX327780 QAT327741:QAT327780 QKP327741:QKP327780 QUL327741:QUL327780 REH327741:REH327780 ROD327741:ROD327780 RXZ327741:RXZ327780 SHV327741:SHV327780 SRR327741:SRR327780 TBN327741:TBN327780 TLJ327741:TLJ327780 TVF327741:TVF327780 UFB327741:UFB327780 UOX327741:UOX327780 UYT327741:UYT327780 VIP327741:VIP327780 VSL327741:VSL327780 WCH327741:WCH327780 WMD327741:WMD327780 WVZ327741:WVZ327780 R393277:R393316 JN393277:JN393316 TJ393277:TJ393316 ADF393277:ADF393316 ANB393277:ANB393316 AWX393277:AWX393316 BGT393277:BGT393316 BQP393277:BQP393316 CAL393277:CAL393316 CKH393277:CKH393316 CUD393277:CUD393316 DDZ393277:DDZ393316 DNV393277:DNV393316 DXR393277:DXR393316 EHN393277:EHN393316 ERJ393277:ERJ393316 FBF393277:FBF393316 FLB393277:FLB393316 FUX393277:FUX393316 GET393277:GET393316 GOP393277:GOP393316 GYL393277:GYL393316 HIH393277:HIH393316 HSD393277:HSD393316 IBZ393277:IBZ393316 ILV393277:ILV393316 IVR393277:IVR393316 JFN393277:JFN393316 JPJ393277:JPJ393316 JZF393277:JZF393316 KJB393277:KJB393316 KSX393277:KSX393316 LCT393277:LCT393316 LMP393277:LMP393316 LWL393277:LWL393316 MGH393277:MGH393316 MQD393277:MQD393316 MZZ393277:MZZ393316 NJV393277:NJV393316 NTR393277:NTR393316 ODN393277:ODN393316 ONJ393277:ONJ393316 OXF393277:OXF393316 PHB393277:PHB393316 PQX393277:PQX393316 QAT393277:QAT393316 QKP393277:QKP393316 QUL393277:QUL393316 REH393277:REH393316 ROD393277:ROD393316 RXZ393277:RXZ393316 SHV393277:SHV393316 SRR393277:SRR393316 TBN393277:TBN393316 TLJ393277:TLJ393316 TVF393277:TVF393316 UFB393277:UFB393316 UOX393277:UOX393316 UYT393277:UYT393316 VIP393277:VIP393316 VSL393277:VSL393316 WCH393277:WCH393316 WMD393277:WMD393316 WVZ393277:WVZ393316 R458813:R458852 JN458813:JN458852 TJ458813:TJ458852 ADF458813:ADF458852 ANB458813:ANB458852 AWX458813:AWX458852 BGT458813:BGT458852 BQP458813:BQP458852 CAL458813:CAL458852 CKH458813:CKH458852 CUD458813:CUD458852 DDZ458813:DDZ458852 DNV458813:DNV458852 DXR458813:DXR458852 EHN458813:EHN458852 ERJ458813:ERJ458852 FBF458813:FBF458852 FLB458813:FLB458852 FUX458813:FUX458852 GET458813:GET458852 GOP458813:GOP458852 GYL458813:GYL458852 HIH458813:HIH458852 HSD458813:HSD458852 IBZ458813:IBZ458852 ILV458813:ILV458852 IVR458813:IVR458852 JFN458813:JFN458852 JPJ458813:JPJ458852 JZF458813:JZF458852 KJB458813:KJB458852 KSX458813:KSX458852 LCT458813:LCT458852 LMP458813:LMP458852 LWL458813:LWL458852 MGH458813:MGH458852 MQD458813:MQD458852 MZZ458813:MZZ458852 NJV458813:NJV458852 NTR458813:NTR458852 ODN458813:ODN458852 ONJ458813:ONJ458852 OXF458813:OXF458852 PHB458813:PHB458852 PQX458813:PQX458852 QAT458813:QAT458852 QKP458813:QKP458852 QUL458813:QUL458852 REH458813:REH458852 ROD458813:ROD458852 RXZ458813:RXZ458852 SHV458813:SHV458852 SRR458813:SRR458852 TBN458813:TBN458852 TLJ458813:TLJ458852 TVF458813:TVF458852 UFB458813:UFB458852 UOX458813:UOX458852 UYT458813:UYT458852 VIP458813:VIP458852 VSL458813:VSL458852 WCH458813:WCH458852 WMD458813:WMD458852 WVZ458813:WVZ458852 R524349:R524388 JN524349:JN524388 TJ524349:TJ524388 ADF524349:ADF524388 ANB524349:ANB524388 AWX524349:AWX524388 BGT524349:BGT524388 BQP524349:BQP524388 CAL524349:CAL524388 CKH524349:CKH524388 CUD524349:CUD524388 DDZ524349:DDZ524388 DNV524349:DNV524388 DXR524349:DXR524388 EHN524349:EHN524388 ERJ524349:ERJ524388 FBF524349:FBF524388 FLB524349:FLB524388 FUX524349:FUX524388 GET524349:GET524388 GOP524349:GOP524388 GYL524349:GYL524388 HIH524349:HIH524388 HSD524349:HSD524388 IBZ524349:IBZ524388 ILV524349:ILV524388 IVR524349:IVR524388 JFN524349:JFN524388 JPJ524349:JPJ524388 JZF524349:JZF524388 KJB524349:KJB524388 KSX524349:KSX524388 LCT524349:LCT524388 LMP524349:LMP524388 LWL524349:LWL524388 MGH524349:MGH524388 MQD524349:MQD524388 MZZ524349:MZZ524388 NJV524349:NJV524388 NTR524349:NTR524388 ODN524349:ODN524388 ONJ524349:ONJ524388 OXF524349:OXF524388 PHB524349:PHB524388 PQX524349:PQX524388 QAT524349:QAT524388 QKP524349:QKP524388 QUL524349:QUL524388 REH524349:REH524388 ROD524349:ROD524388 RXZ524349:RXZ524388 SHV524349:SHV524388 SRR524349:SRR524388 TBN524349:TBN524388 TLJ524349:TLJ524388 TVF524349:TVF524388 UFB524349:UFB524388 UOX524349:UOX524388 UYT524349:UYT524388 VIP524349:VIP524388 VSL524349:VSL524388 WCH524349:WCH524388 WMD524349:WMD524388 WVZ524349:WVZ524388 R589885:R589924 JN589885:JN589924 TJ589885:TJ589924 ADF589885:ADF589924 ANB589885:ANB589924 AWX589885:AWX589924 BGT589885:BGT589924 BQP589885:BQP589924 CAL589885:CAL589924 CKH589885:CKH589924 CUD589885:CUD589924 DDZ589885:DDZ589924 DNV589885:DNV589924 DXR589885:DXR589924 EHN589885:EHN589924 ERJ589885:ERJ589924 FBF589885:FBF589924 FLB589885:FLB589924 FUX589885:FUX589924 GET589885:GET589924 GOP589885:GOP589924 GYL589885:GYL589924 HIH589885:HIH589924 HSD589885:HSD589924 IBZ589885:IBZ589924 ILV589885:ILV589924 IVR589885:IVR589924 JFN589885:JFN589924 JPJ589885:JPJ589924 JZF589885:JZF589924 KJB589885:KJB589924 KSX589885:KSX589924 LCT589885:LCT589924 LMP589885:LMP589924 LWL589885:LWL589924 MGH589885:MGH589924 MQD589885:MQD589924 MZZ589885:MZZ589924 NJV589885:NJV589924 NTR589885:NTR589924 ODN589885:ODN589924 ONJ589885:ONJ589924 OXF589885:OXF589924 PHB589885:PHB589924 PQX589885:PQX589924 QAT589885:QAT589924 QKP589885:QKP589924 QUL589885:QUL589924 REH589885:REH589924 ROD589885:ROD589924 RXZ589885:RXZ589924 SHV589885:SHV589924 SRR589885:SRR589924 TBN589885:TBN589924 TLJ589885:TLJ589924 TVF589885:TVF589924 UFB589885:UFB589924 UOX589885:UOX589924 UYT589885:UYT589924 VIP589885:VIP589924 VSL589885:VSL589924 WCH589885:WCH589924 WMD589885:WMD589924 WVZ589885:WVZ589924 R655421:R655460 JN655421:JN655460 TJ655421:TJ655460 ADF655421:ADF655460 ANB655421:ANB655460 AWX655421:AWX655460 BGT655421:BGT655460 BQP655421:BQP655460 CAL655421:CAL655460 CKH655421:CKH655460 CUD655421:CUD655460 DDZ655421:DDZ655460 DNV655421:DNV655460 DXR655421:DXR655460 EHN655421:EHN655460 ERJ655421:ERJ655460 FBF655421:FBF655460 FLB655421:FLB655460 FUX655421:FUX655460 GET655421:GET655460 GOP655421:GOP655460 GYL655421:GYL655460 HIH655421:HIH655460 HSD655421:HSD655460 IBZ655421:IBZ655460 ILV655421:ILV655460 IVR655421:IVR655460 JFN655421:JFN655460 JPJ655421:JPJ655460 JZF655421:JZF655460 KJB655421:KJB655460 KSX655421:KSX655460 LCT655421:LCT655460 LMP655421:LMP655460 LWL655421:LWL655460 MGH655421:MGH655460 MQD655421:MQD655460 MZZ655421:MZZ655460 NJV655421:NJV655460 NTR655421:NTR655460 ODN655421:ODN655460 ONJ655421:ONJ655460 OXF655421:OXF655460 PHB655421:PHB655460 PQX655421:PQX655460 QAT655421:QAT655460 QKP655421:QKP655460 QUL655421:QUL655460 REH655421:REH655460 ROD655421:ROD655460 RXZ655421:RXZ655460 SHV655421:SHV655460 SRR655421:SRR655460 TBN655421:TBN655460 TLJ655421:TLJ655460 TVF655421:TVF655460 UFB655421:UFB655460 UOX655421:UOX655460 UYT655421:UYT655460 VIP655421:VIP655460 VSL655421:VSL655460 WCH655421:WCH655460 WMD655421:WMD655460 WVZ655421:WVZ655460 R720957:R720996 JN720957:JN720996 TJ720957:TJ720996 ADF720957:ADF720996 ANB720957:ANB720996 AWX720957:AWX720996 BGT720957:BGT720996 BQP720957:BQP720996 CAL720957:CAL720996 CKH720957:CKH720996 CUD720957:CUD720996 DDZ720957:DDZ720996 DNV720957:DNV720996 DXR720957:DXR720996 EHN720957:EHN720996 ERJ720957:ERJ720996 FBF720957:FBF720996 FLB720957:FLB720996 FUX720957:FUX720996 GET720957:GET720996 GOP720957:GOP720996 GYL720957:GYL720996 HIH720957:HIH720996 HSD720957:HSD720996 IBZ720957:IBZ720996 ILV720957:ILV720996 IVR720957:IVR720996 JFN720957:JFN720996 JPJ720957:JPJ720996 JZF720957:JZF720996 KJB720957:KJB720996 KSX720957:KSX720996 LCT720957:LCT720996 LMP720957:LMP720996 LWL720957:LWL720996 MGH720957:MGH720996 MQD720957:MQD720996 MZZ720957:MZZ720996 NJV720957:NJV720996 NTR720957:NTR720996 ODN720957:ODN720996 ONJ720957:ONJ720996 OXF720957:OXF720996 PHB720957:PHB720996 PQX720957:PQX720996 QAT720957:QAT720996 QKP720957:QKP720996 QUL720957:QUL720996 REH720957:REH720996 ROD720957:ROD720996 RXZ720957:RXZ720996 SHV720957:SHV720996 SRR720957:SRR720996 TBN720957:TBN720996 TLJ720957:TLJ720996 TVF720957:TVF720996 UFB720957:UFB720996 UOX720957:UOX720996 UYT720957:UYT720996 VIP720957:VIP720996 VSL720957:VSL720996 WCH720957:WCH720996 WMD720957:WMD720996 WVZ720957:WVZ720996 R786493:R786532 JN786493:JN786532 TJ786493:TJ786532 ADF786493:ADF786532 ANB786493:ANB786532 AWX786493:AWX786532 BGT786493:BGT786532 BQP786493:BQP786532 CAL786493:CAL786532 CKH786493:CKH786532 CUD786493:CUD786532 DDZ786493:DDZ786532 DNV786493:DNV786532 DXR786493:DXR786532 EHN786493:EHN786532 ERJ786493:ERJ786532 FBF786493:FBF786532 FLB786493:FLB786532 FUX786493:FUX786532 GET786493:GET786532 GOP786493:GOP786532 GYL786493:GYL786532 HIH786493:HIH786532 HSD786493:HSD786532 IBZ786493:IBZ786532 ILV786493:ILV786532 IVR786493:IVR786532 JFN786493:JFN786532 JPJ786493:JPJ786532 JZF786493:JZF786532 KJB786493:KJB786532 KSX786493:KSX786532 LCT786493:LCT786532 LMP786493:LMP786532 LWL786493:LWL786532 MGH786493:MGH786532 MQD786493:MQD786532 MZZ786493:MZZ786532 NJV786493:NJV786532 NTR786493:NTR786532 ODN786493:ODN786532 ONJ786493:ONJ786532 OXF786493:OXF786532 PHB786493:PHB786532 PQX786493:PQX786532 QAT786493:QAT786532 QKP786493:QKP786532 QUL786493:QUL786532 REH786493:REH786532 ROD786493:ROD786532 RXZ786493:RXZ786532 SHV786493:SHV786532 SRR786493:SRR786532 TBN786493:TBN786532 TLJ786493:TLJ786532 TVF786493:TVF786532 UFB786493:UFB786532 UOX786493:UOX786532 UYT786493:UYT786532 VIP786493:VIP786532 VSL786493:VSL786532 WCH786493:WCH786532 WMD786493:WMD786532 WVZ786493:WVZ786532 R852029:R852068 JN852029:JN852068 TJ852029:TJ852068 ADF852029:ADF852068 ANB852029:ANB852068 AWX852029:AWX852068 BGT852029:BGT852068 BQP852029:BQP852068 CAL852029:CAL852068 CKH852029:CKH852068 CUD852029:CUD852068 DDZ852029:DDZ852068 DNV852029:DNV852068 DXR852029:DXR852068 EHN852029:EHN852068 ERJ852029:ERJ852068 FBF852029:FBF852068 FLB852029:FLB852068 FUX852029:FUX852068 GET852029:GET852068 GOP852029:GOP852068 GYL852029:GYL852068 HIH852029:HIH852068 HSD852029:HSD852068 IBZ852029:IBZ852068 ILV852029:ILV852068 IVR852029:IVR852068 JFN852029:JFN852068 JPJ852029:JPJ852068 JZF852029:JZF852068 KJB852029:KJB852068 KSX852029:KSX852068 LCT852029:LCT852068 LMP852029:LMP852068 LWL852029:LWL852068 MGH852029:MGH852068 MQD852029:MQD852068 MZZ852029:MZZ852068 NJV852029:NJV852068 NTR852029:NTR852068 ODN852029:ODN852068 ONJ852029:ONJ852068 OXF852029:OXF852068 PHB852029:PHB852068 PQX852029:PQX852068 QAT852029:QAT852068 QKP852029:QKP852068 QUL852029:QUL852068 REH852029:REH852068 ROD852029:ROD852068 RXZ852029:RXZ852068 SHV852029:SHV852068 SRR852029:SRR852068 TBN852029:TBN852068 TLJ852029:TLJ852068 TVF852029:TVF852068 UFB852029:UFB852068 UOX852029:UOX852068 UYT852029:UYT852068 VIP852029:VIP852068 VSL852029:VSL852068 WCH852029:WCH852068 WMD852029:WMD852068 WVZ852029:WVZ852068 R917565:R917604 JN917565:JN917604 TJ917565:TJ917604 ADF917565:ADF917604 ANB917565:ANB917604 AWX917565:AWX917604 BGT917565:BGT917604 BQP917565:BQP917604 CAL917565:CAL917604 CKH917565:CKH917604 CUD917565:CUD917604 DDZ917565:DDZ917604 DNV917565:DNV917604 DXR917565:DXR917604 EHN917565:EHN917604 ERJ917565:ERJ917604 FBF917565:FBF917604 FLB917565:FLB917604 FUX917565:FUX917604 GET917565:GET917604 GOP917565:GOP917604 GYL917565:GYL917604 HIH917565:HIH917604 HSD917565:HSD917604 IBZ917565:IBZ917604 ILV917565:ILV917604 IVR917565:IVR917604 JFN917565:JFN917604 JPJ917565:JPJ917604 JZF917565:JZF917604 KJB917565:KJB917604 KSX917565:KSX917604 LCT917565:LCT917604 LMP917565:LMP917604 LWL917565:LWL917604 MGH917565:MGH917604 MQD917565:MQD917604 MZZ917565:MZZ917604 NJV917565:NJV917604 NTR917565:NTR917604 ODN917565:ODN917604 ONJ917565:ONJ917604 OXF917565:OXF917604 PHB917565:PHB917604 PQX917565:PQX917604 QAT917565:QAT917604 QKP917565:QKP917604 QUL917565:QUL917604 REH917565:REH917604 ROD917565:ROD917604 RXZ917565:RXZ917604 SHV917565:SHV917604 SRR917565:SRR917604 TBN917565:TBN917604 TLJ917565:TLJ917604 TVF917565:TVF917604 UFB917565:UFB917604 UOX917565:UOX917604 UYT917565:UYT917604 VIP917565:VIP917604 VSL917565:VSL917604 WCH917565:WCH917604 WMD917565:WMD917604 WVZ917565:WVZ917604 R983101:R983140 JN983101:JN983140 TJ983101:TJ983140 ADF983101:ADF983140 ANB983101:ANB983140 AWX983101:AWX983140 BGT983101:BGT983140 BQP983101:BQP983140 CAL983101:CAL983140 CKH983101:CKH983140 CUD983101:CUD983140 DDZ983101:DDZ983140 DNV983101:DNV983140 DXR983101:DXR983140 EHN983101:EHN983140 ERJ983101:ERJ983140 FBF983101:FBF983140 FLB983101:FLB983140 FUX983101:FUX983140 GET983101:GET983140 GOP983101:GOP983140 GYL983101:GYL983140 HIH983101:HIH983140 HSD983101:HSD983140 IBZ983101:IBZ983140 ILV983101:ILV983140 IVR983101:IVR983140 JFN983101:JFN983140 JPJ983101:JPJ983140 JZF983101:JZF983140 KJB983101:KJB983140 KSX983101:KSX983140 LCT983101:LCT983140 LMP983101:LMP983140 LWL983101:LWL983140 MGH983101:MGH983140 MQD983101:MQD983140 MZZ983101:MZZ983140 NJV983101:NJV983140 NTR983101:NTR983140 ODN983101:ODN983140 ONJ983101:ONJ983140 OXF983101:OXF983140 PHB983101:PHB983140 PQX983101:PQX983140 QAT983101:QAT983140 QKP983101:QKP983140 QUL983101:QUL983140 REH983101:REH983140 ROD983101:ROD983140 RXZ983101:RXZ983140 SHV983101:SHV983140 SRR983101:SRR983140 TBN983101:TBN983140 TLJ983101:TLJ983140 TVF983101:TVF983140 UFB983101:UFB983140 UOX983101:UOX983140 UYT983101:UYT983140 VIP983101:VIP983140 VSL983101:VSL983140 WCH983101:WCH983140 WMD983101:WMD983140 WVZ983101:WVZ983140">
      <formula1>1</formula1>
      <formula2>3</formula2>
    </dataValidation>
    <dataValidation type="whole" allowBlank="1" showInputMessage="1" showErrorMessage="1" errorTitle="給水状況" error="１～４の数値で入力してください" promptTitle="次の1～4のうち該当する番号を入力" prompt="【1】年間良好、円滑_x000a_【2】常時夜間断水_x000a_【3】時期により断水、減水_x000a_【4】状況により水質悪化がある" sqref="S3:S59 JO3:JO59 TK3:TK59 ADG3:ADG59 ANC3:ANC59 AWY3:AWY59 BGU3:BGU59 BQQ3:BQQ59 CAM3:CAM59 CKI3:CKI59 CUE3:CUE59 DEA3:DEA59 DNW3:DNW59 DXS3:DXS59 EHO3:EHO59 ERK3:ERK59 FBG3:FBG59 FLC3:FLC59 FUY3:FUY59 GEU3:GEU59 GOQ3:GOQ59 GYM3:GYM59 HII3:HII59 HSE3:HSE59 ICA3:ICA59 ILW3:ILW59 IVS3:IVS59 JFO3:JFO59 JPK3:JPK59 JZG3:JZG59 KJC3:KJC59 KSY3:KSY59 LCU3:LCU59 LMQ3:LMQ59 LWM3:LWM59 MGI3:MGI59 MQE3:MQE59 NAA3:NAA59 NJW3:NJW59 NTS3:NTS59 ODO3:ODO59 ONK3:ONK59 OXG3:OXG59 PHC3:PHC59 PQY3:PQY59 QAU3:QAU59 QKQ3:QKQ59 QUM3:QUM59 REI3:REI59 ROE3:ROE59 RYA3:RYA59 SHW3:SHW59 SRS3:SRS59 TBO3:TBO59 TLK3:TLK59 TVG3:TVG59 UFC3:UFC59 UOY3:UOY59 UYU3:UYU59 VIQ3:VIQ59 VSM3:VSM59 WCI3:WCI59 WME3:WME59 WWA3:WWA59 S65539:S65595 JO65539:JO65595 TK65539:TK65595 ADG65539:ADG65595 ANC65539:ANC65595 AWY65539:AWY65595 BGU65539:BGU65595 BQQ65539:BQQ65595 CAM65539:CAM65595 CKI65539:CKI65595 CUE65539:CUE65595 DEA65539:DEA65595 DNW65539:DNW65595 DXS65539:DXS65595 EHO65539:EHO65595 ERK65539:ERK65595 FBG65539:FBG65595 FLC65539:FLC65595 FUY65539:FUY65595 GEU65539:GEU65595 GOQ65539:GOQ65595 GYM65539:GYM65595 HII65539:HII65595 HSE65539:HSE65595 ICA65539:ICA65595 ILW65539:ILW65595 IVS65539:IVS65595 JFO65539:JFO65595 JPK65539:JPK65595 JZG65539:JZG65595 KJC65539:KJC65595 KSY65539:KSY65595 LCU65539:LCU65595 LMQ65539:LMQ65595 LWM65539:LWM65595 MGI65539:MGI65595 MQE65539:MQE65595 NAA65539:NAA65595 NJW65539:NJW65595 NTS65539:NTS65595 ODO65539:ODO65595 ONK65539:ONK65595 OXG65539:OXG65595 PHC65539:PHC65595 PQY65539:PQY65595 QAU65539:QAU65595 QKQ65539:QKQ65595 QUM65539:QUM65595 REI65539:REI65595 ROE65539:ROE65595 RYA65539:RYA65595 SHW65539:SHW65595 SRS65539:SRS65595 TBO65539:TBO65595 TLK65539:TLK65595 TVG65539:TVG65595 UFC65539:UFC65595 UOY65539:UOY65595 UYU65539:UYU65595 VIQ65539:VIQ65595 VSM65539:VSM65595 WCI65539:WCI65595 WME65539:WME65595 WWA65539:WWA65595 S131075:S131131 JO131075:JO131131 TK131075:TK131131 ADG131075:ADG131131 ANC131075:ANC131131 AWY131075:AWY131131 BGU131075:BGU131131 BQQ131075:BQQ131131 CAM131075:CAM131131 CKI131075:CKI131131 CUE131075:CUE131131 DEA131075:DEA131131 DNW131075:DNW131131 DXS131075:DXS131131 EHO131075:EHO131131 ERK131075:ERK131131 FBG131075:FBG131131 FLC131075:FLC131131 FUY131075:FUY131131 GEU131075:GEU131131 GOQ131075:GOQ131131 GYM131075:GYM131131 HII131075:HII131131 HSE131075:HSE131131 ICA131075:ICA131131 ILW131075:ILW131131 IVS131075:IVS131131 JFO131075:JFO131131 JPK131075:JPK131131 JZG131075:JZG131131 KJC131075:KJC131131 KSY131075:KSY131131 LCU131075:LCU131131 LMQ131075:LMQ131131 LWM131075:LWM131131 MGI131075:MGI131131 MQE131075:MQE131131 NAA131075:NAA131131 NJW131075:NJW131131 NTS131075:NTS131131 ODO131075:ODO131131 ONK131075:ONK131131 OXG131075:OXG131131 PHC131075:PHC131131 PQY131075:PQY131131 QAU131075:QAU131131 QKQ131075:QKQ131131 QUM131075:QUM131131 REI131075:REI131131 ROE131075:ROE131131 RYA131075:RYA131131 SHW131075:SHW131131 SRS131075:SRS131131 TBO131075:TBO131131 TLK131075:TLK131131 TVG131075:TVG131131 UFC131075:UFC131131 UOY131075:UOY131131 UYU131075:UYU131131 VIQ131075:VIQ131131 VSM131075:VSM131131 WCI131075:WCI131131 WME131075:WME131131 WWA131075:WWA131131 S196611:S196667 JO196611:JO196667 TK196611:TK196667 ADG196611:ADG196667 ANC196611:ANC196667 AWY196611:AWY196667 BGU196611:BGU196667 BQQ196611:BQQ196667 CAM196611:CAM196667 CKI196611:CKI196667 CUE196611:CUE196667 DEA196611:DEA196667 DNW196611:DNW196667 DXS196611:DXS196667 EHO196611:EHO196667 ERK196611:ERK196667 FBG196611:FBG196667 FLC196611:FLC196667 FUY196611:FUY196667 GEU196611:GEU196667 GOQ196611:GOQ196667 GYM196611:GYM196667 HII196611:HII196667 HSE196611:HSE196667 ICA196611:ICA196667 ILW196611:ILW196667 IVS196611:IVS196667 JFO196611:JFO196667 JPK196611:JPK196667 JZG196611:JZG196667 KJC196611:KJC196667 KSY196611:KSY196667 LCU196611:LCU196667 LMQ196611:LMQ196667 LWM196611:LWM196667 MGI196611:MGI196667 MQE196611:MQE196667 NAA196611:NAA196667 NJW196611:NJW196667 NTS196611:NTS196667 ODO196611:ODO196667 ONK196611:ONK196667 OXG196611:OXG196667 PHC196611:PHC196667 PQY196611:PQY196667 QAU196611:QAU196667 QKQ196611:QKQ196667 QUM196611:QUM196667 REI196611:REI196667 ROE196611:ROE196667 RYA196611:RYA196667 SHW196611:SHW196667 SRS196611:SRS196667 TBO196611:TBO196667 TLK196611:TLK196667 TVG196611:TVG196667 UFC196611:UFC196667 UOY196611:UOY196667 UYU196611:UYU196667 VIQ196611:VIQ196667 VSM196611:VSM196667 WCI196611:WCI196667 WME196611:WME196667 WWA196611:WWA196667 S262147:S262203 JO262147:JO262203 TK262147:TK262203 ADG262147:ADG262203 ANC262147:ANC262203 AWY262147:AWY262203 BGU262147:BGU262203 BQQ262147:BQQ262203 CAM262147:CAM262203 CKI262147:CKI262203 CUE262147:CUE262203 DEA262147:DEA262203 DNW262147:DNW262203 DXS262147:DXS262203 EHO262147:EHO262203 ERK262147:ERK262203 FBG262147:FBG262203 FLC262147:FLC262203 FUY262147:FUY262203 GEU262147:GEU262203 GOQ262147:GOQ262203 GYM262147:GYM262203 HII262147:HII262203 HSE262147:HSE262203 ICA262147:ICA262203 ILW262147:ILW262203 IVS262147:IVS262203 JFO262147:JFO262203 JPK262147:JPK262203 JZG262147:JZG262203 KJC262147:KJC262203 KSY262147:KSY262203 LCU262147:LCU262203 LMQ262147:LMQ262203 LWM262147:LWM262203 MGI262147:MGI262203 MQE262147:MQE262203 NAA262147:NAA262203 NJW262147:NJW262203 NTS262147:NTS262203 ODO262147:ODO262203 ONK262147:ONK262203 OXG262147:OXG262203 PHC262147:PHC262203 PQY262147:PQY262203 QAU262147:QAU262203 QKQ262147:QKQ262203 QUM262147:QUM262203 REI262147:REI262203 ROE262147:ROE262203 RYA262147:RYA262203 SHW262147:SHW262203 SRS262147:SRS262203 TBO262147:TBO262203 TLK262147:TLK262203 TVG262147:TVG262203 UFC262147:UFC262203 UOY262147:UOY262203 UYU262147:UYU262203 VIQ262147:VIQ262203 VSM262147:VSM262203 WCI262147:WCI262203 WME262147:WME262203 WWA262147:WWA262203 S327683:S327739 JO327683:JO327739 TK327683:TK327739 ADG327683:ADG327739 ANC327683:ANC327739 AWY327683:AWY327739 BGU327683:BGU327739 BQQ327683:BQQ327739 CAM327683:CAM327739 CKI327683:CKI327739 CUE327683:CUE327739 DEA327683:DEA327739 DNW327683:DNW327739 DXS327683:DXS327739 EHO327683:EHO327739 ERK327683:ERK327739 FBG327683:FBG327739 FLC327683:FLC327739 FUY327683:FUY327739 GEU327683:GEU327739 GOQ327683:GOQ327739 GYM327683:GYM327739 HII327683:HII327739 HSE327683:HSE327739 ICA327683:ICA327739 ILW327683:ILW327739 IVS327683:IVS327739 JFO327683:JFO327739 JPK327683:JPK327739 JZG327683:JZG327739 KJC327683:KJC327739 KSY327683:KSY327739 LCU327683:LCU327739 LMQ327683:LMQ327739 LWM327683:LWM327739 MGI327683:MGI327739 MQE327683:MQE327739 NAA327683:NAA327739 NJW327683:NJW327739 NTS327683:NTS327739 ODO327683:ODO327739 ONK327683:ONK327739 OXG327683:OXG327739 PHC327683:PHC327739 PQY327683:PQY327739 QAU327683:QAU327739 QKQ327683:QKQ327739 QUM327683:QUM327739 REI327683:REI327739 ROE327683:ROE327739 RYA327683:RYA327739 SHW327683:SHW327739 SRS327683:SRS327739 TBO327683:TBO327739 TLK327683:TLK327739 TVG327683:TVG327739 UFC327683:UFC327739 UOY327683:UOY327739 UYU327683:UYU327739 VIQ327683:VIQ327739 VSM327683:VSM327739 WCI327683:WCI327739 WME327683:WME327739 WWA327683:WWA327739 S393219:S393275 JO393219:JO393275 TK393219:TK393275 ADG393219:ADG393275 ANC393219:ANC393275 AWY393219:AWY393275 BGU393219:BGU393275 BQQ393219:BQQ393275 CAM393219:CAM393275 CKI393219:CKI393275 CUE393219:CUE393275 DEA393219:DEA393275 DNW393219:DNW393275 DXS393219:DXS393275 EHO393219:EHO393275 ERK393219:ERK393275 FBG393219:FBG393275 FLC393219:FLC393275 FUY393219:FUY393275 GEU393219:GEU393275 GOQ393219:GOQ393275 GYM393219:GYM393275 HII393219:HII393275 HSE393219:HSE393275 ICA393219:ICA393275 ILW393219:ILW393275 IVS393219:IVS393275 JFO393219:JFO393275 JPK393219:JPK393275 JZG393219:JZG393275 KJC393219:KJC393275 KSY393219:KSY393275 LCU393219:LCU393275 LMQ393219:LMQ393275 LWM393219:LWM393275 MGI393219:MGI393275 MQE393219:MQE393275 NAA393219:NAA393275 NJW393219:NJW393275 NTS393219:NTS393275 ODO393219:ODO393275 ONK393219:ONK393275 OXG393219:OXG393275 PHC393219:PHC393275 PQY393219:PQY393275 QAU393219:QAU393275 QKQ393219:QKQ393275 QUM393219:QUM393275 REI393219:REI393275 ROE393219:ROE393275 RYA393219:RYA393275 SHW393219:SHW393275 SRS393219:SRS393275 TBO393219:TBO393275 TLK393219:TLK393275 TVG393219:TVG393275 UFC393219:UFC393275 UOY393219:UOY393275 UYU393219:UYU393275 VIQ393219:VIQ393275 VSM393219:VSM393275 WCI393219:WCI393275 WME393219:WME393275 WWA393219:WWA393275 S458755:S458811 JO458755:JO458811 TK458755:TK458811 ADG458755:ADG458811 ANC458755:ANC458811 AWY458755:AWY458811 BGU458755:BGU458811 BQQ458755:BQQ458811 CAM458755:CAM458811 CKI458755:CKI458811 CUE458755:CUE458811 DEA458755:DEA458811 DNW458755:DNW458811 DXS458755:DXS458811 EHO458755:EHO458811 ERK458755:ERK458811 FBG458755:FBG458811 FLC458755:FLC458811 FUY458755:FUY458811 GEU458755:GEU458811 GOQ458755:GOQ458811 GYM458755:GYM458811 HII458755:HII458811 HSE458755:HSE458811 ICA458755:ICA458811 ILW458755:ILW458811 IVS458755:IVS458811 JFO458755:JFO458811 JPK458755:JPK458811 JZG458755:JZG458811 KJC458755:KJC458811 KSY458755:KSY458811 LCU458755:LCU458811 LMQ458755:LMQ458811 LWM458755:LWM458811 MGI458755:MGI458811 MQE458755:MQE458811 NAA458755:NAA458811 NJW458755:NJW458811 NTS458755:NTS458811 ODO458755:ODO458811 ONK458755:ONK458811 OXG458755:OXG458811 PHC458755:PHC458811 PQY458755:PQY458811 QAU458755:QAU458811 QKQ458755:QKQ458811 QUM458755:QUM458811 REI458755:REI458811 ROE458755:ROE458811 RYA458755:RYA458811 SHW458755:SHW458811 SRS458755:SRS458811 TBO458755:TBO458811 TLK458755:TLK458811 TVG458755:TVG458811 UFC458755:UFC458811 UOY458755:UOY458811 UYU458755:UYU458811 VIQ458755:VIQ458811 VSM458755:VSM458811 WCI458755:WCI458811 WME458755:WME458811 WWA458755:WWA458811 S524291:S524347 JO524291:JO524347 TK524291:TK524347 ADG524291:ADG524347 ANC524291:ANC524347 AWY524291:AWY524347 BGU524291:BGU524347 BQQ524291:BQQ524347 CAM524291:CAM524347 CKI524291:CKI524347 CUE524291:CUE524347 DEA524291:DEA524347 DNW524291:DNW524347 DXS524291:DXS524347 EHO524291:EHO524347 ERK524291:ERK524347 FBG524291:FBG524347 FLC524291:FLC524347 FUY524291:FUY524347 GEU524291:GEU524347 GOQ524291:GOQ524347 GYM524291:GYM524347 HII524291:HII524347 HSE524291:HSE524347 ICA524291:ICA524347 ILW524291:ILW524347 IVS524291:IVS524347 JFO524291:JFO524347 JPK524291:JPK524347 JZG524291:JZG524347 KJC524291:KJC524347 KSY524291:KSY524347 LCU524291:LCU524347 LMQ524291:LMQ524347 LWM524291:LWM524347 MGI524291:MGI524347 MQE524291:MQE524347 NAA524291:NAA524347 NJW524291:NJW524347 NTS524291:NTS524347 ODO524291:ODO524347 ONK524291:ONK524347 OXG524291:OXG524347 PHC524291:PHC524347 PQY524291:PQY524347 QAU524291:QAU524347 QKQ524291:QKQ524347 QUM524291:QUM524347 REI524291:REI524347 ROE524291:ROE524347 RYA524291:RYA524347 SHW524291:SHW524347 SRS524291:SRS524347 TBO524291:TBO524347 TLK524291:TLK524347 TVG524291:TVG524347 UFC524291:UFC524347 UOY524291:UOY524347 UYU524291:UYU524347 VIQ524291:VIQ524347 VSM524291:VSM524347 WCI524291:WCI524347 WME524291:WME524347 WWA524291:WWA524347 S589827:S589883 JO589827:JO589883 TK589827:TK589883 ADG589827:ADG589883 ANC589827:ANC589883 AWY589827:AWY589883 BGU589827:BGU589883 BQQ589827:BQQ589883 CAM589827:CAM589883 CKI589827:CKI589883 CUE589827:CUE589883 DEA589827:DEA589883 DNW589827:DNW589883 DXS589827:DXS589883 EHO589827:EHO589883 ERK589827:ERK589883 FBG589827:FBG589883 FLC589827:FLC589883 FUY589827:FUY589883 GEU589827:GEU589883 GOQ589827:GOQ589883 GYM589827:GYM589883 HII589827:HII589883 HSE589827:HSE589883 ICA589827:ICA589883 ILW589827:ILW589883 IVS589827:IVS589883 JFO589827:JFO589883 JPK589827:JPK589883 JZG589827:JZG589883 KJC589827:KJC589883 KSY589827:KSY589883 LCU589827:LCU589883 LMQ589827:LMQ589883 LWM589827:LWM589883 MGI589827:MGI589883 MQE589827:MQE589883 NAA589827:NAA589883 NJW589827:NJW589883 NTS589827:NTS589883 ODO589827:ODO589883 ONK589827:ONK589883 OXG589827:OXG589883 PHC589827:PHC589883 PQY589827:PQY589883 QAU589827:QAU589883 QKQ589827:QKQ589883 QUM589827:QUM589883 REI589827:REI589883 ROE589827:ROE589883 RYA589827:RYA589883 SHW589827:SHW589883 SRS589827:SRS589883 TBO589827:TBO589883 TLK589827:TLK589883 TVG589827:TVG589883 UFC589827:UFC589883 UOY589827:UOY589883 UYU589827:UYU589883 VIQ589827:VIQ589883 VSM589827:VSM589883 WCI589827:WCI589883 WME589827:WME589883 WWA589827:WWA589883 S655363:S655419 JO655363:JO655419 TK655363:TK655419 ADG655363:ADG655419 ANC655363:ANC655419 AWY655363:AWY655419 BGU655363:BGU655419 BQQ655363:BQQ655419 CAM655363:CAM655419 CKI655363:CKI655419 CUE655363:CUE655419 DEA655363:DEA655419 DNW655363:DNW655419 DXS655363:DXS655419 EHO655363:EHO655419 ERK655363:ERK655419 FBG655363:FBG655419 FLC655363:FLC655419 FUY655363:FUY655419 GEU655363:GEU655419 GOQ655363:GOQ655419 GYM655363:GYM655419 HII655363:HII655419 HSE655363:HSE655419 ICA655363:ICA655419 ILW655363:ILW655419 IVS655363:IVS655419 JFO655363:JFO655419 JPK655363:JPK655419 JZG655363:JZG655419 KJC655363:KJC655419 KSY655363:KSY655419 LCU655363:LCU655419 LMQ655363:LMQ655419 LWM655363:LWM655419 MGI655363:MGI655419 MQE655363:MQE655419 NAA655363:NAA655419 NJW655363:NJW655419 NTS655363:NTS655419 ODO655363:ODO655419 ONK655363:ONK655419 OXG655363:OXG655419 PHC655363:PHC655419 PQY655363:PQY655419 QAU655363:QAU655419 QKQ655363:QKQ655419 QUM655363:QUM655419 REI655363:REI655419 ROE655363:ROE655419 RYA655363:RYA655419 SHW655363:SHW655419 SRS655363:SRS655419 TBO655363:TBO655419 TLK655363:TLK655419 TVG655363:TVG655419 UFC655363:UFC655419 UOY655363:UOY655419 UYU655363:UYU655419 VIQ655363:VIQ655419 VSM655363:VSM655419 WCI655363:WCI655419 WME655363:WME655419 WWA655363:WWA655419 S720899:S720955 JO720899:JO720955 TK720899:TK720955 ADG720899:ADG720955 ANC720899:ANC720955 AWY720899:AWY720955 BGU720899:BGU720955 BQQ720899:BQQ720955 CAM720899:CAM720955 CKI720899:CKI720955 CUE720899:CUE720955 DEA720899:DEA720955 DNW720899:DNW720955 DXS720899:DXS720955 EHO720899:EHO720955 ERK720899:ERK720955 FBG720899:FBG720955 FLC720899:FLC720955 FUY720899:FUY720955 GEU720899:GEU720955 GOQ720899:GOQ720955 GYM720899:GYM720955 HII720899:HII720955 HSE720899:HSE720955 ICA720899:ICA720955 ILW720899:ILW720955 IVS720899:IVS720955 JFO720899:JFO720955 JPK720899:JPK720955 JZG720899:JZG720955 KJC720899:KJC720955 KSY720899:KSY720955 LCU720899:LCU720955 LMQ720899:LMQ720955 LWM720899:LWM720955 MGI720899:MGI720955 MQE720899:MQE720955 NAA720899:NAA720955 NJW720899:NJW720955 NTS720899:NTS720955 ODO720899:ODO720955 ONK720899:ONK720955 OXG720899:OXG720955 PHC720899:PHC720955 PQY720899:PQY720955 QAU720899:QAU720955 QKQ720899:QKQ720955 QUM720899:QUM720955 REI720899:REI720955 ROE720899:ROE720955 RYA720899:RYA720955 SHW720899:SHW720955 SRS720899:SRS720955 TBO720899:TBO720955 TLK720899:TLK720955 TVG720899:TVG720955 UFC720899:UFC720955 UOY720899:UOY720955 UYU720899:UYU720955 VIQ720899:VIQ720955 VSM720899:VSM720955 WCI720899:WCI720955 WME720899:WME720955 WWA720899:WWA720955 S786435:S786491 JO786435:JO786491 TK786435:TK786491 ADG786435:ADG786491 ANC786435:ANC786491 AWY786435:AWY786491 BGU786435:BGU786491 BQQ786435:BQQ786491 CAM786435:CAM786491 CKI786435:CKI786491 CUE786435:CUE786491 DEA786435:DEA786491 DNW786435:DNW786491 DXS786435:DXS786491 EHO786435:EHO786491 ERK786435:ERK786491 FBG786435:FBG786491 FLC786435:FLC786491 FUY786435:FUY786491 GEU786435:GEU786491 GOQ786435:GOQ786491 GYM786435:GYM786491 HII786435:HII786491 HSE786435:HSE786491 ICA786435:ICA786491 ILW786435:ILW786491 IVS786435:IVS786491 JFO786435:JFO786491 JPK786435:JPK786491 JZG786435:JZG786491 KJC786435:KJC786491 KSY786435:KSY786491 LCU786435:LCU786491 LMQ786435:LMQ786491 LWM786435:LWM786491 MGI786435:MGI786491 MQE786435:MQE786491 NAA786435:NAA786491 NJW786435:NJW786491 NTS786435:NTS786491 ODO786435:ODO786491 ONK786435:ONK786491 OXG786435:OXG786491 PHC786435:PHC786491 PQY786435:PQY786491 QAU786435:QAU786491 QKQ786435:QKQ786491 QUM786435:QUM786491 REI786435:REI786491 ROE786435:ROE786491 RYA786435:RYA786491 SHW786435:SHW786491 SRS786435:SRS786491 TBO786435:TBO786491 TLK786435:TLK786491 TVG786435:TVG786491 UFC786435:UFC786491 UOY786435:UOY786491 UYU786435:UYU786491 VIQ786435:VIQ786491 VSM786435:VSM786491 WCI786435:WCI786491 WME786435:WME786491 WWA786435:WWA786491 S851971:S852027 JO851971:JO852027 TK851971:TK852027 ADG851971:ADG852027 ANC851971:ANC852027 AWY851971:AWY852027 BGU851971:BGU852027 BQQ851971:BQQ852027 CAM851971:CAM852027 CKI851971:CKI852027 CUE851971:CUE852027 DEA851971:DEA852027 DNW851971:DNW852027 DXS851971:DXS852027 EHO851971:EHO852027 ERK851971:ERK852027 FBG851971:FBG852027 FLC851971:FLC852027 FUY851971:FUY852027 GEU851971:GEU852027 GOQ851971:GOQ852027 GYM851971:GYM852027 HII851971:HII852027 HSE851971:HSE852027 ICA851971:ICA852027 ILW851971:ILW852027 IVS851971:IVS852027 JFO851971:JFO852027 JPK851971:JPK852027 JZG851971:JZG852027 KJC851971:KJC852027 KSY851971:KSY852027 LCU851971:LCU852027 LMQ851971:LMQ852027 LWM851971:LWM852027 MGI851971:MGI852027 MQE851971:MQE852027 NAA851971:NAA852027 NJW851971:NJW852027 NTS851971:NTS852027 ODO851971:ODO852027 ONK851971:ONK852027 OXG851971:OXG852027 PHC851971:PHC852027 PQY851971:PQY852027 QAU851971:QAU852027 QKQ851971:QKQ852027 QUM851971:QUM852027 REI851971:REI852027 ROE851971:ROE852027 RYA851971:RYA852027 SHW851971:SHW852027 SRS851971:SRS852027 TBO851971:TBO852027 TLK851971:TLK852027 TVG851971:TVG852027 UFC851971:UFC852027 UOY851971:UOY852027 UYU851971:UYU852027 VIQ851971:VIQ852027 VSM851971:VSM852027 WCI851971:WCI852027 WME851971:WME852027 WWA851971:WWA852027 S917507:S917563 JO917507:JO917563 TK917507:TK917563 ADG917507:ADG917563 ANC917507:ANC917563 AWY917507:AWY917563 BGU917507:BGU917563 BQQ917507:BQQ917563 CAM917507:CAM917563 CKI917507:CKI917563 CUE917507:CUE917563 DEA917507:DEA917563 DNW917507:DNW917563 DXS917507:DXS917563 EHO917507:EHO917563 ERK917507:ERK917563 FBG917507:FBG917563 FLC917507:FLC917563 FUY917507:FUY917563 GEU917507:GEU917563 GOQ917507:GOQ917563 GYM917507:GYM917563 HII917507:HII917563 HSE917507:HSE917563 ICA917507:ICA917563 ILW917507:ILW917563 IVS917507:IVS917563 JFO917507:JFO917563 JPK917507:JPK917563 JZG917507:JZG917563 KJC917507:KJC917563 KSY917507:KSY917563 LCU917507:LCU917563 LMQ917507:LMQ917563 LWM917507:LWM917563 MGI917507:MGI917563 MQE917507:MQE917563 NAA917507:NAA917563 NJW917507:NJW917563 NTS917507:NTS917563 ODO917507:ODO917563 ONK917507:ONK917563 OXG917507:OXG917563 PHC917507:PHC917563 PQY917507:PQY917563 QAU917507:QAU917563 QKQ917507:QKQ917563 QUM917507:QUM917563 REI917507:REI917563 ROE917507:ROE917563 RYA917507:RYA917563 SHW917507:SHW917563 SRS917507:SRS917563 TBO917507:TBO917563 TLK917507:TLK917563 TVG917507:TVG917563 UFC917507:UFC917563 UOY917507:UOY917563 UYU917507:UYU917563 VIQ917507:VIQ917563 VSM917507:VSM917563 WCI917507:WCI917563 WME917507:WME917563 WWA917507:WWA917563 S983043:S983099 JO983043:JO983099 TK983043:TK983099 ADG983043:ADG983099 ANC983043:ANC983099 AWY983043:AWY983099 BGU983043:BGU983099 BQQ983043:BQQ983099 CAM983043:CAM983099 CKI983043:CKI983099 CUE983043:CUE983099 DEA983043:DEA983099 DNW983043:DNW983099 DXS983043:DXS983099 EHO983043:EHO983099 ERK983043:ERK983099 FBG983043:FBG983099 FLC983043:FLC983099 FUY983043:FUY983099 GEU983043:GEU983099 GOQ983043:GOQ983099 GYM983043:GYM983099 HII983043:HII983099 HSE983043:HSE983099 ICA983043:ICA983099 ILW983043:ILW983099 IVS983043:IVS983099 JFO983043:JFO983099 JPK983043:JPK983099 JZG983043:JZG983099 KJC983043:KJC983099 KSY983043:KSY983099 LCU983043:LCU983099 LMQ983043:LMQ983099 LWM983043:LWM983099 MGI983043:MGI983099 MQE983043:MQE983099 NAA983043:NAA983099 NJW983043:NJW983099 NTS983043:NTS983099 ODO983043:ODO983099 ONK983043:ONK983099 OXG983043:OXG983099 PHC983043:PHC983099 PQY983043:PQY983099 QAU983043:QAU983099 QKQ983043:QKQ983099 QUM983043:QUM983099 REI983043:REI983099 ROE983043:ROE983099 RYA983043:RYA983099 SHW983043:SHW983099 SRS983043:SRS983099 TBO983043:TBO983099 TLK983043:TLK983099 TVG983043:TVG983099 UFC983043:UFC983099 UOY983043:UOY983099 UYU983043:UYU983099 VIQ983043:VIQ983099 VSM983043:VSM983099 WCI983043:WCI983099 WME983043:WME983099 WWA983043:WWA983099 S61:S100 JO61:JO100 TK61:TK100 ADG61:ADG100 ANC61:ANC100 AWY61:AWY100 BGU61:BGU100 BQQ61:BQQ100 CAM61:CAM100 CKI61:CKI100 CUE61:CUE100 DEA61:DEA100 DNW61:DNW100 DXS61:DXS100 EHO61:EHO100 ERK61:ERK100 FBG61:FBG100 FLC61:FLC100 FUY61:FUY100 GEU61:GEU100 GOQ61:GOQ100 GYM61:GYM100 HII61:HII100 HSE61:HSE100 ICA61:ICA100 ILW61:ILW100 IVS61:IVS100 JFO61:JFO100 JPK61:JPK100 JZG61:JZG100 KJC61:KJC100 KSY61:KSY100 LCU61:LCU100 LMQ61:LMQ100 LWM61:LWM100 MGI61:MGI100 MQE61:MQE100 NAA61:NAA100 NJW61:NJW100 NTS61:NTS100 ODO61:ODO100 ONK61:ONK100 OXG61:OXG100 PHC61:PHC100 PQY61:PQY100 QAU61:QAU100 QKQ61:QKQ100 QUM61:QUM100 REI61:REI100 ROE61:ROE100 RYA61:RYA100 SHW61:SHW100 SRS61:SRS100 TBO61:TBO100 TLK61:TLK100 TVG61:TVG100 UFC61:UFC100 UOY61:UOY100 UYU61:UYU100 VIQ61:VIQ100 VSM61:VSM100 WCI61:WCI100 WME61:WME100 WWA61:WWA100 S65597:S65636 JO65597:JO65636 TK65597:TK65636 ADG65597:ADG65636 ANC65597:ANC65636 AWY65597:AWY65636 BGU65597:BGU65636 BQQ65597:BQQ65636 CAM65597:CAM65636 CKI65597:CKI65636 CUE65597:CUE65636 DEA65597:DEA65636 DNW65597:DNW65636 DXS65597:DXS65636 EHO65597:EHO65636 ERK65597:ERK65636 FBG65597:FBG65636 FLC65597:FLC65636 FUY65597:FUY65636 GEU65597:GEU65636 GOQ65597:GOQ65636 GYM65597:GYM65636 HII65597:HII65636 HSE65597:HSE65636 ICA65597:ICA65636 ILW65597:ILW65636 IVS65597:IVS65636 JFO65597:JFO65636 JPK65597:JPK65636 JZG65597:JZG65636 KJC65597:KJC65636 KSY65597:KSY65636 LCU65597:LCU65636 LMQ65597:LMQ65636 LWM65597:LWM65636 MGI65597:MGI65636 MQE65597:MQE65636 NAA65597:NAA65636 NJW65597:NJW65636 NTS65597:NTS65636 ODO65597:ODO65636 ONK65597:ONK65636 OXG65597:OXG65636 PHC65597:PHC65636 PQY65597:PQY65636 QAU65597:QAU65636 QKQ65597:QKQ65636 QUM65597:QUM65636 REI65597:REI65636 ROE65597:ROE65636 RYA65597:RYA65636 SHW65597:SHW65636 SRS65597:SRS65636 TBO65597:TBO65636 TLK65597:TLK65636 TVG65597:TVG65636 UFC65597:UFC65636 UOY65597:UOY65636 UYU65597:UYU65636 VIQ65597:VIQ65636 VSM65597:VSM65636 WCI65597:WCI65636 WME65597:WME65636 WWA65597:WWA65636 S131133:S131172 JO131133:JO131172 TK131133:TK131172 ADG131133:ADG131172 ANC131133:ANC131172 AWY131133:AWY131172 BGU131133:BGU131172 BQQ131133:BQQ131172 CAM131133:CAM131172 CKI131133:CKI131172 CUE131133:CUE131172 DEA131133:DEA131172 DNW131133:DNW131172 DXS131133:DXS131172 EHO131133:EHO131172 ERK131133:ERK131172 FBG131133:FBG131172 FLC131133:FLC131172 FUY131133:FUY131172 GEU131133:GEU131172 GOQ131133:GOQ131172 GYM131133:GYM131172 HII131133:HII131172 HSE131133:HSE131172 ICA131133:ICA131172 ILW131133:ILW131172 IVS131133:IVS131172 JFO131133:JFO131172 JPK131133:JPK131172 JZG131133:JZG131172 KJC131133:KJC131172 KSY131133:KSY131172 LCU131133:LCU131172 LMQ131133:LMQ131172 LWM131133:LWM131172 MGI131133:MGI131172 MQE131133:MQE131172 NAA131133:NAA131172 NJW131133:NJW131172 NTS131133:NTS131172 ODO131133:ODO131172 ONK131133:ONK131172 OXG131133:OXG131172 PHC131133:PHC131172 PQY131133:PQY131172 QAU131133:QAU131172 QKQ131133:QKQ131172 QUM131133:QUM131172 REI131133:REI131172 ROE131133:ROE131172 RYA131133:RYA131172 SHW131133:SHW131172 SRS131133:SRS131172 TBO131133:TBO131172 TLK131133:TLK131172 TVG131133:TVG131172 UFC131133:UFC131172 UOY131133:UOY131172 UYU131133:UYU131172 VIQ131133:VIQ131172 VSM131133:VSM131172 WCI131133:WCI131172 WME131133:WME131172 WWA131133:WWA131172 S196669:S196708 JO196669:JO196708 TK196669:TK196708 ADG196669:ADG196708 ANC196669:ANC196708 AWY196669:AWY196708 BGU196669:BGU196708 BQQ196669:BQQ196708 CAM196669:CAM196708 CKI196669:CKI196708 CUE196669:CUE196708 DEA196669:DEA196708 DNW196669:DNW196708 DXS196669:DXS196708 EHO196669:EHO196708 ERK196669:ERK196708 FBG196669:FBG196708 FLC196669:FLC196708 FUY196669:FUY196708 GEU196669:GEU196708 GOQ196669:GOQ196708 GYM196669:GYM196708 HII196669:HII196708 HSE196669:HSE196708 ICA196669:ICA196708 ILW196669:ILW196708 IVS196669:IVS196708 JFO196669:JFO196708 JPK196669:JPK196708 JZG196669:JZG196708 KJC196669:KJC196708 KSY196669:KSY196708 LCU196669:LCU196708 LMQ196669:LMQ196708 LWM196669:LWM196708 MGI196669:MGI196708 MQE196669:MQE196708 NAA196669:NAA196708 NJW196669:NJW196708 NTS196669:NTS196708 ODO196669:ODO196708 ONK196669:ONK196708 OXG196669:OXG196708 PHC196669:PHC196708 PQY196669:PQY196708 QAU196669:QAU196708 QKQ196669:QKQ196708 QUM196669:QUM196708 REI196669:REI196708 ROE196669:ROE196708 RYA196669:RYA196708 SHW196669:SHW196708 SRS196669:SRS196708 TBO196669:TBO196708 TLK196669:TLK196708 TVG196669:TVG196708 UFC196669:UFC196708 UOY196669:UOY196708 UYU196669:UYU196708 VIQ196669:VIQ196708 VSM196669:VSM196708 WCI196669:WCI196708 WME196669:WME196708 WWA196669:WWA196708 S262205:S262244 JO262205:JO262244 TK262205:TK262244 ADG262205:ADG262244 ANC262205:ANC262244 AWY262205:AWY262244 BGU262205:BGU262244 BQQ262205:BQQ262244 CAM262205:CAM262244 CKI262205:CKI262244 CUE262205:CUE262244 DEA262205:DEA262244 DNW262205:DNW262244 DXS262205:DXS262244 EHO262205:EHO262244 ERK262205:ERK262244 FBG262205:FBG262244 FLC262205:FLC262244 FUY262205:FUY262244 GEU262205:GEU262244 GOQ262205:GOQ262244 GYM262205:GYM262244 HII262205:HII262244 HSE262205:HSE262244 ICA262205:ICA262244 ILW262205:ILW262244 IVS262205:IVS262244 JFO262205:JFO262244 JPK262205:JPK262244 JZG262205:JZG262244 KJC262205:KJC262244 KSY262205:KSY262244 LCU262205:LCU262244 LMQ262205:LMQ262244 LWM262205:LWM262244 MGI262205:MGI262244 MQE262205:MQE262244 NAA262205:NAA262244 NJW262205:NJW262244 NTS262205:NTS262244 ODO262205:ODO262244 ONK262205:ONK262244 OXG262205:OXG262244 PHC262205:PHC262244 PQY262205:PQY262244 QAU262205:QAU262244 QKQ262205:QKQ262244 QUM262205:QUM262244 REI262205:REI262244 ROE262205:ROE262244 RYA262205:RYA262244 SHW262205:SHW262244 SRS262205:SRS262244 TBO262205:TBO262244 TLK262205:TLK262244 TVG262205:TVG262244 UFC262205:UFC262244 UOY262205:UOY262244 UYU262205:UYU262244 VIQ262205:VIQ262244 VSM262205:VSM262244 WCI262205:WCI262244 WME262205:WME262244 WWA262205:WWA262244 S327741:S327780 JO327741:JO327780 TK327741:TK327780 ADG327741:ADG327780 ANC327741:ANC327780 AWY327741:AWY327780 BGU327741:BGU327780 BQQ327741:BQQ327780 CAM327741:CAM327780 CKI327741:CKI327780 CUE327741:CUE327780 DEA327741:DEA327780 DNW327741:DNW327780 DXS327741:DXS327780 EHO327741:EHO327780 ERK327741:ERK327780 FBG327741:FBG327780 FLC327741:FLC327780 FUY327741:FUY327780 GEU327741:GEU327780 GOQ327741:GOQ327780 GYM327741:GYM327780 HII327741:HII327780 HSE327741:HSE327780 ICA327741:ICA327780 ILW327741:ILW327780 IVS327741:IVS327780 JFO327741:JFO327780 JPK327741:JPK327780 JZG327741:JZG327780 KJC327741:KJC327780 KSY327741:KSY327780 LCU327741:LCU327780 LMQ327741:LMQ327780 LWM327741:LWM327780 MGI327741:MGI327780 MQE327741:MQE327780 NAA327741:NAA327780 NJW327741:NJW327780 NTS327741:NTS327780 ODO327741:ODO327780 ONK327741:ONK327780 OXG327741:OXG327780 PHC327741:PHC327780 PQY327741:PQY327780 QAU327741:QAU327780 QKQ327741:QKQ327780 QUM327741:QUM327780 REI327741:REI327780 ROE327741:ROE327780 RYA327741:RYA327780 SHW327741:SHW327780 SRS327741:SRS327780 TBO327741:TBO327780 TLK327741:TLK327780 TVG327741:TVG327780 UFC327741:UFC327780 UOY327741:UOY327780 UYU327741:UYU327780 VIQ327741:VIQ327780 VSM327741:VSM327780 WCI327741:WCI327780 WME327741:WME327780 WWA327741:WWA327780 S393277:S393316 JO393277:JO393316 TK393277:TK393316 ADG393277:ADG393316 ANC393277:ANC393316 AWY393277:AWY393316 BGU393277:BGU393316 BQQ393277:BQQ393316 CAM393277:CAM393316 CKI393277:CKI393316 CUE393277:CUE393316 DEA393277:DEA393316 DNW393277:DNW393316 DXS393277:DXS393316 EHO393277:EHO393316 ERK393277:ERK393316 FBG393277:FBG393316 FLC393277:FLC393316 FUY393277:FUY393316 GEU393277:GEU393316 GOQ393277:GOQ393316 GYM393277:GYM393316 HII393277:HII393316 HSE393277:HSE393316 ICA393277:ICA393316 ILW393277:ILW393316 IVS393277:IVS393316 JFO393277:JFO393316 JPK393277:JPK393316 JZG393277:JZG393316 KJC393277:KJC393316 KSY393277:KSY393316 LCU393277:LCU393316 LMQ393277:LMQ393316 LWM393277:LWM393316 MGI393277:MGI393316 MQE393277:MQE393316 NAA393277:NAA393316 NJW393277:NJW393316 NTS393277:NTS393316 ODO393277:ODO393316 ONK393277:ONK393316 OXG393277:OXG393316 PHC393277:PHC393316 PQY393277:PQY393316 QAU393277:QAU393316 QKQ393277:QKQ393316 QUM393277:QUM393316 REI393277:REI393316 ROE393277:ROE393316 RYA393277:RYA393316 SHW393277:SHW393316 SRS393277:SRS393316 TBO393277:TBO393316 TLK393277:TLK393316 TVG393277:TVG393316 UFC393277:UFC393316 UOY393277:UOY393316 UYU393277:UYU393316 VIQ393277:VIQ393316 VSM393277:VSM393316 WCI393277:WCI393316 WME393277:WME393316 WWA393277:WWA393316 S458813:S458852 JO458813:JO458852 TK458813:TK458852 ADG458813:ADG458852 ANC458813:ANC458852 AWY458813:AWY458852 BGU458813:BGU458852 BQQ458813:BQQ458852 CAM458813:CAM458852 CKI458813:CKI458852 CUE458813:CUE458852 DEA458813:DEA458852 DNW458813:DNW458852 DXS458813:DXS458852 EHO458813:EHO458852 ERK458813:ERK458852 FBG458813:FBG458852 FLC458813:FLC458852 FUY458813:FUY458852 GEU458813:GEU458852 GOQ458813:GOQ458852 GYM458813:GYM458852 HII458813:HII458852 HSE458813:HSE458852 ICA458813:ICA458852 ILW458813:ILW458852 IVS458813:IVS458852 JFO458813:JFO458852 JPK458813:JPK458852 JZG458813:JZG458852 KJC458813:KJC458852 KSY458813:KSY458852 LCU458813:LCU458852 LMQ458813:LMQ458852 LWM458813:LWM458852 MGI458813:MGI458852 MQE458813:MQE458852 NAA458813:NAA458852 NJW458813:NJW458852 NTS458813:NTS458852 ODO458813:ODO458852 ONK458813:ONK458852 OXG458813:OXG458852 PHC458813:PHC458852 PQY458813:PQY458852 QAU458813:QAU458852 QKQ458813:QKQ458852 QUM458813:QUM458852 REI458813:REI458852 ROE458813:ROE458852 RYA458813:RYA458852 SHW458813:SHW458852 SRS458813:SRS458852 TBO458813:TBO458852 TLK458813:TLK458852 TVG458813:TVG458852 UFC458813:UFC458852 UOY458813:UOY458852 UYU458813:UYU458852 VIQ458813:VIQ458852 VSM458813:VSM458852 WCI458813:WCI458852 WME458813:WME458852 WWA458813:WWA458852 S524349:S524388 JO524349:JO524388 TK524349:TK524388 ADG524349:ADG524388 ANC524349:ANC524388 AWY524349:AWY524388 BGU524349:BGU524388 BQQ524349:BQQ524388 CAM524349:CAM524388 CKI524349:CKI524388 CUE524349:CUE524388 DEA524349:DEA524388 DNW524349:DNW524388 DXS524349:DXS524388 EHO524349:EHO524388 ERK524349:ERK524388 FBG524349:FBG524388 FLC524349:FLC524388 FUY524349:FUY524388 GEU524349:GEU524388 GOQ524349:GOQ524388 GYM524349:GYM524388 HII524349:HII524388 HSE524349:HSE524388 ICA524349:ICA524388 ILW524349:ILW524388 IVS524349:IVS524388 JFO524349:JFO524388 JPK524349:JPK524388 JZG524349:JZG524388 KJC524349:KJC524388 KSY524349:KSY524388 LCU524349:LCU524388 LMQ524349:LMQ524388 LWM524349:LWM524388 MGI524349:MGI524388 MQE524349:MQE524388 NAA524349:NAA524388 NJW524349:NJW524388 NTS524349:NTS524388 ODO524349:ODO524388 ONK524349:ONK524388 OXG524349:OXG524388 PHC524349:PHC524388 PQY524349:PQY524388 QAU524349:QAU524388 QKQ524349:QKQ524388 QUM524349:QUM524388 REI524349:REI524388 ROE524349:ROE524388 RYA524349:RYA524388 SHW524349:SHW524388 SRS524349:SRS524388 TBO524349:TBO524388 TLK524349:TLK524388 TVG524349:TVG524388 UFC524349:UFC524388 UOY524349:UOY524388 UYU524349:UYU524388 VIQ524349:VIQ524388 VSM524349:VSM524388 WCI524349:WCI524388 WME524349:WME524388 WWA524349:WWA524388 S589885:S589924 JO589885:JO589924 TK589885:TK589924 ADG589885:ADG589924 ANC589885:ANC589924 AWY589885:AWY589924 BGU589885:BGU589924 BQQ589885:BQQ589924 CAM589885:CAM589924 CKI589885:CKI589924 CUE589885:CUE589924 DEA589885:DEA589924 DNW589885:DNW589924 DXS589885:DXS589924 EHO589885:EHO589924 ERK589885:ERK589924 FBG589885:FBG589924 FLC589885:FLC589924 FUY589885:FUY589924 GEU589885:GEU589924 GOQ589885:GOQ589924 GYM589885:GYM589924 HII589885:HII589924 HSE589885:HSE589924 ICA589885:ICA589924 ILW589885:ILW589924 IVS589885:IVS589924 JFO589885:JFO589924 JPK589885:JPK589924 JZG589885:JZG589924 KJC589885:KJC589924 KSY589885:KSY589924 LCU589885:LCU589924 LMQ589885:LMQ589924 LWM589885:LWM589924 MGI589885:MGI589924 MQE589885:MQE589924 NAA589885:NAA589924 NJW589885:NJW589924 NTS589885:NTS589924 ODO589885:ODO589924 ONK589885:ONK589924 OXG589885:OXG589924 PHC589885:PHC589924 PQY589885:PQY589924 QAU589885:QAU589924 QKQ589885:QKQ589924 QUM589885:QUM589924 REI589885:REI589924 ROE589885:ROE589924 RYA589885:RYA589924 SHW589885:SHW589924 SRS589885:SRS589924 TBO589885:TBO589924 TLK589885:TLK589924 TVG589885:TVG589924 UFC589885:UFC589924 UOY589885:UOY589924 UYU589885:UYU589924 VIQ589885:VIQ589924 VSM589885:VSM589924 WCI589885:WCI589924 WME589885:WME589924 WWA589885:WWA589924 S655421:S655460 JO655421:JO655460 TK655421:TK655460 ADG655421:ADG655460 ANC655421:ANC655460 AWY655421:AWY655460 BGU655421:BGU655460 BQQ655421:BQQ655460 CAM655421:CAM655460 CKI655421:CKI655460 CUE655421:CUE655460 DEA655421:DEA655460 DNW655421:DNW655460 DXS655421:DXS655460 EHO655421:EHO655460 ERK655421:ERK655460 FBG655421:FBG655460 FLC655421:FLC655460 FUY655421:FUY655460 GEU655421:GEU655460 GOQ655421:GOQ655460 GYM655421:GYM655460 HII655421:HII655460 HSE655421:HSE655460 ICA655421:ICA655460 ILW655421:ILW655460 IVS655421:IVS655460 JFO655421:JFO655460 JPK655421:JPK655460 JZG655421:JZG655460 KJC655421:KJC655460 KSY655421:KSY655460 LCU655421:LCU655460 LMQ655421:LMQ655460 LWM655421:LWM655460 MGI655421:MGI655460 MQE655421:MQE655460 NAA655421:NAA655460 NJW655421:NJW655460 NTS655421:NTS655460 ODO655421:ODO655460 ONK655421:ONK655460 OXG655421:OXG655460 PHC655421:PHC655460 PQY655421:PQY655460 QAU655421:QAU655460 QKQ655421:QKQ655460 QUM655421:QUM655460 REI655421:REI655460 ROE655421:ROE655460 RYA655421:RYA655460 SHW655421:SHW655460 SRS655421:SRS655460 TBO655421:TBO655460 TLK655421:TLK655460 TVG655421:TVG655460 UFC655421:UFC655460 UOY655421:UOY655460 UYU655421:UYU655460 VIQ655421:VIQ655460 VSM655421:VSM655460 WCI655421:WCI655460 WME655421:WME655460 WWA655421:WWA655460 S720957:S720996 JO720957:JO720996 TK720957:TK720996 ADG720957:ADG720996 ANC720957:ANC720996 AWY720957:AWY720996 BGU720957:BGU720996 BQQ720957:BQQ720996 CAM720957:CAM720996 CKI720957:CKI720996 CUE720957:CUE720996 DEA720957:DEA720996 DNW720957:DNW720996 DXS720957:DXS720996 EHO720957:EHO720996 ERK720957:ERK720996 FBG720957:FBG720996 FLC720957:FLC720996 FUY720957:FUY720996 GEU720957:GEU720996 GOQ720957:GOQ720996 GYM720957:GYM720996 HII720957:HII720996 HSE720957:HSE720996 ICA720957:ICA720996 ILW720957:ILW720996 IVS720957:IVS720996 JFO720957:JFO720996 JPK720957:JPK720996 JZG720957:JZG720996 KJC720957:KJC720996 KSY720957:KSY720996 LCU720957:LCU720996 LMQ720957:LMQ720996 LWM720957:LWM720996 MGI720957:MGI720996 MQE720957:MQE720996 NAA720957:NAA720996 NJW720957:NJW720996 NTS720957:NTS720996 ODO720957:ODO720996 ONK720957:ONK720996 OXG720957:OXG720996 PHC720957:PHC720996 PQY720957:PQY720996 QAU720957:QAU720996 QKQ720957:QKQ720996 QUM720957:QUM720996 REI720957:REI720996 ROE720957:ROE720996 RYA720957:RYA720996 SHW720957:SHW720996 SRS720957:SRS720996 TBO720957:TBO720996 TLK720957:TLK720996 TVG720957:TVG720996 UFC720957:UFC720996 UOY720957:UOY720996 UYU720957:UYU720996 VIQ720957:VIQ720996 VSM720957:VSM720996 WCI720957:WCI720996 WME720957:WME720996 WWA720957:WWA720996 S786493:S786532 JO786493:JO786532 TK786493:TK786532 ADG786493:ADG786532 ANC786493:ANC786532 AWY786493:AWY786532 BGU786493:BGU786532 BQQ786493:BQQ786532 CAM786493:CAM786532 CKI786493:CKI786532 CUE786493:CUE786532 DEA786493:DEA786532 DNW786493:DNW786532 DXS786493:DXS786532 EHO786493:EHO786532 ERK786493:ERK786532 FBG786493:FBG786532 FLC786493:FLC786532 FUY786493:FUY786532 GEU786493:GEU786532 GOQ786493:GOQ786532 GYM786493:GYM786532 HII786493:HII786532 HSE786493:HSE786532 ICA786493:ICA786532 ILW786493:ILW786532 IVS786493:IVS786532 JFO786493:JFO786532 JPK786493:JPK786532 JZG786493:JZG786532 KJC786493:KJC786532 KSY786493:KSY786532 LCU786493:LCU786532 LMQ786493:LMQ786532 LWM786493:LWM786532 MGI786493:MGI786532 MQE786493:MQE786532 NAA786493:NAA786532 NJW786493:NJW786532 NTS786493:NTS786532 ODO786493:ODO786532 ONK786493:ONK786532 OXG786493:OXG786532 PHC786493:PHC786532 PQY786493:PQY786532 QAU786493:QAU786532 QKQ786493:QKQ786532 QUM786493:QUM786532 REI786493:REI786532 ROE786493:ROE786532 RYA786493:RYA786532 SHW786493:SHW786532 SRS786493:SRS786532 TBO786493:TBO786532 TLK786493:TLK786532 TVG786493:TVG786532 UFC786493:UFC786532 UOY786493:UOY786532 UYU786493:UYU786532 VIQ786493:VIQ786532 VSM786493:VSM786532 WCI786493:WCI786532 WME786493:WME786532 WWA786493:WWA786532 S852029:S852068 JO852029:JO852068 TK852029:TK852068 ADG852029:ADG852068 ANC852029:ANC852068 AWY852029:AWY852068 BGU852029:BGU852068 BQQ852029:BQQ852068 CAM852029:CAM852068 CKI852029:CKI852068 CUE852029:CUE852068 DEA852029:DEA852068 DNW852029:DNW852068 DXS852029:DXS852068 EHO852029:EHO852068 ERK852029:ERK852068 FBG852029:FBG852068 FLC852029:FLC852068 FUY852029:FUY852068 GEU852029:GEU852068 GOQ852029:GOQ852068 GYM852029:GYM852068 HII852029:HII852068 HSE852029:HSE852068 ICA852029:ICA852068 ILW852029:ILW852068 IVS852029:IVS852068 JFO852029:JFO852068 JPK852029:JPK852068 JZG852029:JZG852068 KJC852029:KJC852068 KSY852029:KSY852068 LCU852029:LCU852068 LMQ852029:LMQ852068 LWM852029:LWM852068 MGI852029:MGI852068 MQE852029:MQE852068 NAA852029:NAA852068 NJW852029:NJW852068 NTS852029:NTS852068 ODO852029:ODO852068 ONK852029:ONK852068 OXG852029:OXG852068 PHC852029:PHC852068 PQY852029:PQY852068 QAU852029:QAU852068 QKQ852029:QKQ852068 QUM852029:QUM852068 REI852029:REI852068 ROE852029:ROE852068 RYA852029:RYA852068 SHW852029:SHW852068 SRS852029:SRS852068 TBO852029:TBO852068 TLK852029:TLK852068 TVG852029:TVG852068 UFC852029:UFC852068 UOY852029:UOY852068 UYU852029:UYU852068 VIQ852029:VIQ852068 VSM852029:VSM852068 WCI852029:WCI852068 WME852029:WME852068 WWA852029:WWA852068 S917565:S917604 JO917565:JO917604 TK917565:TK917604 ADG917565:ADG917604 ANC917565:ANC917604 AWY917565:AWY917604 BGU917565:BGU917604 BQQ917565:BQQ917604 CAM917565:CAM917604 CKI917565:CKI917604 CUE917565:CUE917604 DEA917565:DEA917604 DNW917565:DNW917604 DXS917565:DXS917604 EHO917565:EHO917604 ERK917565:ERK917604 FBG917565:FBG917604 FLC917565:FLC917604 FUY917565:FUY917604 GEU917565:GEU917604 GOQ917565:GOQ917604 GYM917565:GYM917604 HII917565:HII917604 HSE917565:HSE917604 ICA917565:ICA917604 ILW917565:ILW917604 IVS917565:IVS917604 JFO917565:JFO917604 JPK917565:JPK917604 JZG917565:JZG917604 KJC917565:KJC917604 KSY917565:KSY917604 LCU917565:LCU917604 LMQ917565:LMQ917604 LWM917565:LWM917604 MGI917565:MGI917604 MQE917565:MQE917604 NAA917565:NAA917604 NJW917565:NJW917604 NTS917565:NTS917604 ODO917565:ODO917604 ONK917565:ONK917604 OXG917565:OXG917604 PHC917565:PHC917604 PQY917565:PQY917604 QAU917565:QAU917604 QKQ917565:QKQ917604 QUM917565:QUM917604 REI917565:REI917604 ROE917565:ROE917604 RYA917565:RYA917604 SHW917565:SHW917604 SRS917565:SRS917604 TBO917565:TBO917604 TLK917565:TLK917604 TVG917565:TVG917604 UFC917565:UFC917604 UOY917565:UOY917604 UYU917565:UYU917604 VIQ917565:VIQ917604 VSM917565:VSM917604 WCI917565:WCI917604 WME917565:WME917604 WWA917565:WWA917604 S983101:S983140 JO983101:JO983140 TK983101:TK983140 ADG983101:ADG983140 ANC983101:ANC983140 AWY983101:AWY983140 BGU983101:BGU983140 BQQ983101:BQQ983140 CAM983101:CAM983140 CKI983101:CKI983140 CUE983101:CUE983140 DEA983101:DEA983140 DNW983101:DNW983140 DXS983101:DXS983140 EHO983101:EHO983140 ERK983101:ERK983140 FBG983101:FBG983140 FLC983101:FLC983140 FUY983101:FUY983140 GEU983101:GEU983140 GOQ983101:GOQ983140 GYM983101:GYM983140 HII983101:HII983140 HSE983101:HSE983140 ICA983101:ICA983140 ILW983101:ILW983140 IVS983101:IVS983140 JFO983101:JFO983140 JPK983101:JPK983140 JZG983101:JZG983140 KJC983101:KJC983140 KSY983101:KSY983140 LCU983101:LCU983140 LMQ983101:LMQ983140 LWM983101:LWM983140 MGI983101:MGI983140 MQE983101:MQE983140 NAA983101:NAA983140 NJW983101:NJW983140 NTS983101:NTS983140 ODO983101:ODO983140 ONK983101:ONK983140 OXG983101:OXG983140 PHC983101:PHC983140 PQY983101:PQY983140 QAU983101:QAU983140 QKQ983101:QKQ983140 QUM983101:QUM983140 REI983101:REI983140 ROE983101:ROE983140 RYA983101:RYA983140 SHW983101:SHW983140 SRS983101:SRS983140 TBO983101:TBO983140 TLK983101:TLK983140 TVG983101:TVG983140 UFC983101:UFC983140 UOY983101:UOY983140 UYU983101:UYU983140 VIQ983101:VIQ983140 VSM983101:VSM983140 WCI983101:WCI983140 WME983101:WME983140 WWA983101:WWA983140">
      <formula1>1</formula1>
      <formula2>4</formula2>
    </dataValidation>
    <dataValidation type="whole" allowBlank="1" showInputMessage="1" showErrorMessage="1" errorTitle="検査機関記号" error="１～４の数値を入力してください" promptTitle="次の1～4の該当する数値を入力" prompt="【1】保健所、衛生研究所_x000a_【2】水道事業者_x000a_【3】水道法20条の登録検査機関_x000a_【4】その他" sqref="U3:U59 JQ3:JQ59 TM3:TM59 ADI3:ADI59 ANE3:ANE59 AXA3:AXA59 BGW3:BGW59 BQS3:BQS59 CAO3:CAO59 CKK3:CKK59 CUG3:CUG59 DEC3:DEC59 DNY3:DNY59 DXU3:DXU59 EHQ3:EHQ59 ERM3:ERM59 FBI3:FBI59 FLE3:FLE59 FVA3:FVA59 GEW3:GEW59 GOS3:GOS59 GYO3:GYO59 HIK3:HIK59 HSG3:HSG59 ICC3:ICC59 ILY3:ILY59 IVU3:IVU59 JFQ3:JFQ59 JPM3:JPM59 JZI3:JZI59 KJE3:KJE59 KTA3:KTA59 LCW3:LCW59 LMS3:LMS59 LWO3:LWO59 MGK3:MGK59 MQG3:MQG59 NAC3:NAC59 NJY3:NJY59 NTU3:NTU59 ODQ3:ODQ59 ONM3:ONM59 OXI3:OXI59 PHE3:PHE59 PRA3:PRA59 QAW3:QAW59 QKS3:QKS59 QUO3:QUO59 REK3:REK59 ROG3:ROG59 RYC3:RYC59 SHY3:SHY59 SRU3:SRU59 TBQ3:TBQ59 TLM3:TLM59 TVI3:TVI59 UFE3:UFE59 UPA3:UPA59 UYW3:UYW59 VIS3:VIS59 VSO3:VSO59 WCK3:WCK59 WMG3:WMG59 WWC3:WWC59 U65539:U65595 JQ65539:JQ65595 TM65539:TM65595 ADI65539:ADI65595 ANE65539:ANE65595 AXA65539:AXA65595 BGW65539:BGW65595 BQS65539:BQS65595 CAO65539:CAO65595 CKK65539:CKK65595 CUG65539:CUG65595 DEC65539:DEC65595 DNY65539:DNY65595 DXU65539:DXU65595 EHQ65539:EHQ65595 ERM65539:ERM65595 FBI65539:FBI65595 FLE65539:FLE65595 FVA65539:FVA65595 GEW65539:GEW65595 GOS65539:GOS65595 GYO65539:GYO65595 HIK65539:HIK65595 HSG65539:HSG65595 ICC65539:ICC65595 ILY65539:ILY65595 IVU65539:IVU65595 JFQ65539:JFQ65595 JPM65539:JPM65595 JZI65539:JZI65595 KJE65539:KJE65595 KTA65539:KTA65595 LCW65539:LCW65595 LMS65539:LMS65595 LWO65539:LWO65595 MGK65539:MGK65595 MQG65539:MQG65595 NAC65539:NAC65595 NJY65539:NJY65595 NTU65539:NTU65595 ODQ65539:ODQ65595 ONM65539:ONM65595 OXI65539:OXI65595 PHE65539:PHE65595 PRA65539:PRA65595 QAW65539:QAW65595 QKS65539:QKS65595 QUO65539:QUO65595 REK65539:REK65595 ROG65539:ROG65595 RYC65539:RYC65595 SHY65539:SHY65595 SRU65539:SRU65595 TBQ65539:TBQ65595 TLM65539:TLM65595 TVI65539:TVI65595 UFE65539:UFE65595 UPA65539:UPA65595 UYW65539:UYW65595 VIS65539:VIS65595 VSO65539:VSO65595 WCK65539:WCK65595 WMG65539:WMG65595 WWC65539:WWC65595 U131075:U131131 JQ131075:JQ131131 TM131075:TM131131 ADI131075:ADI131131 ANE131075:ANE131131 AXA131075:AXA131131 BGW131075:BGW131131 BQS131075:BQS131131 CAO131075:CAO131131 CKK131075:CKK131131 CUG131075:CUG131131 DEC131075:DEC131131 DNY131075:DNY131131 DXU131075:DXU131131 EHQ131075:EHQ131131 ERM131075:ERM131131 FBI131075:FBI131131 FLE131075:FLE131131 FVA131075:FVA131131 GEW131075:GEW131131 GOS131075:GOS131131 GYO131075:GYO131131 HIK131075:HIK131131 HSG131075:HSG131131 ICC131075:ICC131131 ILY131075:ILY131131 IVU131075:IVU131131 JFQ131075:JFQ131131 JPM131075:JPM131131 JZI131075:JZI131131 KJE131075:KJE131131 KTA131075:KTA131131 LCW131075:LCW131131 LMS131075:LMS131131 LWO131075:LWO131131 MGK131075:MGK131131 MQG131075:MQG131131 NAC131075:NAC131131 NJY131075:NJY131131 NTU131075:NTU131131 ODQ131075:ODQ131131 ONM131075:ONM131131 OXI131075:OXI131131 PHE131075:PHE131131 PRA131075:PRA131131 QAW131075:QAW131131 QKS131075:QKS131131 QUO131075:QUO131131 REK131075:REK131131 ROG131075:ROG131131 RYC131075:RYC131131 SHY131075:SHY131131 SRU131075:SRU131131 TBQ131075:TBQ131131 TLM131075:TLM131131 TVI131075:TVI131131 UFE131075:UFE131131 UPA131075:UPA131131 UYW131075:UYW131131 VIS131075:VIS131131 VSO131075:VSO131131 WCK131075:WCK131131 WMG131075:WMG131131 WWC131075:WWC131131 U196611:U196667 JQ196611:JQ196667 TM196611:TM196667 ADI196611:ADI196667 ANE196611:ANE196667 AXA196611:AXA196667 BGW196611:BGW196667 BQS196611:BQS196667 CAO196611:CAO196667 CKK196611:CKK196667 CUG196611:CUG196667 DEC196611:DEC196667 DNY196611:DNY196667 DXU196611:DXU196667 EHQ196611:EHQ196667 ERM196611:ERM196667 FBI196611:FBI196667 FLE196611:FLE196667 FVA196611:FVA196667 GEW196611:GEW196667 GOS196611:GOS196667 GYO196611:GYO196667 HIK196611:HIK196667 HSG196611:HSG196667 ICC196611:ICC196667 ILY196611:ILY196667 IVU196611:IVU196667 JFQ196611:JFQ196667 JPM196611:JPM196667 JZI196611:JZI196667 KJE196611:KJE196667 KTA196611:KTA196667 LCW196611:LCW196667 LMS196611:LMS196667 LWO196611:LWO196667 MGK196611:MGK196667 MQG196611:MQG196667 NAC196611:NAC196667 NJY196611:NJY196667 NTU196611:NTU196667 ODQ196611:ODQ196667 ONM196611:ONM196667 OXI196611:OXI196667 PHE196611:PHE196667 PRA196611:PRA196667 QAW196611:QAW196667 QKS196611:QKS196667 QUO196611:QUO196667 REK196611:REK196667 ROG196611:ROG196667 RYC196611:RYC196667 SHY196611:SHY196667 SRU196611:SRU196667 TBQ196611:TBQ196667 TLM196611:TLM196667 TVI196611:TVI196667 UFE196611:UFE196667 UPA196611:UPA196667 UYW196611:UYW196667 VIS196611:VIS196667 VSO196611:VSO196667 WCK196611:WCK196667 WMG196611:WMG196667 WWC196611:WWC196667 U262147:U262203 JQ262147:JQ262203 TM262147:TM262203 ADI262147:ADI262203 ANE262147:ANE262203 AXA262147:AXA262203 BGW262147:BGW262203 BQS262147:BQS262203 CAO262147:CAO262203 CKK262147:CKK262203 CUG262147:CUG262203 DEC262147:DEC262203 DNY262147:DNY262203 DXU262147:DXU262203 EHQ262147:EHQ262203 ERM262147:ERM262203 FBI262147:FBI262203 FLE262147:FLE262203 FVA262147:FVA262203 GEW262147:GEW262203 GOS262147:GOS262203 GYO262147:GYO262203 HIK262147:HIK262203 HSG262147:HSG262203 ICC262147:ICC262203 ILY262147:ILY262203 IVU262147:IVU262203 JFQ262147:JFQ262203 JPM262147:JPM262203 JZI262147:JZI262203 KJE262147:KJE262203 KTA262147:KTA262203 LCW262147:LCW262203 LMS262147:LMS262203 LWO262147:LWO262203 MGK262147:MGK262203 MQG262147:MQG262203 NAC262147:NAC262203 NJY262147:NJY262203 NTU262147:NTU262203 ODQ262147:ODQ262203 ONM262147:ONM262203 OXI262147:OXI262203 PHE262147:PHE262203 PRA262147:PRA262203 QAW262147:QAW262203 QKS262147:QKS262203 QUO262147:QUO262203 REK262147:REK262203 ROG262147:ROG262203 RYC262147:RYC262203 SHY262147:SHY262203 SRU262147:SRU262203 TBQ262147:TBQ262203 TLM262147:TLM262203 TVI262147:TVI262203 UFE262147:UFE262203 UPA262147:UPA262203 UYW262147:UYW262203 VIS262147:VIS262203 VSO262147:VSO262203 WCK262147:WCK262203 WMG262147:WMG262203 WWC262147:WWC262203 U327683:U327739 JQ327683:JQ327739 TM327683:TM327739 ADI327683:ADI327739 ANE327683:ANE327739 AXA327683:AXA327739 BGW327683:BGW327739 BQS327683:BQS327739 CAO327683:CAO327739 CKK327683:CKK327739 CUG327683:CUG327739 DEC327683:DEC327739 DNY327683:DNY327739 DXU327683:DXU327739 EHQ327683:EHQ327739 ERM327683:ERM327739 FBI327683:FBI327739 FLE327683:FLE327739 FVA327683:FVA327739 GEW327683:GEW327739 GOS327683:GOS327739 GYO327683:GYO327739 HIK327683:HIK327739 HSG327683:HSG327739 ICC327683:ICC327739 ILY327683:ILY327739 IVU327683:IVU327739 JFQ327683:JFQ327739 JPM327683:JPM327739 JZI327683:JZI327739 KJE327683:KJE327739 KTA327683:KTA327739 LCW327683:LCW327739 LMS327683:LMS327739 LWO327683:LWO327739 MGK327683:MGK327739 MQG327683:MQG327739 NAC327683:NAC327739 NJY327683:NJY327739 NTU327683:NTU327739 ODQ327683:ODQ327739 ONM327683:ONM327739 OXI327683:OXI327739 PHE327683:PHE327739 PRA327683:PRA327739 QAW327683:QAW327739 QKS327683:QKS327739 QUO327683:QUO327739 REK327683:REK327739 ROG327683:ROG327739 RYC327683:RYC327739 SHY327683:SHY327739 SRU327683:SRU327739 TBQ327683:TBQ327739 TLM327683:TLM327739 TVI327683:TVI327739 UFE327683:UFE327739 UPA327683:UPA327739 UYW327683:UYW327739 VIS327683:VIS327739 VSO327683:VSO327739 WCK327683:WCK327739 WMG327683:WMG327739 WWC327683:WWC327739 U393219:U393275 JQ393219:JQ393275 TM393219:TM393275 ADI393219:ADI393275 ANE393219:ANE393275 AXA393219:AXA393275 BGW393219:BGW393275 BQS393219:BQS393275 CAO393219:CAO393275 CKK393219:CKK393275 CUG393219:CUG393275 DEC393219:DEC393275 DNY393219:DNY393275 DXU393219:DXU393275 EHQ393219:EHQ393275 ERM393219:ERM393275 FBI393219:FBI393275 FLE393219:FLE393275 FVA393219:FVA393275 GEW393219:GEW393275 GOS393219:GOS393275 GYO393219:GYO393275 HIK393219:HIK393275 HSG393219:HSG393275 ICC393219:ICC393275 ILY393219:ILY393275 IVU393219:IVU393275 JFQ393219:JFQ393275 JPM393219:JPM393275 JZI393219:JZI393275 KJE393219:KJE393275 KTA393219:KTA393275 LCW393219:LCW393275 LMS393219:LMS393275 LWO393219:LWO393275 MGK393219:MGK393275 MQG393219:MQG393275 NAC393219:NAC393275 NJY393219:NJY393275 NTU393219:NTU393275 ODQ393219:ODQ393275 ONM393219:ONM393275 OXI393219:OXI393275 PHE393219:PHE393275 PRA393219:PRA393275 QAW393219:QAW393275 QKS393219:QKS393275 QUO393219:QUO393275 REK393219:REK393275 ROG393219:ROG393275 RYC393219:RYC393275 SHY393219:SHY393275 SRU393219:SRU393275 TBQ393219:TBQ393275 TLM393219:TLM393275 TVI393219:TVI393275 UFE393219:UFE393275 UPA393219:UPA393275 UYW393219:UYW393275 VIS393219:VIS393275 VSO393219:VSO393275 WCK393219:WCK393275 WMG393219:WMG393275 WWC393219:WWC393275 U458755:U458811 JQ458755:JQ458811 TM458755:TM458811 ADI458755:ADI458811 ANE458755:ANE458811 AXA458755:AXA458811 BGW458755:BGW458811 BQS458755:BQS458811 CAO458755:CAO458811 CKK458755:CKK458811 CUG458755:CUG458811 DEC458755:DEC458811 DNY458755:DNY458811 DXU458755:DXU458811 EHQ458755:EHQ458811 ERM458755:ERM458811 FBI458755:FBI458811 FLE458755:FLE458811 FVA458755:FVA458811 GEW458755:GEW458811 GOS458755:GOS458811 GYO458755:GYO458811 HIK458755:HIK458811 HSG458755:HSG458811 ICC458755:ICC458811 ILY458755:ILY458811 IVU458755:IVU458811 JFQ458755:JFQ458811 JPM458755:JPM458811 JZI458755:JZI458811 KJE458755:KJE458811 KTA458755:KTA458811 LCW458755:LCW458811 LMS458755:LMS458811 LWO458755:LWO458811 MGK458755:MGK458811 MQG458755:MQG458811 NAC458755:NAC458811 NJY458755:NJY458811 NTU458755:NTU458811 ODQ458755:ODQ458811 ONM458755:ONM458811 OXI458755:OXI458811 PHE458755:PHE458811 PRA458755:PRA458811 QAW458755:QAW458811 QKS458755:QKS458811 QUO458755:QUO458811 REK458755:REK458811 ROG458755:ROG458811 RYC458755:RYC458811 SHY458755:SHY458811 SRU458755:SRU458811 TBQ458755:TBQ458811 TLM458755:TLM458811 TVI458755:TVI458811 UFE458755:UFE458811 UPA458755:UPA458811 UYW458755:UYW458811 VIS458755:VIS458811 VSO458755:VSO458811 WCK458755:WCK458811 WMG458755:WMG458811 WWC458755:WWC458811 U524291:U524347 JQ524291:JQ524347 TM524291:TM524347 ADI524291:ADI524347 ANE524291:ANE524347 AXA524291:AXA524347 BGW524291:BGW524347 BQS524291:BQS524347 CAO524291:CAO524347 CKK524291:CKK524347 CUG524291:CUG524347 DEC524291:DEC524347 DNY524291:DNY524347 DXU524291:DXU524347 EHQ524291:EHQ524347 ERM524291:ERM524347 FBI524291:FBI524347 FLE524291:FLE524347 FVA524291:FVA524347 GEW524291:GEW524347 GOS524291:GOS524347 GYO524291:GYO524347 HIK524291:HIK524347 HSG524291:HSG524347 ICC524291:ICC524347 ILY524291:ILY524347 IVU524291:IVU524347 JFQ524291:JFQ524347 JPM524291:JPM524347 JZI524291:JZI524347 KJE524291:KJE524347 KTA524291:KTA524347 LCW524291:LCW524347 LMS524291:LMS524347 LWO524291:LWO524347 MGK524291:MGK524347 MQG524291:MQG524347 NAC524291:NAC524347 NJY524291:NJY524347 NTU524291:NTU524347 ODQ524291:ODQ524347 ONM524291:ONM524347 OXI524291:OXI524347 PHE524291:PHE524347 PRA524291:PRA524347 QAW524291:QAW524347 QKS524291:QKS524347 QUO524291:QUO524347 REK524291:REK524347 ROG524291:ROG524347 RYC524291:RYC524347 SHY524291:SHY524347 SRU524291:SRU524347 TBQ524291:TBQ524347 TLM524291:TLM524347 TVI524291:TVI524347 UFE524291:UFE524347 UPA524291:UPA524347 UYW524291:UYW524347 VIS524291:VIS524347 VSO524291:VSO524347 WCK524291:WCK524347 WMG524291:WMG524347 WWC524291:WWC524347 U589827:U589883 JQ589827:JQ589883 TM589827:TM589883 ADI589827:ADI589883 ANE589827:ANE589883 AXA589827:AXA589883 BGW589827:BGW589883 BQS589827:BQS589883 CAO589827:CAO589883 CKK589827:CKK589883 CUG589827:CUG589883 DEC589827:DEC589883 DNY589827:DNY589883 DXU589827:DXU589883 EHQ589827:EHQ589883 ERM589827:ERM589883 FBI589827:FBI589883 FLE589827:FLE589883 FVA589827:FVA589883 GEW589827:GEW589883 GOS589827:GOS589883 GYO589827:GYO589883 HIK589827:HIK589883 HSG589827:HSG589883 ICC589827:ICC589883 ILY589827:ILY589883 IVU589827:IVU589883 JFQ589827:JFQ589883 JPM589827:JPM589883 JZI589827:JZI589883 KJE589827:KJE589883 KTA589827:KTA589883 LCW589827:LCW589883 LMS589827:LMS589883 LWO589827:LWO589883 MGK589827:MGK589883 MQG589827:MQG589883 NAC589827:NAC589883 NJY589827:NJY589883 NTU589827:NTU589883 ODQ589827:ODQ589883 ONM589827:ONM589883 OXI589827:OXI589883 PHE589827:PHE589883 PRA589827:PRA589883 QAW589827:QAW589883 QKS589827:QKS589883 QUO589827:QUO589883 REK589827:REK589883 ROG589827:ROG589883 RYC589827:RYC589883 SHY589827:SHY589883 SRU589827:SRU589883 TBQ589827:TBQ589883 TLM589827:TLM589883 TVI589827:TVI589883 UFE589827:UFE589883 UPA589827:UPA589883 UYW589827:UYW589883 VIS589827:VIS589883 VSO589827:VSO589883 WCK589827:WCK589883 WMG589827:WMG589883 WWC589827:WWC589883 U655363:U655419 JQ655363:JQ655419 TM655363:TM655419 ADI655363:ADI655419 ANE655363:ANE655419 AXA655363:AXA655419 BGW655363:BGW655419 BQS655363:BQS655419 CAO655363:CAO655419 CKK655363:CKK655419 CUG655363:CUG655419 DEC655363:DEC655419 DNY655363:DNY655419 DXU655363:DXU655419 EHQ655363:EHQ655419 ERM655363:ERM655419 FBI655363:FBI655419 FLE655363:FLE655419 FVA655363:FVA655419 GEW655363:GEW655419 GOS655363:GOS655419 GYO655363:GYO655419 HIK655363:HIK655419 HSG655363:HSG655419 ICC655363:ICC655419 ILY655363:ILY655419 IVU655363:IVU655419 JFQ655363:JFQ655419 JPM655363:JPM655419 JZI655363:JZI655419 KJE655363:KJE655419 KTA655363:KTA655419 LCW655363:LCW655419 LMS655363:LMS655419 LWO655363:LWO655419 MGK655363:MGK655419 MQG655363:MQG655419 NAC655363:NAC655419 NJY655363:NJY655419 NTU655363:NTU655419 ODQ655363:ODQ655419 ONM655363:ONM655419 OXI655363:OXI655419 PHE655363:PHE655419 PRA655363:PRA655419 QAW655363:QAW655419 QKS655363:QKS655419 QUO655363:QUO655419 REK655363:REK655419 ROG655363:ROG655419 RYC655363:RYC655419 SHY655363:SHY655419 SRU655363:SRU655419 TBQ655363:TBQ655419 TLM655363:TLM655419 TVI655363:TVI655419 UFE655363:UFE655419 UPA655363:UPA655419 UYW655363:UYW655419 VIS655363:VIS655419 VSO655363:VSO655419 WCK655363:WCK655419 WMG655363:WMG655419 WWC655363:WWC655419 U720899:U720955 JQ720899:JQ720955 TM720899:TM720955 ADI720899:ADI720955 ANE720899:ANE720955 AXA720899:AXA720955 BGW720899:BGW720955 BQS720899:BQS720955 CAO720899:CAO720955 CKK720899:CKK720955 CUG720899:CUG720955 DEC720899:DEC720955 DNY720899:DNY720955 DXU720899:DXU720955 EHQ720899:EHQ720955 ERM720899:ERM720955 FBI720899:FBI720955 FLE720899:FLE720955 FVA720899:FVA720955 GEW720899:GEW720955 GOS720899:GOS720955 GYO720899:GYO720955 HIK720899:HIK720955 HSG720899:HSG720955 ICC720899:ICC720955 ILY720899:ILY720955 IVU720899:IVU720955 JFQ720899:JFQ720955 JPM720899:JPM720955 JZI720899:JZI720955 KJE720899:KJE720955 KTA720899:KTA720955 LCW720899:LCW720955 LMS720899:LMS720955 LWO720899:LWO720955 MGK720899:MGK720955 MQG720899:MQG720955 NAC720899:NAC720955 NJY720899:NJY720955 NTU720899:NTU720955 ODQ720899:ODQ720955 ONM720899:ONM720955 OXI720899:OXI720955 PHE720899:PHE720955 PRA720899:PRA720955 QAW720899:QAW720955 QKS720899:QKS720955 QUO720899:QUO720955 REK720899:REK720955 ROG720899:ROG720955 RYC720899:RYC720955 SHY720899:SHY720955 SRU720899:SRU720955 TBQ720899:TBQ720955 TLM720899:TLM720955 TVI720899:TVI720955 UFE720899:UFE720955 UPA720899:UPA720955 UYW720899:UYW720955 VIS720899:VIS720955 VSO720899:VSO720955 WCK720899:WCK720955 WMG720899:WMG720955 WWC720899:WWC720955 U786435:U786491 JQ786435:JQ786491 TM786435:TM786491 ADI786435:ADI786491 ANE786435:ANE786491 AXA786435:AXA786491 BGW786435:BGW786491 BQS786435:BQS786491 CAO786435:CAO786491 CKK786435:CKK786491 CUG786435:CUG786491 DEC786435:DEC786491 DNY786435:DNY786491 DXU786435:DXU786491 EHQ786435:EHQ786491 ERM786435:ERM786491 FBI786435:FBI786491 FLE786435:FLE786491 FVA786435:FVA786491 GEW786435:GEW786491 GOS786435:GOS786491 GYO786435:GYO786491 HIK786435:HIK786491 HSG786435:HSG786491 ICC786435:ICC786491 ILY786435:ILY786491 IVU786435:IVU786491 JFQ786435:JFQ786491 JPM786435:JPM786491 JZI786435:JZI786491 KJE786435:KJE786491 KTA786435:KTA786491 LCW786435:LCW786491 LMS786435:LMS786491 LWO786435:LWO786491 MGK786435:MGK786491 MQG786435:MQG786491 NAC786435:NAC786491 NJY786435:NJY786491 NTU786435:NTU786491 ODQ786435:ODQ786491 ONM786435:ONM786491 OXI786435:OXI786491 PHE786435:PHE786491 PRA786435:PRA786491 QAW786435:QAW786491 QKS786435:QKS786491 QUO786435:QUO786491 REK786435:REK786491 ROG786435:ROG786491 RYC786435:RYC786491 SHY786435:SHY786491 SRU786435:SRU786491 TBQ786435:TBQ786491 TLM786435:TLM786491 TVI786435:TVI786491 UFE786435:UFE786491 UPA786435:UPA786491 UYW786435:UYW786491 VIS786435:VIS786491 VSO786435:VSO786491 WCK786435:WCK786491 WMG786435:WMG786491 WWC786435:WWC786491 U851971:U852027 JQ851971:JQ852027 TM851971:TM852027 ADI851971:ADI852027 ANE851971:ANE852027 AXA851971:AXA852027 BGW851971:BGW852027 BQS851971:BQS852027 CAO851971:CAO852027 CKK851971:CKK852027 CUG851971:CUG852027 DEC851971:DEC852027 DNY851971:DNY852027 DXU851971:DXU852027 EHQ851971:EHQ852027 ERM851971:ERM852027 FBI851971:FBI852027 FLE851971:FLE852027 FVA851971:FVA852027 GEW851971:GEW852027 GOS851971:GOS852027 GYO851971:GYO852027 HIK851971:HIK852027 HSG851971:HSG852027 ICC851971:ICC852027 ILY851971:ILY852027 IVU851971:IVU852027 JFQ851971:JFQ852027 JPM851971:JPM852027 JZI851971:JZI852027 KJE851971:KJE852027 KTA851971:KTA852027 LCW851971:LCW852027 LMS851971:LMS852027 LWO851971:LWO852027 MGK851971:MGK852027 MQG851971:MQG852027 NAC851971:NAC852027 NJY851971:NJY852027 NTU851971:NTU852027 ODQ851971:ODQ852027 ONM851971:ONM852027 OXI851971:OXI852027 PHE851971:PHE852027 PRA851971:PRA852027 QAW851971:QAW852027 QKS851971:QKS852027 QUO851971:QUO852027 REK851971:REK852027 ROG851971:ROG852027 RYC851971:RYC852027 SHY851971:SHY852027 SRU851971:SRU852027 TBQ851971:TBQ852027 TLM851971:TLM852027 TVI851971:TVI852027 UFE851971:UFE852027 UPA851971:UPA852027 UYW851971:UYW852027 VIS851971:VIS852027 VSO851971:VSO852027 WCK851971:WCK852027 WMG851971:WMG852027 WWC851971:WWC852027 U917507:U917563 JQ917507:JQ917563 TM917507:TM917563 ADI917507:ADI917563 ANE917507:ANE917563 AXA917507:AXA917563 BGW917507:BGW917563 BQS917507:BQS917563 CAO917507:CAO917563 CKK917507:CKK917563 CUG917507:CUG917563 DEC917507:DEC917563 DNY917507:DNY917563 DXU917507:DXU917563 EHQ917507:EHQ917563 ERM917507:ERM917563 FBI917507:FBI917563 FLE917507:FLE917563 FVA917507:FVA917563 GEW917507:GEW917563 GOS917507:GOS917563 GYO917507:GYO917563 HIK917507:HIK917563 HSG917507:HSG917563 ICC917507:ICC917563 ILY917507:ILY917563 IVU917507:IVU917563 JFQ917507:JFQ917563 JPM917507:JPM917563 JZI917507:JZI917563 KJE917507:KJE917563 KTA917507:KTA917563 LCW917507:LCW917563 LMS917507:LMS917563 LWO917507:LWO917563 MGK917507:MGK917563 MQG917507:MQG917563 NAC917507:NAC917563 NJY917507:NJY917563 NTU917507:NTU917563 ODQ917507:ODQ917563 ONM917507:ONM917563 OXI917507:OXI917563 PHE917507:PHE917563 PRA917507:PRA917563 QAW917507:QAW917563 QKS917507:QKS917563 QUO917507:QUO917563 REK917507:REK917563 ROG917507:ROG917563 RYC917507:RYC917563 SHY917507:SHY917563 SRU917507:SRU917563 TBQ917507:TBQ917563 TLM917507:TLM917563 TVI917507:TVI917563 UFE917507:UFE917563 UPA917507:UPA917563 UYW917507:UYW917563 VIS917507:VIS917563 VSO917507:VSO917563 WCK917507:WCK917563 WMG917507:WMG917563 WWC917507:WWC917563 U983043:U983099 JQ983043:JQ983099 TM983043:TM983099 ADI983043:ADI983099 ANE983043:ANE983099 AXA983043:AXA983099 BGW983043:BGW983099 BQS983043:BQS983099 CAO983043:CAO983099 CKK983043:CKK983099 CUG983043:CUG983099 DEC983043:DEC983099 DNY983043:DNY983099 DXU983043:DXU983099 EHQ983043:EHQ983099 ERM983043:ERM983099 FBI983043:FBI983099 FLE983043:FLE983099 FVA983043:FVA983099 GEW983043:GEW983099 GOS983043:GOS983099 GYO983043:GYO983099 HIK983043:HIK983099 HSG983043:HSG983099 ICC983043:ICC983099 ILY983043:ILY983099 IVU983043:IVU983099 JFQ983043:JFQ983099 JPM983043:JPM983099 JZI983043:JZI983099 KJE983043:KJE983099 KTA983043:KTA983099 LCW983043:LCW983099 LMS983043:LMS983099 LWO983043:LWO983099 MGK983043:MGK983099 MQG983043:MQG983099 NAC983043:NAC983099 NJY983043:NJY983099 NTU983043:NTU983099 ODQ983043:ODQ983099 ONM983043:ONM983099 OXI983043:OXI983099 PHE983043:PHE983099 PRA983043:PRA983099 QAW983043:QAW983099 QKS983043:QKS983099 QUO983043:QUO983099 REK983043:REK983099 ROG983043:ROG983099 RYC983043:RYC983099 SHY983043:SHY983099 SRU983043:SRU983099 TBQ983043:TBQ983099 TLM983043:TLM983099 TVI983043:TVI983099 UFE983043:UFE983099 UPA983043:UPA983099 UYW983043:UYW983099 VIS983043:VIS983099 VSO983043:VSO983099 WCK983043:WCK983099 WMG983043:WMG983099 WWC983043:WWC983099 U61:U100 JQ61:JQ100 TM61:TM100 ADI61:ADI100 ANE61:ANE100 AXA61:AXA100 BGW61:BGW100 BQS61:BQS100 CAO61:CAO100 CKK61:CKK100 CUG61:CUG100 DEC61:DEC100 DNY61:DNY100 DXU61:DXU100 EHQ61:EHQ100 ERM61:ERM100 FBI61:FBI100 FLE61:FLE100 FVA61:FVA100 GEW61:GEW100 GOS61:GOS100 GYO61:GYO100 HIK61:HIK100 HSG61:HSG100 ICC61:ICC100 ILY61:ILY100 IVU61:IVU100 JFQ61:JFQ100 JPM61:JPM100 JZI61:JZI100 KJE61:KJE100 KTA61:KTA100 LCW61:LCW100 LMS61:LMS100 LWO61:LWO100 MGK61:MGK100 MQG61:MQG100 NAC61:NAC100 NJY61:NJY100 NTU61:NTU100 ODQ61:ODQ100 ONM61:ONM100 OXI61:OXI100 PHE61:PHE100 PRA61:PRA100 QAW61:QAW100 QKS61:QKS100 QUO61:QUO100 REK61:REK100 ROG61:ROG100 RYC61:RYC100 SHY61:SHY100 SRU61:SRU100 TBQ61:TBQ100 TLM61:TLM100 TVI61:TVI100 UFE61:UFE100 UPA61:UPA100 UYW61:UYW100 VIS61:VIS100 VSO61:VSO100 WCK61:WCK100 WMG61:WMG100 WWC61:WWC100 U65597:U65636 JQ65597:JQ65636 TM65597:TM65636 ADI65597:ADI65636 ANE65597:ANE65636 AXA65597:AXA65636 BGW65597:BGW65636 BQS65597:BQS65636 CAO65597:CAO65636 CKK65597:CKK65636 CUG65597:CUG65636 DEC65597:DEC65636 DNY65597:DNY65636 DXU65597:DXU65636 EHQ65597:EHQ65636 ERM65597:ERM65636 FBI65597:FBI65636 FLE65597:FLE65636 FVA65597:FVA65636 GEW65597:GEW65636 GOS65597:GOS65636 GYO65597:GYO65636 HIK65597:HIK65636 HSG65597:HSG65636 ICC65597:ICC65636 ILY65597:ILY65636 IVU65597:IVU65636 JFQ65597:JFQ65636 JPM65597:JPM65636 JZI65597:JZI65636 KJE65597:KJE65636 KTA65597:KTA65636 LCW65597:LCW65636 LMS65597:LMS65636 LWO65597:LWO65636 MGK65597:MGK65636 MQG65597:MQG65636 NAC65597:NAC65636 NJY65597:NJY65636 NTU65597:NTU65636 ODQ65597:ODQ65636 ONM65597:ONM65636 OXI65597:OXI65636 PHE65597:PHE65636 PRA65597:PRA65636 QAW65597:QAW65636 QKS65597:QKS65636 QUO65597:QUO65636 REK65597:REK65636 ROG65597:ROG65636 RYC65597:RYC65636 SHY65597:SHY65636 SRU65597:SRU65636 TBQ65597:TBQ65636 TLM65597:TLM65636 TVI65597:TVI65636 UFE65597:UFE65636 UPA65597:UPA65636 UYW65597:UYW65636 VIS65597:VIS65636 VSO65597:VSO65636 WCK65597:WCK65636 WMG65597:WMG65636 WWC65597:WWC65636 U131133:U131172 JQ131133:JQ131172 TM131133:TM131172 ADI131133:ADI131172 ANE131133:ANE131172 AXA131133:AXA131172 BGW131133:BGW131172 BQS131133:BQS131172 CAO131133:CAO131172 CKK131133:CKK131172 CUG131133:CUG131172 DEC131133:DEC131172 DNY131133:DNY131172 DXU131133:DXU131172 EHQ131133:EHQ131172 ERM131133:ERM131172 FBI131133:FBI131172 FLE131133:FLE131172 FVA131133:FVA131172 GEW131133:GEW131172 GOS131133:GOS131172 GYO131133:GYO131172 HIK131133:HIK131172 HSG131133:HSG131172 ICC131133:ICC131172 ILY131133:ILY131172 IVU131133:IVU131172 JFQ131133:JFQ131172 JPM131133:JPM131172 JZI131133:JZI131172 KJE131133:KJE131172 KTA131133:KTA131172 LCW131133:LCW131172 LMS131133:LMS131172 LWO131133:LWO131172 MGK131133:MGK131172 MQG131133:MQG131172 NAC131133:NAC131172 NJY131133:NJY131172 NTU131133:NTU131172 ODQ131133:ODQ131172 ONM131133:ONM131172 OXI131133:OXI131172 PHE131133:PHE131172 PRA131133:PRA131172 QAW131133:QAW131172 QKS131133:QKS131172 QUO131133:QUO131172 REK131133:REK131172 ROG131133:ROG131172 RYC131133:RYC131172 SHY131133:SHY131172 SRU131133:SRU131172 TBQ131133:TBQ131172 TLM131133:TLM131172 TVI131133:TVI131172 UFE131133:UFE131172 UPA131133:UPA131172 UYW131133:UYW131172 VIS131133:VIS131172 VSO131133:VSO131172 WCK131133:WCK131172 WMG131133:WMG131172 WWC131133:WWC131172 U196669:U196708 JQ196669:JQ196708 TM196669:TM196708 ADI196669:ADI196708 ANE196669:ANE196708 AXA196669:AXA196708 BGW196669:BGW196708 BQS196669:BQS196708 CAO196669:CAO196708 CKK196669:CKK196708 CUG196669:CUG196708 DEC196669:DEC196708 DNY196669:DNY196708 DXU196669:DXU196708 EHQ196669:EHQ196708 ERM196669:ERM196708 FBI196669:FBI196708 FLE196669:FLE196708 FVA196669:FVA196708 GEW196669:GEW196708 GOS196669:GOS196708 GYO196669:GYO196708 HIK196669:HIK196708 HSG196669:HSG196708 ICC196669:ICC196708 ILY196669:ILY196708 IVU196669:IVU196708 JFQ196669:JFQ196708 JPM196669:JPM196708 JZI196669:JZI196708 KJE196669:KJE196708 KTA196669:KTA196708 LCW196669:LCW196708 LMS196669:LMS196708 LWO196669:LWO196708 MGK196669:MGK196708 MQG196669:MQG196708 NAC196669:NAC196708 NJY196669:NJY196708 NTU196669:NTU196708 ODQ196669:ODQ196708 ONM196669:ONM196708 OXI196669:OXI196708 PHE196669:PHE196708 PRA196669:PRA196708 QAW196669:QAW196708 QKS196669:QKS196708 QUO196669:QUO196708 REK196669:REK196708 ROG196669:ROG196708 RYC196669:RYC196708 SHY196669:SHY196708 SRU196669:SRU196708 TBQ196669:TBQ196708 TLM196669:TLM196708 TVI196669:TVI196708 UFE196669:UFE196708 UPA196669:UPA196708 UYW196669:UYW196708 VIS196669:VIS196708 VSO196669:VSO196708 WCK196669:WCK196708 WMG196669:WMG196708 WWC196669:WWC196708 U262205:U262244 JQ262205:JQ262244 TM262205:TM262244 ADI262205:ADI262244 ANE262205:ANE262244 AXA262205:AXA262244 BGW262205:BGW262244 BQS262205:BQS262244 CAO262205:CAO262244 CKK262205:CKK262244 CUG262205:CUG262244 DEC262205:DEC262244 DNY262205:DNY262244 DXU262205:DXU262244 EHQ262205:EHQ262244 ERM262205:ERM262244 FBI262205:FBI262244 FLE262205:FLE262244 FVA262205:FVA262244 GEW262205:GEW262244 GOS262205:GOS262244 GYO262205:GYO262244 HIK262205:HIK262244 HSG262205:HSG262244 ICC262205:ICC262244 ILY262205:ILY262244 IVU262205:IVU262244 JFQ262205:JFQ262244 JPM262205:JPM262244 JZI262205:JZI262244 KJE262205:KJE262244 KTA262205:KTA262244 LCW262205:LCW262244 LMS262205:LMS262244 LWO262205:LWO262244 MGK262205:MGK262244 MQG262205:MQG262244 NAC262205:NAC262244 NJY262205:NJY262244 NTU262205:NTU262244 ODQ262205:ODQ262244 ONM262205:ONM262244 OXI262205:OXI262244 PHE262205:PHE262244 PRA262205:PRA262244 QAW262205:QAW262244 QKS262205:QKS262244 QUO262205:QUO262244 REK262205:REK262244 ROG262205:ROG262244 RYC262205:RYC262244 SHY262205:SHY262244 SRU262205:SRU262244 TBQ262205:TBQ262244 TLM262205:TLM262244 TVI262205:TVI262244 UFE262205:UFE262244 UPA262205:UPA262244 UYW262205:UYW262244 VIS262205:VIS262244 VSO262205:VSO262244 WCK262205:WCK262244 WMG262205:WMG262244 WWC262205:WWC262244 U327741:U327780 JQ327741:JQ327780 TM327741:TM327780 ADI327741:ADI327780 ANE327741:ANE327780 AXA327741:AXA327780 BGW327741:BGW327780 BQS327741:BQS327780 CAO327741:CAO327780 CKK327741:CKK327780 CUG327741:CUG327780 DEC327741:DEC327780 DNY327741:DNY327780 DXU327741:DXU327780 EHQ327741:EHQ327780 ERM327741:ERM327780 FBI327741:FBI327780 FLE327741:FLE327780 FVA327741:FVA327780 GEW327741:GEW327780 GOS327741:GOS327780 GYO327741:GYO327780 HIK327741:HIK327780 HSG327741:HSG327780 ICC327741:ICC327780 ILY327741:ILY327780 IVU327741:IVU327780 JFQ327741:JFQ327780 JPM327741:JPM327780 JZI327741:JZI327780 KJE327741:KJE327780 KTA327741:KTA327780 LCW327741:LCW327780 LMS327741:LMS327780 LWO327741:LWO327780 MGK327741:MGK327780 MQG327741:MQG327780 NAC327741:NAC327780 NJY327741:NJY327780 NTU327741:NTU327780 ODQ327741:ODQ327780 ONM327741:ONM327780 OXI327741:OXI327780 PHE327741:PHE327780 PRA327741:PRA327780 QAW327741:QAW327780 QKS327741:QKS327780 QUO327741:QUO327780 REK327741:REK327780 ROG327741:ROG327780 RYC327741:RYC327780 SHY327741:SHY327780 SRU327741:SRU327780 TBQ327741:TBQ327780 TLM327741:TLM327780 TVI327741:TVI327780 UFE327741:UFE327780 UPA327741:UPA327780 UYW327741:UYW327780 VIS327741:VIS327780 VSO327741:VSO327780 WCK327741:WCK327780 WMG327741:WMG327780 WWC327741:WWC327780 U393277:U393316 JQ393277:JQ393316 TM393277:TM393316 ADI393277:ADI393316 ANE393277:ANE393316 AXA393277:AXA393316 BGW393277:BGW393316 BQS393277:BQS393316 CAO393277:CAO393316 CKK393277:CKK393316 CUG393277:CUG393316 DEC393277:DEC393316 DNY393277:DNY393316 DXU393277:DXU393316 EHQ393277:EHQ393316 ERM393277:ERM393316 FBI393277:FBI393316 FLE393277:FLE393316 FVA393277:FVA393316 GEW393277:GEW393316 GOS393277:GOS393316 GYO393277:GYO393316 HIK393277:HIK393316 HSG393277:HSG393316 ICC393277:ICC393316 ILY393277:ILY393316 IVU393277:IVU393316 JFQ393277:JFQ393316 JPM393277:JPM393316 JZI393277:JZI393316 KJE393277:KJE393316 KTA393277:KTA393316 LCW393277:LCW393316 LMS393277:LMS393316 LWO393277:LWO393316 MGK393277:MGK393316 MQG393277:MQG393316 NAC393277:NAC393316 NJY393277:NJY393316 NTU393277:NTU393316 ODQ393277:ODQ393316 ONM393277:ONM393316 OXI393277:OXI393316 PHE393277:PHE393316 PRA393277:PRA393316 QAW393277:QAW393316 QKS393277:QKS393316 QUO393277:QUO393316 REK393277:REK393316 ROG393277:ROG393316 RYC393277:RYC393316 SHY393277:SHY393316 SRU393277:SRU393316 TBQ393277:TBQ393316 TLM393277:TLM393316 TVI393277:TVI393316 UFE393277:UFE393316 UPA393277:UPA393316 UYW393277:UYW393316 VIS393277:VIS393316 VSO393277:VSO393316 WCK393277:WCK393316 WMG393277:WMG393316 WWC393277:WWC393316 U458813:U458852 JQ458813:JQ458852 TM458813:TM458852 ADI458813:ADI458852 ANE458813:ANE458852 AXA458813:AXA458852 BGW458813:BGW458852 BQS458813:BQS458852 CAO458813:CAO458852 CKK458813:CKK458852 CUG458813:CUG458852 DEC458813:DEC458852 DNY458813:DNY458852 DXU458813:DXU458852 EHQ458813:EHQ458852 ERM458813:ERM458852 FBI458813:FBI458852 FLE458813:FLE458852 FVA458813:FVA458852 GEW458813:GEW458852 GOS458813:GOS458852 GYO458813:GYO458852 HIK458813:HIK458852 HSG458813:HSG458852 ICC458813:ICC458852 ILY458813:ILY458852 IVU458813:IVU458852 JFQ458813:JFQ458852 JPM458813:JPM458852 JZI458813:JZI458852 KJE458813:KJE458852 KTA458813:KTA458852 LCW458813:LCW458852 LMS458813:LMS458852 LWO458813:LWO458852 MGK458813:MGK458852 MQG458813:MQG458852 NAC458813:NAC458852 NJY458813:NJY458852 NTU458813:NTU458852 ODQ458813:ODQ458852 ONM458813:ONM458852 OXI458813:OXI458852 PHE458813:PHE458852 PRA458813:PRA458852 QAW458813:QAW458852 QKS458813:QKS458852 QUO458813:QUO458852 REK458813:REK458852 ROG458813:ROG458852 RYC458813:RYC458852 SHY458813:SHY458852 SRU458813:SRU458852 TBQ458813:TBQ458852 TLM458813:TLM458852 TVI458813:TVI458852 UFE458813:UFE458852 UPA458813:UPA458852 UYW458813:UYW458852 VIS458813:VIS458852 VSO458813:VSO458852 WCK458813:WCK458852 WMG458813:WMG458852 WWC458813:WWC458852 U524349:U524388 JQ524349:JQ524388 TM524349:TM524388 ADI524349:ADI524388 ANE524349:ANE524388 AXA524349:AXA524388 BGW524349:BGW524388 BQS524349:BQS524388 CAO524349:CAO524388 CKK524349:CKK524388 CUG524349:CUG524388 DEC524349:DEC524388 DNY524349:DNY524388 DXU524349:DXU524388 EHQ524349:EHQ524388 ERM524349:ERM524388 FBI524349:FBI524388 FLE524349:FLE524388 FVA524349:FVA524388 GEW524349:GEW524388 GOS524349:GOS524388 GYO524349:GYO524388 HIK524349:HIK524388 HSG524349:HSG524388 ICC524349:ICC524388 ILY524349:ILY524388 IVU524349:IVU524388 JFQ524349:JFQ524388 JPM524349:JPM524388 JZI524349:JZI524388 KJE524349:KJE524388 KTA524349:KTA524388 LCW524349:LCW524388 LMS524349:LMS524388 LWO524349:LWO524388 MGK524349:MGK524388 MQG524349:MQG524388 NAC524349:NAC524388 NJY524349:NJY524388 NTU524349:NTU524388 ODQ524349:ODQ524388 ONM524349:ONM524388 OXI524349:OXI524388 PHE524349:PHE524388 PRA524349:PRA524388 QAW524349:QAW524388 QKS524349:QKS524388 QUO524349:QUO524388 REK524349:REK524388 ROG524349:ROG524388 RYC524349:RYC524388 SHY524349:SHY524388 SRU524349:SRU524388 TBQ524349:TBQ524388 TLM524349:TLM524388 TVI524349:TVI524388 UFE524349:UFE524388 UPA524349:UPA524388 UYW524349:UYW524388 VIS524349:VIS524388 VSO524349:VSO524388 WCK524349:WCK524388 WMG524349:WMG524388 WWC524349:WWC524388 U589885:U589924 JQ589885:JQ589924 TM589885:TM589924 ADI589885:ADI589924 ANE589885:ANE589924 AXA589885:AXA589924 BGW589885:BGW589924 BQS589885:BQS589924 CAO589885:CAO589924 CKK589885:CKK589924 CUG589885:CUG589924 DEC589885:DEC589924 DNY589885:DNY589924 DXU589885:DXU589924 EHQ589885:EHQ589924 ERM589885:ERM589924 FBI589885:FBI589924 FLE589885:FLE589924 FVA589885:FVA589924 GEW589885:GEW589924 GOS589885:GOS589924 GYO589885:GYO589924 HIK589885:HIK589924 HSG589885:HSG589924 ICC589885:ICC589924 ILY589885:ILY589924 IVU589885:IVU589924 JFQ589885:JFQ589924 JPM589885:JPM589924 JZI589885:JZI589924 KJE589885:KJE589924 KTA589885:KTA589924 LCW589885:LCW589924 LMS589885:LMS589924 LWO589885:LWO589924 MGK589885:MGK589924 MQG589885:MQG589924 NAC589885:NAC589924 NJY589885:NJY589924 NTU589885:NTU589924 ODQ589885:ODQ589924 ONM589885:ONM589924 OXI589885:OXI589924 PHE589885:PHE589924 PRA589885:PRA589924 QAW589885:QAW589924 QKS589885:QKS589924 QUO589885:QUO589924 REK589885:REK589924 ROG589885:ROG589924 RYC589885:RYC589924 SHY589885:SHY589924 SRU589885:SRU589924 TBQ589885:TBQ589924 TLM589885:TLM589924 TVI589885:TVI589924 UFE589885:UFE589924 UPA589885:UPA589924 UYW589885:UYW589924 VIS589885:VIS589924 VSO589885:VSO589924 WCK589885:WCK589924 WMG589885:WMG589924 WWC589885:WWC589924 U655421:U655460 JQ655421:JQ655460 TM655421:TM655460 ADI655421:ADI655460 ANE655421:ANE655460 AXA655421:AXA655460 BGW655421:BGW655460 BQS655421:BQS655460 CAO655421:CAO655460 CKK655421:CKK655460 CUG655421:CUG655460 DEC655421:DEC655460 DNY655421:DNY655460 DXU655421:DXU655460 EHQ655421:EHQ655460 ERM655421:ERM655460 FBI655421:FBI655460 FLE655421:FLE655460 FVA655421:FVA655460 GEW655421:GEW655460 GOS655421:GOS655460 GYO655421:GYO655460 HIK655421:HIK655460 HSG655421:HSG655460 ICC655421:ICC655460 ILY655421:ILY655460 IVU655421:IVU655460 JFQ655421:JFQ655460 JPM655421:JPM655460 JZI655421:JZI655460 KJE655421:KJE655460 KTA655421:KTA655460 LCW655421:LCW655460 LMS655421:LMS655460 LWO655421:LWO655460 MGK655421:MGK655460 MQG655421:MQG655460 NAC655421:NAC655460 NJY655421:NJY655460 NTU655421:NTU655460 ODQ655421:ODQ655460 ONM655421:ONM655460 OXI655421:OXI655460 PHE655421:PHE655460 PRA655421:PRA655460 QAW655421:QAW655460 QKS655421:QKS655460 QUO655421:QUO655460 REK655421:REK655460 ROG655421:ROG655460 RYC655421:RYC655460 SHY655421:SHY655460 SRU655421:SRU655460 TBQ655421:TBQ655460 TLM655421:TLM655460 TVI655421:TVI655460 UFE655421:UFE655460 UPA655421:UPA655460 UYW655421:UYW655460 VIS655421:VIS655460 VSO655421:VSO655460 WCK655421:WCK655460 WMG655421:WMG655460 WWC655421:WWC655460 U720957:U720996 JQ720957:JQ720996 TM720957:TM720996 ADI720957:ADI720996 ANE720957:ANE720996 AXA720957:AXA720996 BGW720957:BGW720996 BQS720957:BQS720996 CAO720957:CAO720996 CKK720957:CKK720996 CUG720957:CUG720996 DEC720957:DEC720996 DNY720957:DNY720996 DXU720957:DXU720996 EHQ720957:EHQ720996 ERM720957:ERM720996 FBI720957:FBI720996 FLE720957:FLE720996 FVA720957:FVA720996 GEW720957:GEW720996 GOS720957:GOS720996 GYO720957:GYO720996 HIK720957:HIK720996 HSG720957:HSG720996 ICC720957:ICC720996 ILY720957:ILY720996 IVU720957:IVU720996 JFQ720957:JFQ720996 JPM720957:JPM720996 JZI720957:JZI720996 KJE720957:KJE720996 KTA720957:KTA720996 LCW720957:LCW720996 LMS720957:LMS720996 LWO720957:LWO720996 MGK720957:MGK720996 MQG720957:MQG720996 NAC720957:NAC720996 NJY720957:NJY720996 NTU720957:NTU720996 ODQ720957:ODQ720996 ONM720957:ONM720996 OXI720957:OXI720996 PHE720957:PHE720996 PRA720957:PRA720996 QAW720957:QAW720996 QKS720957:QKS720996 QUO720957:QUO720996 REK720957:REK720996 ROG720957:ROG720996 RYC720957:RYC720996 SHY720957:SHY720996 SRU720957:SRU720996 TBQ720957:TBQ720996 TLM720957:TLM720996 TVI720957:TVI720996 UFE720957:UFE720996 UPA720957:UPA720996 UYW720957:UYW720996 VIS720957:VIS720996 VSO720957:VSO720996 WCK720957:WCK720996 WMG720957:WMG720996 WWC720957:WWC720996 U786493:U786532 JQ786493:JQ786532 TM786493:TM786532 ADI786493:ADI786532 ANE786493:ANE786532 AXA786493:AXA786532 BGW786493:BGW786532 BQS786493:BQS786532 CAO786493:CAO786532 CKK786493:CKK786532 CUG786493:CUG786532 DEC786493:DEC786532 DNY786493:DNY786532 DXU786493:DXU786532 EHQ786493:EHQ786532 ERM786493:ERM786532 FBI786493:FBI786532 FLE786493:FLE786532 FVA786493:FVA786532 GEW786493:GEW786532 GOS786493:GOS786532 GYO786493:GYO786532 HIK786493:HIK786532 HSG786493:HSG786532 ICC786493:ICC786532 ILY786493:ILY786532 IVU786493:IVU786532 JFQ786493:JFQ786532 JPM786493:JPM786532 JZI786493:JZI786532 KJE786493:KJE786532 KTA786493:KTA786532 LCW786493:LCW786532 LMS786493:LMS786532 LWO786493:LWO786532 MGK786493:MGK786532 MQG786493:MQG786532 NAC786493:NAC786532 NJY786493:NJY786532 NTU786493:NTU786532 ODQ786493:ODQ786532 ONM786493:ONM786532 OXI786493:OXI786532 PHE786493:PHE786532 PRA786493:PRA786532 QAW786493:QAW786532 QKS786493:QKS786532 QUO786493:QUO786532 REK786493:REK786532 ROG786493:ROG786532 RYC786493:RYC786532 SHY786493:SHY786532 SRU786493:SRU786532 TBQ786493:TBQ786532 TLM786493:TLM786532 TVI786493:TVI786532 UFE786493:UFE786532 UPA786493:UPA786532 UYW786493:UYW786532 VIS786493:VIS786532 VSO786493:VSO786532 WCK786493:WCK786532 WMG786493:WMG786532 WWC786493:WWC786532 U852029:U852068 JQ852029:JQ852068 TM852029:TM852068 ADI852029:ADI852068 ANE852029:ANE852068 AXA852029:AXA852068 BGW852029:BGW852068 BQS852029:BQS852068 CAO852029:CAO852068 CKK852029:CKK852068 CUG852029:CUG852068 DEC852029:DEC852068 DNY852029:DNY852068 DXU852029:DXU852068 EHQ852029:EHQ852068 ERM852029:ERM852068 FBI852029:FBI852068 FLE852029:FLE852068 FVA852029:FVA852068 GEW852029:GEW852068 GOS852029:GOS852068 GYO852029:GYO852068 HIK852029:HIK852068 HSG852029:HSG852068 ICC852029:ICC852068 ILY852029:ILY852068 IVU852029:IVU852068 JFQ852029:JFQ852068 JPM852029:JPM852068 JZI852029:JZI852068 KJE852029:KJE852068 KTA852029:KTA852068 LCW852029:LCW852068 LMS852029:LMS852068 LWO852029:LWO852068 MGK852029:MGK852068 MQG852029:MQG852068 NAC852029:NAC852068 NJY852029:NJY852068 NTU852029:NTU852068 ODQ852029:ODQ852068 ONM852029:ONM852068 OXI852029:OXI852068 PHE852029:PHE852068 PRA852029:PRA852068 QAW852029:QAW852068 QKS852029:QKS852068 QUO852029:QUO852068 REK852029:REK852068 ROG852029:ROG852068 RYC852029:RYC852068 SHY852029:SHY852068 SRU852029:SRU852068 TBQ852029:TBQ852068 TLM852029:TLM852068 TVI852029:TVI852068 UFE852029:UFE852068 UPA852029:UPA852068 UYW852029:UYW852068 VIS852029:VIS852068 VSO852029:VSO852068 WCK852029:WCK852068 WMG852029:WMG852068 WWC852029:WWC852068 U917565:U917604 JQ917565:JQ917604 TM917565:TM917604 ADI917565:ADI917604 ANE917565:ANE917604 AXA917565:AXA917604 BGW917565:BGW917604 BQS917565:BQS917604 CAO917565:CAO917604 CKK917565:CKK917604 CUG917565:CUG917604 DEC917565:DEC917604 DNY917565:DNY917604 DXU917565:DXU917604 EHQ917565:EHQ917604 ERM917565:ERM917604 FBI917565:FBI917604 FLE917565:FLE917604 FVA917565:FVA917604 GEW917565:GEW917604 GOS917565:GOS917604 GYO917565:GYO917604 HIK917565:HIK917604 HSG917565:HSG917604 ICC917565:ICC917604 ILY917565:ILY917604 IVU917565:IVU917604 JFQ917565:JFQ917604 JPM917565:JPM917604 JZI917565:JZI917604 KJE917565:KJE917604 KTA917565:KTA917604 LCW917565:LCW917604 LMS917565:LMS917604 LWO917565:LWO917604 MGK917565:MGK917604 MQG917565:MQG917604 NAC917565:NAC917604 NJY917565:NJY917604 NTU917565:NTU917604 ODQ917565:ODQ917604 ONM917565:ONM917604 OXI917565:OXI917604 PHE917565:PHE917604 PRA917565:PRA917604 QAW917565:QAW917604 QKS917565:QKS917604 QUO917565:QUO917604 REK917565:REK917604 ROG917565:ROG917604 RYC917565:RYC917604 SHY917565:SHY917604 SRU917565:SRU917604 TBQ917565:TBQ917604 TLM917565:TLM917604 TVI917565:TVI917604 UFE917565:UFE917604 UPA917565:UPA917604 UYW917565:UYW917604 VIS917565:VIS917604 VSO917565:VSO917604 WCK917565:WCK917604 WMG917565:WMG917604 WWC917565:WWC917604 U983101:U983140 JQ983101:JQ983140 TM983101:TM983140 ADI983101:ADI983140 ANE983101:ANE983140 AXA983101:AXA983140 BGW983101:BGW983140 BQS983101:BQS983140 CAO983101:CAO983140 CKK983101:CKK983140 CUG983101:CUG983140 DEC983101:DEC983140 DNY983101:DNY983140 DXU983101:DXU983140 EHQ983101:EHQ983140 ERM983101:ERM983140 FBI983101:FBI983140 FLE983101:FLE983140 FVA983101:FVA983140 GEW983101:GEW983140 GOS983101:GOS983140 GYO983101:GYO983140 HIK983101:HIK983140 HSG983101:HSG983140 ICC983101:ICC983140 ILY983101:ILY983140 IVU983101:IVU983140 JFQ983101:JFQ983140 JPM983101:JPM983140 JZI983101:JZI983140 KJE983101:KJE983140 KTA983101:KTA983140 LCW983101:LCW983140 LMS983101:LMS983140 LWO983101:LWO983140 MGK983101:MGK983140 MQG983101:MQG983140 NAC983101:NAC983140 NJY983101:NJY983140 NTU983101:NTU983140 ODQ983101:ODQ983140 ONM983101:ONM983140 OXI983101:OXI983140 PHE983101:PHE983140 PRA983101:PRA983140 QAW983101:QAW983140 QKS983101:QKS983140 QUO983101:QUO983140 REK983101:REK983140 ROG983101:ROG983140 RYC983101:RYC983140 SHY983101:SHY983140 SRU983101:SRU983140 TBQ983101:TBQ983140 TLM983101:TLM983140 TVI983101:TVI983140 UFE983101:UFE983140 UPA983101:UPA983140 UYW983101:UYW983140 VIS983101:VIS983140 VSO983101:VSO983140 WCK983101:WCK983140 WMG983101:WMG983140 WWC983101:WWC983140">
      <formula1>1</formula1>
      <formula2>4</formula2>
    </dataValidation>
    <dataValidation allowBlank="1" showInputMessage="1" errorTitle="浄水施設の種別" error="１～８の該当する数値を入力してください" promptTitle="次の1～9のうち該当する番号をすべて入力" prompt="【1】緩速ろ過_x000a_【2】急速ろ過_x000a_【3】除鉄_x000a_【4】除マンガン_x000a_【5】簡易ろ過_x000a_【6】消毒のみ_x000a_【7】海水淡水化_x000a_【8】膜ろ過_x000a_【9】その他" sqref="Q3:Q59 JM3:JM59 TI3:TI59 ADE3:ADE59 ANA3:ANA59 AWW3:AWW59 BGS3:BGS59 BQO3:BQO59 CAK3:CAK59 CKG3:CKG59 CUC3:CUC59 DDY3:DDY59 DNU3:DNU59 DXQ3:DXQ59 EHM3:EHM59 ERI3:ERI59 FBE3:FBE59 FLA3:FLA59 FUW3:FUW59 GES3:GES59 GOO3:GOO59 GYK3:GYK59 HIG3:HIG59 HSC3:HSC59 IBY3:IBY59 ILU3:ILU59 IVQ3:IVQ59 JFM3:JFM59 JPI3:JPI59 JZE3:JZE59 KJA3:KJA59 KSW3:KSW59 LCS3:LCS59 LMO3:LMO59 LWK3:LWK59 MGG3:MGG59 MQC3:MQC59 MZY3:MZY59 NJU3:NJU59 NTQ3:NTQ59 ODM3:ODM59 ONI3:ONI59 OXE3:OXE59 PHA3:PHA59 PQW3:PQW59 QAS3:QAS59 QKO3:QKO59 QUK3:QUK59 REG3:REG59 ROC3:ROC59 RXY3:RXY59 SHU3:SHU59 SRQ3:SRQ59 TBM3:TBM59 TLI3:TLI59 TVE3:TVE59 UFA3:UFA59 UOW3:UOW59 UYS3:UYS59 VIO3:VIO59 VSK3:VSK59 WCG3:WCG59 WMC3:WMC59 WVY3:WVY59 Q65539:Q65595 JM65539:JM65595 TI65539:TI65595 ADE65539:ADE65595 ANA65539:ANA65595 AWW65539:AWW65595 BGS65539:BGS65595 BQO65539:BQO65595 CAK65539:CAK65595 CKG65539:CKG65595 CUC65539:CUC65595 DDY65539:DDY65595 DNU65539:DNU65595 DXQ65539:DXQ65595 EHM65539:EHM65595 ERI65539:ERI65595 FBE65539:FBE65595 FLA65539:FLA65595 FUW65539:FUW65595 GES65539:GES65595 GOO65539:GOO65595 GYK65539:GYK65595 HIG65539:HIG65595 HSC65539:HSC65595 IBY65539:IBY65595 ILU65539:ILU65595 IVQ65539:IVQ65595 JFM65539:JFM65595 JPI65539:JPI65595 JZE65539:JZE65595 KJA65539:KJA65595 KSW65539:KSW65595 LCS65539:LCS65595 LMO65539:LMO65595 LWK65539:LWK65595 MGG65539:MGG65595 MQC65539:MQC65595 MZY65539:MZY65595 NJU65539:NJU65595 NTQ65539:NTQ65595 ODM65539:ODM65595 ONI65539:ONI65595 OXE65539:OXE65595 PHA65539:PHA65595 PQW65539:PQW65595 QAS65539:QAS65595 QKO65539:QKO65595 QUK65539:QUK65595 REG65539:REG65595 ROC65539:ROC65595 RXY65539:RXY65595 SHU65539:SHU65595 SRQ65539:SRQ65595 TBM65539:TBM65595 TLI65539:TLI65595 TVE65539:TVE65595 UFA65539:UFA65595 UOW65539:UOW65595 UYS65539:UYS65595 VIO65539:VIO65595 VSK65539:VSK65595 WCG65539:WCG65595 WMC65539:WMC65595 WVY65539:WVY65595 Q131075:Q131131 JM131075:JM131131 TI131075:TI131131 ADE131075:ADE131131 ANA131075:ANA131131 AWW131075:AWW131131 BGS131075:BGS131131 BQO131075:BQO131131 CAK131075:CAK131131 CKG131075:CKG131131 CUC131075:CUC131131 DDY131075:DDY131131 DNU131075:DNU131131 DXQ131075:DXQ131131 EHM131075:EHM131131 ERI131075:ERI131131 FBE131075:FBE131131 FLA131075:FLA131131 FUW131075:FUW131131 GES131075:GES131131 GOO131075:GOO131131 GYK131075:GYK131131 HIG131075:HIG131131 HSC131075:HSC131131 IBY131075:IBY131131 ILU131075:ILU131131 IVQ131075:IVQ131131 JFM131075:JFM131131 JPI131075:JPI131131 JZE131075:JZE131131 KJA131075:KJA131131 KSW131075:KSW131131 LCS131075:LCS131131 LMO131075:LMO131131 LWK131075:LWK131131 MGG131075:MGG131131 MQC131075:MQC131131 MZY131075:MZY131131 NJU131075:NJU131131 NTQ131075:NTQ131131 ODM131075:ODM131131 ONI131075:ONI131131 OXE131075:OXE131131 PHA131075:PHA131131 PQW131075:PQW131131 QAS131075:QAS131131 QKO131075:QKO131131 QUK131075:QUK131131 REG131075:REG131131 ROC131075:ROC131131 RXY131075:RXY131131 SHU131075:SHU131131 SRQ131075:SRQ131131 TBM131075:TBM131131 TLI131075:TLI131131 TVE131075:TVE131131 UFA131075:UFA131131 UOW131075:UOW131131 UYS131075:UYS131131 VIO131075:VIO131131 VSK131075:VSK131131 WCG131075:WCG131131 WMC131075:WMC131131 WVY131075:WVY131131 Q196611:Q196667 JM196611:JM196667 TI196611:TI196667 ADE196611:ADE196667 ANA196611:ANA196667 AWW196611:AWW196667 BGS196611:BGS196667 BQO196611:BQO196667 CAK196611:CAK196667 CKG196611:CKG196667 CUC196611:CUC196667 DDY196611:DDY196667 DNU196611:DNU196667 DXQ196611:DXQ196667 EHM196611:EHM196667 ERI196611:ERI196667 FBE196611:FBE196667 FLA196611:FLA196667 FUW196611:FUW196667 GES196611:GES196667 GOO196611:GOO196667 GYK196611:GYK196667 HIG196611:HIG196667 HSC196611:HSC196667 IBY196611:IBY196667 ILU196611:ILU196667 IVQ196611:IVQ196667 JFM196611:JFM196667 JPI196611:JPI196667 JZE196611:JZE196667 KJA196611:KJA196667 KSW196611:KSW196667 LCS196611:LCS196667 LMO196611:LMO196667 LWK196611:LWK196667 MGG196611:MGG196667 MQC196611:MQC196667 MZY196611:MZY196667 NJU196611:NJU196667 NTQ196611:NTQ196667 ODM196611:ODM196667 ONI196611:ONI196667 OXE196611:OXE196667 PHA196611:PHA196667 PQW196611:PQW196667 QAS196611:QAS196667 QKO196611:QKO196667 QUK196611:QUK196667 REG196611:REG196667 ROC196611:ROC196667 RXY196611:RXY196667 SHU196611:SHU196667 SRQ196611:SRQ196667 TBM196611:TBM196667 TLI196611:TLI196667 TVE196611:TVE196667 UFA196611:UFA196667 UOW196611:UOW196667 UYS196611:UYS196667 VIO196611:VIO196667 VSK196611:VSK196667 WCG196611:WCG196667 WMC196611:WMC196667 WVY196611:WVY196667 Q262147:Q262203 JM262147:JM262203 TI262147:TI262203 ADE262147:ADE262203 ANA262147:ANA262203 AWW262147:AWW262203 BGS262147:BGS262203 BQO262147:BQO262203 CAK262147:CAK262203 CKG262147:CKG262203 CUC262147:CUC262203 DDY262147:DDY262203 DNU262147:DNU262203 DXQ262147:DXQ262203 EHM262147:EHM262203 ERI262147:ERI262203 FBE262147:FBE262203 FLA262147:FLA262203 FUW262147:FUW262203 GES262147:GES262203 GOO262147:GOO262203 GYK262147:GYK262203 HIG262147:HIG262203 HSC262147:HSC262203 IBY262147:IBY262203 ILU262147:ILU262203 IVQ262147:IVQ262203 JFM262147:JFM262203 JPI262147:JPI262203 JZE262147:JZE262203 KJA262147:KJA262203 KSW262147:KSW262203 LCS262147:LCS262203 LMO262147:LMO262203 LWK262147:LWK262203 MGG262147:MGG262203 MQC262147:MQC262203 MZY262147:MZY262203 NJU262147:NJU262203 NTQ262147:NTQ262203 ODM262147:ODM262203 ONI262147:ONI262203 OXE262147:OXE262203 PHA262147:PHA262203 PQW262147:PQW262203 QAS262147:QAS262203 QKO262147:QKO262203 QUK262147:QUK262203 REG262147:REG262203 ROC262147:ROC262203 RXY262147:RXY262203 SHU262147:SHU262203 SRQ262147:SRQ262203 TBM262147:TBM262203 TLI262147:TLI262203 TVE262147:TVE262203 UFA262147:UFA262203 UOW262147:UOW262203 UYS262147:UYS262203 VIO262147:VIO262203 VSK262147:VSK262203 WCG262147:WCG262203 WMC262147:WMC262203 WVY262147:WVY262203 Q327683:Q327739 JM327683:JM327739 TI327683:TI327739 ADE327683:ADE327739 ANA327683:ANA327739 AWW327683:AWW327739 BGS327683:BGS327739 BQO327683:BQO327739 CAK327683:CAK327739 CKG327683:CKG327739 CUC327683:CUC327739 DDY327683:DDY327739 DNU327683:DNU327739 DXQ327683:DXQ327739 EHM327683:EHM327739 ERI327683:ERI327739 FBE327683:FBE327739 FLA327683:FLA327739 FUW327683:FUW327739 GES327683:GES327739 GOO327683:GOO327739 GYK327683:GYK327739 HIG327683:HIG327739 HSC327683:HSC327739 IBY327683:IBY327739 ILU327683:ILU327739 IVQ327683:IVQ327739 JFM327683:JFM327739 JPI327683:JPI327739 JZE327683:JZE327739 KJA327683:KJA327739 KSW327683:KSW327739 LCS327683:LCS327739 LMO327683:LMO327739 LWK327683:LWK327739 MGG327683:MGG327739 MQC327683:MQC327739 MZY327683:MZY327739 NJU327683:NJU327739 NTQ327683:NTQ327739 ODM327683:ODM327739 ONI327683:ONI327739 OXE327683:OXE327739 PHA327683:PHA327739 PQW327683:PQW327739 QAS327683:QAS327739 QKO327683:QKO327739 QUK327683:QUK327739 REG327683:REG327739 ROC327683:ROC327739 RXY327683:RXY327739 SHU327683:SHU327739 SRQ327683:SRQ327739 TBM327683:TBM327739 TLI327683:TLI327739 TVE327683:TVE327739 UFA327683:UFA327739 UOW327683:UOW327739 UYS327683:UYS327739 VIO327683:VIO327739 VSK327683:VSK327739 WCG327683:WCG327739 WMC327683:WMC327739 WVY327683:WVY327739 Q393219:Q393275 JM393219:JM393275 TI393219:TI393275 ADE393219:ADE393275 ANA393219:ANA393275 AWW393219:AWW393275 BGS393219:BGS393275 BQO393219:BQO393275 CAK393219:CAK393275 CKG393219:CKG393275 CUC393219:CUC393275 DDY393219:DDY393275 DNU393219:DNU393275 DXQ393219:DXQ393275 EHM393219:EHM393275 ERI393219:ERI393275 FBE393219:FBE393275 FLA393219:FLA393275 FUW393219:FUW393275 GES393219:GES393275 GOO393219:GOO393275 GYK393219:GYK393275 HIG393219:HIG393275 HSC393219:HSC393275 IBY393219:IBY393275 ILU393219:ILU393275 IVQ393219:IVQ393275 JFM393219:JFM393275 JPI393219:JPI393275 JZE393219:JZE393275 KJA393219:KJA393275 KSW393219:KSW393275 LCS393219:LCS393275 LMO393219:LMO393275 LWK393219:LWK393275 MGG393219:MGG393275 MQC393219:MQC393275 MZY393219:MZY393275 NJU393219:NJU393275 NTQ393219:NTQ393275 ODM393219:ODM393275 ONI393219:ONI393275 OXE393219:OXE393275 PHA393219:PHA393275 PQW393219:PQW393275 QAS393219:QAS393275 QKO393219:QKO393275 QUK393219:QUK393275 REG393219:REG393275 ROC393219:ROC393275 RXY393219:RXY393275 SHU393219:SHU393275 SRQ393219:SRQ393275 TBM393219:TBM393275 TLI393219:TLI393275 TVE393219:TVE393275 UFA393219:UFA393275 UOW393219:UOW393275 UYS393219:UYS393275 VIO393219:VIO393275 VSK393219:VSK393275 WCG393219:WCG393275 WMC393219:WMC393275 WVY393219:WVY393275 Q458755:Q458811 JM458755:JM458811 TI458755:TI458811 ADE458755:ADE458811 ANA458755:ANA458811 AWW458755:AWW458811 BGS458755:BGS458811 BQO458755:BQO458811 CAK458755:CAK458811 CKG458755:CKG458811 CUC458755:CUC458811 DDY458755:DDY458811 DNU458755:DNU458811 DXQ458755:DXQ458811 EHM458755:EHM458811 ERI458755:ERI458811 FBE458755:FBE458811 FLA458755:FLA458811 FUW458755:FUW458811 GES458755:GES458811 GOO458755:GOO458811 GYK458755:GYK458811 HIG458755:HIG458811 HSC458755:HSC458811 IBY458755:IBY458811 ILU458755:ILU458811 IVQ458755:IVQ458811 JFM458755:JFM458811 JPI458755:JPI458811 JZE458755:JZE458811 KJA458755:KJA458811 KSW458755:KSW458811 LCS458755:LCS458811 LMO458755:LMO458811 LWK458755:LWK458811 MGG458755:MGG458811 MQC458755:MQC458811 MZY458755:MZY458811 NJU458755:NJU458811 NTQ458755:NTQ458811 ODM458755:ODM458811 ONI458755:ONI458811 OXE458755:OXE458811 PHA458755:PHA458811 PQW458755:PQW458811 QAS458755:QAS458811 QKO458755:QKO458811 QUK458755:QUK458811 REG458755:REG458811 ROC458755:ROC458811 RXY458755:RXY458811 SHU458755:SHU458811 SRQ458755:SRQ458811 TBM458755:TBM458811 TLI458755:TLI458811 TVE458755:TVE458811 UFA458755:UFA458811 UOW458755:UOW458811 UYS458755:UYS458811 VIO458755:VIO458811 VSK458755:VSK458811 WCG458755:WCG458811 WMC458755:WMC458811 WVY458755:WVY458811 Q524291:Q524347 JM524291:JM524347 TI524291:TI524347 ADE524291:ADE524347 ANA524291:ANA524347 AWW524291:AWW524347 BGS524291:BGS524347 BQO524291:BQO524347 CAK524291:CAK524347 CKG524291:CKG524347 CUC524291:CUC524347 DDY524291:DDY524347 DNU524291:DNU524347 DXQ524291:DXQ524347 EHM524291:EHM524347 ERI524291:ERI524347 FBE524291:FBE524347 FLA524291:FLA524347 FUW524291:FUW524347 GES524291:GES524347 GOO524291:GOO524347 GYK524291:GYK524347 HIG524291:HIG524347 HSC524291:HSC524347 IBY524291:IBY524347 ILU524291:ILU524347 IVQ524291:IVQ524347 JFM524291:JFM524347 JPI524291:JPI524347 JZE524291:JZE524347 KJA524291:KJA524347 KSW524291:KSW524347 LCS524291:LCS524347 LMO524291:LMO524347 LWK524291:LWK524347 MGG524291:MGG524347 MQC524291:MQC524347 MZY524291:MZY524347 NJU524291:NJU524347 NTQ524291:NTQ524347 ODM524291:ODM524347 ONI524291:ONI524347 OXE524291:OXE524347 PHA524291:PHA524347 PQW524291:PQW524347 QAS524291:QAS524347 QKO524291:QKO524347 QUK524291:QUK524347 REG524291:REG524347 ROC524291:ROC524347 RXY524291:RXY524347 SHU524291:SHU524347 SRQ524291:SRQ524347 TBM524291:TBM524347 TLI524291:TLI524347 TVE524291:TVE524347 UFA524291:UFA524347 UOW524291:UOW524347 UYS524291:UYS524347 VIO524291:VIO524347 VSK524291:VSK524347 WCG524291:WCG524347 WMC524291:WMC524347 WVY524291:WVY524347 Q589827:Q589883 JM589827:JM589883 TI589827:TI589883 ADE589827:ADE589883 ANA589827:ANA589883 AWW589827:AWW589883 BGS589827:BGS589883 BQO589827:BQO589883 CAK589827:CAK589883 CKG589827:CKG589883 CUC589827:CUC589883 DDY589827:DDY589883 DNU589827:DNU589883 DXQ589827:DXQ589883 EHM589827:EHM589883 ERI589827:ERI589883 FBE589827:FBE589883 FLA589827:FLA589883 FUW589827:FUW589883 GES589827:GES589883 GOO589827:GOO589883 GYK589827:GYK589883 HIG589827:HIG589883 HSC589827:HSC589883 IBY589827:IBY589883 ILU589827:ILU589883 IVQ589827:IVQ589883 JFM589827:JFM589883 JPI589827:JPI589883 JZE589827:JZE589883 KJA589827:KJA589883 KSW589827:KSW589883 LCS589827:LCS589883 LMO589827:LMO589883 LWK589827:LWK589883 MGG589827:MGG589883 MQC589827:MQC589883 MZY589827:MZY589883 NJU589827:NJU589883 NTQ589827:NTQ589883 ODM589827:ODM589883 ONI589827:ONI589883 OXE589827:OXE589883 PHA589827:PHA589883 PQW589827:PQW589883 QAS589827:QAS589883 QKO589827:QKO589883 QUK589827:QUK589883 REG589827:REG589883 ROC589827:ROC589883 RXY589827:RXY589883 SHU589827:SHU589883 SRQ589827:SRQ589883 TBM589827:TBM589883 TLI589827:TLI589883 TVE589827:TVE589883 UFA589827:UFA589883 UOW589827:UOW589883 UYS589827:UYS589883 VIO589827:VIO589883 VSK589827:VSK589883 WCG589827:WCG589883 WMC589827:WMC589883 WVY589827:WVY589883 Q655363:Q655419 JM655363:JM655419 TI655363:TI655419 ADE655363:ADE655419 ANA655363:ANA655419 AWW655363:AWW655419 BGS655363:BGS655419 BQO655363:BQO655419 CAK655363:CAK655419 CKG655363:CKG655419 CUC655363:CUC655419 DDY655363:DDY655419 DNU655363:DNU655419 DXQ655363:DXQ655419 EHM655363:EHM655419 ERI655363:ERI655419 FBE655363:FBE655419 FLA655363:FLA655419 FUW655363:FUW655419 GES655363:GES655419 GOO655363:GOO655419 GYK655363:GYK655419 HIG655363:HIG655419 HSC655363:HSC655419 IBY655363:IBY655419 ILU655363:ILU655419 IVQ655363:IVQ655419 JFM655363:JFM655419 JPI655363:JPI655419 JZE655363:JZE655419 KJA655363:KJA655419 KSW655363:KSW655419 LCS655363:LCS655419 LMO655363:LMO655419 LWK655363:LWK655419 MGG655363:MGG655419 MQC655363:MQC655419 MZY655363:MZY655419 NJU655363:NJU655419 NTQ655363:NTQ655419 ODM655363:ODM655419 ONI655363:ONI655419 OXE655363:OXE655419 PHA655363:PHA655419 PQW655363:PQW655419 QAS655363:QAS655419 QKO655363:QKO655419 QUK655363:QUK655419 REG655363:REG655419 ROC655363:ROC655419 RXY655363:RXY655419 SHU655363:SHU655419 SRQ655363:SRQ655419 TBM655363:TBM655419 TLI655363:TLI655419 TVE655363:TVE655419 UFA655363:UFA655419 UOW655363:UOW655419 UYS655363:UYS655419 VIO655363:VIO655419 VSK655363:VSK655419 WCG655363:WCG655419 WMC655363:WMC655419 WVY655363:WVY655419 Q720899:Q720955 JM720899:JM720955 TI720899:TI720955 ADE720899:ADE720955 ANA720899:ANA720955 AWW720899:AWW720955 BGS720899:BGS720955 BQO720899:BQO720955 CAK720899:CAK720955 CKG720899:CKG720955 CUC720899:CUC720955 DDY720899:DDY720955 DNU720899:DNU720955 DXQ720899:DXQ720955 EHM720899:EHM720955 ERI720899:ERI720955 FBE720899:FBE720955 FLA720899:FLA720955 FUW720899:FUW720955 GES720899:GES720955 GOO720899:GOO720955 GYK720899:GYK720955 HIG720899:HIG720955 HSC720899:HSC720955 IBY720899:IBY720955 ILU720899:ILU720955 IVQ720899:IVQ720955 JFM720899:JFM720955 JPI720899:JPI720955 JZE720899:JZE720955 KJA720899:KJA720955 KSW720899:KSW720955 LCS720899:LCS720955 LMO720899:LMO720955 LWK720899:LWK720955 MGG720899:MGG720955 MQC720899:MQC720955 MZY720899:MZY720955 NJU720899:NJU720955 NTQ720899:NTQ720955 ODM720899:ODM720955 ONI720899:ONI720955 OXE720899:OXE720955 PHA720899:PHA720955 PQW720899:PQW720955 QAS720899:QAS720955 QKO720899:QKO720955 QUK720899:QUK720955 REG720899:REG720955 ROC720899:ROC720955 RXY720899:RXY720955 SHU720899:SHU720955 SRQ720899:SRQ720955 TBM720899:TBM720955 TLI720899:TLI720955 TVE720899:TVE720955 UFA720899:UFA720955 UOW720899:UOW720955 UYS720899:UYS720955 VIO720899:VIO720955 VSK720899:VSK720955 WCG720899:WCG720955 WMC720899:WMC720955 WVY720899:WVY720955 Q786435:Q786491 JM786435:JM786491 TI786435:TI786491 ADE786435:ADE786491 ANA786435:ANA786491 AWW786435:AWW786491 BGS786435:BGS786491 BQO786435:BQO786491 CAK786435:CAK786491 CKG786435:CKG786491 CUC786435:CUC786491 DDY786435:DDY786491 DNU786435:DNU786491 DXQ786435:DXQ786491 EHM786435:EHM786491 ERI786435:ERI786491 FBE786435:FBE786491 FLA786435:FLA786491 FUW786435:FUW786491 GES786435:GES786491 GOO786435:GOO786491 GYK786435:GYK786491 HIG786435:HIG786491 HSC786435:HSC786491 IBY786435:IBY786491 ILU786435:ILU786491 IVQ786435:IVQ786491 JFM786435:JFM786491 JPI786435:JPI786491 JZE786435:JZE786491 KJA786435:KJA786491 KSW786435:KSW786491 LCS786435:LCS786491 LMO786435:LMO786491 LWK786435:LWK786491 MGG786435:MGG786491 MQC786435:MQC786491 MZY786435:MZY786491 NJU786435:NJU786491 NTQ786435:NTQ786491 ODM786435:ODM786491 ONI786435:ONI786491 OXE786435:OXE786491 PHA786435:PHA786491 PQW786435:PQW786491 QAS786435:QAS786491 QKO786435:QKO786491 QUK786435:QUK786491 REG786435:REG786491 ROC786435:ROC786491 RXY786435:RXY786491 SHU786435:SHU786491 SRQ786435:SRQ786491 TBM786435:TBM786491 TLI786435:TLI786491 TVE786435:TVE786491 UFA786435:UFA786491 UOW786435:UOW786491 UYS786435:UYS786491 VIO786435:VIO786491 VSK786435:VSK786491 WCG786435:WCG786491 WMC786435:WMC786491 WVY786435:WVY786491 Q851971:Q852027 JM851971:JM852027 TI851971:TI852027 ADE851971:ADE852027 ANA851971:ANA852027 AWW851971:AWW852027 BGS851971:BGS852027 BQO851971:BQO852027 CAK851971:CAK852027 CKG851971:CKG852027 CUC851971:CUC852027 DDY851971:DDY852027 DNU851971:DNU852027 DXQ851971:DXQ852027 EHM851971:EHM852027 ERI851971:ERI852027 FBE851971:FBE852027 FLA851971:FLA852027 FUW851971:FUW852027 GES851971:GES852027 GOO851971:GOO852027 GYK851971:GYK852027 HIG851971:HIG852027 HSC851971:HSC852027 IBY851971:IBY852027 ILU851971:ILU852027 IVQ851971:IVQ852027 JFM851971:JFM852027 JPI851971:JPI852027 JZE851971:JZE852027 KJA851971:KJA852027 KSW851971:KSW852027 LCS851971:LCS852027 LMO851971:LMO852027 LWK851971:LWK852027 MGG851971:MGG852027 MQC851971:MQC852027 MZY851971:MZY852027 NJU851971:NJU852027 NTQ851971:NTQ852027 ODM851971:ODM852027 ONI851971:ONI852027 OXE851971:OXE852027 PHA851971:PHA852027 PQW851971:PQW852027 QAS851971:QAS852027 QKO851971:QKO852027 QUK851971:QUK852027 REG851971:REG852027 ROC851971:ROC852027 RXY851971:RXY852027 SHU851971:SHU852027 SRQ851971:SRQ852027 TBM851971:TBM852027 TLI851971:TLI852027 TVE851971:TVE852027 UFA851971:UFA852027 UOW851971:UOW852027 UYS851971:UYS852027 VIO851971:VIO852027 VSK851971:VSK852027 WCG851971:WCG852027 WMC851971:WMC852027 WVY851971:WVY852027 Q917507:Q917563 JM917507:JM917563 TI917507:TI917563 ADE917507:ADE917563 ANA917507:ANA917563 AWW917507:AWW917563 BGS917507:BGS917563 BQO917507:BQO917563 CAK917507:CAK917563 CKG917507:CKG917563 CUC917507:CUC917563 DDY917507:DDY917563 DNU917507:DNU917563 DXQ917507:DXQ917563 EHM917507:EHM917563 ERI917507:ERI917563 FBE917507:FBE917563 FLA917507:FLA917563 FUW917507:FUW917563 GES917507:GES917563 GOO917507:GOO917563 GYK917507:GYK917563 HIG917507:HIG917563 HSC917507:HSC917563 IBY917507:IBY917563 ILU917507:ILU917563 IVQ917507:IVQ917563 JFM917507:JFM917563 JPI917507:JPI917563 JZE917507:JZE917563 KJA917507:KJA917563 KSW917507:KSW917563 LCS917507:LCS917563 LMO917507:LMO917563 LWK917507:LWK917563 MGG917507:MGG917563 MQC917507:MQC917563 MZY917507:MZY917563 NJU917507:NJU917563 NTQ917507:NTQ917563 ODM917507:ODM917563 ONI917507:ONI917563 OXE917507:OXE917563 PHA917507:PHA917563 PQW917507:PQW917563 QAS917507:QAS917563 QKO917507:QKO917563 QUK917507:QUK917563 REG917507:REG917563 ROC917507:ROC917563 RXY917507:RXY917563 SHU917507:SHU917563 SRQ917507:SRQ917563 TBM917507:TBM917563 TLI917507:TLI917563 TVE917507:TVE917563 UFA917507:UFA917563 UOW917507:UOW917563 UYS917507:UYS917563 VIO917507:VIO917563 VSK917507:VSK917563 WCG917507:WCG917563 WMC917507:WMC917563 WVY917507:WVY917563 Q983043:Q983099 JM983043:JM983099 TI983043:TI983099 ADE983043:ADE983099 ANA983043:ANA983099 AWW983043:AWW983099 BGS983043:BGS983099 BQO983043:BQO983099 CAK983043:CAK983099 CKG983043:CKG983099 CUC983043:CUC983099 DDY983043:DDY983099 DNU983043:DNU983099 DXQ983043:DXQ983099 EHM983043:EHM983099 ERI983043:ERI983099 FBE983043:FBE983099 FLA983043:FLA983099 FUW983043:FUW983099 GES983043:GES983099 GOO983043:GOO983099 GYK983043:GYK983099 HIG983043:HIG983099 HSC983043:HSC983099 IBY983043:IBY983099 ILU983043:ILU983099 IVQ983043:IVQ983099 JFM983043:JFM983099 JPI983043:JPI983099 JZE983043:JZE983099 KJA983043:KJA983099 KSW983043:KSW983099 LCS983043:LCS983099 LMO983043:LMO983099 LWK983043:LWK983099 MGG983043:MGG983099 MQC983043:MQC983099 MZY983043:MZY983099 NJU983043:NJU983099 NTQ983043:NTQ983099 ODM983043:ODM983099 ONI983043:ONI983099 OXE983043:OXE983099 PHA983043:PHA983099 PQW983043:PQW983099 QAS983043:QAS983099 QKO983043:QKO983099 QUK983043:QUK983099 REG983043:REG983099 ROC983043:ROC983099 RXY983043:RXY983099 SHU983043:SHU983099 SRQ983043:SRQ983099 TBM983043:TBM983099 TLI983043:TLI983099 TVE983043:TVE983099 UFA983043:UFA983099 UOW983043:UOW983099 UYS983043:UYS983099 VIO983043:VIO983099 VSK983043:VSK983099 WCG983043:WCG983099 WMC983043:WMC983099 WVY983043:WVY983099 Q61:Q100 JM61:JM100 TI61:TI100 ADE61:ADE100 ANA61:ANA100 AWW61:AWW100 BGS61:BGS100 BQO61:BQO100 CAK61:CAK100 CKG61:CKG100 CUC61:CUC100 DDY61:DDY100 DNU61:DNU100 DXQ61:DXQ100 EHM61:EHM100 ERI61:ERI100 FBE61:FBE100 FLA61:FLA100 FUW61:FUW100 GES61:GES100 GOO61:GOO100 GYK61:GYK100 HIG61:HIG100 HSC61:HSC100 IBY61:IBY100 ILU61:ILU100 IVQ61:IVQ100 JFM61:JFM100 JPI61:JPI100 JZE61:JZE100 KJA61:KJA100 KSW61:KSW100 LCS61:LCS100 LMO61:LMO100 LWK61:LWK100 MGG61:MGG100 MQC61:MQC100 MZY61:MZY100 NJU61:NJU100 NTQ61:NTQ100 ODM61:ODM100 ONI61:ONI100 OXE61:OXE100 PHA61:PHA100 PQW61:PQW100 QAS61:QAS100 QKO61:QKO100 QUK61:QUK100 REG61:REG100 ROC61:ROC100 RXY61:RXY100 SHU61:SHU100 SRQ61:SRQ100 TBM61:TBM100 TLI61:TLI100 TVE61:TVE100 UFA61:UFA100 UOW61:UOW100 UYS61:UYS100 VIO61:VIO100 VSK61:VSK100 WCG61:WCG100 WMC61:WMC100 WVY61:WVY100 Q65597:Q65636 JM65597:JM65636 TI65597:TI65636 ADE65597:ADE65636 ANA65597:ANA65636 AWW65597:AWW65636 BGS65597:BGS65636 BQO65597:BQO65636 CAK65597:CAK65636 CKG65597:CKG65636 CUC65597:CUC65636 DDY65597:DDY65636 DNU65597:DNU65636 DXQ65597:DXQ65636 EHM65597:EHM65636 ERI65597:ERI65636 FBE65597:FBE65636 FLA65597:FLA65636 FUW65597:FUW65636 GES65597:GES65636 GOO65597:GOO65636 GYK65597:GYK65636 HIG65597:HIG65636 HSC65597:HSC65636 IBY65597:IBY65636 ILU65597:ILU65636 IVQ65597:IVQ65636 JFM65597:JFM65636 JPI65597:JPI65636 JZE65597:JZE65636 KJA65597:KJA65636 KSW65597:KSW65636 LCS65597:LCS65636 LMO65597:LMO65636 LWK65597:LWK65636 MGG65597:MGG65636 MQC65597:MQC65636 MZY65597:MZY65636 NJU65597:NJU65636 NTQ65597:NTQ65636 ODM65597:ODM65636 ONI65597:ONI65636 OXE65597:OXE65636 PHA65597:PHA65636 PQW65597:PQW65636 QAS65597:QAS65636 QKO65597:QKO65636 QUK65597:QUK65636 REG65597:REG65636 ROC65597:ROC65636 RXY65597:RXY65636 SHU65597:SHU65636 SRQ65597:SRQ65636 TBM65597:TBM65636 TLI65597:TLI65636 TVE65597:TVE65636 UFA65597:UFA65636 UOW65597:UOW65636 UYS65597:UYS65636 VIO65597:VIO65636 VSK65597:VSK65636 WCG65597:WCG65636 WMC65597:WMC65636 WVY65597:WVY65636 Q131133:Q131172 JM131133:JM131172 TI131133:TI131172 ADE131133:ADE131172 ANA131133:ANA131172 AWW131133:AWW131172 BGS131133:BGS131172 BQO131133:BQO131172 CAK131133:CAK131172 CKG131133:CKG131172 CUC131133:CUC131172 DDY131133:DDY131172 DNU131133:DNU131172 DXQ131133:DXQ131172 EHM131133:EHM131172 ERI131133:ERI131172 FBE131133:FBE131172 FLA131133:FLA131172 FUW131133:FUW131172 GES131133:GES131172 GOO131133:GOO131172 GYK131133:GYK131172 HIG131133:HIG131172 HSC131133:HSC131172 IBY131133:IBY131172 ILU131133:ILU131172 IVQ131133:IVQ131172 JFM131133:JFM131172 JPI131133:JPI131172 JZE131133:JZE131172 KJA131133:KJA131172 KSW131133:KSW131172 LCS131133:LCS131172 LMO131133:LMO131172 LWK131133:LWK131172 MGG131133:MGG131172 MQC131133:MQC131172 MZY131133:MZY131172 NJU131133:NJU131172 NTQ131133:NTQ131172 ODM131133:ODM131172 ONI131133:ONI131172 OXE131133:OXE131172 PHA131133:PHA131172 PQW131133:PQW131172 QAS131133:QAS131172 QKO131133:QKO131172 QUK131133:QUK131172 REG131133:REG131172 ROC131133:ROC131172 RXY131133:RXY131172 SHU131133:SHU131172 SRQ131133:SRQ131172 TBM131133:TBM131172 TLI131133:TLI131172 TVE131133:TVE131172 UFA131133:UFA131172 UOW131133:UOW131172 UYS131133:UYS131172 VIO131133:VIO131172 VSK131133:VSK131172 WCG131133:WCG131172 WMC131133:WMC131172 WVY131133:WVY131172 Q196669:Q196708 JM196669:JM196708 TI196669:TI196708 ADE196669:ADE196708 ANA196669:ANA196708 AWW196669:AWW196708 BGS196669:BGS196708 BQO196669:BQO196708 CAK196669:CAK196708 CKG196669:CKG196708 CUC196669:CUC196708 DDY196669:DDY196708 DNU196669:DNU196708 DXQ196669:DXQ196708 EHM196669:EHM196708 ERI196669:ERI196708 FBE196669:FBE196708 FLA196669:FLA196708 FUW196669:FUW196708 GES196669:GES196708 GOO196669:GOO196708 GYK196669:GYK196708 HIG196669:HIG196708 HSC196669:HSC196708 IBY196669:IBY196708 ILU196669:ILU196708 IVQ196669:IVQ196708 JFM196669:JFM196708 JPI196669:JPI196708 JZE196669:JZE196708 KJA196669:KJA196708 KSW196669:KSW196708 LCS196669:LCS196708 LMO196669:LMO196708 LWK196669:LWK196708 MGG196669:MGG196708 MQC196669:MQC196708 MZY196669:MZY196708 NJU196669:NJU196708 NTQ196669:NTQ196708 ODM196669:ODM196708 ONI196669:ONI196708 OXE196669:OXE196708 PHA196669:PHA196708 PQW196669:PQW196708 QAS196669:QAS196708 QKO196669:QKO196708 QUK196669:QUK196708 REG196669:REG196708 ROC196669:ROC196708 RXY196669:RXY196708 SHU196669:SHU196708 SRQ196669:SRQ196708 TBM196669:TBM196708 TLI196669:TLI196708 TVE196669:TVE196708 UFA196669:UFA196708 UOW196669:UOW196708 UYS196669:UYS196708 VIO196669:VIO196708 VSK196669:VSK196708 WCG196669:WCG196708 WMC196669:WMC196708 WVY196669:WVY196708 Q262205:Q262244 JM262205:JM262244 TI262205:TI262244 ADE262205:ADE262244 ANA262205:ANA262244 AWW262205:AWW262244 BGS262205:BGS262244 BQO262205:BQO262244 CAK262205:CAK262244 CKG262205:CKG262244 CUC262205:CUC262244 DDY262205:DDY262244 DNU262205:DNU262244 DXQ262205:DXQ262244 EHM262205:EHM262244 ERI262205:ERI262244 FBE262205:FBE262244 FLA262205:FLA262244 FUW262205:FUW262244 GES262205:GES262244 GOO262205:GOO262244 GYK262205:GYK262244 HIG262205:HIG262244 HSC262205:HSC262244 IBY262205:IBY262244 ILU262205:ILU262244 IVQ262205:IVQ262244 JFM262205:JFM262244 JPI262205:JPI262244 JZE262205:JZE262244 KJA262205:KJA262244 KSW262205:KSW262244 LCS262205:LCS262244 LMO262205:LMO262244 LWK262205:LWK262244 MGG262205:MGG262244 MQC262205:MQC262244 MZY262205:MZY262244 NJU262205:NJU262244 NTQ262205:NTQ262244 ODM262205:ODM262244 ONI262205:ONI262244 OXE262205:OXE262244 PHA262205:PHA262244 PQW262205:PQW262244 QAS262205:QAS262244 QKO262205:QKO262244 QUK262205:QUK262244 REG262205:REG262244 ROC262205:ROC262244 RXY262205:RXY262244 SHU262205:SHU262244 SRQ262205:SRQ262244 TBM262205:TBM262244 TLI262205:TLI262244 TVE262205:TVE262244 UFA262205:UFA262244 UOW262205:UOW262244 UYS262205:UYS262244 VIO262205:VIO262244 VSK262205:VSK262244 WCG262205:WCG262244 WMC262205:WMC262244 WVY262205:WVY262244 Q327741:Q327780 JM327741:JM327780 TI327741:TI327780 ADE327741:ADE327780 ANA327741:ANA327780 AWW327741:AWW327780 BGS327741:BGS327780 BQO327741:BQO327780 CAK327741:CAK327780 CKG327741:CKG327780 CUC327741:CUC327780 DDY327741:DDY327780 DNU327741:DNU327780 DXQ327741:DXQ327780 EHM327741:EHM327780 ERI327741:ERI327780 FBE327741:FBE327780 FLA327741:FLA327780 FUW327741:FUW327780 GES327741:GES327780 GOO327741:GOO327780 GYK327741:GYK327780 HIG327741:HIG327780 HSC327741:HSC327780 IBY327741:IBY327780 ILU327741:ILU327780 IVQ327741:IVQ327780 JFM327741:JFM327780 JPI327741:JPI327780 JZE327741:JZE327780 KJA327741:KJA327780 KSW327741:KSW327780 LCS327741:LCS327780 LMO327741:LMO327780 LWK327741:LWK327780 MGG327741:MGG327780 MQC327741:MQC327780 MZY327741:MZY327780 NJU327741:NJU327780 NTQ327741:NTQ327780 ODM327741:ODM327780 ONI327741:ONI327780 OXE327741:OXE327780 PHA327741:PHA327780 PQW327741:PQW327780 QAS327741:QAS327780 QKO327741:QKO327780 QUK327741:QUK327780 REG327741:REG327780 ROC327741:ROC327780 RXY327741:RXY327780 SHU327741:SHU327780 SRQ327741:SRQ327780 TBM327741:TBM327780 TLI327741:TLI327780 TVE327741:TVE327780 UFA327741:UFA327780 UOW327741:UOW327780 UYS327741:UYS327780 VIO327741:VIO327780 VSK327741:VSK327780 WCG327741:WCG327780 WMC327741:WMC327780 WVY327741:WVY327780 Q393277:Q393316 JM393277:JM393316 TI393277:TI393316 ADE393277:ADE393316 ANA393277:ANA393316 AWW393277:AWW393316 BGS393277:BGS393316 BQO393277:BQO393316 CAK393277:CAK393316 CKG393277:CKG393316 CUC393277:CUC393316 DDY393277:DDY393316 DNU393277:DNU393316 DXQ393277:DXQ393316 EHM393277:EHM393316 ERI393277:ERI393316 FBE393277:FBE393316 FLA393277:FLA393316 FUW393277:FUW393316 GES393277:GES393316 GOO393277:GOO393316 GYK393277:GYK393316 HIG393277:HIG393316 HSC393277:HSC393316 IBY393277:IBY393316 ILU393277:ILU393316 IVQ393277:IVQ393316 JFM393277:JFM393316 JPI393277:JPI393316 JZE393277:JZE393316 KJA393277:KJA393316 KSW393277:KSW393316 LCS393277:LCS393316 LMO393277:LMO393316 LWK393277:LWK393316 MGG393277:MGG393316 MQC393277:MQC393316 MZY393277:MZY393316 NJU393277:NJU393316 NTQ393277:NTQ393316 ODM393277:ODM393316 ONI393277:ONI393316 OXE393277:OXE393316 PHA393277:PHA393316 PQW393277:PQW393316 QAS393277:QAS393316 QKO393277:QKO393316 QUK393277:QUK393316 REG393277:REG393316 ROC393277:ROC393316 RXY393277:RXY393316 SHU393277:SHU393316 SRQ393277:SRQ393316 TBM393277:TBM393316 TLI393277:TLI393316 TVE393277:TVE393316 UFA393277:UFA393316 UOW393277:UOW393316 UYS393277:UYS393316 VIO393277:VIO393316 VSK393277:VSK393316 WCG393277:WCG393316 WMC393277:WMC393316 WVY393277:WVY393316 Q458813:Q458852 JM458813:JM458852 TI458813:TI458852 ADE458813:ADE458852 ANA458813:ANA458852 AWW458813:AWW458852 BGS458813:BGS458852 BQO458813:BQO458852 CAK458813:CAK458852 CKG458813:CKG458852 CUC458813:CUC458852 DDY458813:DDY458852 DNU458813:DNU458852 DXQ458813:DXQ458852 EHM458813:EHM458852 ERI458813:ERI458852 FBE458813:FBE458852 FLA458813:FLA458852 FUW458813:FUW458852 GES458813:GES458852 GOO458813:GOO458852 GYK458813:GYK458852 HIG458813:HIG458852 HSC458813:HSC458852 IBY458813:IBY458852 ILU458813:ILU458852 IVQ458813:IVQ458852 JFM458813:JFM458852 JPI458813:JPI458852 JZE458813:JZE458852 KJA458813:KJA458852 KSW458813:KSW458852 LCS458813:LCS458852 LMO458813:LMO458852 LWK458813:LWK458852 MGG458813:MGG458852 MQC458813:MQC458852 MZY458813:MZY458852 NJU458813:NJU458852 NTQ458813:NTQ458852 ODM458813:ODM458852 ONI458813:ONI458852 OXE458813:OXE458852 PHA458813:PHA458852 PQW458813:PQW458852 QAS458813:QAS458852 QKO458813:QKO458852 QUK458813:QUK458852 REG458813:REG458852 ROC458813:ROC458852 RXY458813:RXY458852 SHU458813:SHU458852 SRQ458813:SRQ458852 TBM458813:TBM458852 TLI458813:TLI458852 TVE458813:TVE458852 UFA458813:UFA458852 UOW458813:UOW458852 UYS458813:UYS458852 VIO458813:VIO458852 VSK458813:VSK458852 WCG458813:WCG458852 WMC458813:WMC458852 WVY458813:WVY458852 Q524349:Q524388 JM524349:JM524388 TI524349:TI524388 ADE524349:ADE524388 ANA524349:ANA524388 AWW524349:AWW524388 BGS524349:BGS524388 BQO524349:BQO524388 CAK524349:CAK524388 CKG524349:CKG524388 CUC524349:CUC524388 DDY524349:DDY524388 DNU524349:DNU524388 DXQ524349:DXQ524388 EHM524349:EHM524388 ERI524349:ERI524388 FBE524349:FBE524388 FLA524349:FLA524388 FUW524349:FUW524388 GES524349:GES524388 GOO524349:GOO524388 GYK524349:GYK524388 HIG524349:HIG524388 HSC524349:HSC524388 IBY524349:IBY524388 ILU524349:ILU524388 IVQ524349:IVQ524388 JFM524349:JFM524388 JPI524349:JPI524388 JZE524349:JZE524388 KJA524349:KJA524388 KSW524349:KSW524388 LCS524349:LCS524388 LMO524349:LMO524388 LWK524349:LWK524388 MGG524349:MGG524388 MQC524349:MQC524388 MZY524349:MZY524388 NJU524349:NJU524388 NTQ524349:NTQ524388 ODM524349:ODM524388 ONI524349:ONI524388 OXE524349:OXE524388 PHA524349:PHA524388 PQW524349:PQW524388 QAS524349:QAS524388 QKO524349:QKO524388 QUK524349:QUK524388 REG524349:REG524388 ROC524349:ROC524388 RXY524349:RXY524388 SHU524349:SHU524388 SRQ524349:SRQ524388 TBM524349:TBM524388 TLI524349:TLI524388 TVE524349:TVE524388 UFA524349:UFA524388 UOW524349:UOW524388 UYS524349:UYS524388 VIO524349:VIO524388 VSK524349:VSK524388 WCG524349:WCG524388 WMC524349:WMC524388 WVY524349:WVY524388 Q589885:Q589924 JM589885:JM589924 TI589885:TI589924 ADE589885:ADE589924 ANA589885:ANA589924 AWW589885:AWW589924 BGS589885:BGS589924 BQO589885:BQO589924 CAK589885:CAK589924 CKG589885:CKG589924 CUC589885:CUC589924 DDY589885:DDY589924 DNU589885:DNU589924 DXQ589885:DXQ589924 EHM589885:EHM589924 ERI589885:ERI589924 FBE589885:FBE589924 FLA589885:FLA589924 FUW589885:FUW589924 GES589885:GES589924 GOO589885:GOO589924 GYK589885:GYK589924 HIG589885:HIG589924 HSC589885:HSC589924 IBY589885:IBY589924 ILU589885:ILU589924 IVQ589885:IVQ589924 JFM589885:JFM589924 JPI589885:JPI589924 JZE589885:JZE589924 KJA589885:KJA589924 KSW589885:KSW589924 LCS589885:LCS589924 LMO589885:LMO589924 LWK589885:LWK589924 MGG589885:MGG589924 MQC589885:MQC589924 MZY589885:MZY589924 NJU589885:NJU589924 NTQ589885:NTQ589924 ODM589885:ODM589924 ONI589885:ONI589924 OXE589885:OXE589924 PHA589885:PHA589924 PQW589885:PQW589924 QAS589885:QAS589924 QKO589885:QKO589924 QUK589885:QUK589924 REG589885:REG589924 ROC589885:ROC589924 RXY589885:RXY589924 SHU589885:SHU589924 SRQ589885:SRQ589924 TBM589885:TBM589924 TLI589885:TLI589924 TVE589885:TVE589924 UFA589885:UFA589924 UOW589885:UOW589924 UYS589885:UYS589924 VIO589885:VIO589924 VSK589885:VSK589924 WCG589885:WCG589924 WMC589885:WMC589924 WVY589885:WVY589924 Q655421:Q655460 JM655421:JM655460 TI655421:TI655460 ADE655421:ADE655460 ANA655421:ANA655460 AWW655421:AWW655460 BGS655421:BGS655460 BQO655421:BQO655460 CAK655421:CAK655460 CKG655421:CKG655460 CUC655421:CUC655460 DDY655421:DDY655460 DNU655421:DNU655460 DXQ655421:DXQ655460 EHM655421:EHM655460 ERI655421:ERI655460 FBE655421:FBE655460 FLA655421:FLA655460 FUW655421:FUW655460 GES655421:GES655460 GOO655421:GOO655460 GYK655421:GYK655460 HIG655421:HIG655460 HSC655421:HSC655460 IBY655421:IBY655460 ILU655421:ILU655460 IVQ655421:IVQ655460 JFM655421:JFM655460 JPI655421:JPI655460 JZE655421:JZE655460 KJA655421:KJA655460 KSW655421:KSW655460 LCS655421:LCS655460 LMO655421:LMO655460 LWK655421:LWK655460 MGG655421:MGG655460 MQC655421:MQC655460 MZY655421:MZY655460 NJU655421:NJU655460 NTQ655421:NTQ655460 ODM655421:ODM655460 ONI655421:ONI655460 OXE655421:OXE655460 PHA655421:PHA655460 PQW655421:PQW655460 QAS655421:QAS655460 QKO655421:QKO655460 QUK655421:QUK655460 REG655421:REG655460 ROC655421:ROC655460 RXY655421:RXY655460 SHU655421:SHU655460 SRQ655421:SRQ655460 TBM655421:TBM655460 TLI655421:TLI655460 TVE655421:TVE655460 UFA655421:UFA655460 UOW655421:UOW655460 UYS655421:UYS655460 VIO655421:VIO655460 VSK655421:VSK655460 WCG655421:WCG655460 WMC655421:WMC655460 WVY655421:WVY655460 Q720957:Q720996 JM720957:JM720996 TI720957:TI720996 ADE720957:ADE720996 ANA720957:ANA720996 AWW720957:AWW720996 BGS720957:BGS720996 BQO720957:BQO720996 CAK720957:CAK720996 CKG720957:CKG720996 CUC720957:CUC720996 DDY720957:DDY720996 DNU720957:DNU720996 DXQ720957:DXQ720996 EHM720957:EHM720996 ERI720957:ERI720996 FBE720957:FBE720996 FLA720957:FLA720996 FUW720957:FUW720996 GES720957:GES720996 GOO720957:GOO720996 GYK720957:GYK720996 HIG720957:HIG720996 HSC720957:HSC720996 IBY720957:IBY720996 ILU720957:ILU720996 IVQ720957:IVQ720996 JFM720957:JFM720996 JPI720957:JPI720996 JZE720957:JZE720996 KJA720957:KJA720996 KSW720957:KSW720996 LCS720957:LCS720996 LMO720957:LMO720996 LWK720957:LWK720996 MGG720957:MGG720996 MQC720957:MQC720996 MZY720957:MZY720996 NJU720957:NJU720996 NTQ720957:NTQ720996 ODM720957:ODM720996 ONI720957:ONI720996 OXE720957:OXE720996 PHA720957:PHA720996 PQW720957:PQW720996 QAS720957:QAS720996 QKO720957:QKO720996 QUK720957:QUK720996 REG720957:REG720996 ROC720957:ROC720996 RXY720957:RXY720996 SHU720957:SHU720996 SRQ720957:SRQ720996 TBM720957:TBM720996 TLI720957:TLI720996 TVE720957:TVE720996 UFA720957:UFA720996 UOW720957:UOW720996 UYS720957:UYS720996 VIO720957:VIO720996 VSK720957:VSK720996 WCG720957:WCG720996 WMC720957:WMC720996 WVY720957:WVY720996 Q786493:Q786532 JM786493:JM786532 TI786493:TI786532 ADE786493:ADE786532 ANA786493:ANA786532 AWW786493:AWW786532 BGS786493:BGS786532 BQO786493:BQO786532 CAK786493:CAK786532 CKG786493:CKG786532 CUC786493:CUC786532 DDY786493:DDY786532 DNU786493:DNU786532 DXQ786493:DXQ786532 EHM786493:EHM786532 ERI786493:ERI786532 FBE786493:FBE786532 FLA786493:FLA786532 FUW786493:FUW786532 GES786493:GES786532 GOO786493:GOO786532 GYK786493:GYK786532 HIG786493:HIG786532 HSC786493:HSC786532 IBY786493:IBY786532 ILU786493:ILU786532 IVQ786493:IVQ786532 JFM786493:JFM786532 JPI786493:JPI786532 JZE786493:JZE786532 KJA786493:KJA786532 KSW786493:KSW786532 LCS786493:LCS786532 LMO786493:LMO786532 LWK786493:LWK786532 MGG786493:MGG786532 MQC786493:MQC786532 MZY786493:MZY786532 NJU786493:NJU786532 NTQ786493:NTQ786532 ODM786493:ODM786532 ONI786493:ONI786532 OXE786493:OXE786532 PHA786493:PHA786532 PQW786493:PQW786532 QAS786493:QAS786532 QKO786493:QKO786532 QUK786493:QUK786532 REG786493:REG786532 ROC786493:ROC786532 RXY786493:RXY786532 SHU786493:SHU786532 SRQ786493:SRQ786532 TBM786493:TBM786532 TLI786493:TLI786532 TVE786493:TVE786532 UFA786493:UFA786532 UOW786493:UOW786532 UYS786493:UYS786532 VIO786493:VIO786532 VSK786493:VSK786532 WCG786493:WCG786532 WMC786493:WMC786532 WVY786493:WVY786532 Q852029:Q852068 JM852029:JM852068 TI852029:TI852068 ADE852029:ADE852068 ANA852029:ANA852068 AWW852029:AWW852068 BGS852029:BGS852068 BQO852029:BQO852068 CAK852029:CAK852068 CKG852029:CKG852068 CUC852029:CUC852068 DDY852029:DDY852068 DNU852029:DNU852068 DXQ852029:DXQ852068 EHM852029:EHM852068 ERI852029:ERI852068 FBE852029:FBE852068 FLA852029:FLA852068 FUW852029:FUW852068 GES852029:GES852068 GOO852029:GOO852068 GYK852029:GYK852068 HIG852029:HIG852068 HSC852029:HSC852068 IBY852029:IBY852068 ILU852029:ILU852068 IVQ852029:IVQ852068 JFM852029:JFM852068 JPI852029:JPI852068 JZE852029:JZE852068 KJA852029:KJA852068 KSW852029:KSW852068 LCS852029:LCS852068 LMO852029:LMO852068 LWK852029:LWK852068 MGG852029:MGG852068 MQC852029:MQC852068 MZY852029:MZY852068 NJU852029:NJU852068 NTQ852029:NTQ852068 ODM852029:ODM852068 ONI852029:ONI852068 OXE852029:OXE852068 PHA852029:PHA852068 PQW852029:PQW852068 QAS852029:QAS852068 QKO852029:QKO852068 QUK852029:QUK852068 REG852029:REG852068 ROC852029:ROC852068 RXY852029:RXY852068 SHU852029:SHU852068 SRQ852029:SRQ852068 TBM852029:TBM852068 TLI852029:TLI852068 TVE852029:TVE852068 UFA852029:UFA852068 UOW852029:UOW852068 UYS852029:UYS852068 VIO852029:VIO852068 VSK852029:VSK852068 WCG852029:WCG852068 WMC852029:WMC852068 WVY852029:WVY852068 Q917565:Q917604 JM917565:JM917604 TI917565:TI917604 ADE917565:ADE917604 ANA917565:ANA917604 AWW917565:AWW917604 BGS917565:BGS917604 BQO917565:BQO917604 CAK917565:CAK917604 CKG917565:CKG917604 CUC917565:CUC917604 DDY917565:DDY917604 DNU917565:DNU917604 DXQ917565:DXQ917604 EHM917565:EHM917604 ERI917565:ERI917604 FBE917565:FBE917604 FLA917565:FLA917604 FUW917565:FUW917604 GES917565:GES917604 GOO917565:GOO917604 GYK917565:GYK917604 HIG917565:HIG917604 HSC917565:HSC917604 IBY917565:IBY917604 ILU917565:ILU917604 IVQ917565:IVQ917604 JFM917565:JFM917604 JPI917565:JPI917604 JZE917565:JZE917604 KJA917565:KJA917604 KSW917565:KSW917604 LCS917565:LCS917604 LMO917565:LMO917604 LWK917565:LWK917604 MGG917565:MGG917604 MQC917565:MQC917604 MZY917565:MZY917604 NJU917565:NJU917604 NTQ917565:NTQ917604 ODM917565:ODM917604 ONI917565:ONI917604 OXE917565:OXE917604 PHA917565:PHA917604 PQW917565:PQW917604 QAS917565:QAS917604 QKO917565:QKO917604 QUK917565:QUK917604 REG917565:REG917604 ROC917565:ROC917604 RXY917565:RXY917604 SHU917565:SHU917604 SRQ917565:SRQ917604 TBM917565:TBM917604 TLI917565:TLI917604 TVE917565:TVE917604 UFA917565:UFA917604 UOW917565:UOW917604 UYS917565:UYS917604 VIO917565:VIO917604 VSK917565:VSK917604 WCG917565:WCG917604 WMC917565:WMC917604 WVY917565:WVY917604 Q983101:Q983140 JM983101:JM983140 TI983101:TI983140 ADE983101:ADE983140 ANA983101:ANA983140 AWW983101:AWW983140 BGS983101:BGS983140 BQO983101:BQO983140 CAK983101:CAK983140 CKG983101:CKG983140 CUC983101:CUC983140 DDY983101:DDY983140 DNU983101:DNU983140 DXQ983101:DXQ983140 EHM983101:EHM983140 ERI983101:ERI983140 FBE983101:FBE983140 FLA983101:FLA983140 FUW983101:FUW983140 GES983101:GES983140 GOO983101:GOO983140 GYK983101:GYK983140 HIG983101:HIG983140 HSC983101:HSC983140 IBY983101:IBY983140 ILU983101:ILU983140 IVQ983101:IVQ983140 JFM983101:JFM983140 JPI983101:JPI983140 JZE983101:JZE983140 KJA983101:KJA983140 KSW983101:KSW983140 LCS983101:LCS983140 LMO983101:LMO983140 LWK983101:LWK983140 MGG983101:MGG983140 MQC983101:MQC983140 MZY983101:MZY983140 NJU983101:NJU983140 NTQ983101:NTQ983140 ODM983101:ODM983140 ONI983101:ONI983140 OXE983101:OXE983140 PHA983101:PHA983140 PQW983101:PQW983140 QAS983101:QAS983140 QKO983101:QKO983140 QUK983101:QUK983140 REG983101:REG983140 ROC983101:ROC983140 RXY983101:RXY983140 SHU983101:SHU983140 SRQ983101:SRQ983140 TBM983101:TBM983140 TLI983101:TLI983140 TVE983101:TVE983140 UFA983101:UFA983140 UOW983101:UOW983140 UYS983101:UYS983140 VIO983101:VIO983140 VSK983101:VSK983140 WCG983101:WCG983140 WMC983101:WMC983140 WVY983101:WVY983140"/>
    <dataValidation type="whole" allowBlank="1" showInputMessage="1" showErrorMessage="1" errorTitle="技術管理者の設置状況" error="１～３の数値を入力してください" promptTitle="次の1～3のうち該当する番号を入力" prompt="【1】技術管理者あり_x000a_【2】技術管理者なし_x000a_【3】技術管理者が必要ない施設" sqref="T22:T59 JP22:JP59 TL22:TL59 ADH22:ADH59 AND22:AND59 AWZ22:AWZ59 BGV22:BGV59 BQR22:BQR59 CAN22:CAN59 CKJ22:CKJ59 CUF22:CUF59 DEB22:DEB59 DNX22:DNX59 DXT22:DXT59 EHP22:EHP59 ERL22:ERL59 FBH22:FBH59 FLD22:FLD59 FUZ22:FUZ59 GEV22:GEV59 GOR22:GOR59 GYN22:GYN59 HIJ22:HIJ59 HSF22:HSF59 ICB22:ICB59 ILX22:ILX59 IVT22:IVT59 JFP22:JFP59 JPL22:JPL59 JZH22:JZH59 KJD22:KJD59 KSZ22:KSZ59 LCV22:LCV59 LMR22:LMR59 LWN22:LWN59 MGJ22:MGJ59 MQF22:MQF59 NAB22:NAB59 NJX22:NJX59 NTT22:NTT59 ODP22:ODP59 ONL22:ONL59 OXH22:OXH59 PHD22:PHD59 PQZ22:PQZ59 QAV22:QAV59 QKR22:QKR59 QUN22:QUN59 REJ22:REJ59 ROF22:ROF59 RYB22:RYB59 SHX22:SHX59 SRT22:SRT59 TBP22:TBP59 TLL22:TLL59 TVH22:TVH59 UFD22:UFD59 UOZ22:UOZ59 UYV22:UYV59 VIR22:VIR59 VSN22:VSN59 WCJ22:WCJ59 WMF22:WMF59 WWB22:WWB59 T65558:T65595 JP65558:JP65595 TL65558:TL65595 ADH65558:ADH65595 AND65558:AND65595 AWZ65558:AWZ65595 BGV65558:BGV65595 BQR65558:BQR65595 CAN65558:CAN65595 CKJ65558:CKJ65595 CUF65558:CUF65595 DEB65558:DEB65595 DNX65558:DNX65595 DXT65558:DXT65595 EHP65558:EHP65595 ERL65558:ERL65595 FBH65558:FBH65595 FLD65558:FLD65595 FUZ65558:FUZ65595 GEV65558:GEV65595 GOR65558:GOR65595 GYN65558:GYN65595 HIJ65558:HIJ65595 HSF65558:HSF65595 ICB65558:ICB65595 ILX65558:ILX65595 IVT65558:IVT65595 JFP65558:JFP65595 JPL65558:JPL65595 JZH65558:JZH65595 KJD65558:KJD65595 KSZ65558:KSZ65595 LCV65558:LCV65595 LMR65558:LMR65595 LWN65558:LWN65595 MGJ65558:MGJ65595 MQF65558:MQF65595 NAB65558:NAB65595 NJX65558:NJX65595 NTT65558:NTT65595 ODP65558:ODP65595 ONL65558:ONL65595 OXH65558:OXH65595 PHD65558:PHD65595 PQZ65558:PQZ65595 QAV65558:QAV65595 QKR65558:QKR65595 QUN65558:QUN65595 REJ65558:REJ65595 ROF65558:ROF65595 RYB65558:RYB65595 SHX65558:SHX65595 SRT65558:SRT65595 TBP65558:TBP65595 TLL65558:TLL65595 TVH65558:TVH65595 UFD65558:UFD65595 UOZ65558:UOZ65595 UYV65558:UYV65595 VIR65558:VIR65595 VSN65558:VSN65595 WCJ65558:WCJ65595 WMF65558:WMF65595 WWB65558:WWB65595 T131094:T131131 JP131094:JP131131 TL131094:TL131131 ADH131094:ADH131131 AND131094:AND131131 AWZ131094:AWZ131131 BGV131094:BGV131131 BQR131094:BQR131131 CAN131094:CAN131131 CKJ131094:CKJ131131 CUF131094:CUF131131 DEB131094:DEB131131 DNX131094:DNX131131 DXT131094:DXT131131 EHP131094:EHP131131 ERL131094:ERL131131 FBH131094:FBH131131 FLD131094:FLD131131 FUZ131094:FUZ131131 GEV131094:GEV131131 GOR131094:GOR131131 GYN131094:GYN131131 HIJ131094:HIJ131131 HSF131094:HSF131131 ICB131094:ICB131131 ILX131094:ILX131131 IVT131094:IVT131131 JFP131094:JFP131131 JPL131094:JPL131131 JZH131094:JZH131131 KJD131094:KJD131131 KSZ131094:KSZ131131 LCV131094:LCV131131 LMR131094:LMR131131 LWN131094:LWN131131 MGJ131094:MGJ131131 MQF131094:MQF131131 NAB131094:NAB131131 NJX131094:NJX131131 NTT131094:NTT131131 ODP131094:ODP131131 ONL131094:ONL131131 OXH131094:OXH131131 PHD131094:PHD131131 PQZ131094:PQZ131131 QAV131094:QAV131131 QKR131094:QKR131131 QUN131094:QUN131131 REJ131094:REJ131131 ROF131094:ROF131131 RYB131094:RYB131131 SHX131094:SHX131131 SRT131094:SRT131131 TBP131094:TBP131131 TLL131094:TLL131131 TVH131094:TVH131131 UFD131094:UFD131131 UOZ131094:UOZ131131 UYV131094:UYV131131 VIR131094:VIR131131 VSN131094:VSN131131 WCJ131094:WCJ131131 WMF131094:WMF131131 WWB131094:WWB131131 T196630:T196667 JP196630:JP196667 TL196630:TL196667 ADH196630:ADH196667 AND196630:AND196667 AWZ196630:AWZ196667 BGV196630:BGV196667 BQR196630:BQR196667 CAN196630:CAN196667 CKJ196630:CKJ196667 CUF196630:CUF196667 DEB196630:DEB196667 DNX196630:DNX196667 DXT196630:DXT196667 EHP196630:EHP196667 ERL196630:ERL196667 FBH196630:FBH196667 FLD196630:FLD196667 FUZ196630:FUZ196667 GEV196630:GEV196667 GOR196630:GOR196667 GYN196630:GYN196667 HIJ196630:HIJ196667 HSF196630:HSF196667 ICB196630:ICB196667 ILX196630:ILX196667 IVT196630:IVT196667 JFP196630:JFP196667 JPL196630:JPL196667 JZH196630:JZH196667 KJD196630:KJD196667 KSZ196630:KSZ196667 LCV196630:LCV196667 LMR196630:LMR196667 LWN196630:LWN196667 MGJ196630:MGJ196667 MQF196630:MQF196667 NAB196630:NAB196667 NJX196630:NJX196667 NTT196630:NTT196667 ODP196630:ODP196667 ONL196630:ONL196667 OXH196630:OXH196667 PHD196630:PHD196667 PQZ196630:PQZ196667 QAV196630:QAV196667 QKR196630:QKR196667 QUN196630:QUN196667 REJ196630:REJ196667 ROF196630:ROF196667 RYB196630:RYB196667 SHX196630:SHX196667 SRT196630:SRT196667 TBP196630:TBP196667 TLL196630:TLL196667 TVH196630:TVH196667 UFD196630:UFD196667 UOZ196630:UOZ196667 UYV196630:UYV196667 VIR196630:VIR196667 VSN196630:VSN196667 WCJ196630:WCJ196667 WMF196630:WMF196667 WWB196630:WWB196667 T262166:T262203 JP262166:JP262203 TL262166:TL262203 ADH262166:ADH262203 AND262166:AND262203 AWZ262166:AWZ262203 BGV262166:BGV262203 BQR262166:BQR262203 CAN262166:CAN262203 CKJ262166:CKJ262203 CUF262166:CUF262203 DEB262166:DEB262203 DNX262166:DNX262203 DXT262166:DXT262203 EHP262166:EHP262203 ERL262166:ERL262203 FBH262166:FBH262203 FLD262166:FLD262203 FUZ262166:FUZ262203 GEV262166:GEV262203 GOR262166:GOR262203 GYN262166:GYN262203 HIJ262166:HIJ262203 HSF262166:HSF262203 ICB262166:ICB262203 ILX262166:ILX262203 IVT262166:IVT262203 JFP262166:JFP262203 JPL262166:JPL262203 JZH262166:JZH262203 KJD262166:KJD262203 KSZ262166:KSZ262203 LCV262166:LCV262203 LMR262166:LMR262203 LWN262166:LWN262203 MGJ262166:MGJ262203 MQF262166:MQF262203 NAB262166:NAB262203 NJX262166:NJX262203 NTT262166:NTT262203 ODP262166:ODP262203 ONL262166:ONL262203 OXH262166:OXH262203 PHD262166:PHD262203 PQZ262166:PQZ262203 QAV262166:QAV262203 QKR262166:QKR262203 QUN262166:QUN262203 REJ262166:REJ262203 ROF262166:ROF262203 RYB262166:RYB262203 SHX262166:SHX262203 SRT262166:SRT262203 TBP262166:TBP262203 TLL262166:TLL262203 TVH262166:TVH262203 UFD262166:UFD262203 UOZ262166:UOZ262203 UYV262166:UYV262203 VIR262166:VIR262203 VSN262166:VSN262203 WCJ262166:WCJ262203 WMF262166:WMF262203 WWB262166:WWB262203 T327702:T327739 JP327702:JP327739 TL327702:TL327739 ADH327702:ADH327739 AND327702:AND327739 AWZ327702:AWZ327739 BGV327702:BGV327739 BQR327702:BQR327739 CAN327702:CAN327739 CKJ327702:CKJ327739 CUF327702:CUF327739 DEB327702:DEB327739 DNX327702:DNX327739 DXT327702:DXT327739 EHP327702:EHP327739 ERL327702:ERL327739 FBH327702:FBH327739 FLD327702:FLD327739 FUZ327702:FUZ327739 GEV327702:GEV327739 GOR327702:GOR327739 GYN327702:GYN327739 HIJ327702:HIJ327739 HSF327702:HSF327739 ICB327702:ICB327739 ILX327702:ILX327739 IVT327702:IVT327739 JFP327702:JFP327739 JPL327702:JPL327739 JZH327702:JZH327739 KJD327702:KJD327739 KSZ327702:KSZ327739 LCV327702:LCV327739 LMR327702:LMR327739 LWN327702:LWN327739 MGJ327702:MGJ327739 MQF327702:MQF327739 NAB327702:NAB327739 NJX327702:NJX327739 NTT327702:NTT327739 ODP327702:ODP327739 ONL327702:ONL327739 OXH327702:OXH327739 PHD327702:PHD327739 PQZ327702:PQZ327739 QAV327702:QAV327739 QKR327702:QKR327739 QUN327702:QUN327739 REJ327702:REJ327739 ROF327702:ROF327739 RYB327702:RYB327739 SHX327702:SHX327739 SRT327702:SRT327739 TBP327702:TBP327739 TLL327702:TLL327739 TVH327702:TVH327739 UFD327702:UFD327739 UOZ327702:UOZ327739 UYV327702:UYV327739 VIR327702:VIR327739 VSN327702:VSN327739 WCJ327702:WCJ327739 WMF327702:WMF327739 WWB327702:WWB327739 T393238:T393275 JP393238:JP393275 TL393238:TL393275 ADH393238:ADH393275 AND393238:AND393275 AWZ393238:AWZ393275 BGV393238:BGV393275 BQR393238:BQR393275 CAN393238:CAN393275 CKJ393238:CKJ393275 CUF393238:CUF393275 DEB393238:DEB393275 DNX393238:DNX393275 DXT393238:DXT393275 EHP393238:EHP393275 ERL393238:ERL393275 FBH393238:FBH393275 FLD393238:FLD393275 FUZ393238:FUZ393275 GEV393238:GEV393275 GOR393238:GOR393275 GYN393238:GYN393275 HIJ393238:HIJ393275 HSF393238:HSF393275 ICB393238:ICB393275 ILX393238:ILX393275 IVT393238:IVT393275 JFP393238:JFP393275 JPL393238:JPL393275 JZH393238:JZH393275 KJD393238:KJD393275 KSZ393238:KSZ393275 LCV393238:LCV393275 LMR393238:LMR393275 LWN393238:LWN393275 MGJ393238:MGJ393275 MQF393238:MQF393275 NAB393238:NAB393275 NJX393238:NJX393275 NTT393238:NTT393275 ODP393238:ODP393275 ONL393238:ONL393275 OXH393238:OXH393275 PHD393238:PHD393275 PQZ393238:PQZ393275 QAV393238:QAV393275 QKR393238:QKR393275 QUN393238:QUN393275 REJ393238:REJ393275 ROF393238:ROF393275 RYB393238:RYB393275 SHX393238:SHX393275 SRT393238:SRT393275 TBP393238:TBP393275 TLL393238:TLL393275 TVH393238:TVH393275 UFD393238:UFD393275 UOZ393238:UOZ393275 UYV393238:UYV393275 VIR393238:VIR393275 VSN393238:VSN393275 WCJ393238:WCJ393275 WMF393238:WMF393275 WWB393238:WWB393275 T458774:T458811 JP458774:JP458811 TL458774:TL458811 ADH458774:ADH458811 AND458774:AND458811 AWZ458774:AWZ458811 BGV458774:BGV458811 BQR458774:BQR458811 CAN458774:CAN458811 CKJ458774:CKJ458811 CUF458774:CUF458811 DEB458774:DEB458811 DNX458774:DNX458811 DXT458774:DXT458811 EHP458774:EHP458811 ERL458774:ERL458811 FBH458774:FBH458811 FLD458774:FLD458811 FUZ458774:FUZ458811 GEV458774:GEV458811 GOR458774:GOR458811 GYN458774:GYN458811 HIJ458774:HIJ458811 HSF458774:HSF458811 ICB458774:ICB458811 ILX458774:ILX458811 IVT458774:IVT458811 JFP458774:JFP458811 JPL458774:JPL458811 JZH458774:JZH458811 KJD458774:KJD458811 KSZ458774:KSZ458811 LCV458774:LCV458811 LMR458774:LMR458811 LWN458774:LWN458811 MGJ458774:MGJ458811 MQF458774:MQF458811 NAB458774:NAB458811 NJX458774:NJX458811 NTT458774:NTT458811 ODP458774:ODP458811 ONL458774:ONL458811 OXH458774:OXH458811 PHD458774:PHD458811 PQZ458774:PQZ458811 QAV458774:QAV458811 QKR458774:QKR458811 QUN458774:QUN458811 REJ458774:REJ458811 ROF458774:ROF458811 RYB458774:RYB458811 SHX458774:SHX458811 SRT458774:SRT458811 TBP458774:TBP458811 TLL458774:TLL458811 TVH458774:TVH458811 UFD458774:UFD458811 UOZ458774:UOZ458811 UYV458774:UYV458811 VIR458774:VIR458811 VSN458774:VSN458811 WCJ458774:WCJ458811 WMF458774:WMF458811 WWB458774:WWB458811 T524310:T524347 JP524310:JP524347 TL524310:TL524347 ADH524310:ADH524347 AND524310:AND524347 AWZ524310:AWZ524347 BGV524310:BGV524347 BQR524310:BQR524347 CAN524310:CAN524347 CKJ524310:CKJ524347 CUF524310:CUF524347 DEB524310:DEB524347 DNX524310:DNX524347 DXT524310:DXT524347 EHP524310:EHP524347 ERL524310:ERL524347 FBH524310:FBH524347 FLD524310:FLD524347 FUZ524310:FUZ524347 GEV524310:GEV524347 GOR524310:GOR524347 GYN524310:GYN524347 HIJ524310:HIJ524347 HSF524310:HSF524347 ICB524310:ICB524347 ILX524310:ILX524347 IVT524310:IVT524347 JFP524310:JFP524347 JPL524310:JPL524347 JZH524310:JZH524347 KJD524310:KJD524347 KSZ524310:KSZ524347 LCV524310:LCV524347 LMR524310:LMR524347 LWN524310:LWN524347 MGJ524310:MGJ524347 MQF524310:MQF524347 NAB524310:NAB524347 NJX524310:NJX524347 NTT524310:NTT524347 ODP524310:ODP524347 ONL524310:ONL524347 OXH524310:OXH524347 PHD524310:PHD524347 PQZ524310:PQZ524347 QAV524310:QAV524347 QKR524310:QKR524347 QUN524310:QUN524347 REJ524310:REJ524347 ROF524310:ROF524347 RYB524310:RYB524347 SHX524310:SHX524347 SRT524310:SRT524347 TBP524310:TBP524347 TLL524310:TLL524347 TVH524310:TVH524347 UFD524310:UFD524347 UOZ524310:UOZ524347 UYV524310:UYV524347 VIR524310:VIR524347 VSN524310:VSN524347 WCJ524310:WCJ524347 WMF524310:WMF524347 WWB524310:WWB524347 T589846:T589883 JP589846:JP589883 TL589846:TL589883 ADH589846:ADH589883 AND589846:AND589883 AWZ589846:AWZ589883 BGV589846:BGV589883 BQR589846:BQR589883 CAN589846:CAN589883 CKJ589846:CKJ589883 CUF589846:CUF589883 DEB589846:DEB589883 DNX589846:DNX589883 DXT589846:DXT589883 EHP589846:EHP589883 ERL589846:ERL589883 FBH589846:FBH589883 FLD589846:FLD589883 FUZ589846:FUZ589883 GEV589846:GEV589883 GOR589846:GOR589883 GYN589846:GYN589883 HIJ589846:HIJ589883 HSF589846:HSF589883 ICB589846:ICB589883 ILX589846:ILX589883 IVT589846:IVT589883 JFP589846:JFP589883 JPL589846:JPL589883 JZH589846:JZH589883 KJD589846:KJD589883 KSZ589846:KSZ589883 LCV589846:LCV589883 LMR589846:LMR589883 LWN589846:LWN589883 MGJ589846:MGJ589883 MQF589846:MQF589883 NAB589846:NAB589883 NJX589846:NJX589883 NTT589846:NTT589883 ODP589846:ODP589883 ONL589846:ONL589883 OXH589846:OXH589883 PHD589846:PHD589883 PQZ589846:PQZ589883 QAV589846:QAV589883 QKR589846:QKR589883 QUN589846:QUN589883 REJ589846:REJ589883 ROF589846:ROF589883 RYB589846:RYB589883 SHX589846:SHX589883 SRT589846:SRT589883 TBP589846:TBP589883 TLL589846:TLL589883 TVH589846:TVH589883 UFD589846:UFD589883 UOZ589846:UOZ589883 UYV589846:UYV589883 VIR589846:VIR589883 VSN589846:VSN589883 WCJ589846:WCJ589883 WMF589846:WMF589883 WWB589846:WWB589883 T655382:T655419 JP655382:JP655419 TL655382:TL655419 ADH655382:ADH655419 AND655382:AND655419 AWZ655382:AWZ655419 BGV655382:BGV655419 BQR655382:BQR655419 CAN655382:CAN655419 CKJ655382:CKJ655419 CUF655382:CUF655419 DEB655382:DEB655419 DNX655382:DNX655419 DXT655382:DXT655419 EHP655382:EHP655419 ERL655382:ERL655419 FBH655382:FBH655419 FLD655382:FLD655419 FUZ655382:FUZ655419 GEV655382:GEV655419 GOR655382:GOR655419 GYN655382:GYN655419 HIJ655382:HIJ655419 HSF655382:HSF655419 ICB655382:ICB655419 ILX655382:ILX655419 IVT655382:IVT655419 JFP655382:JFP655419 JPL655382:JPL655419 JZH655382:JZH655419 KJD655382:KJD655419 KSZ655382:KSZ655419 LCV655382:LCV655419 LMR655382:LMR655419 LWN655382:LWN655419 MGJ655382:MGJ655419 MQF655382:MQF655419 NAB655382:NAB655419 NJX655382:NJX655419 NTT655382:NTT655419 ODP655382:ODP655419 ONL655382:ONL655419 OXH655382:OXH655419 PHD655382:PHD655419 PQZ655382:PQZ655419 QAV655382:QAV655419 QKR655382:QKR655419 QUN655382:QUN655419 REJ655382:REJ655419 ROF655382:ROF655419 RYB655382:RYB655419 SHX655382:SHX655419 SRT655382:SRT655419 TBP655382:TBP655419 TLL655382:TLL655419 TVH655382:TVH655419 UFD655382:UFD655419 UOZ655382:UOZ655419 UYV655382:UYV655419 VIR655382:VIR655419 VSN655382:VSN655419 WCJ655382:WCJ655419 WMF655382:WMF655419 WWB655382:WWB655419 T720918:T720955 JP720918:JP720955 TL720918:TL720955 ADH720918:ADH720955 AND720918:AND720955 AWZ720918:AWZ720955 BGV720918:BGV720955 BQR720918:BQR720955 CAN720918:CAN720955 CKJ720918:CKJ720955 CUF720918:CUF720955 DEB720918:DEB720955 DNX720918:DNX720955 DXT720918:DXT720955 EHP720918:EHP720955 ERL720918:ERL720955 FBH720918:FBH720955 FLD720918:FLD720955 FUZ720918:FUZ720955 GEV720918:GEV720955 GOR720918:GOR720955 GYN720918:GYN720955 HIJ720918:HIJ720955 HSF720918:HSF720955 ICB720918:ICB720955 ILX720918:ILX720955 IVT720918:IVT720955 JFP720918:JFP720955 JPL720918:JPL720955 JZH720918:JZH720955 KJD720918:KJD720955 KSZ720918:KSZ720955 LCV720918:LCV720955 LMR720918:LMR720955 LWN720918:LWN720955 MGJ720918:MGJ720955 MQF720918:MQF720955 NAB720918:NAB720955 NJX720918:NJX720955 NTT720918:NTT720955 ODP720918:ODP720955 ONL720918:ONL720955 OXH720918:OXH720955 PHD720918:PHD720955 PQZ720918:PQZ720955 QAV720918:QAV720955 QKR720918:QKR720955 QUN720918:QUN720955 REJ720918:REJ720955 ROF720918:ROF720955 RYB720918:RYB720955 SHX720918:SHX720955 SRT720918:SRT720955 TBP720918:TBP720955 TLL720918:TLL720955 TVH720918:TVH720955 UFD720918:UFD720955 UOZ720918:UOZ720955 UYV720918:UYV720955 VIR720918:VIR720955 VSN720918:VSN720955 WCJ720918:WCJ720955 WMF720918:WMF720955 WWB720918:WWB720955 T786454:T786491 JP786454:JP786491 TL786454:TL786491 ADH786454:ADH786491 AND786454:AND786491 AWZ786454:AWZ786491 BGV786454:BGV786491 BQR786454:BQR786491 CAN786454:CAN786491 CKJ786454:CKJ786491 CUF786454:CUF786491 DEB786454:DEB786491 DNX786454:DNX786491 DXT786454:DXT786491 EHP786454:EHP786491 ERL786454:ERL786491 FBH786454:FBH786491 FLD786454:FLD786491 FUZ786454:FUZ786491 GEV786454:GEV786491 GOR786454:GOR786491 GYN786454:GYN786491 HIJ786454:HIJ786491 HSF786454:HSF786491 ICB786454:ICB786491 ILX786454:ILX786491 IVT786454:IVT786491 JFP786454:JFP786491 JPL786454:JPL786491 JZH786454:JZH786491 KJD786454:KJD786491 KSZ786454:KSZ786491 LCV786454:LCV786491 LMR786454:LMR786491 LWN786454:LWN786491 MGJ786454:MGJ786491 MQF786454:MQF786491 NAB786454:NAB786491 NJX786454:NJX786491 NTT786454:NTT786491 ODP786454:ODP786491 ONL786454:ONL786491 OXH786454:OXH786491 PHD786454:PHD786491 PQZ786454:PQZ786491 QAV786454:QAV786491 QKR786454:QKR786491 QUN786454:QUN786491 REJ786454:REJ786491 ROF786454:ROF786491 RYB786454:RYB786491 SHX786454:SHX786491 SRT786454:SRT786491 TBP786454:TBP786491 TLL786454:TLL786491 TVH786454:TVH786491 UFD786454:UFD786491 UOZ786454:UOZ786491 UYV786454:UYV786491 VIR786454:VIR786491 VSN786454:VSN786491 WCJ786454:WCJ786491 WMF786454:WMF786491 WWB786454:WWB786491 T851990:T852027 JP851990:JP852027 TL851990:TL852027 ADH851990:ADH852027 AND851990:AND852027 AWZ851990:AWZ852027 BGV851990:BGV852027 BQR851990:BQR852027 CAN851990:CAN852027 CKJ851990:CKJ852027 CUF851990:CUF852027 DEB851990:DEB852027 DNX851990:DNX852027 DXT851990:DXT852027 EHP851990:EHP852027 ERL851990:ERL852027 FBH851990:FBH852027 FLD851990:FLD852027 FUZ851990:FUZ852027 GEV851990:GEV852027 GOR851990:GOR852027 GYN851990:GYN852027 HIJ851990:HIJ852027 HSF851990:HSF852027 ICB851990:ICB852027 ILX851990:ILX852027 IVT851990:IVT852027 JFP851990:JFP852027 JPL851990:JPL852027 JZH851990:JZH852027 KJD851990:KJD852027 KSZ851990:KSZ852027 LCV851990:LCV852027 LMR851990:LMR852027 LWN851990:LWN852027 MGJ851990:MGJ852027 MQF851990:MQF852027 NAB851990:NAB852027 NJX851990:NJX852027 NTT851990:NTT852027 ODP851990:ODP852027 ONL851990:ONL852027 OXH851990:OXH852027 PHD851990:PHD852027 PQZ851990:PQZ852027 QAV851990:QAV852027 QKR851990:QKR852027 QUN851990:QUN852027 REJ851990:REJ852027 ROF851990:ROF852027 RYB851990:RYB852027 SHX851990:SHX852027 SRT851990:SRT852027 TBP851990:TBP852027 TLL851990:TLL852027 TVH851990:TVH852027 UFD851990:UFD852027 UOZ851990:UOZ852027 UYV851990:UYV852027 VIR851990:VIR852027 VSN851990:VSN852027 WCJ851990:WCJ852027 WMF851990:WMF852027 WWB851990:WWB852027 T917526:T917563 JP917526:JP917563 TL917526:TL917563 ADH917526:ADH917563 AND917526:AND917563 AWZ917526:AWZ917563 BGV917526:BGV917563 BQR917526:BQR917563 CAN917526:CAN917563 CKJ917526:CKJ917563 CUF917526:CUF917563 DEB917526:DEB917563 DNX917526:DNX917563 DXT917526:DXT917563 EHP917526:EHP917563 ERL917526:ERL917563 FBH917526:FBH917563 FLD917526:FLD917563 FUZ917526:FUZ917563 GEV917526:GEV917563 GOR917526:GOR917563 GYN917526:GYN917563 HIJ917526:HIJ917563 HSF917526:HSF917563 ICB917526:ICB917563 ILX917526:ILX917563 IVT917526:IVT917563 JFP917526:JFP917563 JPL917526:JPL917563 JZH917526:JZH917563 KJD917526:KJD917563 KSZ917526:KSZ917563 LCV917526:LCV917563 LMR917526:LMR917563 LWN917526:LWN917563 MGJ917526:MGJ917563 MQF917526:MQF917563 NAB917526:NAB917563 NJX917526:NJX917563 NTT917526:NTT917563 ODP917526:ODP917563 ONL917526:ONL917563 OXH917526:OXH917563 PHD917526:PHD917563 PQZ917526:PQZ917563 QAV917526:QAV917563 QKR917526:QKR917563 QUN917526:QUN917563 REJ917526:REJ917563 ROF917526:ROF917563 RYB917526:RYB917563 SHX917526:SHX917563 SRT917526:SRT917563 TBP917526:TBP917563 TLL917526:TLL917563 TVH917526:TVH917563 UFD917526:UFD917563 UOZ917526:UOZ917563 UYV917526:UYV917563 VIR917526:VIR917563 VSN917526:VSN917563 WCJ917526:WCJ917563 WMF917526:WMF917563 WWB917526:WWB917563 T983062:T983099 JP983062:JP983099 TL983062:TL983099 ADH983062:ADH983099 AND983062:AND983099 AWZ983062:AWZ983099 BGV983062:BGV983099 BQR983062:BQR983099 CAN983062:CAN983099 CKJ983062:CKJ983099 CUF983062:CUF983099 DEB983062:DEB983099 DNX983062:DNX983099 DXT983062:DXT983099 EHP983062:EHP983099 ERL983062:ERL983099 FBH983062:FBH983099 FLD983062:FLD983099 FUZ983062:FUZ983099 GEV983062:GEV983099 GOR983062:GOR983099 GYN983062:GYN983099 HIJ983062:HIJ983099 HSF983062:HSF983099 ICB983062:ICB983099 ILX983062:ILX983099 IVT983062:IVT983099 JFP983062:JFP983099 JPL983062:JPL983099 JZH983062:JZH983099 KJD983062:KJD983099 KSZ983062:KSZ983099 LCV983062:LCV983099 LMR983062:LMR983099 LWN983062:LWN983099 MGJ983062:MGJ983099 MQF983062:MQF983099 NAB983062:NAB983099 NJX983062:NJX983099 NTT983062:NTT983099 ODP983062:ODP983099 ONL983062:ONL983099 OXH983062:OXH983099 PHD983062:PHD983099 PQZ983062:PQZ983099 QAV983062:QAV983099 QKR983062:QKR983099 QUN983062:QUN983099 REJ983062:REJ983099 ROF983062:ROF983099 RYB983062:RYB983099 SHX983062:SHX983099 SRT983062:SRT983099 TBP983062:TBP983099 TLL983062:TLL983099 TVH983062:TVH983099 UFD983062:UFD983099 UOZ983062:UOZ983099 UYV983062:UYV983099 VIR983062:VIR983099 VSN983062:VSN983099 WCJ983062:WCJ983099 WMF983062:WMF983099 WWB983062:WWB983099 T3:T20 JP3:JP20 TL3:TL20 ADH3:ADH20 AND3:AND20 AWZ3:AWZ20 BGV3:BGV20 BQR3:BQR20 CAN3:CAN20 CKJ3:CKJ20 CUF3:CUF20 DEB3:DEB20 DNX3:DNX20 DXT3:DXT20 EHP3:EHP20 ERL3:ERL20 FBH3:FBH20 FLD3:FLD20 FUZ3:FUZ20 GEV3:GEV20 GOR3:GOR20 GYN3:GYN20 HIJ3:HIJ20 HSF3:HSF20 ICB3:ICB20 ILX3:ILX20 IVT3:IVT20 JFP3:JFP20 JPL3:JPL20 JZH3:JZH20 KJD3:KJD20 KSZ3:KSZ20 LCV3:LCV20 LMR3:LMR20 LWN3:LWN20 MGJ3:MGJ20 MQF3:MQF20 NAB3:NAB20 NJX3:NJX20 NTT3:NTT20 ODP3:ODP20 ONL3:ONL20 OXH3:OXH20 PHD3:PHD20 PQZ3:PQZ20 QAV3:QAV20 QKR3:QKR20 QUN3:QUN20 REJ3:REJ20 ROF3:ROF20 RYB3:RYB20 SHX3:SHX20 SRT3:SRT20 TBP3:TBP20 TLL3:TLL20 TVH3:TVH20 UFD3:UFD20 UOZ3:UOZ20 UYV3:UYV20 VIR3:VIR20 VSN3:VSN20 WCJ3:WCJ20 WMF3:WMF20 WWB3:WWB20 T65539:T65556 JP65539:JP65556 TL65539:TL65556 ADH65539:ADH65556 AND65539:AND65556 AWZ65539:AWZ65556 BGV65539:BGV65556 BQR65539:BQR65556 CAN65539:CAN65556 CKJ65539:CKJ65556 CUF65539:CUF65556 DEB65539:DEB65556 DNX65539:DNX65556 DXT65539:DXT65556 EHP65539:EHP65556 ERL65539:ERL65556 FBH65539:FBH65556 FLD65539:FLD65556 FUZ65539:FUZ65556 GEV65539:GEV65556 GOR65539:GOR65556 GYN65539:GYN65556 HIJ65539:HIJ65556 HSF65539:HSF65556 ICB65539:ICB65556 ILX65539:ILX65556 IVT65539:IVT65556 JFP65539:JFP65556 JPL65539:JPL65556 JZH65539:JZH65556 KJD65539:KJD65556 KSZ65539:KSZ65556 LCV65539:LCV65556 LMR65539:LMR65556 LWN65539:LWN65556 MGJ65539:MGJ65556 MQF65539:MQF65556 NAB65539:NAB65556 NJX65539:NJX65556 NTT65539:NTT65556 ODP65539:ODP65556 ONL65539:ONL65556 OXH65539:OXH65556 PHD65539:PHD65556 PQZ65539:PQZ65556 QAV65539:QAV65556 QKR65539:QKR65556 QUN65539:QUN65556 REJ65539:REJ65556 ROF65539:ROF65556 RYB65539:RYB65556 SHX65539:SHX65556 SRT65539:SRT65556 TBP65539:TBP65556 TLL65539:TLL65556 TVH65539:TVH65556 UFD65539:UFD65556 UOZ65539:UOZ65556 UYV65539:UYV65556 VIR65539:VIR65556 VSN65539:VSN65556 WCJ65539:WCJ65556 WMF65539:WMF65556 WWB65539:WWB65556 T131075:T131092 JP131075:JP131092 TL131075:TL131092 ADH131075:ADH131092 AND131075:AND131092 AWZ131075:AWZ131092 BGV131075:BGV131092 BQR131075:BQR131092 CAN131075:CAN131092 CKJ131075:CKJ131092 CUF131075:CUF131092 DEB131075:DEB131092 DNX131075:DNX131092 DXT131075:DXT131092 EHP131075:EHP131092 ERL131075:ERL131092 FBH131075:FBH131092 FLD131075:FLD131092 FUZ131075:FUZ131092 GEV131075:GEV131092 GOR131075:GOR131092 GYN131075:GYN131092 HIJ131075:HIJ131092 HSF131075:HSF131092 ICB131075:ICB131092 ILX131075:ILX131092 IVT131075:IVT131092 JFP131075:JFP131092 JPL131075:JPL131092 JZH131075:JZH131092 KJD131075:KJD131092 KSZ131075:KSZ131092 LCV131075:LCV131092 LMR131075:LMR131092 LWN131075:LWN131092 MGJ131075:MGJ131092 MQF131075:MQF131092 NAB131075:NAB131092 NJX131075:NJX131092 NTT131075:NTT131092 ODP131075:ODP131092 ONL131075:ONL131092 OXH131075:OXH131092 PHD131075:PHD131092 PQZ131075:PQZ131092 QAV131075:QAV131092 QKR131075:QKR131092 QUN131075:QUN131092 REJ131075:REJ131092 ROF131075:ROF131092 RYB131075:RYB131092 SHX131075:SHX131092 SRT131075:SRT131092 TBP131075:TBP131092 TLL131075:TLL131092 TVH131075:TVH131092 UFD131075:UFD131092 UOZ131075:UOZ131092 UYV131075:UYV131092 VIR131075:VIR131092 VSN131075:VSN131092 WCJ131075:WCJ131092 WMF131075:WMF131092 WWB131075:WWB131092 T196611:T196628 JP196611:JP196628 TL196611:TL196628 ADH196611:ADH196628 AND196611:AND196628 AWZ196611:AWZ196628 BGV196611:BGV196628 BQR196611:BQR196628 CAN196611:CAN196628 CKJ196611:CKJ196628 CUF196611:CUF196628 DEB196611:DEB196628 DNX196611:DNX196628 DXT196611:DXT196628 EHP196611:EHP196628 ERL196611:ERL196628 FBH196611:FBH196628 FLD196611:FLD196628 FUZ196611:FUZ196628 GEV196611:GEV196628 GOR196611:GOR196628 GYN196611:GYN196628 HIJ196611:HIJ196628 HSF196611:HSF196628 ICB196611:ICB196628 ILX196611:ILX196628 IVT196611:IVT196628 JFP196611:JFP196628 JPL196611:JPL196628 JZH196611:JZH196628 KJD196611:KJD196628 KSZ196611:KSZ196628 LCV196611:LCV196628 LMR196611:LMR196628 LWN196611:LWN196628 MGJ196611:MGJ196628 MQF196611:MQF196628 NAB196611:NAB196628 NJX196611:NJX196628 NTT196611:NTT196628 ODP196611:ODP196628 ONL196611:ONL196628 OXH196611:OXH196628 PHD196611:PHD196628 PQZ196611:PQZ196628 QAV196611:QAV196628 QKR196611:QKR196628 QUN196611:QUN196628 REJ196611:REJ196628 ROF196611:ROF196628 RYB196611:RYB196628 SHX196611:SHX196628 SRT196611:SRT196628 TBP196611:TBP196628 TLL196611:TLL196628 TVH196611:TVH196628 UFD196611:UFD196628 UOZ196611:UOZ196628 UYV196611:UYV196628 VIR196611:VIR196628 VSN196611:VSN196628 WCJ196611:WCJ196628 WMF196611:WMF196628 WWB196611:WWB196628 T262147:T262164 JP262147:JP262164 TL262147:TL262164 ADH262147:ADH262164 AND262147:AND262164 AWZ262147:AWZ262164 BGV262147:BGV262164 BQR262147:BQR262164 CAN262147:CAN262164 CKJ262147:CKJ262164 CUF262147:CUF262164 DEB262147:DEB262164 DNX262147:DNX262164 DXT262147:DXT262164 EHP262147:EHP262164 ERL262147:ERL262164 FBH262147:FBH262164 FLD262147:FLD262164 FUZ262147:FUZ262164 GEV262147:GEV262164 GOR262147:GOR262164 GYN262147:GYN262164 HIJ262147:HIJ262164 HSF262147:HSF262164 ICB262147:ICB262164 ILX262147:ILX262164 IVT262147:IVT262164 JFP262147:JFP262164 JPL262147:JPL262164 JZH262147:JZH262164 KJD262147:KJD262164 KSZ262147:KSZ262164 LCV262147:LCV262164 LMR262147:LMR262164 LWN262147:LWN262164 MGJ262147:MGJ262164 MQF262147:MQF262164 NAB262147:NAB262164 NJX262147:NJX262164 NTT262147:NTT262164 ODP262147:ODP262164 ONL262147:ONL262164 OXH262147:OXH262164 PHD262147:PHD262164 PQZ262147:PQZ262164 QAV262147:QAV262164 QKR262147:QKR262164 QUN262147:QUN262164 REJ262147:REJ262164 ROF262147:ROF262164 RYB262147:RYB262164 SHX262147:SHX262164 SRT262147:SRT262164 TBP262147:TBP262164 TLL262147:TLL262164 TVH262147:TVH262164 UFD262147:UFD262164 UOZ262147:UOZ262164 UYV262147:UYV262164 VIR262147:VIR262164 VSN262147:VSN262164 WCJ262147:WCJ262164 WMF262147:WMF262164 WWB262147:WWB262164 T327683:T327700 JP327683:JP327700 TL327683:TL327700 ADH327683:ADH327700 AND327683:AND327700 AWZ327683:AWZ327700 BGV327683:BGV327700 BQR327683:BQR327700 CAN327683:CAN327700 CKJ327683:CKJ327700 CUF327683:CUF327700 DEB327683:DEB327700 DNX327683:DNX327700 DXT327683:DXT327700 EHP327683:EHP327700 ERL327683:ERL327700 FBH327683:FBH327700 FLD327683:FLD327700 FUZ327683:FUZ327700 GEV327683:GEV327700 GOR327683:GOR327700 GYN327683:GYN327700 HIJ327683:HIJ327700 HSF327683:HSF327700 ICB327683:ICB327700 ILX327683:ILX327700 IVT327683:IVT327700 JFP327683:JFP327700 JPL327683:JPL327700 JZH327683:JZH327700 KJD327683:KJD327700 KSZ327683:KSZ327700 LCV327683:LCV327700 LMR327683:LMR327700 LWN327683:LWN327700 MGJ327683:MGJ327700 MQF327683:MQF327700 NAB327683:NAB327700 NJX327683:NJX327700 NTT327683:NTT327700 ODP327683:ODP327700 ONL327683:ONL327700 OXH327683:OXH327700 PHD327683:PHD327700 PQZ327683:PQZ327700 QAV327683:QAV327700 QKR327683:QKR327700 QUN327683:QUN327700 REJ327683:REJ327700 ROF327683:ROF327700 RYB327683:RYB327700 SHX327683:SHX327700 SRT327683:SRT327700 TBP327683:TBP327700 TLL327683:TLL327700 TVH327683:TVH327700 UFD327683:UFD327700 UOZ327683:UOZ327700 UYV327683:UYV327700 VIR327683:VIR327700 VSN327683:VSN327700 WCJ327683:WCJ327700 WMF327683:WMF327700 WWB327683:WWB327700 T393219:T393236 JP393219:JP393236 TL393219:TL393236 ADH393219:ADH393236 AND393219:AND393236 AWZ393219:AWZ393236 BGV393219:BGV393236 BQR393219:BQR393236 CAN393219:CAN393236 CKJ393219:CKJ393236 CUF393219:CUF393236 DEB393219:DEB393236 DNX393219:DNX393236 DXT393219:DXT393236 EHP393219:EHP393236 ERL393219:ERL393236 FBH393219:FBH393236 FLD393219:FLD393236 FUZ393219:FUZ393236 GEV393219:GEV393236 GOR393219:GOR393236 GYN393219:GYN393236 HIJ393219:HIJ393236 HSF393219:HSF393236 ICB393219:ICB393236 ILX393219:ILX393236 IVT393219:IVT393236 JFP393219:JFP393236 JPL393219:JPL393236 JZH393219:JZH393236 KJD393219:KJD393236 KSZ393219:KSZ393236 LCV393219:LCV393236 LMR393219:LMR393236 LWN393219:LWN393236 MGJ393219:MGJ393236 MQF393219:MQF393236 NAB393219:NAB393236 NJX393219:NJX393236 NTT393219:NTT393236 ODP393219:ODP393236 ONL393219:ONL393236 OXH393219:OXH393236 PHD393219:PHD393236 PQZ393219:PQZ393236 QAV393219:QAV393236 QKR393219:QKR393236 QUN393219:QUN393236 REJ393219:REJ393236 ROF393219:ROF393236 RYB393219:RYB393236 SHX393219:SHX393236 SRT393219:SRT393236 TBP393219:TBP393236 TLL393219:TLL393236 TVH393219:TVH393236 UFD393219:UFD393236 UOZ393219:UOZ393236 UYV393219:UYV393236 VIR393219:VIR393236 VSN393219:VSN393236 WCJ393219:WCJ393236 WMF393219:WMF393236 WWB393219:WWB393236 T458755:T458772 JP458755:JP458772 TL458755:TL458772 ADH458755:ADH458772 AND458755:AND458772 AWZ458755:AWZ458772 BGV458755:BGV458772 BQR458755:BQR458772 CAN458755:CAN458772 CKJ458755:CKJ458772 CUF458755:CUF458772 DEB458755:DEB458772 DNX458755:DNX458772 DXT458755:DXT458772 EHP458755:EHP458772 ERL458755:ERL458772 FBH458755:FBH458772 FLD458755:FLD458772 FUZ458755:FUZ458772 GEV458755:GEV458772 GOR458755:GOR458772 GYN458755:GYN458772 HIJ458755:HIJ458772 HSF458755:HSF458772 ICB458755:ICB458772 ILX458755:ILX458772 IVT458755:IVT458772 JFP458755:JFP458772 JPL458755:JPL458772 JZH458755:JZH458772 KJD458755:KJD458772 KSZ458755:KSZ458772 LCV458755:LCV458772 LMR458755:LMR458772 LWN458755:LWN458772 MGJ458755:MGJ458772 MQF458755:MQF458772 NAB458755:NAB458772 NJX458755:NJX458772 NTT458755:NTT458772 ODP458755:ODP458772 ONL458755:ONL458772 OXH458755:OXH458772 PHD458755:PHD458772 PQZ458755:PQZ458772 QAV458755:QAV458772 QKR458755:QKR458772 QUN458755:QUN458772 REJ458755:REJ458772 ROF458755:ROF458772 RYB458755:RYB458772 SHX458755:SHX458772 SRT458755:SRT458772 TBP458755:TBP458772 TLL458755:TLL458772 TVH458755:TVH458772 UFD458755:UFD458772 UOZ458755:UOZ458772 UYV458755:UYV458772 VIR458755:VIR458772 VSN458755:VSN458772 WCJ458755:WCJ458772 WMF458755:WMF458772 WWB458755:WWB458772 T524291:T524308 JP524291:JP524308 TL524291:TL524308 ADH524291:ADH524308 AND524291:AND524308 AWZ524291:AWZ524308 BGV524291:BGV524308 BQR524291:BQR524308 CAN524291:CAN524308 CKJ524291:CKJ524308 CUF524291:CUF524308 DEB524291:DEB524308 DNX524291:DNX524308 DXT524291:DXT524308 EHP524291:EHP524308 ERL524291:ERL524308 FBH524291:FBH524308 FLD524291:FLD524308 FUZ524291:FUZ524308 GEV524291:GEV524308 GOR524291:GOR524308 GYN524291:GYN524308 HIJ524291:HIJ524308 HSF524291:HSF524308 ICB524291:ICB524308 ILX524291:ILX524308 IVT524291:IVT524308 JFP524291:JFP524308 JPL524291:JPL524308 JZH524291:JZH524308 KJD524291:KJD524308 KSZ524291:KSZ524308 LCV524291:LCV524308 LMR524291:LMR524308 LWN524291:LWN524308 MGJ524291:MGJ524308 MQF524291:MQF524308 NAB524291:NAB524308 NJX524291:NJX524308 NTT524291:NTT524308 ODP524291:ODP524308 ONL524291:ONL524308 OXH524291:OXH524308 PHD524291:PHD524308 PQZ524291:PQZ524308 QAV524291:QAV524308 QKR524291:QKR524308 QUN524291:QUN524308 REJ524291:REJ524308 ROF524291:ROF524308 RYB524291:RYB524308 SHX524291:SHX524308 SRT524291:SRT524308 TBP524291:TBP524308 TLL524291:TLL524308 TVH524291:TVH524308 UFD524291:UFD524308 UOZ524291:UOZ524308 UYV524291:UYV524308 VIR524291:VIR524308 VSN524291:VSN524308 WCJ524291:WCJ524308 WMF524291:WMF524308 WWB524291:WWB524308 T589827:T589844 JP589827:JP589844 TL589827:TL589844 ADH589827:ADH589844 AND589827:AND589844 AWZ589827:AWZ589844 BGV589827:BGV589844 BQR589827:BQR589844 CAN589827:CAN589844 CKJ589827:CKJ589844 CUF589827:CUF589844 DEB589827:DEB589844 DNX589827:DNX589844 DXT589827:DXT589844 EHP589827:EHP589844 ERL589827:ERL589844 FBH589827:FBH589844 FLD589827:FLD589844 FUZ589827:FUZ589844 GEV589827:GEV589844 GOR589827:GOR589844 GYN589827:GYN589844 HIJ589827:HIJ589844 HSF589827:HSF589844 ICB589827:ICB589844 ILX589827:ILX589844 IVT589827:IVT589844 JFP589827:JFP589844 JPL589827:JPL589844 JZH589827:JZH589844 KJD589827:KJD589844 KSZ589827:KSZ589844 LCV589827:LCV589844 LMR589827:LMR589844 LWN589827:LWN589844 MGJ589827:MGJ589844 MQF589827:MQF589844 NAB589827:NAB589844 NJX589827:NJX589844 NTT589827:NTT589844 ODP589827:ODP589844 ONL589827:ONL589844 OXH589827:OXH589844 PHD589827:PHD589844 PQZ589827:PQZ589844 QAV589827:QAV589844 QKR589827:QKR589844 QUN589827:QUN589844 REJ589827:REJ589844 ROF589827:ROF589844 RYB589827:RYB589844 SHX589827:SHX589844 SRT589827:SRT589844 TBP589827:TBP589844 TLL589827:TLL589844 TVH589827:TVH589844 UFD589827:UFD589844 UOZ589827:UOZ589844 UYV589827:UYV589844 VIR589827:VIR589844 VSN589827:VSN589844 WCJ589827:WCJ589844 WMF589827:WMF589844 WWB589827:WWB589844 T655363:T655380 JP655363:JP655380 TL655363:TL655380 ADH655363:ADH655380 AND655363:AND655380 AWZ655363:AWZ655380 BGV655363:BGV655380 BQR655363:BQR655380 CAN655363:CAN655380 CKJ655363:CKJ655380 CUF655363:CUF655380 DEB655363:DEB655380 DNX655363:DNX655380 DXT655363:DXT655380 EHP655363:EHP655380 ERL655363:ERL655380 FBH655363:FBH655380 FLD655363:FLD655380 FUZ655363:FUZ655380 GEV655363:GEV655380 GOR655363:GOR655380 GYN655363:GYN655380 HIJ655363:HIJ655380 HSF655363:HSF655380 ICB655363:ICB655380 ILX655363:ILX655380 IVT655363:IVT655380 JFP655363:JFP655380 JPL655363:JPL655380 JZH655363:JZH655380 KJD655363:KJD655380 KSZ655363:KSZ655380 LCV655363:LCV655380 LMR655363:LMR655380 LWN655363:LWN655380 MGJ655363:MGJ655380 MQF655363:MQF655380 NAB655363:NAB655380 NJX655363:NJX655380 NTT655363:NTT655380 ODP655363:ODP655380 ONL655363:ONL655380 OXH655363:OXH655380 PHD655363:PHD655380 PQZ655363:PQZ655380 QAV655363:QAV655380 QKR655363:QKR655380 QUN655363:QUN655380 REJ655363:REJ655380 ROF655363:ROF655380 RYB655363:RYB655380 SHX655363:SHX655380 SRT655363:SRT655380 TBP655363:TBP655380 TLL655363:TLL655380 TVH655363:TVH655380 UFD655363:UFD655380 UOZ655363:UOZ655380 UYV655363:UYV655380 VIR655363:VIR655380 VSN655363:VSN655380 WCJ655363:WCJ655380 WMF655363:WMF655380 WWB655363:WWB655380 T720899:T720916 JP720899:JP720916 TL720899:TL720916 ADH720899:ADH720916 AND720899:AND720916 AWZ720899:AWZ720916 BGV720899:BGV720916 BQR720899:BQR720916 CAN720899:CAN720916 CKJ720899:CKJ720916 CUF720899:CUF720916 DEB720899:DEB720916 DNX720899:DNX720916 DXT720899:DXT720916 EHP720899:EHP720916 ERL720899:ERL720916 FBH720899:FBH720916 FLD720899:FLD720916 FUZ720899:FUZ720916 GEV720899:GEV720916 GOR720899:GOR720916 GYN720899:GYN720916 HIJ720899:HIJ720916 HSF720899:HSF720916 ICB720899:ICB720916 ILX720899:ILX720916 IVT720899:IVT720916 JFP720899:JFP720916 JPL720899:JPL720916 JZH720899:JZH720916 KJD720899:KJD720916 KSZ720899:KSZ720916 LCV720899:LCV720916 LMR720899:LMR720916 LWN720899:LWN720916 MGJ720899:MGJ720916 MQF720899:MQF720916 NAB720899:NAB720916 NJX720899:NJX720916 NTT720899:NTT720916 ODP720899:ODP720916 ONL720899:ONL720916 OXH720899:OXH720916 PHD720899:PHD720916 PQZ720899:PQZ720916 QAV720899:QAV720916 QKR720899:QKR720916 QUN720899:QUN720916 REJ720899:REJ720916 ROF720899:ROF720916 RYB720899:RYB720916 SHX720899:SHX720916 SRT720899:SRT720916 TBP720899:TBP720916 TLL720899:TLL720916 TVH720899:TVH720916 UFD720899:UFD720916 UOZ720899:UOZ720916 UYV720899:UYV720916 VIR720899:VIR720916 VSN720899:VSN720916 WCJ720899:WCJ720916 WMF720899:WMF720916 WWB720899:WWB720916 T786435:T786452 JP786435:JP786452 TL786435:TL786452 ADH786435:ADH786452 AND786435:AND786452 AWZ786435:AWZ786452 BGV786435:BGV786452 BQR786435:BQR786452 CAN786435:CAN786452 CKJ786435:CKJ786452 CUF786435:CUF786452 DEB786435:DEB786452 DNX786435:DNX786452 DXT786435:DXT786452 EHP786435:EHP786452 ERL786435:ERL786452 FBH786435:FBH786452 FLD786435:FLD786452 FUZ786435:FUZ786452 GEV786435:GEV786452 GOR786435:GOR786452 GYN786435:GYN786452 HIJ786435:HIJ786452 HSF786435:HSF786452 ICB786435:ICB786452 ILX786435:ILX786452 IVT786435:IVT786452 JFP786435:JFP786452 JPL786435:JPL786452 JZH786435:JZH786452 KJD786435:KJD786452 KSZ786435:KSZ786452 LCV786435:LCV786452 LMR786435:LMR786452 LWN786435:LWN786452 MGJ786435:MGJ786452 MQF786435:MQF786452 NAB786435:NAB786452 NJX786435:NJX786452 NTT786435:NTT786452 ODP786435:ODP786452 ONL786435:ONL786452 OXH786435:OXH786452 PHD786435:PHD786452 PQZ786435:PQZ786452 QAV786435:QAV786452 QKR786435:QKR786452 QUN786435:QUN786452 REJ786435:REJ786452 ROF786435:ROF786452 RYB786435:RYB786452 SHX786435:SHX786452 SRT786435:SRT786452 TBP786435:TBP786452 TLL786435:TLL786452 TVH786435:TVH786452 UFD786435:UFD786452 UOZ786435:UOZ786452 UYV786435:UYV786452 VIR786435:VIR786452 VSN786435:VSN786452 WCJ786435:WCJ786452 WMF786435:WMF786452 WWB786435:WWB786452 T851971:T851988 JP851971:JP851988 TL851971:TL851988 ADH851971:ADH851988 AND851971:AND851988 AWZ851971:AWZ851988 BGV851971:BGV851988 BQR851971:BQR851988 CAN851971:CAN851988 CKJ851971:CKJ851988 CUF851971:CUF851988 DEB851971:DEB851988 DNX851971:DNX851988 DXT851971:DXT851988 EHP851971:EHP851988 ERL851971:ERL851988 FBH851971:FBH851988 FLD851971:FLD851988 FUZ851971:FUZ851988 GEV851971:GEV851988 GOR851971:GOR851988 GYN851971:GYN851988 HIJ851971:HIJ851988 HSF851971:HSF851988 ICB851971:ICB851988 ILX851971:ILX851988 IVT851971:IVT851988 JFP851971:JFP851988 JPL851971:JPL851988 JZH851971:JZH851988 KJD851971:KJD851988 KSZ851971:KSZ851988 LCV851971:LCV851988 LMR851971:LMR851988 LWN851971:LWN851988 MGJ851971:MGJ851988 MQF851971:MQF851988 NAB851971:NAB851988 NJX851971:NJX851988 NTT851971:NTT851988 ODP851971:ODP851988 ONL851971:ONL851988 OXH851971:OXH851988 PHD851971:PHD851988 PQZ851971:PQZ851988 QAV851971:QAV851988 QKR851971:QKR851988 QUN851971:QUN851988 REJ851971:REJ851988 ROF851971:ROF851988 RYB851971:RYB851988 SHX851971:SHX851988 SRT851971:SRT851988 TBP851971:TBP851988 TLL851971:TLL851988 TVH851971:TVH851988 UFD851971:UFD851988 UOZ851971:UOZ851988 UYV851971:UYV851988 VIR851971:VIR851988 VSN851971:VSN851988 WCJ851971:WCJ851988 WMF851971:WMF851988 WWB851971:WWB851988 T917507:T917524 JP917507:JP917524 TL917507:TL917524 ADH917507:ADH917524 AND917507:AND917524 AWZ917507:AWZ917524 BGV917507:BGV917524 BQR917507:BQR917524 CAN917507:CAN917524 CKJ917507:CKJ917524 CUF917507:CUF917524 DEB917507:DEB917524 DNX917507:DNX917524 DXT917507:DXT917524 EHP917507:EHP917524 ERL917507:ERL917524 FBH917507:FBH917524 FLD917507:FLD917524 FUZ917507:FUZ917524 GEV917507:GEV917524 GOR917507:GOR917524 GYN917507:GYN917524 HIJ917507:HIJ917524 HSF917507:HSF917524 ICB917507:ICB917524 ILX917507:ILX917524 IVT917507:IVT917524 JFP917507:JFP917524 JPL917507:JPL917524 JZH917507:JZH917524 KJD917507:KJD917524 KSZ917507:KSZ917524 LCV917507:LCV917524 LMR917507:LMR917524 LWN917507:LWN917524 MGJ917507:MGJ917524 MQF917507:MQF917524 NAB917507:NAB917524 NJX917507:NJX917524 NTT917507:NTT917524 ODP917507:ODP917524 ONL917507:ONL917524 OXH917507:OXH917524 PHD917507:PHD917524 PQZ917507:PQZ917524 QAV917507:QAV917524 QKR917507:QKR917524 QUN917507:QUN917524 REJ917507:REJ917524 ROF917507:ROF917524 RYB917507:RYB917524 SHX917507:SHX917524 SRT917507:SRT917524 TBP917507:TBP917524 TLL917507:TLL917524 TVH917507:TVH917524 UFD917507:UFD917524 UOZ917507:UOZ917524 UYV917507:UYV917524 VIR917507:VIR917524 VSN917507:VSN917524 WCJ917507:WCJ917524 WMF917507:WMF917524 WWB917507:WWB917524 T983043:T983060 JP983043:JP983060 TL983043:TL983060 ADH983043:ADH983060 AND983043:AND983060 AWZ983043:AWZ983060 BGV983043:BGV983060 BQR983043:BQR983060 CAN983043:CAN983060 CKJ983043:CKJ983060 CUF983043:CUF983060 DEB983043:DEB983060 DNX983043:DNX983060 DXT983043:DXT983060 EHP983043:EHP983060 ERL983043:ERL983060 FBH983043:FBH983060 FLD983043:FLD983060 FUZ983043:FUZ983060 GEV983043:GEV983060 GOR983043:GOR983060 GYN983043:GYN983060 HIJ983043:HIJ983060 HSF983043:HSF983060 ICB983043:ICB983060 ILX983043:ILX983060 IVT983043:IVT983060 JFP983043:JFP983060 JPL983043:JPL983060 JZH983043:JZH983060 KJD983043:KJD983060 KSZ983043:KSZ983060 LCV983043:LCV983060 LMR983043:LMR983060 LWN983043:LWN983060 MGJ983043:MGJ983060 MQF983043:MQF983060 NAB983043:NAB983060 NJX983043:NJX983060 NTT983043:NTT983060 ODP983043:ODP983060 ONL983043:ONL983060 OXH983043:OXH983060 PHD983043:PHD983060 PQZ983043:PQZ983060 QAV983043:QAV983060 QKR983043:QKR983060 QUN983043:QUN983060 REJ983043:REJ983060 ROF983043:ROF983060 RYB983043:RYB983060 SHX983043:SHX983060 SRT983043:SRT983060 TBP983043:TBP983060 TLL983043:TLL983060 TVH983043:TVH983060 UFD983043:UFD983060 UOZ983043:UOZ983060 UYV983043:UYV983060 VIR983043:VIR983060 VSN983043:VSN983060 WCJ983043:WCJ983060 WMF983043:WMF983060 WWB983043:WWB983060">
      <formula1>1</formula1>
      <formula2>3</formula2>
    </dataValidation>
    <dataValidation allowBlank="1" showInputMessage="1" showErrorMessage="1" promptTitle="原水種別" prompt="表流水、伏流水、浅井戸、深井戸、湧水、湖水、貯水池、受水の別を具体的に記入し、次の欄でその区分を選択します。" sqref="O61:O100 JK61:JK100 TG61:TG100 ADC61:ADC100 AMY61:AMY100 AWU61:AWU100 BGQ61:BGQ100 BQM61:BQM100 CAI61:CAI100 CKE61:CKE100 CUA61:CUA100 DDW61:DDW100 DNS61:DNS100 DXO61:DXO100 EHK61:EHK100 ERG61:ERG100 FBC61:FBC100 FKY61:FKY100 FUU61:FUU100 GEQ61:GEQ100 GOM61:GOM100 GYI61:GYI100 HIE61:HIE100 HSA61:HSA100 IBW61:IBW100 ILS61:ILS100 IVO61:IVO100 JFK61:JFK100 JPG61:JPG100 JZC61:JZC100 KIY61:KIY100 KSU61:KSU100 LCQ61:LCQ100 LMM61:LMM100 LWI61:LWI100 MGE61:MGE100 MQA61:MQA100 MZW61:MZW100 NJS61:NJS100 NTO61:NTO100 ODK61:ODK100 ONG61:ONG100 OXC61:OXC100 PGY61:PGY100 PQU61:PQU100 QAQ61:QAQ100 QKM61:QKM100 QUI61:QUI100 REE61:REE100 ROA61:ROA100 RXW61:RXW100 SHS61:SHS100 SRO61:SRO100 TBK61:TBK100 TLG61:TLG100 TVC61:TVC100 UEY61:UEY100 UOU61:UOU100 UYQ61:UYQ100 VIM61:VIM100 VSI61:VSI100 WCE61:WCE100 WMA61:WMA100 WVW61:WVW100 O65597:O65636 JK65597:JK65636 TG65597:TG65636 ADC65597:ADC65636 AMY65597:AMY65636 AWU65597:AWU65636 BGQ65597:BGQ65636 BQM65597:BQM65636 CAI65597:CAI65636 CKE65597:CKE65636 CUA65597:CUA65636 DDW65597:DDW65636 DNS65597:DNS65636 DXO65597:DXO65636 EHK65597:EHK65636 ERG65597:ERG65636 FBC65597:FBC65636 FKY65597:FKY65636 FUU65597:FUU65636 GEQ65597:GEQ65636 GOM65597:GOM65636 GYI65597:GYI65636 HIE65597:HIE65636 HSA65597:HSA65636 IBW65597:IBW65636 ILS65597:ILS65636 IVO65597:IVO65636 JFK65597:JFK65636 JPG65597:JPG65636 JZC65597:JZC65636 KIY65597:KIY65636 KSU65597:KSU65636 LCQ65597:LCQ65636 LMM65597:LMM65636 LWI65597:LWI65636 MGE65597:MGE65636 MQA65597:MQA65636 MZW65597:MZW65636 NJS65597:NJS65636 NTO65597:NTO65636 ODK65597:ODK65636 ONG65597:ONG65636 OXC65597:OXC65636 PGY65597:PGY65636 PQU65597:PQU65636 QAQ65597:QAQ65636 QKM65597:QKM65636 QUI65597:QUI65636 REE65597:REE65636 ROA65597:ROA65636 RXW65597:RXW65636 SHS65597:SHS65636 SRO65597:SRO65636 TBK65597:TBK65636 TLG65597:TLG65636 TVC65597:TVC65636 UEY65597:UEY65636 UOU65597:UOU65636 UYQ65597:UYQ65636 VIM65597:VIM65636 VSI65597:VSI65636 WCE65597:WCE65636 WMA65597:WMA65636 WVW65597:WVW65636 O131133:O131172 JK131133:JK131172 TG131133:TG131172 ADC131133:ADC131172 AMY131133:AMY131172 AWU131133:AWU131172 BGQ131133:BGQ131172 BQM131133:BQM131172 CAI131133:CAI131172 CKE131133:CKE131172 CUA131133:CUA131172 DDW131133:DDW131172 DNS131133:DNS131172 DXO131133:DXO131172 EHK131133:EHK131172 ERG131133:ERG131172 FBC131133:FBC131172 FKY131133:FKY131172 FUU131133:FUU131172 GEQ131133:GEQ131172 GOM131133:GOM131172 GYI131133:GYI131172 HIE131133:HIE131172 HSA131133:HSA131172 IBW131133:IBW131172 ILS131133:ILS131172 IVO131133:IVO131172 JFK131133:JFK131172 JPG131133:JPG131172 JZC131133:JZC131172 KIY131133:KIY131172 KSU131133:KSU131172 LCQ131133:LCQ131172 LMM131133:LMM131172 LWI131133:LWI131172 MGE131133:MGE131172 MQA131133:MQA131172 MZW131133:MZW131172 NJS131133:NJS131172 NTO131133:NTO131172 ODK131133:ODK131172 ONG131133:ONG131172 OXC131133:OXC131172 PGY131133:PGY131172 PQU131133:PQU131172 QAQ131133:QAQ131172 QKM131133:QKM131172 QUI131133:QUI131172 REE131133:REE131172 ROA131133:ROA131172 RXW131133:RXW131172 SHS131133:SHS131172 SRO131133:SRO131172 TBK131133:TBK131172 TLG131133:TLG131172 TVC131133:TVC131172 UEY131133:UEY131172 UOU131133:UOU131172 UYQ131133:UYQ131172 VIM131133:VIM131172 VSI131133:VSI131172 WCE131133:WCE131172 WMA131133:WMA131172 WVW131133:WVW131172 O196669:O196708 JK196669:JK196708 TG196669:TG196708 ADC196669:ADC196708 AMY196669:AMY196708 AWU196669:AWU196708 BGQ196669:BGQ196708 BQM196669:BQM196708 CAI196669:CAI196708 CKE196669:CKE196708 CUA196669:CUA196708 DDW196669:DDW196708 DNS196669:DNS196708 DXO196669:DXO196708 EHK196669:EHK196708 ERG196669:ERG196708 FBC196669:FBC196708 FKY196669:FKY196708 FUU196669:FUU196708 GEQ196669:GEQ196708 GOM196669:GOM196708 GYI196669:GYI196708 HIE196669:HIE196708 HSA196669:HSA196708 IBW196669:IBW196708 ILS196669:ILS196708 IVO196669:IVO196708 JFK196669:JFK196708 JPG196669:JPG196708 JZC196669:JZC196708 KIY196669:KIY196708 KSU196669:KSU196708 LCQ196669:LCQ196708 LMM196669:LMM196708 LWI196669:LWI196708 MGE196669:MGE196708 MQA196669:MQA196708 MZW196669:MZW196708 NJS196669:NJS196708 NTO196669:NTO196708 ODK196669:ODK196708 ONG196669:ONG196708 OXC196669:OXC196708 PGY196669:PGY196708 PQU196669:PQU196708 QAQ196669:QAQ196708 QKM196669:QKM196708 QUI196669:QUI196708 REE196669:REE196708 ROA196669:ROA196708 RXW196669:RXW196708 SHS196669:SHS196708 SRO196669:SRO196708 TBK196669:TBK196708 TLG196669:TLG196708 TVC196669:TVC196708 UEY196669:UEY196708 UOU196669:UOU196708 UYQ196669:UYQ196708 VIM196669:VIM196708 VSI196669:VSI196708 WCE196669:WCE196708 WMA196669:WMA196708 WVW196669:WVW196708 O262205:O262244 JK262205:JK262244 TG262205:TG262244 ADC262205:ADC262244 AMY262205:AMY262244 AWU262205:AWU262244 BGQ262205:BGQ262244 BQM262205:BQM262244 CAI262205:CAI262244 CKE262205:CKE262244 CUA262205:CUA262244 DDW262205:DDW262244 DNS262205:DNS262244 DXO262205:DXO262244 EHK262205:EHK262244 ERG262205:ERG262244 FBC262205:FBC262244 FKY262205:FKY262244 FUU262205:FUU262244 GEQ262205:GEQ262244 GOM262205:GOM262244 GYI262205:GYI262244 HIE262205:HIE262244 HSA262205:HSA262244 IBW262205:IBW262244 ILS262205:ILS262244 IVO262205:IVO262244 JFK262205:JFK262244 JPG262205:JPG262244 JZC262205:JZC262244 KIY262205:KIY262244 KSU262205:KSU262244 LCQ262205:LCQ262244 LMM262205:LMM262244 LWI262205:LWI262244 MGE262205:MGE262244 MQA262205:MQA262244 MZW262205:MZW262244 NJS262205:NJS262244 NTO262205:NTO262244 ODK262205:ODK262244 ONG262205:ONG262244 OXC262205:OXC262244 PGY262205:PGY262244 PQU262205:PQU262244 QAQ262205:QAQ262244 QKM262205:QKM262244 QUI262205:QUI262244 REE262205:REE262244 ROA262205:ROA262244 RXW262205:RXW262244 SHS262205:SHS262244 SRO262205:SRO262244 TBK262205:TBK262244 TLG262205:TLG262244 TVC262205:TVC262244 UEY262205:UEY262244 UOU262205:UOU262244 UYQ262205:UYQ262244 VIM262205:VIM262244 VSI262205:VSI262244 WCE262205:WCE262244 WMA262205:WMA262244 WVW262205:WVW262244 O327741:O327780 JK327741:JK327780 TG327741:TG327780 ADC327741:ADC327780 AMY327741:AMY327780 AWU327741:AWU327780 BGQ327741:BGQ327780 BQM327741:BQM327780 CAI327741:CAI327780 CKE327741:CKE327780 CUA327741:CUA327780 DDW327741:DDW327780 DNS327741:DNS327780 DXO327741:DXO327780 EHK327741:EHK327780 ERG327741:ERG327780 FBC327741:FBC327780 FKY327741:FKY327780 FUU327741:FUU327780 GEQ327741:GEQ327780 GOM327741:GOM327780 GYI327741:GYI327780 HIE327741:HIE327780 HSA327741:HSA327780 IBW327741:IBW327780 ILS327741:ILS327780 IVO327741:IVO327780 JFK327741:JFK327780 JPG327741:JPG327780 JZC327741:JZC327780 KIY327741:KIY327780 KSU327741:KSU327780 LCQ327741:LCQ327780 LMM327741:LMM327780 LWI327741:LWI327780 MGE327741:MGE327780 MQA327741:MQA327780 MZW327741:MZW327780 NJS327741:NJS327780 NTO327741:NTO327780 ODK327741:ODK327780 ONG327741:ONG327780 OXC327741:OXC327780 PGY327741:PGY327780 PQU327741:PQU327780 QAQ327741:QAQ327780 QKM327741:QKM327780 QUI327741:QUI327780 REE327741:REE327780 ROA327741:ROA327780 RXW327741:RXW327780 SHS327741:SHS327780 SRO327741:SRO327780 TBK327741:TBK327780 TLG327741:TLG327780 TVC327741:TVC327780 UEY327741:UEY327780 UOU327741:UOU327780 UYQ327741:UYQ327780 VIM327741:VIM327780 VSI327741:VSI327780 WCE327741:WCE327780 WMA327741:WMA327780 WVW327741:WVW327780 O393277:O393316 JK393277:JK393316 TG393277:TG393316 ADC393277:ADC393316 AMY393277:AMY393316 AWU393277:AWU393316 BGQ393277:BGQ393316 BQM393277:BQM393316 CAI393277:CAI393316 CKE393277:CKE393316 CUA393277:CUA393316 DDW393277:DDW393316 DNS393277:DNS393316 DXO393277:DXO393316 EHK393277:EHK393316 ERG393277:ERG393316 FBC393277:FBC393316 FKY393277:FKY393316 FUU393277:FUU393316 GEQ393277:GEQ393316 GOM393277:GOM393316 GYI393277:GYI393316 HIE393277:HIE393316 HSA393277:HSA393316 IBW393277:IBW393316 ILS393277:ILS393316 IVO393277:IVO393316 JFK393277:JFK393316 JPG393277:JPG393316 JZC393277:JZC393316 KIY393277:KIY393316 KSU393277:KSU393316 LCQ393277:LCQ393316 LMM393277:LMM393316 LWI393277:LWI393316 MGE393277:MGE393316 MQA393277:MQA393316 MZW393277:MZW393316 NJS393277:NJS393316 NTO393277:NTO393316 ODK393277:ODK393316 ONG393277:ONG393316 OXC393277:OXC393316 PGY393277:PGY393316 PQU393277:PQU393316 QAQ393277:QAQ393316 QKM393277:QKM393316 QUI393277:QUI393316 REE393277:REE393316 ROA393277:ROA393316 RXW393277:RXW393316 SHS393277:SHS393316 SRO393277:SRO393316 TBK393277:TBK393316 TLG393277:TLG393316 TVC393277:TVC393316 UEY393277:UEY393316 UOU393277:UOU393316 UYQ393277:UYQ393316 VIM393277:VIM393316 VSI393277:VSI393316 WCE393277:WCE393316 WMA393277:WMA393316 WVW393277:WVW393316 O458813:O458852 JK458813:JK458852 TG458813:TG458852 ADC458813:ADC458852 AMY458813:AMY458852 AWU458813:AWU458852 BGQ458813:BGQ458852 BQM458813:BQM458852 CAI458813:CAI458852 CKE458813:CKE458852 CUA458813:CUA458852 DDW458813:DDW458852 DNS458813:DNS458852 DXO458813:DXO458852 EHK458813:EHK458852 ERG458813:ERG458852 FBC458813:FBC458852 FKY458813:FKY458852 FUU458813:FUU458852 GEQ458813:GEQ458852 GOM458813:GOM458852 GYI458813:GYI458852 HIE458813:HIE458852 HSA458813:HSA458852 IBW458813:IBW458852 ILS458813:ILS458852 IVO458813:IVO458852 JFK458813:JFK458852 JPG458813:JPG458852 JZC458813:JZC458852 KIY458813:KIY458852 KSU458813:KSU458852 LCQ458813:LCQ458852 LMM458813:LMM458852 LWI458813:LWI458852 MGE458813:MGE458852 MQA458813:MQA458852 MZW458813:MZW458852 NJS458813:NJS458852 NTO458813:NTO458852 ODK458813:ODK458852 ONG458813:ONG458852 OXC458813:OXC458852 PGY458813:PGY458852 PQU458813:PQU458852 QAQ458813:QAQ458852 QKM458813:QKM458852 QUI458813:QUI458852 REE458813:REE458852 ROA458813:ROA458852 RXW458813:RXW458852 SHS458813:SHS458852 SRO458813:SRO458852 TBK458813:TBK458852 TLG458813:TLG458852 TVC458813:TVC458852 UEY458813:UEY458852 UOU458813:UOU458852 UYQ458813:UYQ458852 VIM458813:VIM458852 VSI458813:VSI458852 WCE458813:WCE458852 WMA458813:WMA458852 WVW458813:WVW458852 O524349:O524388 JK524349:JK524388 TG524349:TG524388 ADC524349:ADC524388 AMY524349:AMY524388 AWU524349:AWU524388 BGQ524349:BGQ524388 BQM524349:BQM524388 CAI524349:CAI524388 CKE524349:CKE524388 CUA524349:CUA524388 DDW524349:DDW524388 DNS524349:DNS524388 DXO524349:DXO524388 EHK524349:EHK524388 ERG524349:ERG524388 FBC524349:FBC524388 FKY524349:FKY524388 FUU524349:FUU524388 GEQ524349:GEQ524388 GOM524349:GOM524388 GYI524349:GYI524388 HIE524349:HIE524388 HSA524349:HSA524388 IBW524349:IBW524388 ILS524349:ILS524388 IVO524349:IVO524388 JFK524349:JFK524388 JPG524349:JPG524388 JZC524349:JZC524388 KIY524349:KIY524388 KSU524349:KSU524388 LCQ524349:LCQ524388 LMM524349:LMM524388 LWI524349:LWI524388 MGE524349:MGE524388 MQA524349:MQA524388 MZW524349:MZW524388 NJS524349:NJS524388 NTO524349:NTO524388 ODK524349:ODK524388 ONG524349:ONG524388 OXC524349:OXC524388 PGY524349:PGY524388 PQU524349:PQU524388 QAQ524349:QAQ524388 QKM524349:QKM524388 QUI524349:QUI524388 REE524349:REE524388 ROA524349:ROA524388 RXW524349:RXW524388 SHS524349:SHS524388 SRO524349:SRO524388 TBK524349:TBK524388 TLG524349:TLG524388 TVC524349:TVC524388 UEY524349:UEY524388 UOU524349:UOU524388 UYQ524349:UYQ524388 VIM524349:VIM524388 VSI524349:VSI524388 WCE524349:WCE524388 WMA524349:WMA524388 WVW524349:WVW524388 O589885:O589924 JK589885:JK589924 TG589885:TG589924 ADC589885:ADC589924 AMY589885:AMY589924 AWU589885:AWU589924 BGQ589885:BGQ589924 BQM589885:BQM589924 CAI589885:CAI589924 CKE589885:CKE589924 CUA589885:CUA589924 DDW589885:DDW589924 DNS589885:DNS589924 DXO589885:DXO589924 EHK589885:EHK589924 ERG589885:ERG589924 FBC589885:FBC589924 FKY589885:FKY589924 FUU589885:FUU589924 GEQ589885:GEQ589924 GOM589885:GOM589924 GYI589885:GYI589924 HIE589885:HIE589924 HSA589885:HSA589924 IBW589885:IBW589924 ILS589885:ILS589924 IVO589885:IVO589924 JFK589885:JFK589924 JPG589885:JPG589924 JZC589885:JZC589924 KIY589885:KIY589924 KSU589885:KSU589924 LCQ589885:LCQ589924 LMM589885:LMM589924 LWI589885:LWI589924 MGE589885:MGE589924 MQA589885:MQA589924 MZW589885:MZW589924 NJS589885:NJS589924 NTO589885:NTO589924 ODK589885:ODK589924 ONG589885:ONG589924 OXC589885:OXC589924 PGY589885:PGY589924 PQU589885:PQU589924 QAQ589885:QAQ589924 QKM589885:QKM589924 QUI589885:QUI589924 REE589885:REE589924 ROA589885:ROA589924 RXW589885:RXW589924 SHS589885:SHS589924 SRO589885:SRO589924 TBK589885:TBK589924 TLG589885:TLG589924 TVC589885:TVC589924 UEY589885:UEY589924 UOU589885:UOU589924 UYQ589885:UYQ589924 VIM589885:VIM589924 VSI589885:VSI589924 WCE589885:WCE589924 WMA589885:WMA589924 WVW589885:WVW589924 O655421:O655460 JK655421:JK655460 TG655421:TG655460 ADC655421:ADC655460 AMY655421:AMY655460 AWU655421:AWU655460 BGQ655421:BGQ655460 BQM655421:BQM655460 CAI655421:CAI655460 CKE655421:CKE655460 CUA655421:CUA655460 DDW655421:DDW655460 DNS655421:DNS655460 DXO655421:DXO655460 EHK655421:EHK655460 ERG655421:ERG655460 FBC655421:FBC655460 FKY655421:FKY655460 FUU655421:FUU655460 GEQ655421:GEQ655460 GOM655421:GOM655460 GYI655421:GYI655460 HIE655421:HIE655460 HSA655421:HSA655460 IBW655421:IBW655460 ILS655421:ILS655460 IVO655421:IVO655460 JFK655421:JFK655460 JPG655421:JPG655460 JZC655421:JZC655460 KIY655421:KIY655460 KSU655421:KSU655460 LCQ655421:LCQ655460 LMM655421:LMM655460 LWI655421:LWI655460 MGE655421:MGE655460 MQA655421:MQA655460 MZW655421:MZW655460 NJS655421:NJS655460 NTO655421:NTO655460 ODK655421:ODK655460 ONG655421:ONG655460 OXC655421:OXC655460 PGY655421:PGY655460 PQU655421:PQU655460 QAQ655421:QAQ655460 QKM655421:QKM655460 QUI655421:QUI655460 REE655421:REE655460 ROA655421:ROA655460 RXW655421:RXW655460 SHS655421:SHS655460 SRO655421:SRO655460 TBK655421:TBK655460 TLG655421:TLG655460 TVC655421:TVC655460 UEY655421:UEY655460 UOU655421:UOU655460 UYQ655421:UYQ655460 VIM655421:VIM655460 VSI655421:VSI655460 WCE655421:WCE655460 WMA655421:WMA655460 WVW655421:WVW655460 O720957:O720996 JK720957:JK720996 TG720957:TG720996 ADC720957:ADC720996 AMY720957:AMY720996 AWU720957:AWU720996 BGQ720957:BGQ720996 BQM720957:BQM720996 CAI720957:CAI720996 CKE720957:CKE720996 CUA720957:CUA720996 DDW720957:DDW720996 DNS720957:DNS720996 DXO720957:DXO720996 EHK720957:EHK720996 ERG720957:ERG720996 FBC720957:FBC720996 FKY720957:FKY720996 FUU720957:FUU720996 GEQ720957:GEQ720996 GOM720957:GOM720996 GYI720957:GYI720996 HIE720957:HIE720996 HSA720957:HSA720996 IBW720957:IBW720996 ILS720957:ILS720996 IVO720957:IVO720996 JFK720957:JFK720996 JPG720957:JPG720996 JZC720957:JZC720996 KIY720957:KIY720996 KSU720957:KSU720996 LCQ720957:LCQ720996 LMM720957:LMM720996 LWI720957:LWI720996 MGE720957:MGE720996 MQA720957:MQA720996 MZW720957:MZW720996 NJS720957:NJS720996 NTO720957:NTO720996 ODK720957:ODK720996 ONG720957:ONG720996 OXC720957:OXC720996 PGY720957:PGY720996 PQU720957:PQU720996 QAQ720957:QAQ720996 QKM720957:QKM720996 QUI720957:QUI720996 REE720957:REE720996 ROA720957:ROA720996 RXW720957:RXW720996 SHS720957:SHS720996 SRO720957:SRO720996 TBK720957:TBK720996 TLG720957:TLG720996 TVC720957:TVC720996 UEY720957:UEY720996 UOU720957:UOU720996 UYQ720957:UYQ720996 VIM720957:VIM720996 VSI720957:VSI720996 WCE720957:WCE720996 WMA720957:WMA720996 WVW720957:WVW720996 O786493:O786532 JK786493:JK786532 TG786493:TG786532 ADC786493:ADC786532 AMY786493:AMY786532 AWU786493:AWU786532 BGQ786493:BGQ786532 BQM786493:BQM786532 CAI786493:CAI786532 CKE786493:CKE786532 CUA786493:CUA786532 DDW786493:DDW786532 DNS786493:DNS786532 DXO786493:DXO786532 EHK786493:EHK786532 ERG786493:ERG786532 FBC786493:FBC786532 FKY786493:FKY786532 FUU786493:FUU786532 GEQ786493:GEQ786532 GOM786493:GOM786532 GYI786493:GYI786532 HIE786493:HIE786532 HSA786493:HSA786532 IBW786493:IBW786532 ILS786493:ILS786532 IVO786493:IVO786532 JFK786493:JFK786532 JPG786493:JPG786532 JZC786493:JZC786532 KIY786493:KIY786532 KSU786493:KSU786532 LCQ786493:LCQ786532 LMM786493:LMM786532 LWI786493:LWI786532 MGE786493:MGE786532 MQA786493:MQA786532 MZW786493:MZW786532 NJS786493:NJS786532 NTO786493:NTO786532 ODK786493:ODK786532 ONG786493:ONG786532 OXC786493:OXC786532 PGY786493:PGY786532 PQU786493:PQU786532 QAQ786493:QAQ786532 QKM786493:QKM786532 QUI786493:QUI786532 REE786493:REE786532 ROA786493:ROA786532 RXW786493:RXW786532 SHS786493:SHS786532 SRO786493:SRO786532 TBK786493:TBK786532 TLG786493:TLG786532 TVC786493:TVC786532 UEY786493:UEY786532 UOU786493:UOU786532 UYQ786493:UYQ786532 VIM786493:VIM786532 VSI786493:VSI786532 WCE786493:WCE786532 WMA786493:WMA786532 WVW786493:WVW786532 O852029:O852068 JK852029:JK852068 TG852029:TG852068 ADC852029:ADC852068 AMY852029:AMY852068 AWU852029:AWU852068 BGQ852029:BGQ852068 BQM852029:BQM852068 CAI852029:CAI852068 CKE852029:CKE852068 CUA852029:CUA852068 DDW852029:DDW852068 DNS852029:DNS852068 DXO852029:DXO852068 EHK852029:EHK852068 ERG852029:ERG852068 FBC852029:FBC852068 FKY852029:FKY852068 FUU852029:FUU852068 GEQ852029:GEQ852068 GOM852029:GOM852068 GYI852029:GYI852068 HIE852029:HIE852068 HSA852029:HSA852068 IBW852029:IBW852068 ILS852029:ILS852068 IVO852029:IVO852068 JFK852029:JFK852068 JPG852029:JPG852068 JZC852029:JZC852068 KIY852029:KIY852068 KSU852029:KSU852068 LCQ852029:LCQ852068 LMM852029:LMM852068 LWI852029:LWI852068 MGE852029:MGE852068 MQA852029:MQA852068 MZW852029:MZW852068 NJS852029:NJS852068 NTO852029:NTO852068 ODK852029:ODK852068 ONG852029:ONG852068 OXC852029:OXC852068 PGY852029:PGY852068 PQU852029:PQU852068 QAQ852029:QAQ852068 QKM852029:QKM852068 QUI852029:QUI852068 REE852029:REE852068 ROA852029:ROA852068 RXW852029:RXW852068 SHS852029:SHS852068 SRO852029:SRO852068 TBK852029:TBK852068 TLG852029:TLG852068 TVC852029:TVC852068 UEY852029:UEY852068 UOU852029:UOU852068 UYQ852029:UYQ852068 VIM852029:VIM852068 VSI852029:VSI852068 WCE852029:WCE852068 WMA852029:WMA852068 WVW852029:WVW852068 O917565:O917604 JK917565:JK917604 TG917565:TG917604 ADC917565:ADC917604 AMY917565:AMY917604 AWU917565:AWU917604 BGQ917565:BGQ917604 BQM917565:BQM917604 CAI917565:CAI917604 CKE917565:CKE917604 CUA917565:CUA917604 DDW917565:DDW917604 DNS917565:DNS917604 DXO917565:DXO917604 EHK917565:EHK917604 ERG917565:ERG917604 FBC917565:FBC917604 FKY917565:FKY917604 FUU917565:FUU917604 GEQ917565:GEQ917604 GOM917565:GOM917604 GYI917565:GYI917604 HIE917565:HIE917604 HSA917565:HSA917604 IBW917565:IBW917604 ILS917565:ILS917604 IVO917565:IVO917604 JFK917565:JFK917604 JPG917565:JPG917604 JZC917565:JZC917604 KIY917565:KIY917604 KSU917565:KSU917604 LCQ917565:LCQ917604 LMM917565:LMM917604 LWI917565:LWI917604 MGE917565:MGE917604 MQA917565:MQA917604 MZW917565:MZW917604 NJS917565:NJS917604 NTO917565:NTO917604 ODK917565:ODK917604 ONG917565:ONG917604 OXC917565:OXC917604 PGY917565:PGY917604 PQU917565:PQU917604 QAQ917565:QAQ917604 QKM917565:QKM917604 QUI917565:QUI917604 REE917565:REE917604 ROA917565:ROA917604 RXW917565:RXW917604 SHS917565:SHS917604 SRO917565:SRO917604 TBK917565:TBK917604 TLG917565:TLG917604 TVC917565:TVC917604 UEY917565:UEY917604 UOU917565:UOU917604 UYQ917565:UYQ917604 VIM917565:VIM917604 VSI917565:VSI917604 WCE917565:WCE917604 WMA917565:WMA917604 WVW917565:WVW917604 O983101:O983140 JK983101:JK983140 TG983101:TG983140 ADC983101:ADC983140 AMY983101:AMY983140 AWU983101:AWU983140 BGQ983101:BGQ983140 BQM983101:BQM983140 CAI983101:CAI983140 CKE983101:CKE983140 CUA983101:CUA983140 DDW983101:DDW983140 DNS983101:DNS983140 DXO983101:DXO983140 EHK983101:EHK983140 ERG983101:ERG983140 FBC983101:FBC983140 FKY983101:FKY983140 FUU983101:FUU983140 GEQ983101:GEQ983140 GOM983101:GOM983140 GYI983101:GYI983140 HIE983101:HIE983140 HSA983101:HSA983140 IBW983101:IBW983140 ILS983101:ILS983140 IVO983101:IVO983140 JFK983101:JFK983140 JPG983101:JPG983140 JZC983101:JZC983140 KIY983101:KIY983140 KSU983101:KSU983140 LCQ983101:LCQ983140 LMM983101:LMM983140 LWI983101:LWI983140 MGE983101:MGE983140 MQA983101:MQA983140 MZW983101:MZW983140 NJS983101:NJS983140 NTO983101:NTO983140 ODK983101:ODK983140 ONG983101:ONG983140 OXC983101:OXC983140 PGY983101:PGY983140 PQU983101:PQU983140 QAQ983101:QAQ983140 QKM983101:QKM983140 QUI983101:QUI983140 REE983101:REE983140 ROA983101:ROA983140 RXW983101:RXW983140 SHS983101:SHS983140 SRO983101:SRO983140 TBK983101:TBK983140 TLG983101:TLG983140 TVC983101:TVC983140 UEY983101:UEY983140 UOU983101:UOU983140 UYQ983101:UYQ983140 VIM983101:VIM983140 VSI983101:VSI983140 WCE983101:WCE983140 WMA983101:WMA983140 WVW983101:WVW983140 O3:O59 JK3:JK59 TG3:TG59 ADC3:ADC59 AMY3:AMY59 AWU3:AWU59 BGQ3:BGQ59 BQM3:BQM59 CAI3:CAI59 CKE3:CKE59 CUA3:CUA59 DDW3:DDW59 DNS3:DNS59 DXO3:DXO59 EHK3:EHK59 ERG3:ERG59 FBC3:FBC59 FKY3:FKY59 FUU3:FUU59 GEQ3:GEQ59 GOM3:GOM59 GYI3:GYI59 HIE3:HIE59 HSA3:HSA59 IBW3:IBW59 ILS3:ILS59 IVO3:IVO59 JFK3:JFK59 JPG3:JPG59 JZC3:JZC59 KIY3:KIY59 KSU3:KSU59 LCQ3:LCQ59 LMM3:LMM59 LWI3:LWI59 MGE3:MGE59 MQA3:MQA59 MZW3:MZW59 NJS3:NJS59 NTO3:NTO59 ODK3:ODK59 ONG3:ONG59 OXC3:OXC59 PGY3:PGY59 PQU3:PQU59 QAQ3:QAQ59 QKM3:QKM59 QUI3:QUI59 REE3:REE59 ROA3:ROA59 RXW3:RXW59 SHS3:SHS59 SRO3:SRO59 TBK3:TBK59 TLG3:TLG59 TVC3:TVC59 UEY3:UEY59 UOU3:UOU59 UYQ3:UYQ59 VIM3:VIM59 VSI3:VSI59 WCE3:WCE59 WMA3:WMA59 WVW3:WVW59 O65539:O65595 JK65539:JK65595 TG65539:TG65595 ADC65539:ADC65595 AMY65539:AMY65595 AWU65539:AWU65595 BGQ65539:BGQ65595 BQM65539:BQM65595 CAI65539:CAI65595 CKE65539:CKE65595 CUA65539:CUA65595 DDW65539:DDW65595 DNS65539:DNS65595 DXO65539:DXO65595 EHK65539:EHK65595 ERG65539:ERG65595 FBC65539:FBC65595 FKY65539:FKY65595 FUU65539:FUU65595 GEQ65539:GEQ65595 GOM65539:GOM65595 GYI65539:GYI65595 HIE65539:HIE65595 HSA65539:HSA65595 IBW65539:IBW65595 ILS65539:ILS65595 IVO65539:IVO65595 JFK65539:JFK65595 JPG65539:JPG65595 JZC65539:JZC65595 KIY65539:KIY65595 KSU65539:KSU65595 LCQ65539:LCQ65595 LMM65539:LMM65595 LWI65539:LWI65595 MGE65539:MGE65595 MQA65539:MQA65595 MZW65539:MZW65595 NJS65539:NJS65595 NTO65539:NTO65595 ODK65539:ODK65595 ONG65539:ONG65595 OXC65539:OXC65595 PGY65539:PGY65595 PQU65539:PQU65595 QAQ65539:QAQ65595 QKM65539:QKM65595 QUI65539:QUI65595 REE65539:REE65595 ROA65539:ROA65595 RXW65539:RXW65595 SHS65539:SHS65595 SRO65539:SRO65595 TBK65539:TBK65595 TLG65539:TLG65595 TVC65539:TVC65595 UEY65539:UEY65595 UOU65539:UOU65595 UYQ65539:UYQ65595 VIM65539:VIM65595 VSI65539:VSI65595 WCE65539:WCE65595 WMA65539:WMA65595 WVW65539:WVW65595 O131075:O131131 JK131075:JK131131 TG131075:TG131131 ADC131075:ADC131131 AMY131075:AMY131131 AWU131075:AWU131131 BGQ131075:BGQ131131 BQM131075:BQM131131 CAI131075:CAI131131 CKE131075:CKE131131 CUA131075:CUA131131 DDW131075:DDW131131 DNS131075:DNS131131 DXO131075:DXO131131 EHK131075:EHK131131 ERG131075:ERG131131 FBC131075:FBC131131 FKY131075:FKY131131 FUU131075:FUU131131 GEQ131075:GEQ131131 GOM131075:GOM131131 GYI131075:GYI131131 HIE131075:HIE131131 HSA131075:HSA131131 IBW131075:IBW131131 ILS131075:ILS131131 IVO131075:IVO131131 JFK131075:JFK131131 JPG131075:JPG131131 JZC131075:JZC131131 KIY131075:KIY131131 KSU131075:KSU131131 LCQ131075:LCQ131131 LMM131075:LMM131131 LWI131075:LWI131131 MGE131075:MGE131131 MQA131075:MQA131131 MZW131075:MZW131131 NJS131075:NJS131131 NTO131075:NTO131131 ODK131075:ODK131131 ONG131075:ONG131131 OXC131075:OXC131131 PGY131075:PGY131131 PQU131075:PQU131131 QAQ131075:QAQ131131 QKM131075:QKM131131 QUI131075:QUI131131 REE131075:REE131131 ROA131075:ROA131131 RXW131075:RXW131131 SHS131075:SHS131131 SRO131075:SRO131131 TBK131075:TBK131131 TLG131075:TLG131131 TVC131075:TVC131131 UEY131075:UEY131131 UOU131075:UOU131131 UYQ131075:UYQ131131 VIM131075:VIM131131 VSI131075:VSI131131 WCE131075:WCE131131 WMA131075:WMA131131 WVW131075:WVW131131 O196611:O196667 JK196611:JK196667 TG196611:TG196667 ADC196611:ADC196667 AMY196611:AMY196667 AWU196611:AWU196667 BGQ196611:BGQ196667 BQM196611:BQM196667 CAI196611:CAI196667 CKE196611:CKE196667 CUA196611:CUA196667 DDW196611:DDW196667 DNS196611:DNS196667 DXO196611:DXO196667 EHK196611:EHK196667 ERG196611:ERG196667 FBC196611:FBC196667 FKY196611:FKY196667 FUU196611:FUU196667 GEQ196611:GEQ196667 GOM196611:GOM196667 GYI196611:GYI196667 HIE196611:HIE196667 HSA196611:HSA196667 IBW196611:IBW196667 ILS196611:ILS196667 IVO196611:IVO196667 JFK196611:JFK196667 JPG196611:JPG196667 JZC196611:JZC196667 KIY196611:KIY196667 KSU196611:KSU196667 LCQ196611:LCQ196667 LMM196611:LMM196667 LWI196611:LWI196667 MGE196611:MGE196667 MQA196611:MQA196667 MZW196611:MZW196667 NJS196611:NJS196667 NTO196611:NTO196667 ODK196611:ODK196667 ONG196611:ONG196667 OXC196611:OXC196667 PGY196611:PGY196667 PQU196611:PQU196667 QAQ196611:QAQ196667 QKM196611:QKM196667 QUI196611:QUI196667 REE196611:REE196667 ROA196611:ROA196667 RXW196611:RXW196667 SHS196611:SHS196667 SRO196611:SRO196667 TBK196611:TBK196667 TLG196611:TLG196667 TVC196611:TVC196667 UEY196611:UEY196667 UOU196611:UOU196667 UYQ196611:UYQ196667 VIM196611:VIM196667 VSI196611:VSI196667 WCE196611:WCE196667 WMA196611:WMA196667 WVW196611:WVW196667 O262147:O262203 JK262147:JK262203 TG262147:TG262203 ADC262147:ADC262203 AMY262147:AMY262203 AWU262147:AWU262203 BGQ262147:BGQ262203 BQM262147:BQM262203 CAI262147:CAI262203 CKE262147:CKE262203 CUA262147:CUA262203 DDW262147:DDW262203 DNS262147:DNS262203 DXO262147:DXO262203 EHK262147:EHK262203 ERG262147:ERG262203 FBC262147:FBC262203 FKY262147:FKY262203 FUU262147:FUU262203 GEQ262147:GEQ262203 GOM262147:GOM262203 GYI262147:GYI262203 HIE262147:HIE262203 HSA262147:HSA262203 IBW262147:IBW262203 ILS262147:ILS262203 IVO262147:IVO262203 JFK262147:JFK262203 JPG262147:JPG262203 JZC262147:JZC262203 KIY262147:KIY262203 KSU262147:KSU262203 LCQ262147:LCQ262203 LMM262147:LMM262203 LWI262147:LWI262203 MGE262147:MGE262203 MQA262147:MQA262203 MZW262147:MZW262203 NJS262147:NJS262203 NTO262147:NTO262203 ODK262147:ODK262203 ONG262147:ONG262203 OXC262147:OXC262203 PGY262147:PGY262203 PQU262147:PQU262203 QAQ262147:QAQ262203 QKM262147:QKM262203 QUI262147:QUI262203 REE262147:REE262203 ROA262147:ROA262203 RXW262147:RXW262203 SHS262147:SHS262203 SRO262147:SRO262203 TBK262147:TBK262203 TLG262147:TLG262203 TVC262147:TVC262203 UEY262147:UEY262203 UOU262147:UOU262203 UYQ262147:UYQ262203 VIM262147:VIM262203 VSI262147:VSI262203 WCE262147:WCE262203 WMA262147:WMA262203 WVW262147:WVW262203 O327683:O327739 JK327683:JK327739 TG327683:TG327739 ADC327683:ADC327739 AMY327683:AMY327739 AWU327683:AWU327739 BGQ327683:BGQ327739 BQM327683:BQM327739 CAI327683:CAI327739 CKE327683:CKE327739 CUA327683:CUA327739 DDW327683:DDW327739 DNS327683:DNS327739 DXO327683:DXO327739 EHK327683:EHK327739 ERG327683:ERG327739 FBC327683:FBC327739 FKY327683:FKY327739 FUU327683:FUU327739 GEQ327683:GEQ327739 GOM327683:GOM327739 GYI327683:GYI327739 HIE327683:HIE327739 HSA327683:HSA327739 IBW327683:IBW327739 ILS327683:ILS327739 IVO327683:IVO327739 JFK327683:JFK327739 JPG327683:JPG327739 JZC327683:JZC327739 KIY327683:KIY327739 KSU327683:KSU327739 LCQ327683:LCQ327739 LMM327683:LMM327739 LWI327683:LWI327739 MGE327683:MGE327739 MQA327683:MQA327739 MZW327683:MZW327739 NJS327683:NJS327739 NTO327683:NTO327739 ODK327683:ODK327739 ONG327683:ONG327739 OXC327683:OXC327739 PGY327683:PGY327739 PQU327683:PQU327739 QAQ327683:QAQ327739 QKM327683:QKM327739 QUI327683:QUI327739 REE327683:REE327739 ROA327683:ROA327739 RXW327683:RXW327739 SHS327683:SHS327739 SRO327683:SRO327739 TBK327683:TBK327739 TLG327683:TLG327739 TVC327683:TVC327739 UEY327683:UEY327739 UOU327683:UOU327739 UYQ327683:UYQ327739 VIM327683:VIM327739 VSI327683:VSI327739 WCE327683:WCE327739 WMA327683:WMA327739 WVW327683:WVW327739 O393219:O393275 JK393219:JK393275 TG393219:TG393275 ADC393219:ADC393275 AMY393219:AMY393275 AWU393219:AWU393275 BGQ393219:BGQ393275 BQM393219:BQM393275 CAI393219:CAI393275 CKE393219:CKE393275 CUA393219:CUA393275 DDW393219:DDW393275 DNS393219:DNS393275 DXO393219:DXO393275 EHK393219:EHK393275 ERG393219:ERG393275 FBC393219:FBC393275 FKY393219:FKY393275 FUU393219:FUU393275 GEQ393219:GEQ393275 GOM393219:GOM393275 GYI393219:GYI393275 HIE393219:HIE393275 HSA393219:HSA393275 IBW393219:IBW393275 ILS393219:ILS393275 IVO393219:IVO393275 JFK393219:JFK393275 JPG393219:JPG393275 JZC393219:JZC393275 KIY393219:KIY393275 KSU393219:KSU393275 LCQ393219:LCQ393275 LMM393219:LMM393275 LWI393219:LWI393275 MGE393219:MGE393275 MQA393219:MQA393275 MZW393219:MZW393275 NJS393219:NJS393275 NTO393219:NTO393275 ODK393219:ODK393275 ONG393219:ONG393275 OXC393219:OXC393275 PGY393219:PGY393275 PQU393219:PQU393275 QAQ393219:QAQ393275 QKM393219:QKM393275 QUI393219:QUI393275 REE393219:REE393275 ROA393219:ROA393275 RXW393219:RXW393275 SHS393219:SHS393275 SRO393219:SRO393275 TBK393219:TBK393275 TLG393219:TLG393275 TVC393219:TVC393275 UEY393219:UEY393275 UOU393219:UOU393275 UYQ393219:UYQ393275 VIM393219:VIM393275 VSI393219:VSI393275 WCE393219:WCE393275 WMA393219:WMA393275 WVW393219:WVW393275 O458755:O458811 JK458755:JK458811 TG458755:TG458811 ADC458755:ADC458811 AMY458755:AMY458811 AWU458755:AWU458811 BGQ458755:BGQ458811 BQM458755:BQM458811 CAI458755:CAI458811 CKE458755:CKE458811 CUA458755:CUA458811 DDW458755:DDW458811 DNS458755:DNS458811 DXO458755:DXO458811 EHK458755:EHK458811 ERG458755:ERG458811 FBC458755:FBC458811 FKY458755:FKY458811 FUU458755:FUU458811 GEQ458755:GEQ458811 GOM458755:GOM458811 GYI458755:GYI458811 HIE458755:HIE458811 HSA458755:HSA458811 IBW458755:IBW458811 ILS458755:ILS458811 IVO458755:IVO458811 JFK458755:JFK458811 JPG458755:JPG458811 JZC458755:JZC458811 KIY458755:KIY458811 KSU458755:KSU458811 LCQ458755:LCQ458811 LMM458755:LMM458811 LWI458755:LWI458811 MGE458755:MGE458811 MQA458755:MQA458811 MZW458755:MZW458811 NJS458755:NJS458811 NTO458755:NTO458811 ODK458755:ODK458811 ONG458755:ONG458811 OXC458755:OXC458811 PGY458755:PGY458811 PQU458755:PQU458811 QAQ458755:QAQ458811 QKM458755:QKM458811 QUI458755:QUI458811 REE458755:REE458811 ROA458755:ROA458811 RXW458755:RXW458811 SHS458755:SHS458811 SRO458755:SRO458811 TBK458755:TBK458811 TLG458755:TLG458811 TVC458755:TVC458811 UEY458755:UEY458811 UOU458755:UOU458811 UYQ458755:UYQ458811 VIM458755:VIM458811 VSI458755:VSI458811 WCE458755:WCE458811 WMA458755:WMA458811 WVW458755:WVW458811 O524291:O524347 JK524291:JK524347 TG524291:TG524347 ADC524291:ADC524347 AMY524291:AMY524347 AWU524291:AWU524347 BGQ524291:BGQ524347 BQM524291:BQM524347 CAI524291:CAI524347 CKE524291:CKE524347 CUA524291:CUA524347 DDW524291:DDW524347 DNS524291:DNS524347 DXO524291:DXO524347 EHK524291:EHK524347 ERG524291:ERG524347 FBC524291:FBC524347 FKY524291:FKY524347 FUU524291:FUU524347 GEQ524291:GEQ524347 GOM524291:GOM524347 GYI524291:GYI524347 HIE524291:HIE524347 HSA524291:HSA524347 IBW524291:IBW524347 ILS524291:ILS524347 IVO524291:IVO524347 JFK524291:JFK524347 JPG524291:JPG524347 JZC524291:JZC524347 KIY524291:KIY524347 KSU524291:KSU524347 LCQ524291:LCQ524347 LMM524291:LMM524347 LWI524291:LWI524347 MGE524291:MGE524347 MQA524291:MQA524347 MZW524291:MZW524347 NJS524291:NJS524347 NTO524291:NTO524347 ODK524291:ODK524347 ONG524291:ONG524347 OXC524291:OXC524347 PGY524291:PGY524347 PQU524291:PQU524347 QAQ524291:QAQ524347 QKM524291:QKM524347 QUI524291:QUI524347 REE524291:REE524347 ROA524291:ROA524347 RXW524291:RXW524347 SHS524291:SHS524347 SRO524291:SRO524347 TBK524291:TBK524347 TLG524291:TLG524347 TVC524291:TVC524347 UEY524291:UEY524347 UOU524291:UOU524347 UYQ524291:UYQ524347 VIM524291:VIM524347 VSI524291:VSI524347 WCE524291:WCE524347 WMA524291:WMA524347 WVW524291:WVW524347 O589827:O589883 JK589827:JK589883 TG589827:TG589883 ADC589827:ADC589883 AMY589827:AMY589883 AWU589827:AWU589883 BGQ589827:BGQ589883 BQM589827:BQM589883 CAI589827:CAI589883 CKE589827:CKE589883 CUA589827:CUA589883 DDW589827:DDW589883 DNS589827:DNS589883 DXO589827:DXO589883 EHK589827:EHK589883 ERG589827:ERG589883 FBC589827:FBC589883 FKY589827:FKY589883 FUU589827:FUU589883 GEQ589827:GEQ589883 GOM589827:GOM589883 GYI589827:GYI589883 HIE589827:HIE589883 HSA589827:HSA589883 IBW589827:IBW589883 ILS589827:ILS589883 IVO589827:IVO589883 JFK589827:JFK589883 JPG589827:JPG589883 JZC589827:JZC589883 KIY589827:KIY589883 KSU589827:KSU589883 LCQ589827:LCQ589883 LMM589827:LMM589883 LWI589827:LWI589883 MGE589827:MGE589883 MQA589827:MQA589883 MZW589827:MZW589883 NJS589827:NJS589883 NTO589827:NTO589883 ODK589827:ODK589883 ONG589827:ONG589883 OXC589827:OXC589883 PGY589827:PGY589883 PQU589827:PQU589883 QAQ589827:QAQ589883 QKM589827:QKM589883 QUI589827:QUI589883 REE589827:REE589883 ROA589827:ROA589883 RXW589827:RXW589883 SHS589827:SHS589883 SRO589827:SRO589883 TBK589827:TBK589883 TLG589827:TLG589883 TVC589827:TVC589883 UEY589827:UEY589883 UOU589827:UOU589883 UYQ589827:UYQ589883 VIM589827:VIM589883 VSI589827:VSI589883 WCE589827:WCE589883 WMA589827:WMA589883 WVW589827:WVW589883 O655363:O655419 JK655363:JK655419 TG655363:TG655419 ADC655363:ADC655419 AMY655363:AMY655419 AWU655363:AWU655419 BGQ655363:BGQ655419 BQM655363:BQM655419 CAI655363:CAI655419 CKE655363:CKE655419 CUA655363:CUA655419 DDW655363:DDW655419 DNS655363:DNS655419 DXO655363:DXO655419 EHK655363:EHK655419 ERG655363:ERG655419 FBC655363:FBC655419 FKY655363:FKY655419 FUU655363:FUU655419 GEQ655363:GEQ655419 GOM655363:GOM655419 GYI655363:GYI655419 HIE655363:HIE655419 HSA655363:HSA655419 IBW655363:IBW655419 ILS655363:ILS655419 IVO655363:IVO655419 JFK655363:JFK655419 JPG655363:JPG655419 JZC655363:JZC655419 KIY655363:KIY655419 KSU655363:KSU655419 LCQ655363:LCQ655419 LMM655363:LMM655419 LWI655363:LWI655419 MGE655363:MGE655419 MQA655363:MQA655419 MZW655363:MZW655419 NJS655363:NJS655419 NTO655363:NTO655419 ODK655363:ODK655419 ONG655363:ONG655419 OXC655363:OXC655419 PGY655363:PGY655419 PQU655363:PQU655419 QAQ655363:QAQ655419 QKM655363:QKM655419 QUI655363:QUI655419 REE655363:REE655419 ROA655363:ROA655419 RXW655363:RXW655419 SHS655363:SHS655419 SRO655363:SRO655419 TBK655363:TBK655419 TLG655363:TLG655419 TVC655363:TVC655419 UEY655363:UEY655419 UOU655363:UOU655419 UYQ655363:UYQ655419 VIM655363:VIM655419 VSI655363:VSI655419 WCE655363:WCE655419 WMA655363:WMA655419 WVW655363:WVW655419 O720899:O720955 JK720899:JK720955 TG720899:TG720955 ADC720899:ADC720955 AMY720899:AMY720955 AWU720899:AWU720955 BGQ720899:BGQ720955 BQM720899:BQM720955 CAI720899:CAI720955 CKE720899:CKE720955 CUA720899:CUA720955 DDW720899:DDW720955 DNS720899:DNS720955 DXO720899:DXO720955 EHK720899:EHK720955 ERG720899:ERG720955 FBC720899:FBC720955 FKY720899:FKY720955 FUU720899:FUU720955 GEQ720899:GEQ720955 GOM720899:GOM720955 GYI720899:GYI720955 HIE720899:HIE720955 HSA720899:HSA720955 IBW720899:IBW720955 ILS720899:ILS720955 IVO720899:IVO720955 JFK720899:JFK720955 JPG720899:JPG720955 JZC720899:JZC720955 KIY720899:KIY720955 KSU720899:KSU720955 LCQ720899:LCQ720955 LMM720899:LMM720955 LWI720899:LWI720955 MGE720899:MGE720955 MQA720899:MQA720955 MZW720899:MZW720955 NJS720899:NJS720955 NTO720899:NTO720955 ODK720899:ODK720955 ONG720899:ONG720955 OXC720899:OXC720955 PGY720899:PGY720955 PQU720899:PQU720955 QAQ720899:QAQ720955 QKM720899:QKM720955 QUI720899:QUI720955 REE720899:REE720955 ROA720899:ROA720955 RXW720899:RXW720955 SHS720899:SHS720955 SRO720899:SRO720955 TBK720899:TBK720955 TLG720899:TLG720955 TVC720899:TVC720955 UEY720899:UEY720955 UOU720899:UOU720955 UYQ720899:UYQ720955 VIM720899:VIM720955 VSI720899:VSI720955 WCE720899:WCE720955 WMA720899:WMA720955 WVW720899:WVW720955 O786435:O786491 JK786435:JK786491 TG786435:TG786491 ADC786435:ADC786491 AMY786435:AMY786491 AWU786435:AWU786491 BGQ786435:BGQ786491 BQM786435:BQM786491 CAI786435:CAI786491 CKE786435:CKE786491 CUA786435:CUA786491 DDW786435:DDW786491 DNS786435:DNS786491 DXO786435:DXO786491 EHK786435:EHK786491 ERG786435:ERG786491 FBC786435:FBC786491 FKY786435:FKY786491 FUU786435:FUU786491 GEQ786435:GEQ786491 GOM786435:GOM786491 GYI786435:GYI786491 HIE786435:HIE786491 HSA786435:HSA786491 IBW786435:IBW786491 ILS786435:ILS786491 IVO786435:IVO786491 JFK786435:JFK786491 JPG786435:JPG786491 JZC786435:JZC786491 KIY786435:KIY786491 KSU786435:KSU786491 LCQ786435:LCQ786491 LMM786435:LMM786491 LWI786435:LWI786491 MGE786435:MGE786491 MQA786435:MQA786491 MZW786435:MZW786491 NJS786435:NJS786491 NTO786435:NTO786491 ODK786435:ODK786491 ONG786435:ONG786491 OXC786435:OXC786491 PGY786435:PGY786491 PQU786435:PQU786491 QAQ786435:QAQ786491 QKM786435:QKM786491 QUI786435:QUI786491 REE786435:REE786491 ROA786435:ROA786491 RXW786435:RXW786491 SHS786435:SHS786491 SRO786435:SRO786491 TBK786435:TBK786491 TLG786435:TLG786491 TVC786435:TVC786491 UEY786435:UEY786491 UOU786435:UOU786491 UYQ786435:UYQ786491 VIM786435:VIM786491 VSI786435:VSI786491 WCE786435:WCE786491 WMA786435:WMA786491 WVW786435:WVW786491 O851971:O852027 JK851971:JK852027 TG851971:TG852027 ADC851971:ADC852027 AMY851971:AMY852027 AWU851971:AWU852027 BGQ851971:BGQ852027 BQM851971:BQM852027 CAI851971:CAI852027 CKE851971:CKE852027 CUA851971:CUA852027 DDW851971:DDW852027 DNS851971:DNS852027 DXO851971:DXO852027 EHK851971:EHK852027 ERG851971:ERG852027 FBC851971:FBC852027 FKY851971:FKY852027 FUU851971:FUU852027 GEQ851971:GEQ852027 GOM851971:GOM852027 GYI851971:GYI852027 HIE851971:HIE852027 HSA851971:HSA852027 IBW851971:IBW852027 ILS851971:ILS852027 IVO851971:IVO852027 JFK851971:JFK852027 JPG851971:JPG852027 JZC851971:JZC852027 KIY851971:KIY852027 KSU851971:KSU852027 LCQ851971:LCQ852027 LMM851971:LMM852027 LWI851971:LWI852027 MGE851971:MGE852027 MQA851971:MQA852027 MZW851971:MZW852027 NJS851971:NJS852027 NTO851971:NTO852027 ODK851971:ODK852027 ONG851971:ONG852027 OXC851971:OXC852027 PGY851971:PGY852027 PQU851971:PQU852027 QAQ851971:QAQ852027 QKM851971:QKM852027 QUI851971:QUI852027 REE851971:REE852027 ROA851971:ROA852027 RXW851971:RXW852027 SHS851971:SHS852027 SRO851971:SRO852027 TBK851971:TBK852027 TLG851971:TLG852027 TVC851971:TVC852027 UEY851971:UEY852027 UOU851971:UOU852027 UYQ851971:UYQ852027 VIM851971:VIM852027 VSI851971:VSI852027 WCE851971:WCE852027 WMA851971:WMA852027 WVW851971:WVW852027 O917507:O917563 JK917507:JK917563 TG917507:TG917563 ADC917507:ADC917563 AMY917507:AMY917563 AWU917507:AWU917563 BGQ917507:BGQ917563 BQM917507:BQM917563 CAI917507:CAI917563 CKE917507:CKE917563 CUA917507:CUA917563 DDW917507:DDW917563 DNS917507:DNS917563 DXO917507:DXO917563 EHK917507:EHK917563 ERG917507:ERG917563 FBC917507:FBC917563 FKY917507:FKY917563 FUU917507:FUU917563 GEQ917507:GEQ917563 GOM917507:GOM917563 GYI917507:GYI917563 HIE917507:HIE917563 HSA917507:HSA917563 IBW917507:IBW917563 ILS917507:ILS917563 IVO917507:IVO917563 JFK917507:JFK917563 JPG917507:JPG917563 JZC917507:JZC917563 KIY917507:KIY917563 KSU917507:KSU917563 LCQ917507:LCQ917563 LMM917507:LMM917563 LWI917507:LWI917563 MGE917507:MGE917563 MQA917507:MQA917563 MZW917507:MZW917563 NJS917507:NJS917563 NTO917507:NTO917563 ODK917507:ODK917563 ONG917507:ONG917563 OXC917507:OXC917563 PGY917507:PGY917563 PQU917507:PQU917563 QAQ917507:QAQ917563 QKM917507:QKM917563 QUI917507:QUI917563 REE917507:REE917563 ROA917507:ROA917563 RXW917507:RXW917563 SHS917507:SHS917563 SRO917507:SRO917563 TBK917507:TBK917563 TLG917507:TLG917563 TVC917507:TVC917563 UEY917507:UEY917563 UOU917507:UOU917563 UYQ917507:UYQ917563 VIM917507:VIM917563 VSI917507:VSI917563 WCE917507:WCE917563 WMA917507:WMA917563 WVW917507:WVW917563 O983043:O983099 JK983043:JK983099 TG983043:TG983099 ADC983043:ADC983099 AMY983043:AMY983099 AWU983043:AWU983099 BGQ983043:BGQ983099 BQM983043:BQM983099 CAI983043:CAI983099 CKE983043:CKE983099 CUA983043:CUA983099 DDW983043:DDW983099 DNS983043:DNS983099 DXO983043:DXO983099 EHK983043:EHK983099 ERG983043:ERG983099 FBC983043:FBC983099 FKY983043:FKY983099 FUU983043:FUU983099 GEQ983043:GEQ983099 GOM983043:GOM983099 GYI983043:GYI983099 HIE983043:HIE983099 HSA983043:HSA983099 IBW983043:IBW983099 ILS983043:ILS983099 IVO983043:IVO983099 JFK983043:JFK983099 JPG983043:JPG983099 JZC983043:JZC983099 KIY983043:KIY983099 KSU983043:KSU983099 LCQ983043:LCQ983099 LMM983043:LMM983099 LWI983043:LWI983099 MGE983043:MGE983099 MQA983043:MQA983099 MZW983043:MZW983099 NJS983043:NJS983099 NTO983043:NTO983099 ODK983043:ODK983099 ONG983043:ONG983099 OXC983043:OXC983099 PGY983043:PGY983099 PQU983043:PQU983099 QAQ983043:QAQ983099 QKM983043:QKM983099 QUI983043:QUI983099 REE983043:REE983099 ROA983043:ROA983099 RXW983043:RXW983099 SHS983043:SHS983099 SRO983043:SRO983099 TBK983043:TBK983099 TLG983043:TLG983099 TVC983043:TVC983099 UEY983043:UEY983099 UOU983043:UOU983099 UYQ983043:UYQ983099 VIM983043:VIM983099 VSI983043:VSI983099 WCE983043:WCE983099 WMA983043:WMA983099 WVW983043:WVW983099"/>
    <dataValidation allowBlank="1" showInputMessage="1" showErrorMessage="1" promptTitle="市町村名" prompt="略さずに入力してください。" sqref="B3:B59 IX3:IX59 ST3:ST59 ACP3:ACP59 AML3:AML59 AWH3:AWH59 BGD3:BGD59 BPZ3:BPZ59 BZV3:BZV59 CJR3:CJR59 CTN3:CTN59 DDJ3:DDJ59 DNF3:DNF59 DXB3:DXB59 EGX3:EGX59 EQT3:EQT59 FAP3:FAP59 FKL3:FKL59 FUH3:FUH59 GED3:GED59 GNZ3:GNZ59 GXV3:GXV59 HHR3:HHR59 HRN3:HRN59 IBJ3:IBJ59 ILF3:ILF59 IVB3:IVB59 JEX3:JEX59 JOT3:JOT59 JYP3:JYP59 KIL3:KIL59 KSH3:KSH59 LCD3:LCD59 LLZ3:LLZ59 LVV3:LVV59 MFR3:MFR59 MPN3:MPN59 MZJ3:MZJ59 NJF3:NJF59 NTB3:NTB59 OCX3:OCX59 OMT3:OMT59 OWP3:OWP59 PGL3:PGL59 PQH3:PQH59 QAD3:QAD59 QJZ3:QJZ59 QTV3:QTV59 RDR3:RDR59 RNN3:RNN59 RXJ3:RXJ59 SHF3:SHF59 SRB3:SRB59 TAX3:TAX59 TKT3:TKT59 TUP3:TUP59 UEL3:UEL59 UOH3:UOH59 UYD3:UYD59 VHZ3:VHZ59 VRV3:VRV59 WBR3:WBR59 WLN3:WLN59 WVJ3:WVJ59 B65539:B65595 IX65539:IX65595 ST65539:ST65595 ACP65539:ACP65595 AML65539:AML65595 AWH65539:AWH65595 BGD65539:BGD65595 BPZ65539:BPZ65595 BZV65539:BZV65595 CJR65539:CJR65595 CTN65539:CTN65595 DDJ65539:DDJ65595 DNF65539:DNF65595 DXB65539:DXB65595 EGX65539:EGX65595 EQT65539:EQT65595 FAP65539:FAP65595 FKL65539:FKL65595 FUH65539:FUH65595 GED65539:GED65595 GNZ65539:GNZ65595 GXV65539:GXV65595 HHR65539:HHR65595 HRN65539:HRN65595 IBJ65539:IBJ65595 ILF65539:ILF65595 IVB65539:IVB65595 JEX65539:JEX65595 JOT65539:JOT65595 JYP65539:JYP65595 KIL65539:KIL65595 KSH65539:KSH65595 LCD65539:LCD65595 LLZ65539:LLZ65595 LVV65539:LVV65595 MFR65539:MFR65595 MPN65539:MPN65595 MZJ65539:MZJ65595 NJF65539:NJF65595 NTB65539:NTB65595 OCX65539:OCX65595 OMT65539:OMT65595 OWP65539:OWP65595 PGL65539:PGL65595 PQH65539:PQH65595 QAD65539:QAD65595 QJZ65539:QJZ65595 QTV65539:QTV65595 RDR65539:RDR65595 RNN65539:RNN65595 RXJ65539:RXJ65595 SHF65539:SHF65595 SRB65539:SRB65595 TAX65539:TAX65595 TKT65539:TKT65595 TUP65539:TUP65595 UEL65539:UEL65595 UOH65539:UOH65595 UYD65539:UYD65595 VHZ65539:VHZ65595 VRV65539:VRV65595 WBR65539:WBR65595 WLN65539:WLN65595 WVJ65539:WVJ65595 B131075:B131131 IX131075:IX131131 ST131075:ST131131 ACP131075:ACP131131 AML131075:AML131131 AWH131075:AWH131131 BGD131075:BGD131131 BPZ131075:BPZ131131 BZV131075:BZV131131 CJR131075:CJR131131 CTN131075:CTN131131 DDJ131075:DDJ131131 DNF131075:DNF131131 DXB131075:DXB131131 EGX131075:EGX131131 EQT131075:EQT131131 FAP131075:FAP131131 FKL131075:FKL131131 FUH131075:FUH131131 GED131075:GED131131 GNZ131075:GNZ131131 GXV131075:GXV131131 HHR131075:HHR131131 HRN131075:HRN131131 IBJ131075:IBJ131131 ILF131075:ILF131131 IVB131075:IVB131131 JEX131075:JEX131131 JOT131075:JOT131131 JYP131075:JYP131131 KIL131075:KIL131131 KSH131075:KSH131131 LCD131075:LCD131131 LLZ131075:LLZ131131 LVV131075:LVV131131 MFR131075:MFR131131 MPN131075:MPN131131 MZJ131075:MZJ131131 NJF131075:NJF131131 NTB131075:NTB131131 OCX131075:OCX131131 OMT131075:OMT131131 OWP131075:OWP131131 PGL131075:PGL131131 PQH131075:PQH131131 QAD131075:QAD131131 QJZ131075:QJZ131131 QTV131075:QTV131131 RDR131075:RDR131131 RNN131075:RNN131131 RXJ131075:RXJ131131 SHF131075:SHF131131 SRB131075:SRB131131 TAX131075:TAX131131 TKT131075:TKT131131 TUP131075:TUP131131 UEL131075:UEL131131 UOH131075:UOH131131 UYD131075:UYD131131 VHZ131075:VHZ131131 VRV131075:VRV131131 WBR131075:WBR131131 WLN131075:WLN131131 WVJ131075:WVJ131131 B196611:B196667 IX196611:IX196667 ST196611:ST196667 ACP196611:ACP196667 AML196611:AML196667 AWH196611:AWH196667 BGD196611:BGD196667 BPZ196611:BPZ196667 BZV196611:BZV196667 CJR196611:CJR196667 CTN196611:CTN196667 DDJ196611:DDJ196667 DNF196611:DNF196667 DXB196611:DXB196667 EGX196611:EGX196667 EQT196611:EQT196667 FAP196611:FAP196667 FKL196611:FKL196667 FUH196611:FUH196667 GED196611:GED196667 GNZ196611:GNZ196667 GXV196611:GXV196667 HHR196611:HHR196667 HRN196611:HRN196667 IBJ196611:IBJ196667 ILF196611:ILF196667 IVB196611:IVB196667 JEX196611:JEX196667 JOT196611:JOT196667 JYP196611:JYP196667 KIL196611:KIL196667 KSH196611:KSH196667 LCD196611:LCD196667 LLZ196611:LLZ196667 LVV196611:LVV196667 MFR196611:MFR196667 MPN196611:MPN196667 MZJ196611:MZJ196667 NJF196611:NJF196667 NTB196611:NTB196667 OCX196611:OCX196667 OMT196611:OMT196667 OWP196611:OWP196667 PGL196611:PGL196667 PQH196611:PQH196667 QAD196611:QAD196667 QJZ196611:QJZ196667 QTV196611:QTV196667 RDR196611:RDR196667 RNN196611:RNN196667 RXJ196611:RXJ196667 SHF196611:SHF196667 SRB196611:SRB196667 TAX196611:TAX196667 TKT196611:TKT196667 TUP196611:TUP196667 UEL196611:UEL196667 UOH196611:UOH196667 UYD196611:UYD196667 VHZ196611:VHZ196667 VRV196611:VRV196667 WBR196611:WBR196667 WLN196611:WLN196667 WVJ196611:WVJ196667 B262147:B262203 IX262147:IX262203 ST262147:ST262203 ACP262147:ACP262203 AML262147:AML262203 AWH262147:AWH262203 BGD262147:BGD262203 BPZ262147:BPZ262203 BZV262147:BZV262203 CJR262147:CJR262203 CTN262147:CTN262203 DDJ262147:DDJ262203 DNF262147:DNF262203 DXB262147:DXB262203 EGX262147:EGX262203 EQT262147:EQT262203 FAP262147:FAP262203 FKL262147:FKL262203 FUH262147:FUH262203 GED262147:GED262203 GNZ262147:GNZ262203 GXV262147:GXV262203 HHR262147:HHR262203 HRN262147:HRN262203 IBJ262147:IBJ262203 ILF262147:ILF262203 IVB262147:IVB262203 JEX262147:JEX262203 JOT262147:JOT262203 JYP262147:JYP262203 KIL262147:KIL262203 KSH262147:KSH262203 LCD262147:LCD262203 LLZ262147:LLZ262203 LVV262147:LVV262203 MFR262147:MFR262203 MPN262147:MPN262203 MZJ262147:MZJ262203 NJF262147:NJF262203 NTB262147:NTB262203 OCX262147:OCX262203 OMT262147:OMT262203 OWP262147:OWP262203 PGL262147:PGL262203 PQH262147:PQH262203 QAD262147:QAD262203 QJZ262147:QJZ262203 QTV262147:QTV262203 RDR262147:RDR262203 RNN262147:RNN262203 RXJ262147:RXJ262203 SHF262147:SHF262203 SRB262147:SRB262203 TAX262147:TAX262203 TKT262147:TKT262203 TUP262147:TUP262203 UEL262147:UEL262203 UOH262147:UOH262203 UYD262147:UYD262203 VHZ262147:VHZ262203 VRV262147:VRV262203 WBR262147:WBR262203 WLN262147:WLN262203 WVJ262147:WVJ262203 B327683:B327739 IX327683:IX327739 ST327683:ST327739 ACP327683:ACP327739 AML327683:AML327739 AWH327683:AWH327739 BGD327683:BGD327739 BPZ327683:BPZ327739 BZV327683:BZV327739 CJR327683:CJR327739 CTN327683:CTN327739 DDJ327683:DDJ327739 DNF327683:DNF327739 DXB327683:DXB327739 EGX327683:EGX327739 EQT327683:EQT327739 FAP327683:FAP327739 FKL327683:FKL327739 FUH327683:FUH327739 GED327683:GED327739 GNZ327683:GNZ327739 GXV327683:GXV327739 HHR327683:HHR327739 HRN327683:HRN327739 IBJ327683:IBJ327739 ILF327683:ILF327739 IVB327683:IVB327739 JEX327683:JEX327739 JOT327683:JOT327739 JYP327683:JYP327739 KIL327683:KIL327739 KSH327683:KSH327739 LCD327683:LCD327739 LLZ327683:LLZ327739 LVV327683:LVV327739 MFR327683:MFR327739 MPN327683:MPN327739 MZJ327683:MZJ327739 NJF327683:NJF327739 NTB327683:NTB327739 OCX327683:OCX327739 OMT327683:OMT327739 OWP327683:OWP327739 PGL327683:PGL327739 PQH327683:PQH327739 QAD327683:QAD327739 QJZ327683:QJZ327739 QTV327683:QTV327739 RDR327683:RDR327739 RNN327683:RNN327739 RXJ327683:RXJ327739 SHF327683:SHF327739 SRB327683:SRB327739 TAX327683:TAX327739 TKT327683:TKT327739 TUP327683:TUP327739 UEL327683:UEL327739 UOH327683:UOH327739 UYD327683:UYD327739 VHZ327683:VHZ327739 VRV327683:VRV327739 WBR327683:WBR327739 WLN327683:WLN327739 WVJ327683:WVJ327739 B393219:B393275 IX393219:IX393275 ST393219:ST393275 ACP393219:ACP393275 AML393219:AML393275 AWH393219:AWH393275 BGD393219:BGD393275 BPZ393219:BPZ393275 BZV393219:BZV393275 CJR393219:CJR393275 CTN393219:CTN393275 DDJ393219:DDJ393275 DNF393219:DNF393275 DXB393219:DXB393275 EGX393219:EGX393275 EQT393219:EQT393275 FAP393219:FAP393275 FKL393219:FKL393275 FUH393219:FUH393275 GED393219:GED393275 GNZ393219:GNZ393275 GXV393219:GXV393275 HHR393219:HHR393275 HRN393219:HRN393275 IBJ393219:IBJ393275 ILF393219:ILF393275 IVB393219:IVB393275 JEX393219:JEX393275 JOT393219:JOT393275 JYP393219:JYP393275 KIL393219:KIL393275 KSH393219:KSH393275 LCD393219:LCD393275 LLZ393219:LLZ393275 LVV393219:LVV393275 MFR393219:MFR393275 MPN393219:MPN393275 MZJ393219:MZJ393275 NJF393219:NJF393275 NTB393219:NTB393275 OCX393219:OCX393275 OMT393219:OMT393275 OWP393219:OWP393275 PGL393219:PGL393275 PQH393219:PQH393275 QAD393219:QAD393275 QJZ393219:QJZ393275 QTV393219:QTV393275 RDR393219:RDR393275 RNN393219:RNN393275 RXJ393219:RXJ393275 SHF393219:SHF393275 SRB393219:SRB393275 TAX393219:TAX393275 TKT393219:TKT393275 TUP393219:TUP393275 UEL393219:UEL393275 UOH393219:UOH393275 UYD393219:UYD393275 VHZ393219:VHZ393275 VRV393219:VRV393275 WBR393219:WBR393275 WLN393219:WLN393275 WVJ393219:WVJ393275 B458755:B458811 IX458755:IX458811 ST458755:ST458811 ACP458755:ACP458811 AML458755:AML458811 AWH458755:AWH458811 BGD458755:BGD458811 BPZ458755:BPZ458811 BZV458755:BZV458811 CJR458755:CJR458811 CTN458755:CTN458811 DDJ458755:DDJ458811 DNF458755:DNF458811 DXB458755:DXB458811 EGX458755:EGX458811 EQT458755:EQT458811 FAP458755:FAP458811 FKL458755:FKL458811 FUH458755:FUH458811 GED458755:GED458811 GNZ458755:GNZ458811 GXV458755:GXV458811 HHR458755:HHR458811 HRN458755:HRN458811 IBJ458755:IBJ458811 ILF458755:ILF458811 IVB458755:IVB458811 JEX458755:JEX458811 JOT458755:JOT458811 JYP458755:JYP458811 KIL458755:KIL458811 KSH458755:KSH458811 LCD458755:LCD458811 LLZ458755:LLZ458811 LVV458755:LVV458811 MFR458755:MFR458811 MPN458755:MPN458811 MZJ458755:MZJ458811 NJF458755:NJF458811 NTB458755:NTB458811 OCX458755:OCX458811 OMT458755:OMT458811 OWP458755:OWP458811 PGL458755:PGL458811 PQH458755:PQH458811 QAD458755:QAD458811 QJZ458755:QJZ458811 QTV458755:QTV458811 RDR458755:RDR458811 RNN458755:RNN458811 RXJ458755:RXJ458811 SHF458755:SHF458811 SRB458755:SRB458811 TAX458755:TAX458811 TKT458755:TKT458811 TUP458755:TUP458811 UEL458755:UEL458811 UOH458755:UOH458811 UYD458755:UYD458811 VHZ458755:VHZ458811 VRV458755:VRV458811 WBR458755:WBR458811 WLN458755:WLN458811 WVJ458755:WVJ458811 B524291:B524347 IX524291:IX524347 ST524291:ST524347 ACP524291:ACP524347 AML524291:AML524347 AWH524291:AWH524347 BGD524291:BGD524347 BPZ524291:BPZ524347 BZV524291:BZV524347 CJR524291:CJR524347 CTN524291:CTN524347 DDJ524291:DDJ524347 DNF524291:DNF524347 DXB524291:DXB524347 EGX524291:EGX524347 EQT524291:EQT524347 FAP524291:FAP524347 FKL524291:FKL524347 FUH524291:FUH524347 GED524291:GED524347 GNZ524291:GNZ524347 GXV524291:GXV524347 HHR524291:HHR524347 HRN524291:HRN524347 IBJ524291:IBJ524347 ILF524291:ILF524347 IVB524291:IVB524347 JEX524291:JEX524347 JOT524291:JOT524347 JYP524291:JYP524347 KIL524291:KIL524347 KSH524291:KSH524347 LCD524291:LCD524347 LLZ524291:LLZ524347 LVV524291:LVV524347 MFR524291:MFR524347 MPN524291:MPN524347 MZJ524291:MZJ524347 NJF524291:NJF524347 NTB524291:NTB524347 OCX524291:OCX524347 OMT524291:OMT524347 OWP524291:OWP524347 PGL524291:PGL524347 PQH524291:PQH524347 QAD524291:QAD524347 QJZ524291:QJZ524347 QTV524291:QTV524347 RDR524291:RDR524347 RNN524291:RNN524347 RXJ524291:RXJ524347 SHF524291:SHF524347 SRB524291:SRB524347 TAX524291:TAX524347 TKT524291:TKT524347 TUP524291:TUP524347 UEL524291:UEL524347 UOH524291:UOH524347 UYD524291:UYD524347 VHZ524291:VHZ524347 VRV524291:VRV524347 WBR524291:WBR524347 WLN524291:WLN524347 WVJ524291:WVJ524347 B589827:B589883 IX589827:IX589883 ST589827:ST589883 ACP589827:ACP589883 AML589827:AML589883 AWH589827:AWH589883 BGD589827:BGD589883 BPZ589827:BPZ589883 BZV589827:BZV589883 CJR589827:CJR589883 CTN589827:CTN589883 DDJ589827:DDJ589883 DNF589827:DNF589883 DXB589827:DXB589883 EGX589827:EGX589883 EQT589827:EQT589883 FAP589827:FAP589883 FKL589827:FKL589883 FUH589827:FUH589883 GED589827:GED589883 GNZ589827:GNZ589883 GXV589827:GXV589883 HHR589827:HHR589883 HRN589827:HRN589883 IBJ589827:IBJ589883 ILF589827:ILF589883 IVB589827:IVB589883 JEX589827:JEX589883 JOT589827:JOT589883 JYP589827:JYP589883 KIL589827:KIL589883 KSH589827:KSH589883 LCD589827:LCD589883 LLZ589827:LLZ589883 LVV589827:LVV589883 MFR589827:MFR589883 MPN589827:MPN589883 MZJ589827:MZJ589883 NJF589827:NJF589883 NTB589827:NTB589883 OCX589827:OCX589883 OMT589827:OMT589883 OWP589827:OWP589883 PGL589827:PGL589883 PQH589827:PQH589883 QAD589827:QAD589883 QJZ589827:QJZ589883 QTV589827:QTV589883 RDR589827:RDR589883 RNN589827:RNN589883 RXJ589827:RXJ589883 SHF589827:SHF589883 SRB589827:SRB589883 TAX589827:TAX589883 TKT589827:TKT589883 TUP589827:TUP589883 UEL589827:UEL589883 UOH589827:UOH589883 UYD589827:UYD589883 VHZ589827:VHZ589883 VRV589827:VRV589883 WBR589827:WBR589883 WLN589827:WLN589883 WVJ589827:WVJ589883 B655363:B655419 IX655363:IX655419 ST655363:ST655419 ACP655363:ACP655419 AML655363:AML655419 AWH655363:AWH655419 BGD655363:BGD655419 BPZ655363:BPZ655419 BZV655363:BZV655419 CJR655363:CJR655419 CTN655363:CTN655419 DDJ655363:DDJ655419 DNF655363:DNF655419 DXB655363:DXB655419 EGX655363:EGX655419 EQT655363:EQT655419 FAP655363:FAP655419 FKL655363:FKL655419 FUH655363:FUH655419 GED655363:GED655419 GNZ655363:GNZ655419 GXV655363:GXV655419 HHR655363:HHR655419 HRN655363:HRN655419 IBJ655363:IBJ655419 ILF655363:ILF655419 IVB655363:IVB655419 JEX655363:JEX655419 JOT655363:JOT655419 JYP655363:JYP655419 KIL655363:KIL655419 KSH655363:KSH655419 LCD655363:LCD655419 LLZ655363:LLZ655419 LVV655363:LVV655419 MFR655363:MFR655419 MPN655363:MPN655419 MZJ655363:MZJ655419 NJF655363:NJF655419 NTB655363:NTB655419 OCX655363:OCX655419 OMT655363:OMT655419 OWP655363:OWP655419 PGL655363:PGL655419 PQH655363:PQH655419 QAD655363:QAD655419 QJZ655363:QJZ655419 QTV655363:QTV655419 RDR655363:RDR655419 RNN655363:RNN655419 RXJ655363:RXJ655419 SHF655363:SHF655419 SRB655363:SRB655419 TAX655363:TAX655419 TKT655363:TKT655419 TUP655363:TUP655419 UEL655363:UEL655419 UOH655363:UOH655419 UYD655363:UYD655419 VHZ655363:VHZ655419 VRV655363:VRV655419 WBR655363:WBR655419 WLN655363:WLN655419 WVJ655363:WVJ655419 B720899:B720955 IX720899:IX720955 ST720899:ST720955 ACP720899:ACP720955 AML720899:AML720955 AWH720899:AWH720955 BGD720899:BGD720955 BPZ720899:BPZ720955 BZV720899:BZV720955 CJR720899:CJR720955 CTN720899:CTN720955 DDJ720899:DDJ720955 DNF720899:DNF720955 DXB720899:DXB720955 EGX720899:EGX720955 EQT720899:EQT720955 FAP720899:FAP720955 FKL720899:FKL720955 FUH720899:FUH720955 GED720899:GED720955 GNZ720899:GNZ720955 GXV720899:GXV720955 HHR720899:HHR720955 HRN720899:HRN720955 IBJ720899:IBJ720955 ILF720899:ILF720955 IVB720899:IVB720955 JEX720899:JEX720955 JOT720899:JOT720955 JYP720899:JYP720955 KIL720899:KIL720955 KSH720899:KSH720955 LCD720899:LCD720955 LLZ720899:LLZ720955 LVV720899:LVV720955 MFR720899:MFR720955 MPN720899:MPN720955 MZJ720899:MZJ720955 NJF720899:NJF720955 NTB720899:NTB720955 OCX720899:OCX720955 OMT720899:OMT720955 OWP720899:OWP720955 PGL720899:PGL720955 PQH720899:PQH720955 QAD720899:QAD720955 QJZ720899:QJZ720955 QTV720899:QTV720955 RDR720899:RDR720955 RNN720899:RNN720955 RXJ720899:RXJ720955 SHF720899:SHF720955 SRB720899:SRB720955 TAX720899:TAX720955 TKT720899:TKT720955 TUP720899:TUP720955 UEL720899:UEL720955 UOH720899:UOH720955 UYD720899:UYD720955 VHZ720899:VHZ720955 VRV720899:VRV720955 WBR720899:WBR720955 WLN720899:WLN720955 WVJ720899:WVJ720955 B786435:B786491 IX786435:IX786491 ST786435:ST786491 ACP786435:ACP786491 AML786435:AML786491 AWH786435:AWH786491 BGD786435:BGD786491 BPZ786435:BPZ786491 BZV786435:BZV786491 CJR786435:CJR786491 CTN786435:CTN786491 DDJ786435:DDJ786491 DNF786435:DNF786491 DXB786435:DXB786491 EGX786435:EGX786491 EQT786435:EQT786491 FAP786435:FAP786491 FKL786435:FKL786491 FUH786435:FUH786491 GED786435:GED786491 GNZ786435:GNZ786491 GXV786435:GXV786491 HHR786435:HHR786491 HRN786435:HRN786491 IBJ786435:IBJ786491 ILF786435:ILF786491 IVB786435:IVB786491 JEX786435:JEX786491 JOT786435:JOT786491 JYP786435:JYP786491 KIL786435:KIL786491 KSH786435:KSH786491 LCD786435:LCD786491 LLZ786435:LLZ786491 LVV786435:LVV786491 MFR786435:MFR786491 MPN786435:MPN786491 MZJ786435:MZJ786491 NJF786435:NJF786491 NTB786435:NTB786491 OCX786435:OCX786491 OMT786435:OMT786491 OWP786435:OWP786491 PGL786435:PGL786491 PQH786435:PQH786491 QAD786435:QAD786491 QJZ786435:QJZ786491 QTV786435:QTV786491 RDR786435:RDR786491 RNN786435:RNN786491 RXJ786435:RXJ786491 SHF786435:SHF786491 SRB786435:SRB786491 TAX786435:TAX786491 TKT786435:TKT786491 TUP786435:TUP786491 UEL786435:UEL786491 UOH786435:UOH786491 UYD786435:UYD786491 VHZ786435:VHZ786491 VRV786435:VRV786491 WBR786435:WBR786491 WLN786435:WLN786491 WVJ786435:WVJ786491 B851971:B852027 IX851971:IX852027 ST851971:ST852027 ACP851971:ACP852027 AML851971:AML852027 AWH851971:AWH852027 BGD851971:BGD852027 BPZ851971:BPZ852027 BZV851971:BZV852027 CJR851971:CJR852027 CTN851971:CTN852027 DDJ851971:DDJ852027 DNF851971:DNF852027 DXB851971:DXB852027 EGX851971:EGX852027 EQT851971:EQT852027 FAP851971:FAP852027 FKL851971:FKL852027 FUH851971:FUH852027 GED851971:GED852027 GNZ851971:GNZ852027 GXV851971:GXV852027 HHR851971:HHR852027 HRN851971:HRN852027 IBJ851971:IBJ852027 ILF851971:ILF852027 IVB851971:IVB852027 JEX851971:JEX852027 JOT851971:JOT852027 JYP851971:JYP852027 KIL851971:KIL852027 KSH851971:KSH852027 LCD851971:LCD852027 LLZ851971:LLZ852027 LVV851971:LVV852027 MFR851971:MFR852027 MPN851971:MPN852027 MZJ851971:MZJ852027 NJF851971:NJF852027 NTB851971:NTB852027 OCX851971:OCX852027 OMT851971:OMT852027 OWP851971:OWP852027 PGL851971:PGL852027 PQH851971:PQH852027 QAD851971:QAD852027 QJZ851971:QJZ852027 QTV851971:QTV852027 RDR851971:RDR852027 RNN851971:RNN852027 RXJ851971:RXJ852027 SHF851971:SHF852027 SRB851971:SRB852027 TAX851971:TAX852027 TKT851971:TKT852027 TUP851971:TUP852027 UEL851971:UEL852027 UOH851971:UOH852027 UYD851971:UYD852027 VHZ851971:VHZ852027 VRV851971:VRV852027 WBR851971:WBR852027 WLN851971:WLN852027 WVJ851971:WVJ852027 B917507:B917563 IX917507:IX917563 ST917507:ST917563 ACP917507:ACP917563 AML917507:AML917563 AWH917507:AWH917563 BGD917507:BGD917563 BPZ917507:BPZ917563 BZV917507:BZV917563 CJR917507:CJR917563 CTN917507:CTN917563 DDJ917507:DDJ917563 DNF917507:DNF917563 DXB917507:DXB917563 EGX917507:EGX917563 EQT917507:EQT917563 FAP917507:FAP917563 FKL917507:FKL917563 FUH917507:FUH917563 GED917507:GED917563 GNZ917507:GNZ917563 GXV917507:GXV917563 HHR917507:HHR917563 HRN917507:HRN917563 IBJ917507:IBJ917563 ILF917507:ILF917563 IVB917507:IVB917563 JEX917507:JEX917563 JOT917507:JOT917563 JYP917507:JYP917563 KIL917507:KIL917563 KSH917507:KSH917563 LCD917507:LCD917563 LLZ917507:LLZ917563 LVV917507:LVV917563 MFR917507:MFR917563 MPN917507:MPN917563 MZJ917507:MZJ917563 NJF917507:NJF917563 NTB917507:NTB917563 OCX917507:OCX917563 OMT917507:OMT917563 OWP917507:OWP917563 PGL917507:PGL917563 PQH917507:PQH917563 QAD917507:QAD917563 QJZ917507:QJZ917563 QTV917507:QTV917563 RDR917507:RDR917563 RNN917507:RNN917563 RXJ917507:RXJ917563 SHF917507:SHF917563 SRB917507:SRB917563 TAX917507:TAX917563 TKT917507:TKT917563 TUP917507:TUP917563 UEL917507:UEL917563 UOH917507:UOH917563 UYD917507:UYD917563 VHZ917507:VHZ917563 VRV917507:VRV917563 WBR917507:WBR917563 WLN917507:WLN917563 WVJ917507:WVJ917563 B983043:B983099 IX983043:IX983099 ST983043:ST983099 ACP983043:ACP983099 AML983043:AML983099 AWH983043:AWH983099 BGD983043:BGD983099 BPZ983043:BPZ983099 BZV983043:BZV983099 CJR983043:CJR983099 CTN983043:CTN983099 DDJ983043:DDJ983099 DNF983043:DNF983099 DXB983043:DXB983099 EGX983043:EGX983099 EQT983043:EQT983099 FAP983043:FAP983099 FKL983043:FKL983099 FUH983043:FUH983099 GED983043:GED983099 GNZ983043:GNZ983099 GXV983043:GXV983099 HHR983043:HHR983099 HRN983043:HRN983099 IBJ983043:IBJ983099 ILF983043:ILF983099 IVB983043:IVB983099 JEX983043:JEX983099 JOT983043:JOT983099 JYP983043:JYP983099 KIL983043:KIL983099 KSH983043:KSH983099 LCD983043:LCD983099 LLZ983043:LLZ983099 LVV983043:LVV983099 MFR983043:MFR983099 MPN983043:MPN983099 MZJ983043:MZJ983099 NJF983043:NJF983099 NTB983043:NTB983099 OCX983043:OCX983099 OMT983043:OMT983099 OWP983043:OWP983099 PGL983043:PGL983099 PQH983043:PQH983099 QAD983043:QAD983099 QJZ983043:QJZ983099 QTV983043:QTV983099 RDR983043:RDR983099 RNN983043:RNN983099 RXJ983043:RXJ983099 SHF983043:SHF983099 SRB983043:SRB983099 TAX983043:TAX983099 TKT983043:TKT983099 TUP983043:TUP983099 UEL983043:UEL983099 UOH983043:UOH983099 UYD983043:UYD983099 VHZ983043:VHZ983099 VRV983043:VRV983099 WBR983043:WBR983099 WLN983043:WLN983099 WVJ983043:WVJ983099 B61:B100 IX61:IX100 ST61:ST100 ACP61:ACP100 AML61:AML100 AWH61:AWH100 BGD61:BGD100 BPZ61:BPZ100 BZV61:BZV100 CJR61:CJR100 CTN61:CTN100 DDJ61:DDJ100 DNF61:DNF100 DXB61:DXB100 EGX61:EGX100 EQT61:EQT100 FAP61:FAP100 FKL61:FKL100 FUH61:FUH100 GED61:GED100 GNZ61:GNZ100 GXV61:GXV100 HHR61:HHR100 HRN61:HRN100 IBJ61:IBJ100 ILF61:ILF100 IVB61:IVB100 JEX61:JEX100 JOT61:JOT100 JYP61:JYP100 KIL61:KIL100 KSH61:KSH100 LCD61:LCD100 LLZ61:LLZ100 LVV61:LVV100 MFR61:MFR100 MPN61:MPN100 MZJ61:MZJ100 NJF61:NJF100 NTB61:NTB100 OCX61:OCX100 OMT61:OMT100 OWP61:OWP100 PGL61:PGL100 PQH61:PQH100 QAD61:QAD100 QJZ61:QJZ100 QTV61:QTV100 RDR61:RDR100 RNN61:RNN100 RXJ61:RXJ100 SHF61:SHF100 SRB61:SRB100 TAX61:TAX100 TKT61:TKT100 TUP61:TUP100 UEL61:UEL100 UOH61:UOH100 UYD61:UYD100 VHZ61:VHZ100 VRV61:VRV100 WBR61:WBR100 WLN61:WLN100 WVJ61:WVJ100 B65597:B65636 IX65597:IX65636 ST65597:ST65636 ACP65597:ACP65636 AML65597:AML65636 AWH65597:AWH65636 BGD65597:BGD65636 BPZ65597:BPZ65636 BZV65597:BZV65636 CJR65597:CJR65636 CTN65597:CTN65636 DDJ65597:DDJ65636 DNF65597:DNF65636 DXB65597:DXB65636 EGX65597:EGX65636 EQT65597:EQT65636 FAP65597:FAP65636 FKL65597:FKL65636 FUH65597:FUH65636 GED65597:GED65636 GNZ65597:GNZ65636 GXV65597:GXV65636 HHR65597:HHR65636 HRN65597:HRN65636 IBJ65597:IBJ65636 ILF65597:ILF65636 IVB65597:IVB65636 JEX65597:JEX65636 JOT65597:JOT65636 JYP65597:JYP65636 KIL65597:KIL65636 KSH65597:KSH65636 LCD65597:LCD65636 LLZ65597:LLZ65636 LVV65597:LVV65636 MFR65597:MFR65636 MPN65597:MPN65636 MZJ65597:MZJ65636 NJF65597:NJF65636 NTB65597:NTB65636 OCX65597:OCX65636 OMT65597:OMT65636 OWP65597:OWP65636 PGL65597:PGL65636 PQH65597:PQH65636 QAD65597:QAD65636 QJZ65597:QJZ65636 QTV65597:QTV65636 RDR65597:RDR65636 RNN65597:RNN65636 RXJ65597:RXJ65636 SHF65597:SHF65636 SRB65597:SRB65636 TAX65597:TAX65636 TKT65597:TKT65636 TUP65597:TUP65636 UEL65597:UEL65636 UOH65597:UOH65636 UYD65597:UYD65636 VHZ65597:VHZ65636 VRV65597:VRV65636 WBR65597:WBR65636 WLN65597:WLN65636 WVJ65597:WVJ65636 B131133:B131172 IX131133:IX131172 ST131133:ST131172 ACP131133:ACP131172 AML131133:AML131172 AWH131133:AWH131172 BGD131133:BGD131172 BPZ131133:BPZ131172 BZV131133:BZV131172 CJR131133:CJR131172 CTN131133:CTN131172 DDJ131133:DDJ131172 DNF131133:DNF131172 DXB131133:DXB131172 EGX131133:EGX131172 EQT131133:EQT131172 FAP131133:FAP131172 FKL131133:FKL131172 FUH131133:FUH131172 GED131133:GED131172 GNZ131133:GNZ131172 GXV131133:GXV131172 HHR131133:HHR131172 HRN131133:HRN131172 IBJ131133:IBJ131172 ILF131133:ILF131172 IVB131133:IVB131172 JEX131133:JEX131172 JOT131133:JOT131172 JYP131133:JYP131172 KIL131133:KIL131172 KSH131133:KSH131172 LCD131133:LCD131172 LLZ131133:LLZ131172 LVV131133:LVV131172 MFR131133:MFR131172 MPN131133:MPN131172 MZJ131133:MZJ131172 NJF131133:NJF131172 NTB131133:NTB131172 OCX131133:OCX131172 OMT131133:OMT131172 OWP131133:OWP131172 PGL131133:PGL131172 PQH131133:PQH131172 QAD131133:QAD131172 QJZ131133:QJZ131172 QTV131133:QTV131172 RDR131133:RDR131172 RNN131133:RNN131172 RXJ131133:RXJ131172 SHF131133:SHF131172 SRB131133:SRB131172 TAX131133:TAX131172 TKT131133:TKT131172 TUP131133:TUP131172 UEL131133:UEL131172 UOH131133:UOH131172 UYD131133:UYD131172 VHZ131133:VHZ131172 VRV131133:VRV131172 WBR131133:WBR131172 WLN131133:WLN131172 WVJ131133:WVJ131172 B196669:B196708 IX196669:IX196708 ST196669:ST196708 ACP196669:ACP196708 AML196669:AML196708 AWH196669:AWH196708 BGD196669:BGD196708 BPZ196669:BPZ196708 BZV196669:BZV196708 CJR196669:CJR196708 CTN196669:CTN196708 DDJ196669:DDJ196708 DNF196669:DNF196708 DXB196669:DXB196708 EGX196669:EGX196708 EQT196669:EQT196708 FAP196669:FAP196708 FKL196669:FKL196708 FUH196669:FUH196708 GED196669:GED196708 GNZ196669:GNZ196708 GXV196669:GXV196708 HHR196669:HHR196708 HRN196669:HRN196708 IBJ196669:IBJ196708 ILF196669:ILF196708 IVB196669:IVB196708 JEX196669:JEX196708 JOT196669:JOT196708 JYP196669:JYP196708 KIL196669:KIL196708 KSH196669:KSH196708 LCD196669:LCD196708 LLZ196669:LLZ196708 LVV196669:LVV196708 MFR196669:MFR196708 MPN196669:MPN196708 MZJ196669:MZJ196708 NJF196669:NJF196708 NTB196669:NTB196708 OCX196669:OCX196708 OMT196669:OMT196708 OWP196669:OWP196708 PGL196669:PGL196708 PQH196669:PQH196708 QAD196669:QAD196708 QJZ196669:QJZ196708 QTV196669:QTV196708 RDR196669:RDR196708 RNN196669:RNN196708 RXJ196669:RXJ196708 SHF196669:SHF196708 SRB196669:SRB196708 TAX196669:TAX196708 TKT196669:TKT196708 TUP196669:TUP196708 UEL196669:UEL196708 UOH196669:UOH196708 UYD196669:UYD196708 VHZ196669:VHZ196708 VRV196669:VRV196708 WBR196669:WBR196708 WLN196669:WLN196708 WVJ196669:WVJ196708 B262205:B262244 IX262205:IX262244 ST262205:ST262244 ACP262205:ACP262244 AML262205:AML262244 AWH262205:AWH262244 BGD262205:BGD262244 BPZ262205:BPZ262244 BZV262205:BZV262244 CJR262205:CJR262244 CTN262205:CTN262244 DDJ262205:DDJ262244 DNF262205:DNF262244 DXB262205:DXB262244 EGX262205:EGX262244 EQT262205:EQT262244 FAP262205:FAP262244 FKL262205:FKL262244 FUH262205:FUH262244 GED262205:GED262244 GNZ262205:GNZ262244 GXV262205:GXV262244 HHR262205:HHR262244 HRN262205:HRN262244 IBJ262205:IBJ262244 ILF262205:ILF262244 IVB262205:IVB262244 JEX262205:JEX262244 JOT262205:JOT262244 JYP262205:JYP262244 KIL262205:KIL262244 KSH262205:KSH262244 LCD262205:LCD262244 LLZ262205:LLZ262244 LVV262205:LVV262244 MFR262205:MFR262244 MPN262205:MPN262244 MZJ262205:MZJ262244 NJF262205:NJF262244 NTB262205:NTB262244 OCX262205:OCX262244 OMT262205:OMT262244 OWP262205:OWP262244 PGL262205:PGL262244 PQH262205:PQH262244 QAD262205:QAD262244 QJZ262205:QJZ262244 QTV262205:QTV262244 RDR262205:RDR262244 RNN262205:RNN262244 RXJ262205:RXJ262244 SHF262205:SHF262244 SRB262205:SRB262244 TAX262205:TAX262244 TKT262205:TKT262244 TUP262205:TUP262244 UEL262205:UEL262244 UOH262205:UOH262244 UYD262205:UYD262244 VHZ262205:VHZ262244 VRV262205:VRV262244 WBR262205:WBR262244 WLN262205:WLN262244 WVJ262205:WVJ262244 B327741:B327780 IX327741:IX327780 ST327741:ST327780 ACP327741:ACP327780 AML327741:AML327780 AWH327741:AWH327780 BGD327741:BGD327780 BPZ327741:BPZ327780 BZV327741:BZV327780 CJR327741:CJR327780 CTN327741:CTN327780 DDJ327741:DDJ327780 DNF327741:DNF327780 DXB327741:DXB327780 EGX327741:EGX327780 EQT327741:EQT327780 FAP327741:FAP327780 FKL327741:FKL327780 FUH327741:FUH327780 GED327741:GED327780 GNZ327741:GNZ327780 GXV327741:GXV327780 HHR327741:HHR327780 HRN327741:HRN327780 IBJ327741:IBJ327780 ILF327741:ILF327780 IVB327741:IVB327780 JEX327741:JEX327780 JOT327741:JOT327780 JYP327741:JYP327780 KIL327741:KIL327780 KSH327741:KSH327780 LCD327741:LCD327780 LLZ327741:LLZ327780 LVV327741:LVV327780 MFR327741:MFR327780 MPN327741:MPN327780 MZJ327741:MZJ327780 NJF327741:NJF327780 NTB327741:NTB327780 OCX327741:OCX327780 OMT327741:OMT327780 OWP327741:OWP327780 PGL327741:PGL327780 PQH327741:PQH327780 QAD327741:QAD327780 QJZ327741:QJZ327780 QTV327741:QTV327780 RDR327741:RDR327780 RNN327741:RNN327780 RXJ327741:RXJ327780 SHF327741:SHF327780 SRB327741:SRB327780 TAX327741:TAX327780 TKT327741:TKT327780 TUP327741:TUP327780 UEL327741:UEL327780 UOH327741:UOH327780 UYD327741:UYD327780 VHZ327741:VHZ327780 VRV327741:VRV327780 WBR327741:WBR327780 WLN327741:WLN327780 WVJ327741:WVJ327780 B393277:B393316 IX393277:IX393316 ST393277:ST393316 ACP393277:ACP393316 AML393277:AML393316 AWH393277:AWH393316 BGD393277:BGD393316 BPZ393277:BPZ393316 BZV393277:BZV393316 CJR393277:CJR393316 CTN393277:CTN393316 DDJ393277:DDJ393316 DNF393277:DNF393316 DXB393277:DXB393316 EGX393277:EGX393316 EQT393277:EQT393316 FAP393277:FAP393316 FKL393277:FKL393316 FUH393277:FUH393316 GED393277:GED393316 GNZ393277:GNZ393316 GXV393277:GXV393316 HHR393277:HHR393316 HRN393277:HRN393316 IBJ393277:IBJ393316 ILF393277:ILF393316 IVB393277:IVB393316 JEX393277:JEX393316 JOT393277:JOT393316 JYP393277:JYP393316 KIL393277:KIL393316 KSH393277:KSH393316 LCD393277:LCD393316 LLZ393277:LLZ393316 LVV393277:LVV393316 MFR393277:MFR393316 MPN393277:MPN393316 MZJ393277:MZJ393316 NJF393277:NJF393316 NTB393277:NTB393316 OCX393277:OCX393316 OMT393277:OMT393316 OWP393277:OWP393316 PGL393277:PGL393316 PQH393277:PQH393316 QAD393277:QAD393316 QJZ393277:QJZ393316 QTV393277:QTV393316 RDR393277:RDR393316 RNN393277:RNN393316 RXJ393277:RXJ393316 SHF393277:SHF393316 SRB393277:SRB393316 TAX393277:TAX393316 TKT393277:TKT393316 TUP393277:TUP393316 UEL393277:UEL393316 UOH393277:UOH393316 UYD393277:UYD393316 VHZ393277:VHZ393316 VRV393277:VRV393316 WBR393277:WBR393316 WLN393277:WLN393316 WVJ393277:WVJ393316 B458813:B458852 IX458813:IX458852 ST458813:ST458852 ACP458813:ACP458852 AML458813:AML458852 AWH458813:AWH458852 BGD458813:BGD458852 BPZ458813:BPZ458852 BZV458813:BZV458852 CJR458813:CJR458852 CTN458813:CTN458852 DDJ458813:DDJ458852 DNF458813:DNF458852 DXB458813:DXB458852 EGX458813:EGX458852 EQT458813:EQT458852 FAP458813:FAP458852 FKL458813:FKL458852 FUH458813:FUH458852 GED458813:GED458852 GNZ458813:GNZ458852 GXV458813:GXV458852 HHR458813:HHR458852 HRN458813:HRN458852 IBJ458813:IBJ458852 ILF458813:ILF458852 IVB458813:IVB458852 JEX458813:JEX458852 JOT458813:JOT458852 JYP458813:JYP458852 KIL458813:KIL458852 KSH458813:KSH458852 LCD458813:LCD458852 LLZ458813:LLZ458852 LVV458813:LVV458852 MFR458813:MFR458852 MPN458813:MPN458852 MZJ458813:MZJ458852 NJF458813:NJF458852 NTB458813:NTB458852 OCX458813:OCX458852 OMT458813:OMT458852 OWP458813:OWP458852 PGL458813:PGL458852 PQH458813:PQH458852 QAD458813:QAD458852 QJZ458813:QJZ458852 QTV458813:QTV458852 RDR458813:RDR458852 RNN458813:RNN458852 RXJ458813:RXJ458852 SHF458813:SHF458852 SRB458813:SRB458852 TAX458813:TAX458852 TKT458813:TKT458852 TUP458813:TUP458852 UEL458813:UEL458852 UOH458813:UOH458852 UYD458813:UYD458852 VHZ458813:VHZ458852 VRV458813:VRV458852 WBR458813:WBR458852 WLN458813:WLN458852 WVJ458813:WVJ458852 B524349:B524388 IX524349:IX524388 ST524349:ST524388 ACP524349:ACP524388 AML524349:AML524388 AWH524349:AWH524388 BGD524349:BGD524388 BPZ524349:BPZ524388 BZV524349:BZV524388 CJR524349:CJR524388 CTN524349:CTN524388 DDJ524349:DDJ524388 DNF524349:DNF524388 DXB524349:DXB524388 EGX524349:EGX524388 EQT524349:EQT524388 FAP524349:FAP524388 FKL524349:FKL524388 FUH524349:FUH524388 GED524349:GED524388 GNZ524349:GNZ524388 GXV524349:GXV524388 HHR524349:HHR524388 HRN524349:HRN524388 IBJ524349:IBJ524388 ILF524349:ILF524388 IVB524349:IVB524388 JEX524349:JEX524388 JOT524349:JOT524388 JYP524349:JYP524388 KIL524349:KIL524388 KSH524349:KSH524388 LCD524349:LCD524388 LLZ524349:LLZ524388 LVV524349:LVV524388 MFR524349:MFR524388 MPN524349:MPN524388 MZJ524349:MZJ524388 NJF524349:NJF524388 NTB524349:NTB524388 OCX524349:OCX524388 OMT524349:OMT524388 OWP524349:OWP524388 PGL524349:PGL524388 PQH524349:PQH524388 QAD524349:QAD524388 QJZ524349:QJZ524388 QTV524349:QTV524388 RDR524349:RDR524388 RNN524349:RNN524388 RXJ524349:RXJ524388 SHF524349:SHF524388 SRB524349:SRB524388 TAX524349:TAX524388 TKT524349:TKT524388 TUP524349:TUP524388 UEL524349:UEL524388 UOH524349:UOH524388 UYD524349:UYD524388 VHZ524349:VHZ524388 VRV524349:VRV524388 WBR524349:WBR524388 WLN524349:WLN524388 WVJ524349:WVJ524388 B589885:B589924 IX589885:IX589924 ST589885:ST589924 ACP589885:ACP589924 AML589885:AML589924 AWH589885:AWH589924 BGD589885:BGD589924 BPZ589885:BPZ589924 BZV589885:BZV589924 CJR589885:CJR589924 CTN589885:CTN589924 DDJ589885:DDJ589924 DNF589885:DNF589924 DXB589885:DXB589924 EGX589885:EGX589924 EQT589885:EQT589924 FAP589885:FAP589924 FKL589885:FKL589924 FUH589885:FUH589924 GED589885:GED589924 GNZ589885:GNZ589924 GXV589885:GXV589924 HHR589885:HHR589924 HRN589885:HRN589924 IBJ589885:IBJ589924 ILF589885:ILF589924 IVB589885:IVB589924 JEX589885:JEX589924 JOT589885:JOT589924 JYP589885:JYP589924 KIL589885:KIL589924 KSH589885:KSH589924 LCD589885:LCD589924 LLZ589885:LLZ589924 LVV589885:LVV589924 MFR589885:MFR589924 MPN589885:MPN589924 MZJ589885:MZJ589924 NJF589885:NJF589924 NTB589885:NTB589924 OCX589885:OCX589924 OMT589885:OMT589924 OWP589885:OWP589924 PGL589885:PGL589924 PQH589885:PQH589924 QAD589885:QAD589924 QJZ589885:QJZ589924 QTV589885:QTV589924 RDR589885:RDR589924 RNN589885:RNN589924 RXJ589885:RXJ589924 SHF589885:SHF589924 SRB589885:SRB589924 TAX589885:TAX589924 TKT589885:TKT589924 TUP589885:TUP589924 UEL589885:UEL589924 UOH589885:UOH589924 UYD589885:UYD589924 VHZ589885:VHZ589924 VRV589885:VRV589924 WBR589885:WBR589924 WLN589885:WLN589924 WVJ589885:WVJ589924 B655421:B655460 IX655421:IX655460 ST655421:ST655460 ACP655421:ACP655460 AML655421:AML655460 AWH655421:AWH655460 BGD655421:BGD655460 BPZ655421:BPZ655460 BZV655421:BZV655460 CJR655421:CJR655460 CTN655421:CTN655460 DDJ655421:DDJ655460 DNF655421:DNF655460 DXB655421:DXB655460 EGX655421:EGX655460 EQT655421:EQT655460 FAP655421:FAP655460 FKL655421:FKL655460 FUH655421:FUH655460 GED655421:GED655460 GNZ655421:GNZ655460 GXV655421:GXV655460 HHR655421:HHR655460 HRN655421:HRN655460 IBJ655421:IBJ655460 ILF655421:ILF655460 IVB655421:IVB655460 JEX655421:JEX655460 JOT655421:JOT655460 JYP655421:JYP655460 KIL655421:KIL655460 KSH655421:KSH655460 LCD655421:LCD655460 LLZ655421:LLZ655460 LVV655421:LVV655460 MFR655421:MFR655460 MPN655421:MPN655460 MZJ655421:MZJ655460 NJF655421:NJF655460 NTB655421:NTB655460 OCX655421:OCX655460 OMT655421:OMT655460 OWP655421:OWP655460 PGL655421:PGL655460 PQH655421:PQH655460 QAD655421:QAD655460 QJZ655421:QJZ655460 QTV655421:QTV655460 RDR655421:RDR655460 RNN655421:RNN655460 RXJ655421:RXJ655460 SHF655421:SHF655460 SRB655421:SRB655460 TAX655421:TAX655460 TKT655421:TKT655460 TUP655421:TUP655460 UEL655421:UEL655460 UOH655421:UOH655460 UYD655421:UYD655460 VHZ655421:VHZ655460 VRV655421:VRV655460 WBR655421:WBR655460 WLN655421:WLN655460 WVJ655421:WVJ655460 B720957:B720996 IX720957:IX720996 ST720957:ST720996 ACP720957:ACP720996 AML720957:AML720996 AWH720957:AWH720996 BGD720957:BGD720996 BPZ720957:BPZ720996 BZV720957:BZV720996 CJR720957:CJR720996 CTN720957:CTN720996 DDJ720957:DDJ720996 DNF720957:DNF720996 DXB720957:DXB720996 EGX720957:EGX720996 EQT720957:EQT720996 FAP720957:FAP720996 FKL720957:FKL720996 FUH720957:FUH720996 GED720957:GED720996 GNZ720957:GNZ720996 GXV720957:GXV720996 HHR720957:HHR720996 HRN720957:HRN720996 IBJ720957:IBJ720996 ILF720957:ILF720996 IVB720957:IVB720996 JEX720957:JEX720996 JOT720957:JOT720996 JYP720957:JYP720996 KIL720957:KIL720996 KSH720957:KSH720996 LCD720957:LCD720996 LLZ720957:LLZ720996 LVV720957:LVV720996 MFR720957:MFR720996 MPN720957:MPN720996 MZJ720957:MZJ720996 NJF720957:NJF720996 NTB720957:NTB720996 OCX720957:OCX720996 OMT720957:OMT720996 OWP720957:OWP720996 PGL720957:PGL720996 PQH720957:PQH720996 QAD720957:QAD720996 QJZ720957:QJZ720996 QTV720957:QTV720996 RDR720957:RDR720996 RNN720957:RNN720996 RXJ720957:RXJ720996 SHF720957:SHF720996 SRB720957:SRB720996 TAX720957:TAX720996 TKT720957:TKT720996 TUP720957:TUP720996 UEL720957:UEL720996 UOH720957:UOH720996 UYD720957:UYD720996 VHZ720957:VHZ720996 VRV720957:VRV720996 WBR720957:WBR720996 WLN720957:WLN720996 WVJ720957:WVJ720996 B786493:B786532 IX786493:IX786532 ST786493:ST786532 ACP786493:ACP786532 AML786493:AML786532 AWH786493:AWH786532 BGD786493:BGD786532 BPZ786493:BPZ786532 BZV786493:BZV786532 CJR786493:CJR786532 CTN786493:CTN786532 DDJ786493:DDJ786532 DNF786493:DNF786532 DXB786493:DXB786532 EGX786493:EGX786532 EQT786493:EQT786532 FAP786493:FAP786532 FKL786493:FKL786532 FUH786493:FUH786532 GED786493:GED786532 GNZ786493:GNZ786532 GXV786493:GXV786532 HHR786493:HHR786532 HRN786493:HRN786532 IBJ786493:IBJ786532 ILF786493:ILF786532 IVB786493:IVB786532 JEX786493:JEX786532 JOT786493:JOT786532 JYP786493:JYP786532 KIL786493:KIL786532 KSH786493:KSH786532 LCD786493:LCD786532 LLZ786493:LLZ786532 LVV786493:LVV786532 MFR786493:MFR786532 MPN786493:MPN786532 MZJ786493:MZJ786532 NJF786493:NJF786532 NTB786493:NTB786532 OCX786493:OCX786532 OMT786493:OMT786532 OWP786493:OWP786532 PGL786493:PGL786532 PQH786493:PQH786532 QAD786493:QAD786532 QJZ786493:QJZ786532 QTV786493:QTV786532 RDR786493:RDR786532 RNN786493:RNN786532 RXJ786493:RXJ786532 SHF786493:SHF786532 SRB786493:SRB786532 TAX786493:TAX786532 TKT786493:TKT786532 TUP786493:TUP786532 UEL786493:UEL786532 UOH786493:UOH786532 UYD786493:UYD786532 VHZ786493:VHZ786532 VRV786493:VRV786532 WBR786493:WBR786532 WLN786493:WLN786532 WVJ786493:WVJ786532 B852029:B852068 IX852029:IX852068 ST852029:ST852068 ACP852029:ACP852068 AML852029:AML852068 AWH852029:AWH852068 BGD852029:BGD852068 BPZ852029:BPZ852068 BZV852029:BZV852068 CJR852029:CJR852068 CTN852029:CTN852068 DDJ852029:DDJ852068 DNF852029:DNF852068 DXB852029:DXB852068 EGX852029:EGX852068 EQT852029:EQT852068 FAP852029:FAP852068 FKL852029:FKL852068 FUH852029:FUH852068 GED852029:GED852068 GNZ852029:GNZ852068 GXV852029:GXV852068 HHR852029:HHR852068 HRN852029:HRN852068 IBJ852029:IBJ852068 ILF852029:ILF852068 IVB852029:IVB852068 JEX852029:JEX852068 JOT852029:JOT852068 JYP852029:JYP852068 KIL852029:KIL852068 KSH852029:KSH852068 LCD852029:LCD852068 LLZ852029:LLZ852068 LVV852029:LVV852068 MFR852029:MFR852068 MPN852029:MPN852068 MZJ852029:MZJ852068 NJF852029:NJF852068 NTB852029:NTB852068 OCX852029:OCX852068 OMT852029:OMT852068 OWP852029:OWP852068 PGL852029:PGL852068 PQH852029:PQH852068 QAD852029:QAD852068 QJZ852029:QJZ852068 QTV852029:QTV852068 RDR852029:RDR852068 RNN852029:RNN852068 RXJ852029:RXJ852068 SHF852029:SHF852068 SRB852029:SRB852068 TAX852029:TAX852068 TKT852029:TKT852068 TUP852029:TUP852068 UEL852029:UEL852068 UOH852029:UOH852068 UYD852029:UYD852068 VHZ852029:VHZ852068 VRV852029:VRV852068 WBR852029:WBR852068 WLN852029:WLN852068 WVJ852029:WVJ852068 B917565:B917604 IX917565:IX917604 ST917565:ST917604 ACP917565:ACP917604 AML917565:AML917604 AWH917565:AWH917604 BGD917565:BGD917604 BPZ917565:BPZ917604 BZV917565:BZV917604 CJR917565:CJR917604 CTN917565:CTN917604 DDJ917565:DDJ917604 DNF917565:DNF917604 DXB917565:DXB917604 EGX917565:EGX917604 EQT917565:EQT917604 FAP917565:FAP917604 FKL917565:FKL917604 FUH917565:FUH917604 GED917565:GED917604 GNZ917565:GNZ917604 GXV917565:GXV917604 HHR917565:HHR917604 HRN917565:HRN917604 IBJ917565:IBJ917604 ILF917565:ILF917604 IVB917565:IVB917604 JEX917565:JEX917604 JOT917565:JOT917604 JYP917565:JYP917604 KIL917565:KIL917604 KSH917565:KSH917604 LCD917565:LCD917604 LLZ917565:LLZ917604 LVV917565:LVV917604 MFR917565:MFR917604 MPN917565:MPN917604 MZJ917565:MZJ917604 NJF917565:NJF917604 NTB917565:NTB917604 OCX917565:OCX917604 OMT917565:OMT917604 OWP917565:OWP917604 PGL917565:PGL917604 PQH917565:PQH917604 QAD917565:QAD917604 QJZ917565:QJZ917604 QTV917565:QTV917604 RDR917565:RDR917604 RNN917565:RNN917604 RXJ917565:RXJ917604 SHF917565:SHF917604 SRB917565:SRB917604 TAX917565:TAX917604 TKT917565:TKT917604 TUP917565:TUP917604 UEL917565:UEL917604 UOH917565:UOH917604 UYD917565:UYD917604 VHZ917565:VHZ917604 VRV917565:VRV917604 WBR917565:WBR917604 WLN917565:WLN917604 WVJ917565:WVJ917604 B983101:B983140 IX983101:IX983140 ST983101:ST983140 ACP983101:ACP983140 AML983101:AML983140 AWH983101:AWH983140 BGD983101:BGD983140 BPZ983101:BPZ983140 BZV983101:BZV983140 CJR983101:CJR983140 CTN983101:CTN983140 DDJ983101:DDJ983140 DNF983101:DNF983140 DXB983101:DXB983140 EGX983101:EGX983140 EQT983101:EQT983140 FAP983101:FAP983140 FKL983101:FKL983140 FUH983101:FUH983140 GED983101:GED983140 GNZ983101:GNZ983140 GXV983101:GXV983140 HHR983101:HHR983140 HRN983101:HRN983140 IBJ983101:IBJ983140 ILF983101:ILF983140 IVB983101:IVB983140 JEX983101:JEX983140 JOT983101:JOT983140 JYP983101:JYP983140 KIL983101:KIL983140 KSH983101:KSH983140 LCD983101:LCD983140 LLZ983101:LLZ983140 LVV983101:LVV983140 MFR983101:MFR983140 MPN983101:MPN983140 MZJ983101:MZJ983140 NJF983101:NJF983140 NTB983101:NTB983140 OCX983101:OCX983140 OMT983101:OMT983140 OWP983101:OWP983140 PGL983101:PGL983140 PQH983101:PQH983140 QAD983101:QAD983140 QJZ983101:QJZ983140 QTV983101:QTV983140 RDR983101:RDR983140 RNN983101:RNN983140 RXJ983101:RXJ983140 SHF983101:SHF983140 SRB983101:SRB983140 TAX983101:TAX983140 TKT983101:TKT983140 TUP983101:TUP983140 UEL983101:UEL983140 UOH983101:UOH983140 UYD983101:UYD983140 VHZ983101:VHZ983140 VRV983101:VRV983140 WBR983101:WBR983140 WLN983101:WLN983140 WVJ983101:WVJ983140"/>
    <dataValidation allowBlank="1" showInputMessage="1" showErrorMessage="1" promptTitle="施設所在地" prompt="施設の所在地（住所）を入力してください。" sqref="F60 JB60 SX60 ACT60 AMP60 AWL60 BGH60 BQD60 BZZ60 CJV60 CTR60 DDN60 DNJ60 DXF60 EHB60 EQX60 FAT60 FKP60 FUL60 GEH60 GOD60 GXZ60 HHV60 HRR60 IBN60 ILJ60 IVF60 JFB60 JOX60 JYT60 KIP60 KSL60 LCH60 LMD60 LVZ60 MFV60 MPR60 MZN60 NJJ60 NTF60 ODB60 OMX60 OWT60 PGP60 PQL60 QAH60 QKD60 QTZ60 RDV60 RNR60 RXN60 SHJ60 SRF60 TBB60 TKX60 TUT60 UEP60 UOL60 UYH60 VID60 VRZ60 WBV60 WLR60 WVN60 F65596 JB65596 SX65596 ACT65596 AMP65596 AWL65596 BGH65596 BQD65596 BZZ65596 CJV65596 CTR65596 DDN65596 DNJ65596 DXF65596 EHB65596 EQX65596 FAT65596 FKP65596 FUL65596 GEH65596 GOD65596 GXZ65596 HHV65596 HRR65596 IBN65596 ILJ65596 IVF65596 JFB65596 JOX65596 JYT65596 KIP65596 KSL65596 LCH65596 LMD65596 LVZ65596 MFV65596 MPR65596 MZN65596 NJJ65596 NTF65596 ODB65596 OMX65596 OWT65596 PGP65596 PQL65596 QAH65596 QKD65596 QTZ65596 RDV65596 RNR65596 RXN65596 SHJ65596 SRF65596 TBB65596 TKX65596 TUT65596 UEP65596 UOL65596 UYH65596 VID65596 VRZ65596 WBV65596 WLR65596 WVN65596 F131132 JB131132 SX131132 ACT131132 AMP131132 AWL131132 BGH131132 BQD131132 BZZ131132 CJV131132 CTR131132 DDN131132 DNJ131132 DXF131132 EHB131132 EQX131132 FAT131132 FKP131132 FUL131132 GEH131132 GOD131132 GXZ131132 HHV131132 HRR131132 IBN131132 ILJ131132 IVF131132 JFB131132 JOX131132 JYT131132 KIP131132 KSL131132 LCH131132 LMD131132 LVZ131132 MFV131132 MPR131132 MZN131132 NJJ131132 NTF131132 ODB131132 OMX131132 OWT131132 PGP131132 PQL131132 QAH131132 QKD131132 QTZ131132 RDV131132 RNR131132 RXN131132 SHJ131132 SRF131132 TBB131132 TKX131132 TUT131132 UEP131132 UOL131132 UYH131132 VID131132 VRZ131132 WBV131132 WLR131132 WVN131132 F196668 JB196668 SX196668 ACT196668 AMP196668 AWL196668 BGH196668 BQD196668 BZZ196668 CJV196668 CTR196668 DDN196668 DNJ196668 DXF196668 EHB196668 EQX196668 FAT196668 FKP196668 FUL196668 GEH196668 GOD196668 GXZ196668 HHV196668 HRR196668 IBN196668 ILJ196668 IVF196668 JFB196668 JOX196668 JYT196668 KIP196668 KSL196668 LCH196668 LMD196668 LVZ196668 MFV196668 MPR196668 MZN196668 NJJ196668 NTF196668 ODB196668 OMX196668 OWT196668 PGP196668 PQL196668 QAH196668 QKD196668 QTZ196668 RDV196668 RNR196668 RXN196668 SHJ196668 SRF196668 TBB196668 TKX196668 TUT196668 UEP196668 UOL196668 UYH196668 VID196668 VRZ196668 WBV196668 WLR196668 WVN196668 F262204 JB262204 SX262204 ACT262204 AMP262204 AWL262204 BGH262204 BQD262204 BZZ262204 CJV262204 CTR262204 DDN262204 DNJ262204 DXF262204 EHB262204 EQX262204 FAT262204 FKP262204 FUL262204 GEH262204 GOD262204 GXZ262204 HHV262204 HRR262204 IBN262204 ILJ262204 IVF262204 JFB262204 JOX262204 JYT262204 KIP262204 KSL262204 LCH262204 LMD262204 LVZ262204 MFV262204 MPR262204 MZN262204 NJJ262204 NTF262204 ODB262204 OMX262204 OWT262204 PGP262204 PQL262204 QAH262204 QKD262204 QTZ262204 RDV262204 RNR262204 RXN262204 SHJ262204 SRF262204 TBB262204 TKX262204 TUT262204 UEP262204 UOL262204 UYH262204 VID262204 VRZ262204 WBV262204 WLR262204 WVN262204 F327740 JB327740 SX327740 ACT327740 AMP327740 AWL327740 BGH327740 BQD327740 BZZ327740 CJV327740 CTR327740 DDN327740 DNJ327740 DXF327740 EHB327740 EQX327740 FAT327740 FKP327740 FUL327740 GEH327740 GOD327740 GXZ327740 HHV327740 HRR327740 IBN327740 ILJ327740 IVF327740 JFB327740 JOX327740 JYT327740 KIP327740 KSL327740 LCH327740 LMD327740 LVZ327740 MFV327740 MPR327740 MZN327740 NJJ327740 NTF327740 ODB327740 OMX327740 OWT327740 PGP327740 PQL327740 QAH327740 QKD327740 QTZ327740 RDV327740 RNR327740 RXN327740 SHJ327740 SRF327740 TBB327740 TKX327740 TUT327740 UEP327740 UOL327740 UYH327740 VID327740 VRZ327740 WBV327740 WLR327740 WVN327740 F393276 JB393276 SX393276 ACT393276 AMP393276 AWL393276 BGH393276 BQD393276 BZZ393276 CJV393276 CTR393276 DDN393276 DNJ393276 DXF393276 EHB393276 EQX393276 FAT393276 FKP393276 FUL393276 GEH393276 GOD393276 GXZ393276 HHV393276 HRR393276 IBN393276 ILJ393276 IVF393276 JFB393276 JOX393276 JYT393276 KIP393276 KSL393276 LCH393276 LMD393276 LVZ393276 MFV393276 MPR393276 MZN393276 NJJ393276 NTF393276 ODB393276 OMX393276 OWT393276 PGP393276 PQL393276 QAH393276 QKD393276 QTZ393276 RDV393276 RNR393276 RXN393276 SHJ393276 SRF393276 TBB393276 TKX393276 TUT393276 UEP393276 UOL393276 UYH393276 VID393276 VRZ393276 WBV393276 WLR393276 WVN393276 F458812 JB458812 SX458812 ACT458812 AMP458812 AWL458812 BGH458812 BQD458812 BZZ458812 CJV458812 CTR458812 DDN458812 DNJ458812 DXF458812 EHB458812 EQX458812 FAT458812 FKP458812 FUL458812 GEH458812 GOD458812 GXZ458812 HHV458812 HRR458812 IBN458812 ILJ458812 IVF458812 JFB458812 JOX458812 JYT458812 KIP458812 KSL458812 LCH458812 LMD458812 LVZ458812 MFV458812 MPR458812 MZN458812 NJJ458812 NTF458812 ODB458812 OMX458812 OWT458812 PGP458812 PQL458812 QAH458812 QKD458812 QTZ458812 RDV458812 RNR458812 RXN458812 SHJ458812 SRF458812 TBB458812 TKX458812 TUT458812 UEP458812 UOL458812 UYH458812 VID458812 VRZ458812 WBV458812 WLR458812 WVN458812 F524348 JB524348 SX524348 ACT524348 AMP524348 AWL524348 BGH524348 BQD524348 BZZ524348 CJV524348 CTR524348 DDN524348 DNJ524348 DXF524348 EHB524348 EQX524348 FAT524348 FKP524348 FUL524348 GEH524348 GOD524348 GXZ524348 HHV524348 HRR524348 IBN524348 ILJ524348 IVF524348 JFB524348 JOX524348 JYT524348 KIP524348 KSL524348 LCH524348 LMD524348 LVZ524348 MFV524348 MPR524348 MZN524348 NJJ524348 NTF524348 ODB524348 OMX524348 OWT524348 PGP524348 PQL524348 QAH524348 QKD524348 QTZ524348 RDV524348 RNR524348 RXN524348 SHJ524348 SRF524348 TBB524348 TKX524348 TUT524348 UEP524348 UOL524348 UYH524348 VID524348 VRZ524348 WBV524348 WLR524348 WVN524348 F589884 JB589884 SX589884 ACT589884 AMP589884 AWL589884 BGH589884 BQD589884 BZZ589884 CJV589884 CTR589884 DDN589884 DNJ589884 DXF589884 EHB589884 EQX589884 FAT589884 FKP589884 FUL589884 GEH589884 GOD589884 GXZ589884 HHV589884 HRR589884 IBN589884 ILJ589884 IVF589884 JFB589884 JOX589884 JYT589884 KIP589884 KSL589884 LCH589884 LMD589884 LVZ589884 MFV589884 MPR589884 MZN589884 NJJ589884 NTF589884 ODB589884 OMX589884 OWT589884 PGP589884 PQL589884 QAH589884 QKD589884 QTZ589884 RDV589884 RNR589884 RXN589884 SHJ589884 SRF589884 TBB589884 TKX589884 TUT589884 UEP589884 UOL589884 UYH589884 VID589884 VRZ589884 WBV589884 WLR589884 WVN589884 F655420 JB655420 SX655420 ACT655420 AMP655420 AWL655420 BGH655420 BQD655420 BZZ655420 CJV655420 CTR655420 DDN655420 DNJ655420 DXF655420 EHB655420 EQX655420 FAT655420 FKP655420 FUL655420 GEH655420 GOD655420 GXZ655420 HHV655420 HRR655420 IBN655420 ILJ655420 IVF655420 JFB655420 JOX655420 JYT655420 KIP655420 KSL655420 LCH655420 LMD655420 LVZ655420 MFV655420 MPR655420 MZN655420 NJJ655420 NTF655420 ODB655420 OMX655420 OWT655420 PGP655420 PQL655420 QAH655420 QKD655420 QTZ655420 RDV655420 RNR655420 RXN655420 SHJ655420 SRF655420 TBB655420 TKX655420 TUT655420 UEP655420 UOL655420 UYH655420 VID655420 VRZ655420 WBV655420 WLR655420 WVN655420 F720956 JB720956 SX720956 ACT720956 AMP720956 AWL720956 BGH720956 BQD720956 BZZ720956 CJV720956 CTR720956 DDN720956 DNJ720956 DXF720956 EHB720956 EQX720956 FAT720956 FKP720956 FUL720956 GEH720956 GOD720956 GXZ720956 HHV720956 HRR720956 IBN720956 ILJ720956 IVF720956 JFB720956 JOX720956 JYT720956 KIP720956 KSL720956 LCH720956 LMD720956 LVZ720956 MFV720956 MPR720956 MZN720956 NJJ720956 NTF720956 ODB720956 OMX720956 OWT720956 PGP720956 PQL720956 QAH720956 QKD720956 QTZ720956 RDV720956 RNR720956 RXN720956 SHJ720956 SRF720956 TBB720956 TKX720956 TUT720956 UEP720956 UOL720956 UYH720956 VID720956 VRZ720956 WBV720956 WLR720956 WVN720956 F786492 JB786492 SX786492 ACT786492 AMP786492 AWL786492 BGH786492 BQD786492 BZZ786492 CJV786492 CTR786492 DDN786492 DNJ786492 DXF786492 EHB786492 EQX786492 FAT786492 FKP786492 FUL786492 GEH786492 GOD786492 GXZ786492 HHV786492 HRR786492 IBN786492 ILJ786492 IVF786492 JFB786492 JOX786492 JYT786492 KIP786492 KSL786492 LCH786492 LMD786492 LVZ786492 MFV786492 MPR786492 MZN786492 NJJ786492 NTF786492 ODB786492 OMX786492 OWT786492 PGP786492 PQL786492 QAH786492 QKD786492 QTZ786492 RDV786492 RNR786492 RXN786492 SHJ786492 SRF786492 TBB786492 TKX786492 TUT786492 UEP786492 UOL786492 UYH786492 VID786492 VRZ786492 WBV786492 WLR786492 WVN786492 F852028 JB852028 SX852028 ACT852028 AMP852028 AWL852028 BGH852028 BQD852028 BZZ852028 CJV852028 CTR852028 DDN852028 DNJ852028 DXF852028 EHB852028 EQX852028 FAT852028 FKP852028 FUL852028 GEH852028 GOD852028 GXZ852028 HHV852028 HRR852028 IBN852028 ILJ852028 IVF852028 JFB852028 JOX852028 JYT852028 KIP852028 KSL852028 LCH852028 LMD852028 LVZ852028 MFV852028 MPR852028 MZN852028 NJJ852028 NTF852028 ODB852028 OMX852028 OWT852028 PGP852028 PQL852028 QAH852028 QKD852028 QTZ852028 RDV852028 RNR852028 RXN852028 SHJ852028 SRF852028 TBB852028 TKX852028 TUT852028 UEP852028 UOL852028 UYH852028 VID852028 VRZ852028 WBV852028 WLR852028 WVN852028 F917564 JB917564 SX917564 ACT917564 AMP917564 AWL917564 BGH917564 BQD917564 BZZ917564 CJV917564 CTR917564 DDN917564 DNJ917564 DXF917564 EHB917564 EQX917564 FAT917564 FKP917564 FUL917564 GEH917564 GOD917564 GXZ917564 HHV917564 HRR917564 IBN917564 ILJ917564 IVF917564 JFB917564 JOX917564 JYT917564 KIP917564 KSL917564 LCH917564 LMD917564 LVZ917564 MFV917564 MPR917564 MZN917564 NJJ917564 NTF917564 ODB917564 OMX917564 OWT917564 PGP917564 PQL917564 QAH917564 QKD917564 QTZ917564 RDV917564 RNR917564 RXN917564 SHJ917564 SRF917564 TBB917564 TKX917564 TUT917564 UEP917564 UOL917564 UYH917564 VID917564 VRZ917564 WBV917564 WLR917564 WVN917564 F983100 JB983100 SX983100 ACT983100 AMP983100 AWL983100 BGH983100 BQD983100 BZZ983100 CJV983100 CTR983100 DDN983100 DNJ983100 DXF983100 EHB983100 EQX983100 FAT983100 FKP983100 FUL983100 GEH983100 GOD983100 GXZ983100 HHV983100 HRR983100 IBN983100 ILJ983100 IVF983100 JFB983100 JOX983100 JYT983100 KIP983100 KSL983100 LCH983100 LMD983100 LVZ983100 MFV983100 MPR983100 MZN983100 NJJ983100 NTF983100 ODB983100 OMX983100 OWT983100 PGP983100 PQL983100 QAH983100 QKD983100 QTZ983100 RDV983100 RNR983100 RXN983100 SHJ983100 SRF983100 TBB983100 TKX983100 TUT983100 UEP983100 UOL983100 UYH983100 VID983100 VRZ983100 WBV983100 WLR983100 WVN983100"/>
    <dataValidation operator="greaterThan" allowBlank="1" showInputMessage="1" showErrorMessage="1" errorTitle="浄水施設の種別" error="１～9に該当する数値を入力してください" promptTitle="次の該当する番号を入力" prompt="【１】緩速ろ過_x000a_【２】急速ろ過_x000a_【３】除鉄_x000a_【４】除マンガン_x000a_【５】簡易ろ過_x000a_【６】消毒のみ_x000a_【７】海水淡水化_x000a_【８】膜ろ過_x000a_【9】その他　（Ｙ:備考欄に詳細を入力）" sqref="Q60 JM60 TI60 ADE60 ANA60 AWW60 BGS60 BQO60 CAK60 CKG60 CUC60 DDY60 DNU60 DXQ60 EHM60 ERI60 FBE60 FLA60 FUW60 GES60 GOO60 GYK60 HIG60 HSC60 IBY60 ILU60 IVQ60 JFM60 JPI60 JZE60 KJA60 KSW60 LCS60 LMO60 LWK60 MGG60 MQC60 MZY60 NJU60 NTQ60 ODM60 ONI60 OXE60 PHA60 PQW60 QAS60 QKO60 QUK60 REG60 ROC60 RXY60 SHU60 SRQ60 TBM60 TLI60 TVE60 UFA60 UOW60 UYS60 VIO60 VSK60 WCG60 WMC60 WVY60 Q65596 JM65596 TI65596 ADE65596 ANA65596 AWW65596 BGS65596 BQO65596 CAK65596 CKG65596 CUC65596 DDY65596 DNU65596 DXQ65596 EHM65596 ERI65596 FBE65596 FLA65596 FUW65596 GES65596 GOO65596 GYK65596 HIG65596 HSC65596 IBY65596 ILU65596 IVQ65596 JFM65596 JPI65596 JZE65596 KJA65596 KSW65596 LCS65596 LMO65596 LWK65596 MGG65596 MQC65596 MZY65596 NJU65596 NTQ65596 ODM65596 ONI65596 OXE65596 PHA65596 PQW65596 QAS65596 QKO65596 QUK65596 REG65596 ROC65596 RXY65596 SHU65596 SRQ65596 TBM65596 TLI65596 TVE65596 UFA65596 UOW65596 UYS65596 VIO65596 VSK65596 WCG65596 WMC65596 WVY65596 Q131132 JM131132 TI131132 ADE131132 ANA131132 AWW131132 BGS131132 BQO131132 CAK131132 CKG131132 CUC131132 DDY131132 DNU131132 DXQ131132 EHM131132 ERI131132 FBE131132 FLA131132 FUW131132 GES131132 GOO131132 GYK131132 HIG131132 HSC131132 IBY131132 ILU131132 IVQ131132 JFM131132 JPI131132 JZE131132 KJA131132 KSW131132 LCS131132 LMO131132 LWK131132 MGG131132 MQC131132 MZY131132 NJU131132 NTQ131132 ODM131132 ONI131132 OXE131132 PHA131132 PQW131132 QAS131132 QKO131132 QUK131132 REG131132 ROC131132 RXY131132 SHU131132 SRQ131132 TBM131132 TLI131132 TVE131132 UFA131132 UOW131132 UYS131132 VIO131132 VSK131132 WCG131132 WMC131132 WVY131132 Q196668 JM196668 TI196668 ADE196668 ANA196668 AWW196668 BGS196668 BQO196668 CAK196668 CKG196668 CUC196668 DDY196668 DNU196668 DXQ196668 EHM196668 ERI196668 FBE196668 FLA196668 FUW196668 GES196668 GOO196668 GYK196668 HIG196668 HSC196668 IBY196668 ILU196668 IVQ196668 JFM196668 JPI196668 JZE196668 KJA196668 KSW196668 LCS196668 LMO196668 LWK196668 MGG196668 MQC196668 MZY196668 NJU196668 NTQ196668 ODM196668 ONI196668 OXE196668 PHA196668 PQW196668 QAS196668 QKO196668 QUK196668 REG196668 ROC196668 RXY196668 SHU196668 SRQ196668 TBM196668 TLI196668 TVE196668 UFA196668 UOW196668 UYS196668 VIO196668 VSK196668 WCG196668 WMC196668 WVY196668 Q262204 JM262204 TI262204 ADE262204 ANA262204 AWW262204 BGS262204 BQO262204 CAK262204 CKG262204 CUC262204 DDY262204 DNU262204 DXQ262204 EHM262204 ERI262204 FBE262204 FLA262204 FUW262204 GES262204 GOO262204 GYK262204 HIG262204 HSC262204 IBY262204 ILU262204 IVQ262204 JFM262204 JPI262204 JZE262204 KJA262204 KSW262204 LCS262204 LMO262204 LWK262204 MGG262204 MQC262204 MZY262204 NJU262204 NTQ262204 ODM262204 ONI262204 OXE262204 PHA262204 PQW262204 QAS262204 QKO262204 QUK262204 REG262204 ROC262204 RXY262204 SHU262204 SRQ262204 TBM262204 TLI262204 TVE262204 UFA262204 UOW262204 UYS262204 VIO262204 VSK262204 WCG262204 WMC262204 WVY262204 Q327740 JM327740 TI327740 ADE327740 ANA327740 AWW327740 BGS327740 BQO327740 CAK327740 CKG327740 CUC327740 DDY327740 DNU327740 DXQ327740 EHM327740 ERI327740 FBE327740 FLA327740 FUW327740 GES327740 GOO327740 GYK327740 HIG327740 HSC327740 IBY327740 ILU327740 IVQ327740 JFM327740 JPI327740 JZE327740 KJA327740 KSW327740 LCS327740 LMO327740 LWK327740 MGG327740 MQC327740 MZY327740 NJU327740 NTQ327740 ODM327740 ONI327740 OXE327740 PHA327740 PQW327740 QAS327740 QKO327740 QUK327740 REG327740 ROC327740 RXY327740 SHU327740 SRQ327740 TBM327740 TLI327740 TVE327740 UFA327740 UOW327740 UYS327740 VIO327740 VSK327740 WCG327740 WMC327740 WVY327740 Q393276 JM393276 TI393276 ADE393276 ANA393276 AWW393276 BGS393276 BQO393276 CAK393276 CKG393276 CUC393276 DDY393276 DNU393276 DXQ393276 EHM393276 ERI393276 FBE393276 FLA393276 FUW393276 GES393276 GOO393276 GYK393276 HIG393276 HSC393276 IBY393276 ILU393276 IVQ393276 JFM393276 JPI393276 JZE393276 KJA393276 KSW393276 LCS393276 LMO393276 LWK393276 MGG393276 MQC393276 MZY393276 NJU393276 NTQ393276 ODM393276 ONI393276 OXE393276 PHA393276 PQW393276 QAS393276 QKO393276 QUK393276 REG393276 ROC393276 RXY393276 SHU393276 SRQ393276 TBM393276 TLI393276 TVE393276 UFA393276 UOW393276 UYS393276 VIO393276 VSK393276 WCG393276 WMC393276 WVY393276 Q458812 JM458812 TI458812 ADE458812 ANA458812 AWW458812 BGS458812 BQO458812 CAK458812 CKG458812 CUC458812 DDY458812 DNU458812 DXQ458812 EHM458812 ERI458812 FBE458812 FLA458812 FUW458812 GES458812 GOO458812 GYK458812 HIG458812 HSC458812 IBY458812 ILU458812 IVQ458812 JFM458812 JPI458812 JZE458812 KJA458812 KSW458812 LCS458812 LMO458812 LWK458812 MGG458812 MQC458812 MZY458812 NJU458812 NTQ458812 ODM458812 ONI458812 OXE458812 PHA458812 PQW458812 QAS458812 QKO458812 QUK458812 REG458812 ROC458812 RXY458812 SHU458812 SRQ458812 TBM458812 TLI458812 TVE458812 UFA458812 UOW458812 UYS458812 VIO458812 VSK458812 WCG458812 WMC458812 WVY458812 Q524348 JM524348 TI524348 ADE524348 ANA524348 AWW524348 BGS524348 BQO524348 CAK524348 CKG524348 CUC524348 DDY524348 DNU524348 DXQ524348 EHM524348 ERI524348 FBE524348 FLA524348 FUW524348 GES524348 GOO524348 GYK524348 HIG524348 HSC524348 IBY524348 ILU524348 IVQ524348 JFM524348 JPI524348 JZE524348 KJA524348 KSW524348 LCS524348 LMO524348 LWK524348 MGG524348 MQC524348 MZY524348 NJU524348 NTQ524348 ODM524348 ONI524348 OXE524348 PHA524348 PQW524348 QAS524348 QKO524348 QUK524348 REG524348 ROC524348 RXY524348 SHU524348 SRQ524348 TBM524348 TLI524348 TVE524348 UFA524348 UOW524348 UYS524348 VIO524348 VSK524348 WCG524348 WMC524348 WVY524348 Q589884 JM589884 TI589884 ADE589884 ANA589884 AWW589884 BGS589884 BQO589884 CAK589884 CKG589884 CUC589884 DDY589884 DNU589884 DXQ589884 EHM589884 ERI589884 FBE589884 FLA589884 FUW589884 GES589884 GOO589884 GYK589884 HIG589884 HSC589884 IBY589884 ILU589884 IVQ589884 JFM589884 JPI589884 JZE589884 KJA589884 KSW589884 LCS589884 LMO589884 LWK589884 MGG589884 MQC589884 MZY589884 NJU589884 NTQ589884 ODM589884 ONI589884 OXE589884 PHA589884 PQW589884 QAS589884 QKO589884 QUK589884 REG589884 ROC589884 RXY589884 SHU589884 SRQ589884 TBM589884 TLI589884 TVE589884 UFA589884 UOW589884 UYS589884 VIO589884 VSK589884 WCG589884 WMC589884 WVY589884 Q655420 JM655420 TI655420 ADE655420 ANA655420 AWW655420 BGS655420 BQO655420 CAK655420 CKG655420 CUC655420 DDY655420 DNU655420 DXQ655420 EHM655420 ERI655420 FBE655420 FLA655420 FUW655420 GES655420 GOO655420 GYK655420 HIG655420 HSC655420 IBY655420 ILU655420 IVQ655420 JFM655420 JPI655420 JZE655420 KJA655420 KSW655420 LCS655420 LMO655420 LWK655420 MGG655420 MQC655420 MZY655420 NJU655420 NTQ655420 ODM655420 ONI655420 OXE655420 PHA655420 PQW655420 QAS655420 QKO655420 QUK655420 REG655420 ROC655420 RXY655420 SHU655420 SRQ655420 TBM655420 TLI655420 TVE655420 UFA655420 UOW655420 UYS655420 VIO655420 VSK655420 WCG655420 WMC655420 WVY655420 Q720956 JM720956 TI720956 ADE720956 ANA720956 AWW720956 BGS720956 BQO720956 CAK720956 CKG720956 CUC720956 DDY720956 DNU720956 DXQ720956 EHM720956 ERI720956 FBE720956 FLA720956 FUW720956 GES720956 GOO720956 GYK720956 HIG720956 HSC720956 IBY720956 ILU720956 IVQ720956 JFM720956 JPI720956 JZE720956 KJA720956 KSW720956 LCS720956 LMO720956 LWK720956 MGG720956 MQC720956 MZY720956 NJU720956 NTQ720956 ODM720956 ONI720956 OXE720956 PHA720956 PQW720956 QAS720956 QKO720956 QUK720956 REG720956 ROC720956 RXY720956 SHU720956 SRQ720956 TBM720956 TLI720956 TVE720956 UFA720956 UOW720956 UYS720956 VIO720956 VSK720956 WCG720956 WMC720956 WVY720956 Q786492 JM786492 TI786492 ADE786492 ANA786492 AWW786492 BGS786492 BQO786492 CAK786492 CKG786492 CUC786492 DDY786492 DNU786492 DXQ786492 EHM786492 ERI786492 FBE786492 FLA786492 FUW786492 GES786492 GOO786492 GYK786492 HIG786492 HSC786492 IBY786492 ILU786492 IVQ786492 JFM786492 JPI786492 JZE786492 KJA786492 KSW786492 LCS786492 LMO786492 LWK786492 MGG786492 MQC786492 MZY786492 NJU786492 NTQ786492 ODM786492 ONI786492 OXE786492 PHA786492 PQW786492 QAS786492 QKO786492 QUK786492 REG786492 ROC786492 RXY786492 SHU786492 SRQ786492 TBM786492 TLI786492 TVE786492 UFA786492 UOW786492 UYS786492 VIO786492 VSK786492 WCG786492 WMC786492 WVY786492 Q852028 JM852028 TI852028 ADE852028 ANA852028 AWW852028 BGS852028 BQO852028 CAK852028 CKG852028 CUC852028 DDY852028 DNU852028 DXQ852028 EHM852028 ERI852028 FBE852028 FLA852028 FUW852028 GES852028 GOO852028 GYK852028 HIG852028 HSC852028 IBY852028 ILU852028 IVQ852028 JFM852028 JPI852028 JZE852028 KJA852028 KSW852028 LCS852028 LMO852028 LWK852028 MGG852028 MQC852028 MZY852028 NJU852028 NTQ852028 ODM852028 ONI852028 OXE852028 PHA852028 PQW852028 QAS852028 QKO852028 QUK852028 REG852028 ROC852028 RXY852028 SHU852028 SRQ852028 TBM852028 TLI852028 TVE852028 UFA852028 UOW852028 UYS852028 VIO852028 VSK852028 WCG852028 WMC852028 WVY852028 Q917564 JM917564 TI917564 ADE917564 ANA917564 AWW917564 BGS917564 BQO917564 CAK917564 CKG917564 CUC917564 DDY917564 DNU917564 DXQ917564 EHM917564 ERI917564 FBE917564 FLA917564 FUW917564 GES917564 GOO917564 GYK917564 HIG917564 HSC917564 IBY917564 ILU917564 IVQ917564 JFM917564 JPI917564 JZE917564 KJA917564 KSW917564 LCS917564 LMO917564 LWK917564 MGG917564 MQC917564 MZY917564 NJU917564 NTQ917564 ODM917564 ONI917564 OXE917564 PHA917564 PQW917564 QAS917564 QKO917564 QUK917564 REG917564 ROC917564 RXY917564 SHU917564 SRQ917564 TBM917564 TLI917564 TVE917564 UFA917564 UOW917564 UYS917564 VIO917564 VSK917564 WCG917564 WMC917564 WVY917564 Q983100 JM983100 TI983100 ADE983100 ANA983100 AWW983100 BGS983100 BQO983100 CAK983100 CKG983100 CUC983100 DDY983100 DNU983100 DXQ983100 EHM983100 ERI983100 FBE983100 FLA983100 FUW983100 GES983100 GOO983100 GYK983100 HIG983100 HSC983100 IBY983100 ILU983100 IVQ983100 JFM983100 JPI983100 JZE983100 KJA983100 KSW983100 LCS983100 LMO983100 LWK983100 MGG983100 MQC983100 MZY983100 NJU983100 NTQ983100 ODM983100 ONI983100 OXE983100 PHA983100 PQW983100 QAS983100 QKO983100 QUK983100 REG983100 ROC983100 RXY983100 SHU983100 SRQ983100 TBM983100 TLI983100 TVE983100 UFA983100 UOW983100 UYS983100 VIO983100 VSK983100 WCG983100 WMC983100 WVY983100"/>
    <dataValidation type="decimal" allowBlank="1" showInputMessage="1" showErrorMessage="1" errorTitle="施設能力" error="数値で入力してください" promptTitle="施設能力(ｍ3/日)" prompt="申請書に記載する能力で正規運転をした場合の予備を含まない１日最大給水量" sqref="M60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M65596 JI65596 TE65596 ADA65596 AMW65596 AWS65596 BGO65596 BQK65596 CAG65596 CKC65596 CTY65596 DDU65596 DNQ65596 DXM65596 EHI65596 ERE65596 FBA65596 FKW65596 FUS65596 GEO65596 GOK65596 GYG65596 HIC65596 HRY65596 IBU65596 ILQ65596 IVM65596 JFI65596 JPE65596 JZA65596 KIW65596 KSS65596 LCO65596 LMK65596 LWG65596 MGC65596 MPY65596 MZU65596 NJQ65596 NTM65596 ODI65596 ONE65596 OXA65596 PGW65596 PQS65596 QAO65596 QKK65596 QUG65596 REC65596 RNY65596 RXU65596 SHQ65596 SRM65596 TBI65596 TLE65596 TVA65596 UEW65596 UOS65596 UYO65596 VIK65596 VSG65596 WCC65596 WLY65596 WVU65596 M131132 JI131132 TE131132 ADA131132 AMW131132 AWS131132 BGO131132 BQK131132 CAG131132 CKC131132 CTY131132 DDU131132 DNQ131132 DXM131132 EHI131132 ERE131132 FBA131132 FKW131132 FUS131132 GEO131132 GOK131132 GYG131132 HIC131132 HRY131132 IBU131132 ILQ131132 IVM131132 JFI131132 JPE131132 JZA131132 KIW131132 KSS131132 LCO131132 LMK131132 LWG131132 MGC131132 MPY131132 MZU131132 NJQ131132 NTM131132 ODI131132 ONE131132 OXA131132 PGW131132 PQS131132 QAO131132 QKK131132 QUG131132 REC131132 RNY131132 RXU131132 SHQ131132 SRM131132 TBI131132 TLE131132 TVA131132 UEW131132 UOS131132 UYO131132 VIK131132 VSG131132 WCC131132 WLY131132 WVU131132 M196668 JI196668 TE196668 ADA196668 AMW196668 AWS196668 BGO196668 BQK196668 CAG196668 CKC196668 CTY196668 DDU196668 DNQ196668 DXM196668 EHI196668 ERE196668 FBA196668 FKW196668 FUS196668 GEO196668 GOK196668 GYG196668 HIC196668 HRY196668 IBU196668 ILQ196668 IVM196668 JFI196668 JPE196668 JZA196668 KIW196668 KSS196668 LCO196668 LMK196668 LWG196668 MGC196668 MPY196668 MZU196668 NJQ196668 NTM196668 ODI196668 ONE196668 OXA196668 PGW196668 PQS196668 QAO196668 QKK196668 QUG196668 REC196668 RNY196668 RXU196668 SHQ196668 SRM196668 TBI196668 TLE196668 TVA196668 UEW196668 UOS196668 UYO196668 VIK196668 VSG196668 WCC196668 WLY196668 WVU196668 M262204 JI262204 TE262204 ADA262204 AMW262204 AWS262204 BGO262204 BQK262204 CAG262204 CKC262204 CTY262204 DDU262204 DNQ262204 DXM262204 EHI262204 ERE262204 FBA262204 FKW262204 FUS262204 GEO262204 GOK262204 GYG262204 HIC262204 HRY262204 IBU262204 ILQ262204 IVM262204 JFI262204 JPE262204 JZA262204 KIW262204 KSS262204 LCO262204 LMK262204 LWG262204 MGC262204 MPY262204 MZU262204 NJQ262204 NTM262204 ODI262204 ONE262204 OXA262204 PGW262204 PQS262204 QAO262204 QKK262204 QUG262204 REC262204 RNY262204 RXU262204 SHQ262204 SRM262204 TBI262204 TLE262204 TVA262204 UEW262204 UOS262204 UYO262204 VIK262204 VSG262204 WCC262204 WLY262204 WVU262204 M327740 JI327740 TE327740 ADA327740 AMW327740 AWS327740 BGO327740 BQK327740 CAG327740 CKC327740 CTY327740 DDU327740 DNQ327740 DXM327740 EHI327740 ERE327740 FBA327740 FKW327740 FUS327740 GEO327740 GOK327740 GYG327740 HIC327740 HRY327740 IBU327740 ILQ327740 IVM327740 JFI327740 JPE327740 JZA327740 KIW327740 KSS327740 LCO327740 LMK327740 LWG327740 MGC327740 MPY327740 MZU327740 NJQ327740 NTM327740 ODI327740 ONE327740 OXA327740 PGW327740 PQS327740 QAO327740 QKK327740 QUG327740 REC327740 RNY327740 RXU327740 SHQ327740 SRM327740 TBI327740 TLE327740 TVA327740 UEW327740 UOS327740 UYO327740 VIK327740 VSG327740 WCC327740 WLY327740 WVU327740 M393276 JI393276 TE393276 ADA393276 AMW393276 AWS393276 BGO393276 BQK393276 CAG393276 CKC393276 CTY393276 DDU393276 DNQ393276 DXM393276 EHI393276 ERE393276 FBA393276 FKW393276 FUS393276 GEO393276 GOK393276 GYG393276 HIC393276 HRY393276 IBU393276 ILQ393276 IVM393276 JFI393276 JPE393276 JZA393276 KIW393276 KSS393276 LCO393276 LMK393276 LWG393276 MGC393276 MPY393276 MZU393276 NJQ393276 NTM393276 ODI393276 ONE393276 OXA393276 PGW393276 PQS393276 QAO393276 QKK393276 QUG393276 REC393276 RNY393276 RXU393276 SHQ393276 SRM393276 TBI393276 TLE393276 TVA393276 UEW393276 UOS393276 UYO393276 VIK393276 VSG393276 WCC393276 WLY393276 WVU393276 M458812 JI458812 TE458812 ADA458812 AMW458812 AWS458812 BGO458812 BQK458812 CAG458812 CKC458812 CTY458812 DDU458812 DNQ458812 DXM458812 EHI458812 ERE458812 FBA458812 FKW458812 FUS458812 GEO458812 GOK458812 GYG458812 HIC458812 HRY458812 IBU458812 ILQ458812 IVM458812 JFI458812 JPE458812 JZA458812 KIW458812 KSS458812 LCO458812 LMK458812 LWG458812 MGC458812 MPY458812 MZU458812 NJQ458812 NTM458812 ODI458812 ONE458812 OXA458812 PGW458812 PQS458812 QAO458812 QKK458812 QUG458812 REC458812 RNY458812 RXU458812 SHQ458812 SRM458812 TBI458812 TLE458812 TVA458812 UEW458812 UOS458812 UYO458812 VIK458812 VSG458812 WCC458812 WLY458812 WVU458812 M524348 JI524348 TE524348 ADA524348 AMW524348 AWS524348 BGO524348 BQK524348 CAG524348 CKC524348 CTY524348 DDU524348 DNQ524348 DXM524348 EHI524348 ERE524348 FBA524348 FKW524348 FUS524348 GEO524348 GOK524348 GYG524348 HIC524348 HRY524348 IBU524348 ILQ524348 IVM524348 JFI524348 JPE524348 JZA524348 KIW524348 KSS524348 LCO524348 LMK524348 LWG524348 MGC524348 MPY524348 MZU524348 NJQ524348 NTM524348 ODI524348 ONE524348 OXA524348 PGW524348 PQS524348 QAO524348 QKK524348 QUG524348 REC524348 RNY524348 RXU524348 SHQ524348 SRM524348 TBI524348 TLE524348 TVA524348 UEW524348 UOS524348 UYO524348 VIK524348 VSG524348 WCC524348 WLY524348 WVU524348 M589884 JI589884 TE589884 ADA589884 AMW589884 AWS589884 BGO589884 BQK589884 CAG589884 CKC589884 CTY589884 DDU589884 DNQ589884 DXM589884 EHI589884 ERE589884 FBA589884 FKW589884 FUS589884 GEO589884 GOK589884 GYG589884 HIC589884 HRY589884 IBU589884 ILQ589884 IVM589884 JFI589884 JPE589884 JZA589884 KIW589884 KSS589884 LCO589884 LMK589884 LWG589884 MGC589884 MPY589884 MZU589884 NJQ589884 NTM589884 ODI589884 ONE589884 OXA589884 PGW589884 PQS589884 QAO589884 QKK589884 QUG589884 REC589884 RNY589884 RXU589884 SHQ589884 SRM589884 TBI589884 TLE589884 TVA589884 UEW589884 UOS589884 UYO589884 VIK589884 VSG589884 WCC589884 WLY589884 WVU589884 M655420 JI655420 TE655420 ADA655420 AMW655420 AWS655420 BGO655420 BQK655420 CAG655420 CKC655420 CTY655420 DDU655420 DNQ655420 DXM655420 EHI655420 ERE655420 FBA655420 FKW655420 FUS655420 GEO655420 GOK655420 GYG655420 HIC655420 HRY655420 IBU655420 ILQ655420 IVM655420 JFI655420 JPE655420 JZA655420 KIW655420 KSS655420 LCO655420 LMK655420 LWG655420 MGC655420 MPY655420 MZU655420 NJQ655420 NTM655420 ODI655420 ONE655420 OXA655420 PGW655420 PQS655420 QAO655420 QKK655420 QUG655420 REC655420 RNY655420 RXU655420 SHQ655420 SRM655420 TBI655420 TLE655420 TVA655420 UEW655420 UOS655420 UYO655420 VIK655420 VSG655420 WCC655420 WLY655420 WVU655420 M720956 JI720956 TE720956 ADA720956 AMW720956 AWS720956 BGO720956 BQK720956 CAG720956 CKC720956 CTY720956 DDU720956 DNQ720956 DXM720956 EHI720956 ERE720956 FBA720956 FKW720956 FUS720956 GEO720956 GOK720956 GYG720956 HIC720956 HRY720956 IBU720956 ILQ720956 IVM720956 JFI720956 JPE720956 JZA720956 KIW720956 KSS720956 LCO720956 LMK720956 LWG720956 MGC720956 MPY720956 MZU720956 NJQ720956 NTM720956 ODI720956 ONE720956 OXA720956 PGW720956 PQS720956 QAO720956 QKK720956 QUG720956 REC720956 RNY720956 RXU720956 SHQ720956 SRM720956 TBI720956 TLE720956 TVA720956 UEW720956 UOS720956 UYO720956 VIK720956 VSG720956 WCC720956 WLY720956 WVU720956 M786492 JI786492 TE786492 ADA786492 AMW786492 AWS786492 BGO786492 BQK786492 CAG786492 CKC786492 CTY786492 DDU786492 DNQ786492 DXM786492 EHI786492 ERE786492 FBA786492 FKW786492 FUS786492 GEO786492 GOK786492 GYG786492 HIC786492 HRY786492 IBU786492 ILQ786492 IVM786492 JFI786492 JPE786492 JZA786492 KIW786492 KSS786492 LCO786492 LMK786492 LWG786492 MGC786492 MPY786492 MZU786492 NJQ786492 NTM786492 ODI786492 ONE786492 OXA786492 PGW786492 PQS786492 QAO786492 QKK786492 QUG786492 REC786492 RNY786492 RXU786492 SHQ786492 SRM786492 TBI786492 TLE786492 TVA786492 UEW786492 UOS786492 UYO786492 VIK786492 VSG786492 WCC786492 WLY786492 WVU786492 M852028 JI852028 TE852028 ADA852028 AMW852028 AWS852028 BGO852028 BQK852028 CAG852028 CKC852028 CTY852028 DDU852028 DNQ852028 DXM852028 EHI852028 ERE852028 FBA852028 FKW852028 FUS852028 GEO852028 GOK852028 GYG852028 HIC852028 HRY852028 IBU852028 ILQ852028 IVM852028 JFI852028 JPE852028 JZA852028 KIW852028 KSS852028 LCO852028 LMK852028 LWG852028 MGC852028 MPY852028 MZU852028 NJQ852028 NTM852028 ODI852028 ONE852028 OXA852028 PGW852028 PQS852028 QAO852028 QKK852028 QUG852028 REC852028 RNY852028 RXU852028 SHQ852028 SRM852028 TBI852028 TLE852028 TVA852028 UEW852028 UOS852028 UYO852028 VIK852028 VSG852028 WCC852028 WLY852028 WVU852028 M917564 JI917564 TE917564 ADA917564 AMW917564 AWS917564 BGO917564 BQK917564 CAG917564 CKC917564 CTY917564 DDU917564 DNQ917564 DXM917564 EHI917564 ERE917564 FBA917564 FKW917564 FUS917564 GEO917564 GOK917564 GYG917564 HIC917564 HRY917564 IBU917564 ILQ917564 IVM917564 JFI917564 JPE917564 JZA917564 KIW917564 KSS917564 LCO917564 LMK917564 LWG917564 MGC917564 MPY917564 MZU917564 NJQ917564 NTM917564 ODI917564 ONE917564 OXA917564 PGW917564 PQS917564 QAO917564 QKK917564 QUG917564 REC917564 RNY917564 RXU917564 SHQ917564 SRM917564 TBI917564 TLE917564 TVA917564 UEW917564 UOS917564 UYO917564 VIK917564 VSG917564 WCC917564 WLY917564 WVU917564 M983100 JI983100 TE983100 ADA983100 AMW983100 AWS983100 BGO983100 BQK983100 CAG983100 CKC983100 CTY983100 DDU983100 DNQ983100 DXM983100 EHI983100 ERE983100 FBA983100 FKW983100 FUS983100 GEO983100 GOK983100 GYG983100 HIC983100 HRY983100 IBU983100 ILQ983100 IVM983100 JFI983100 JPE983100 JZA983100 KIW983100 KSS983100 LCO983100 LMK983100 LWG983100 MGC983100 MPY983100 MZU983100 NJQ983100 NTM983100 ODI983100 ONE983100 OXA983100 PGW983100 PQS983100 QAO983100 QKK983100 QUG983100 REC983100 RNY983100 RXU983100 SHQ983100 SRM983100 TBI983100 TLE983100 TVA983100 UEW983100 UOS983100 UYO983100 VIK983100 VSG983100 WCC983100 WLY983100 WVU983100">
      <formula1>0.01</formula1>
      <formula2>10000000000</formula2>
    </dataValidation>
    <dataValidation type="whole" allowBlank="1" showInputMessage="1" showErrorMessage="1" errorTitle="給水人口" error="整数で入力してください" promptTitle="給水時確認人口" prompt="申請書に記入したものであること" sqref="K60 JG60 TC60 ACY60 AMU60 AWQ60 BGM60 BQI60 CAE60 CKA60 CTW60 DDS60 DNO60 DXK60 EHG60 ERC60 FAY60 FKU60 FUQ60 GEM60 GOI60 GYE60 HIA60 HRW60 IBS60 ILO60 IVK60 JFG60 JPC60 JYY60 KIU60 KSQ60 LCM60 LMI60 LWE60 MGA60 MPW60 MZS60 NJO60 NTK60 ODG60 ONC60 OWY60 PGU60 PQQ60 QAM60 QKI60 QUE60 REA60 RNW60 RXS60 SHO60 SRK60 TBG60 TLC60 TUY60 UEU60 UOQ60 UYM60 VII60 VSE60 WCA60 WLW60 WVS60 K65596 JG65596 TC65596 ACY65596 AMU65596 AWQ65596 BGM65596 BQI65596 CAE65596 CKA65596 CTW65596 DDS65596 DNO65596 DXK65596 EHG65596 ERC65596 FAY65596 FKU65596 FUQ65596 GEM65596 GOI65596 GYE65596 HIA65596 HRW65596 IBS65596 ILO65596 IVK65596 JFG65596 JPC65596 JYY65596 KIU65596 KSQ65596 LCM65596 LMI65596 LWE65596 MGA65596 MPW65596 MZS65596 NJO65596 NTK65596 ODG65596 ONC65596 OWY65596 PGU65596 PQQ65596 QAM65596 QKI65596 QUE65596 REA65596 RNW65596 RXS65596 SHO65596 SRK65596 TBG65596 TLC65596 TUY65596 UEU65596 UOQ65596 UYM65596 VII65596 VSE65596 WCA65596 WLW65596 WVS65596 K131132 JG131132 TC131132 ACY131132 AMU131132 AWQ131132 BGM131132 BQI131132 CAE131132 CKA131132 CTW131132 DDS131132 DNO131132 DXK131132 EHG131132 ERC131132 FAY131132 FKU131132 FUQ131132 GEM131132 GOI131132 GYE131132 HIA131132 HRW131132 IBS131132 ILO131132 IVK131132 JFG131132 JPC131132 JYY131132 KIU131132 KSQ131132 LCM131132 LMI131132 LWE131132 MGA131132 MPW131132 MZS131132 NJO131132 NTK131132 ODG131132 ONC131132 OWY131132 PGU131132 PQQ131132 QAM131132 QKI131132 QUE131132 REA131132 RNW131132 RXS131132 SHO131132 SRK131132 TBG131132 TLC131132 TUY131132 UEU131132 UOQ131132 UYM131132 VII131132 VSE131132 WCA131132 WLW131132 WVS131132 K196668 JG196668 TC196668 ACY196668 AMU196668 AWQ196668 BGM196668 BQI196668 CAE196668 CKA196668 CTW196668 DDS196668 DNO196668 DXK196668 EHG196668 ERC196668 FAY196668 FKU196668 FUQ196668 GEM196668 GOI196668 GYE196668 HIA196668 HRW196668 IBS196668 ILO196668 IVK196668 JFG196668 JPC196668 JYY196668 KIU196668 KSQ196668 LCM196668 LMI196668 LWE196668 MGA196668 MPW196668 MZS196668 NJO196668 NTK196668 ODG196668 ONC196668 OWY196668 PGU196668 PQQ196668 QAM196668 QKI196668 QUE196668 REA196668 RNW196668 RXS196668 SHO196668 SRK196668 TBG196668 TLC196668 TUY196668 UEU196668 UOQ196668 UYM196668 VII196668 VSE196668 WCA196668 WLW196668 WVS196668 K262204 JG262204 TC262204 ACY262204 AMU262204 AWQ262204 BGM262204 BQI262204 CAE262204 CKA262204 CTW262204 DDS262204 DNO262204 DXK262204 EHG262204 ERC262204 FAY262204 FKU262204 FUQ262204 GEM262204 GOI262204 GYE262204 HIA262204 HRW262204 IBS262204 ILO262204 IVK262204 JFG262204 JPC262204 JYY262204 KIU262204 KSQ262204 LCM262204 LMI262204 LWE262204 MGA262204 MPW262204 MZS262204 NJO262204 NTK262204 ODG262204 ONC262204 OWY262204 PGU262204 PQQ262204 QAM262204 QKI262204 QUE262204 REA262204 RNW262204 RXS262204 SHO262204 SRK262204 TBG262204 TLC262204 TUY262204 UEU262204 UOQ262204 UYM262204 VII262204 VSE262204 WCA262204 WLW262204 WVS262204 K327740 JG327740 TC327740 ACY327740 AMU327740 AWQ327740 BGM327740 BQI327740 CAE327740 CKA327740 CTW327740 DDS327740 DNO327740 DXK327740 EHG327740 ERC327740 FAY327740 FKU327740 FUQ327740 GEM327740 GOI327740 GYE327740 HIA327740 HRW327740 IBS327740 ILO327740 IVK327740 JFG327740 JPC327740 JYY327740 KIU327740 KSQ327740 LCM327740 LMI327740 LWE327740 MGA327740 MPW327740 MZS327740 NJO327740 NTK327740 ODG327740 ONC327740 OWY327740 PGU327740 PQQ327740 QAM327740 QKI327740 QUE327740 REA327740 RNW327740 RXS327740 SHO327740 SRK327740 TBG327740 TLC327740 TUY327740 UEU327740 UOQ327740 UYM327740 VII327740 VSE327740 WCA327740 WLW327740 WVS327740 K393276 JG393276 TC393276 ACY393276 AMU393276 AWQ393276 BGM393276 BQI393276 CAE393276 CKA393276 CTW393276 DDS393276 DNO393276 DXK393276 EHG393276 ERC393276 FAY393276 FKU393276 FUQ393276 GEM393276 GOI393276 GYE393276 HIA393276 HRW393276 IBS393276 ILO393276 IVK393276 JFG393276 JPC393276 JYY393276 KIU393276 KSQ393276 LCM393276 LMI393276 LWE393276 MGA393276 MPW393276 MZS393276 NJO393276 NTK393276 ODG393276 ONC393276 OWY393276 PGU393276 PQQ393276 QAM393276 QKI393276 QUE393276 REA393276 RNW393276 RXS393276 SHO393276 SRK393276 TBG393276 TLC393276 TUY393276 UEU393276 UOQ393276 UYM393276 VII393276 VSE393276 WCA393276 WLW393276 WVS393276 K458812 JG458812 TC458812 ACY458812 AMU458812 AWQ458812 BGM458812 BQI458812 CAE458812 CKA458812 CTW458812 DDS458812 DNO458812 DXK458812 EHG458812 ERC458812 FAY458812 FKU458812 FUQ458812 GEM458812 GOI458812 GYE458812 HIA458812 HRW458812 IBS458812 ILO458812 IVK458812 JFG458812 JPC458812 JYY458812 KIU458812 KSQ458812 LCM458812 LMI458812 LWE458812 MGA458812 MPW458812 MZS458812 NJO458812 NTK458812 ODG458812 ONC458812 OWY458812 PGU458812 PQQ458812 QAM458812 QKI458812 QUE458812 REA458812 RNW458812 RXS458812 SHO458812 SRK458812 TBG458812 TLC458812 TUY458812 UEU458812 UOQ458812 UYM458812 VII458812 VSE458812 WCA458812 WLW458812 WVS458812 K524348 JG524348 TC524348 ACY524348 AMU524348 AWQ524348 BGM524348 BQI524348 CAE524348 CKA524348 CTW524348 DDS524348 DNO524348 DXK524348 EHG524348 ERC524348 FAY524348 FKU524348 FUQ524348 GEM524348 GOI524348 GYE524348 HIA524348 HRW524348 IBS524348 ILO524348 IVK524348 JFG524348 JPC524348 JYY524348 KIU524348 KSQ524348 LCM524348 LMI524348 LWE524348 MGA524348 MPW524348 MZS524348 NJO524348 NTK524348 ODG524348 ONC524348 OWY524348 PGU524348 PQQ524348 QAM524348 QKI524348 QUE524348 REA524348 RNW524348 RXS524348 SHO524348 SRK524348 TBG524348 TLC524348 TUY524348 UEU524348 UOQ524348 UYM524348 VII524348 VSE524348 WCA524348 WLW524348 WVS524348 K589884 JG589884 TC589884 ACY589884 AMU589884 AWQ589884 BGM589884 BQI589884 CAE589884 CKA589884 CTW589884 DDS589884 DNO589884 DXK589884 EHG589884 ERC589884 FAY589884 FKU589884 FUQ589884 GEM589884 GOI589884 GYE589884 HIA589884 HRW589884 IBS589884 ILO589884 IVK589884 JFG589884 JPC589884 JYY589884 KIU589884 KSQ589884 LCM589884 LMI589884 LWE589884 MGA589884 MPW589884 MZS589884 NJO589884 NTK589884 ODG589884 ONC589884 OWY589884 PGU589884 PQQ589884 QAM589884 QKI589884 QUE589884 REA589884 RNW589884 RXS589884 SHO589884 SRK589884 TBG589884 TLC589884 TUY589884 UEU589884 UOQ589884 UYM589884 VII589884 VSE589884 WCA589884 WLW589884 WVS589884 K655420 JG655420 TC655420 ACY655420 AMU655420 AWQ655420 BGM655420 BQI655420 CAE655420 CKA655420 CTW655420 DDS655420 DNO655420 DXK655420 EHG655420 ERC655420 FAY655420 FKU655420 FUQ655420 GEM655420 GOI655420 GYE655420 HIA655420 HRW655420 IBS655420 ILO655420 IVK655420 JFG655420 JPC655420 JYY655420 KIU655420 KSQ655420 LCM655420 LMI655420 LWE655420 MGA655420 MPW655420 MZS655420 NJO655420 NTK655420 ODG655420 ONC655420 OWY655420 PGU655420 PQQ655420 QAM655420 QKI655420 QUE655420 REA655420 RNW655420 RXS655420 SHO655420 SRK655420 TBG655420 TLC655420 TUY655420 UEU655420 UOQ655420 UYM655420 VII655420 VSE655420 WCA655420 WLW655420 WVS655420 K720956 JG720956 TC720956 ACY720956 AMU720956 AWQ720956 BGM720956 BQI720956 CAE720956 CKA720956 CTW720956 DDS720956 DNO720956 DXK720956 EHG720956 ERC720956 FAY720956 FKU720956 FUQ720956 GEM720956 GOI720956 GYE720956 HIA720956 HRW720956 IBS720956 ILO720956 IVK720956 JFG720956 JPC720956 JYY720956 KIU720956 KSQ720956 LCM720956 LMI720956 LWE720956 MGA720956 MPW720956 MZS720956 NJO720956 NTK720956 ODG720956 ONC720956 OWY720956 PGU720956 PQQ720956 QAM720956 QKI720956 QUE720956 REA720956 RNW720956 RXS720956 SHO720956 SRK720956 TBG720956 TLC720956 TUY720956 UEU720956 UOQ720956 UYM720956 VII720956 VSE720956 WCA720956 WLW720956 WVS720956 K786492 JG786492 TC786492 ACY786492 AMU786492 AWQ786492 BGM786492 BQI786492 CAE786492 CKA786492 CTW786492 DDS786492 DNO786492 DXK786492 EHG786492 ERC786492 FAY786492 FKU786492 FUQ786492 GEM786492 GOI786492 GYE786492 HIA786492 HRW786492 IBS786492 ILO786492 IVK786492 JFG786492 JPC786492 JYY786492 KIU786492 KSQ786492 LCM786492 LMI786492 LWE786492 MGA786492 MPW786492 MZS786492 NJO786492 NTK786492 ODG786492 ONC786492 OWY786492 PGU786492 PQQ786492 QAM786492 QKI786492 QUE786492 REA786492 RNW786492 RXS786492 SHO786492 SRK786492 TBG786492 TLC786492 TUY786492 UEU786492 UOQ786492 UYM786492 VII786492 VSE786492 WCA786492 WLW786492 WVS786492 K852028 JG852028 TC852028 ACY852028 AMU852028 AWQ852028 BGM852028 BQI852028 CAE852028 CKA852028 CTW852028 DDS852028 DNO852028 DXK852028 EHG852028 ERC852028 FAY852028 FKU852028 FUQ852028 GEM852028 GOI852028 GYE852028 HIA852028 HRW852028 IBS852028 ILO852028 IVK852028 JFG852028 JPC852028 JYY852028 KIU852028 KSQ852028 LCM852028 LMI852028 LWE852028 MGA852028 MPW852028 MZS852028 NJO852028 NTK852028 ODG852028 ONC852028 OWY852028 PGU852028 PQQ852028 QAM852028 QKI852028 QUE852028 REA852028 RNW852028 RXS852028 SHO852028 SRK852028 TBG852028 TLC852028 TUY852028 UEU852028 UOQ852028 UYM852028 VII852028 VSE852028 WCA852028 WLW852028 WVS852028 K917564 JG917564 TC917564 ACY917564 AMU917564 AWQ917564 BGM917564 BQI917564 CAE917564 CKA917564 CTW917564 DDS917564 DNO917564 DXK917564 EHG917564 ERC917564 FAY917564 FKU917564 FUQ917564 GEM917564 GOI917564 GYE917564 HIA917564 HRW917564 IBS917564 ILO917564 IVK917564 JFG917564 JPC917564 JYY917564 KIU917564 KSQ917564 LCM917564 LMI917564 LWE917564 MGA917564 MPW917564 MZS917564 NJO917564 NTK917564 ODG917564 ONC917564 OWY917564 PGU917564 PQQ917564 QAM917564 QKI917564 QUE917564 REA917564 RNW917564 RXS917564 SHO917564 SRK917564 TBG917564 TLC917564 TUY917564 UEU917564 UOQ917564 UYM917564 VII917564 VSE917564 WCA917564 WLW917564 WVS917564 K983100 JG983100 TC983100 ACY983100 AMU983100 AWQ983100 BGM983100 BQI983100 CAE983100 CKA983100 CTW983100 DDS983100 DNO983100 DXK983100 EHG983100 ERC983100 FAY983100 FKU983100 FUQ983100 GEM983100 GOI983100 GYE983100 HIA983100 HRW983100 IBS983100 ILO983100 IVK983100 JFG983100 JPC983100 JYY983100 KIU983100 KSQ983100 LCM983100 LMI983100 LWE983100 MGA983100 MPW983100 MZS983100 NJO983100 NTK983100 ODG983100 ONC983100 OWY983100 PGU983100 PQQ983100 QAM983100 QKI983100 QUE983100 REA983100 RNW983100 RXS983100 SHO983100 SRK983100 TBG983100 TLC983100 TUY983100 UEU983100 UOQ983100 UYM983100 VII983100 VSE983100 WCA983100 WLW983100 WVS983100">
      <formula1>0</formula1>
      <formula2>1000000000</formula2>
    </dataValidation>
    <dataValidation type="whole" allowBlank="1" showInputMessage="1" showErrorMessage="1" errorTitle="所在地記号" error="「１」又は無記入としてください" promptTitle="「１」or無記入" prompt="当該専用水道が上簡水の給水区域内にないときは１を入力" sqref="I60 JE60 TA60 ACW60 AMS60 AWO60 BGK60 BQG60 CAC60 CJY60 CTU60 DDQ60 DNM60 DXI60 EHE60 ERA60 FAW60 FKS60 FUO60 GEK60 GOG60 GYC60 HHY60 HRU60 IBQ60 ILM60 IVI60 JFE60 JPA60 JYW60 KIS60 KSO60 LCK60 LMG60 LWC60 MFY60 MPU60 MZQ60 NJM60 NTI60 ODE60 ONA60 OWW60 PGS60 PQO60 QAK60 QKG60 QUC60 RDY60 RNU60 RXQ60 SHM60 SRI60 TBE60 TLA60 TUW60 UES60 UOO60 UYK60 VIG60 VSC60 WBY60 WLU60 WVQ60 I65596 JE65596 TA65596 ACW65596 AMS65596 AWO65596 BGK65596 BQG65596 CAC65596 CJY65596 CTU65596 DDQ65596 DNM65596 DXI65596 EHE65596 ERA65596 FAW65596 FKS65596 FUO65596 GEK65596 GOG65596 GYC65596 HHY65596 HRU65596 IBQ65596 ILM65596 IVI65596 JFE65596 JPA65596 JYW65596 KIS65596 KSO65596 LCK65596 LMG65596 LWC65596 MFY65596 MPU65596 MZQ65596 NJM65596 NTI65596 ODE65596 ONA65596 OWW65596 PGS65596 PQO65596 QAK65596 QKG65596 QUC65596 RDY65596 RNU65596 RXQ65596 SHM65596 SRI65596 TBE65596 TLA65596 TUW65596 UES65596 UOO65596 UYK65596 VIG65596 VSC65596 WBY65596 WLU65596 WVQ65596 I131132 JE131132 TA131132 ACW131132 AMS131132 AWO131132 BGK131132 BQG131132 CAC131132 CJY131132 CTU131132 DDQ131132 DNM131132 DXI131132 EHE131132 ERA131132 FAW131132 FKS131132 FUO131132 GEK131132 GOG131132 GYC131132 HHY131132 HRU131132 IBQ131132 ILM131132 IVI131132 JFE131132 JPA131132 JYW131132 KIS131132 KSO131132 LCK131132 LMG131132 LWC131132 MFY131132 MPU131132 MZQ131132 NJM131132 NTI131132 ODE131132 ONA131132 OWW131132 PGS131132 PQO131132 QAK131132 QKG131132 QUC131132 RDY131132 RNU131132 RXQ131132 SHM131132 SRI131132 TBE131132 TLA131132 TUW131132 UES131132 UOO131132 UYK131132 VIG131132 VSC131132 WBY131132 WLU131132 WVQ131132 I196668 JE196668 TA196668 ACW196668 AMS196668 AWO196668 BGK196668 BQG196668 CAC196668 CJY196668 CTU196668 DDQ196668 DNM196668 DXI196668 EHE196668 ERA196668 FAW196668 FKS196668 FUO196668 GEK196668 GOG196668 GYC196668 HHY196668 HRU196668 IBQ196668 ILM196668 IVI196668 JFE196668 JPA196668 JYW196668 KIS196668 KSO196668 LCK196668 LMG196668 LWC196668 MFY196668 MPU196668 MZQ196668 NJM196668 NTI196668 ODE196668 ONA196668 OWW196668 PGS196668 PQO196668 QAK196668 QKG196668 QUC196668 RDY196668 RNU196668 RXQ196668 SHM196668 SRI196668 TBE196668 TLA196668 TUW196668 UES196668 UOO196668 UYK196668 VIG196668 VSC196668 WBY196668 WLU196668 WVQ196668 I262204 JE262204 TA262204 ACW262204 AMS262204 AWO262204 BGK262204 BQG262204 CAC262204 CJY262204 CTU262204 DDQ262204 DNM262204 DXI262204 EHE262204 ERA262204 FAW262204 FKS262204 FUO262204 GEK262204 GOG262204 GYC262204 HHY262204 HRU262204 IBQ262204 ILM262204 IVI262204 JFE262204 JPA262204 JYW262204 KIS262204 KSO262204 LCK262204 LMG262204 LWC262204 MFY262204 MPU262204 MZQ262204 NJM262204 NTI262204 ODE262204 ONA262204 OWW262204 PGS262204 PQO262204 QAK262204 QKG262204 QUC262204 RDY262204 RNU262204 RXQ262204 SHM262204 SRI262204 TBE262204 TLA262204 TUW262204 UES262204 UOO262204 UYK262204 VIG262204 VSC262204 WBY262204 WLU262204 WVQ262204 I327740 JE327740 TA327740 ACW327740 AMS327740 AWO327740 BGK327740 BQG327740 CAC327740 CJY327740 CTU327740 DDQ327740 DNM327740 DXI327740 EHE327740 ERA327740 FAW327740 FKS327740 FUO327740 GEK327740 GOG327740 GYC327740 HHY327740 HRU327740 IBQ327740 ILM327740 IVI327740 JFE327740 JPA327740 JYW327740 KIS327740 KSO327740 LCK327740 LMG327740 LWC327740 MFY327740 MPU327740 MZQ327740 NJM327740 NTI327740 ODE327740 ONA327740 OWW327740 PGS327740 PQO327740 QAK327740 QKG327740 QUC327740 RDY327740 RNU327740 RXQ327740 SHM327740 SRI327740 TBE327740 TLA327740 TUW327740 UES327740 UOO327740 UYK327740 VIG327740 VSC327740 WBY327740 WLU327740 WVQ327740 I393276 JE393276 TA393276 ACW393276 AMS393276 AWO393276 BGK393276 BQG393276 CAC393276 CJY393276 CTU393276 DDQ393276 DNM393276 DXI393276 EHE393276 ERA393276 FAW393276 FKS393276 FUO393276 GEK393276 GOG393276 GYC393276 HHY393276 HRU393276 IBQ393276 ILM393276 IVI393276 JFE393276 JPA393276 JYW393276 KIS393276 KSO393276 LCK393276 LMG393276 LWC393276 MFY393276 MPU393276 MZQ393276 NJM393276 NTI393276 ODE393276 ONA393276 OWW393276 PGS393276 PQO393276 QAK393276 QKG393276 QUC393276 RDY393276 RNU393276 RXQ393276 SHM393276 SRI393276 TBE393276 TLA393276 TUW393276 UES393276 UOO393276 UYK393276 VIG393276 VSC393276 WBY393276 WLU393276 WVQ393276 I458812 JE458812 TA458812 ACW458812 AMS458812 AWO458812 BGK458812 BQG458812 CAC458812 CJY458812 CTU458812 DDQ458812 DNM458812 DXI458812 EHE458812 ERA458812 FAW458812 FKS458812 FUO458812 GEK458812 GOG458812 GYC458812 HHY458812 HRU458812 IBQ458812 ILM458812 IVI458812 JFE458812 JPA458812 JYW458812 KIS458812 KSO458812 LCK458812 LMG458812 LWC458812 MFY458812 MPU458812 MZQ458812 NJM458812 NTI458812 ODE458812 ONA458812 OWW458812 PGS458812 PQO458812 QAK458812 QKG458812 QUC458812 RDY458812 RNU458812 RXQ458812 SHM458812 SRI458812 TBE458812 TLA458812 TUW458812 UES458812 UOO458812 UYK458812 VIG458812 VSC458812 WBY458812 WLU458812 WVQ458812 I524348 JE524348 TA524348 ACW524348 AMS524348 AWO524348 BGK524348 BQG524348 CAC524348 CJY524348 CTU524348 DDQ524348 DNM524348 DXI524348 EHE524348 ERA524348 FAW524348 FKS524348 FUO524348 GEK524348 GOG524348 GYC524348 HHY524348 HRU524348 IBQ524348 ILM524348 IVI524348 JFE524348 JPA524348 JYW524348 KIS524348 KSO524348 LCK524348 LMG524348 LWC524348 MFY524348 MPU524348 MZQ524348 NJM524348 NTI524348 ODE524348 ONA524348 OWW524348 PGS524348 PQO524348 QAK524348 QKG524348 QUC524348 RDY524348 RNU524348 RXQ524348 SHM524348 SRI524348 TBE524348 TLA524348 TUW524348 UES524348 UOO524348 UYK524348 VIG524348 VSC524348 WBY524348 WLU524348 WVQ524348 I589884 JE589884 TA589884 ACW589884 AMS589884 AWO589884 BGK589884 BQG589884 CAC589884 CJY589884 CTU589884 DDQ589884 DNM589884 DXI589884 EHE589884 ERA589884 FAW589884 FKS589884 FUO589884 GEK589884 GOG589884 GYC589884 HHY589884 HRU589884 IBQ589884 ILM589884 IVI589884 JFE589884 JPA589884 JYW589884 KIS589884 KSO589884 LCK589884 LMG589884 LWC589884 MFY589884 MPU589884 MZQ589884 NJM589884 NTI589884 ODE589884 ONA589884 OWW589884 PGS589884 PQO589884 QAK589884 QKG589884 QUC589884 RDY589884 RNU589884 RXQ589884 SHM589884 SRI589884 TBE589884 TLA589884 TUW589884 UES589884 UOO589884 UYK589884 VIG589884 VSC589884 WBY589884 WLU589884 WVQ589884 I655420 JE655420 TA655420 ACW655420 AMS655420 AWO655420 BGK655420 BQG655420 CAC655420 CJY655420 CTU655420 DDQ655420 DNM655420 DXI655420 EHE655420 ERA655420 FAW655420 FKS655420 FUO655420 GEK655420 GOG655420 GYC655420 HHY655420 HRU655420 IBQ655420 ILM655420 IVI655420 JFE655420 JPA655420 JYW655420 KIS655420 KSO655420 LCK655420 LMG655420 LWC655420 MFY655420 MPU655420 MZQ655420 NJM655420 NTI655420 ODE655420 ONA655420 OWW655420 PGS655420 PQO655420 QAK655420 QKG655420 QUC655420 RDY655420 RNU655420 RXQ655420 SHM655420 SRI655420 TBE655420 TLA655420 TUW655420 UES655420 UOO655420 UYK655420 VIG655420 VSC655420 WBY655420 WLU655420 WVQ655420 I720956 JE720956 TA720956 ACW720956 AMS720956 AWO720956 BGK720956 BQG720956 CAC720956 CJY720956 CTU720956 DDQ720956 DNM720956 DXI720956 EHE720956 ERA720956 FAW720956 FKS720956 FUO720956 GEK720956 GOG720956 GYC720956 HHY720956 HRU720956 IBQ720956 ILM720956 IVI720956 JFE720956 JPA720956 JYW720956 KIS720956 KSO720956 LCK720956 LMG720956 LWC720956 MFY720956 MPU720956 MZQ720956 NJM720956 NTI720956 ODE720956 ONA720956 OWW720956 PGS720956 PQO720956 QAK720956 QKG720956 QUC720956 RDY720956 RNU720956 RXQ720956 SHM720956 SRI720956 TBE720956 TLA720956 TUW720956 UES720956 UOO720956 UYK720956 VIG720956 VSC720956 WBY720956 WLU720956 WVQ720956 I786492 JE786492 TA786492 ACW786492 AMS786492 AWO786492 BGK786492 BQG786492 CAC786492 CJY786492 CTU786492 DDQ786492 DNM786492 DXI786492 EHE786492 ERA786492 FAW786492 FKS786492 FUO786492 GEK786492 GOG786492 GYC786492 HHY786492 HRU786492 IBQ786492 ILM786492 IVI786492 JFE786492 JPA786492 JYW786492 KIS786492 KSO786492 LCK786492 LMG786492 LWC786492 MFY786492 MPU786492 MZQ786492 NJM786492 NTI786492 ODE786492 ONA786492 OWW786492 PGS786492 PQO786492 QAK786492 QKG786492 QUC786492 RDY786492 RNU786492 RXQ786492 SHM786492 SRI786492 TBE786492 TLA786492 TUW786492 UES786492 UOO786492 UYK786492 VIG786492 VSC786492 WBY786492 WLU786492 WVQ786492 I852028 JE852028 TA852028 ACW852028 AMS852028 AWO852028 BGK852028 BQG852028 CAC852028 CJY852028 CTU852028 DDQ852028 DNM852028 DXI852028 EHE852028 ERA852028 FAW852028 FKS852028 FUO852028 GEK852028 GOG852028 GYC852028 HHY852028 HRU852028 IBQ852028 ILM852028 IVI852028 JFE852028 JPA852028 JYW852028 KIS852028 KSO852028 LCK852028 LMG852028 LWC852028 MFY852028 MPU852028 MZQ852028 NJM852028 NTI852028 ODE852028 ONA852028 OWW852028 PGS852028 PQO852028 QAK852028 QKG852028 QUC852028 RDY852028 RNU852028 RXQ852028 SHM852028 SRI852028 TBE852028 TLA852028 TUW852028 UES852028 UOO852028 UYK852028 VIG852028 VSC852028 WBY852028 WLU852028 WVQ852028 I917564 JE917564 TA917564 ACW917564 AMS917564 AWO917564 BGK917564 BQG917564 CAC917564 CJY917564 CTU917564 DDQ917564 DNM917564 DXI917564 EHE917564 ERA917564 FAW917564 FKS917564 FUO917564 GEK917564 GOG917564 GYC917564 HHY917564 HRU917564 IBQ917564 ILM917564 IVI917564 JFE917564 JPA917564 JYW917564 KIS917564 KSO917564 LCK917564 LMG917564 LWC917564 MFY917564 MPU917564 MZQ917564 NJM917564 NTI917564 ODE917564 ONA917564 OWW917564 PGS917564 PQO917564 QAK917564 QKG917564 QUC917564 RDY917564 RNU917564 RXQ917564 SHM917564 SRI917564 TBE917564 TLA917564 TUW917564 UES917564 UOO917564 UYK917564 VIG917564 VSC917564 WBY917564 WLU917564 WVQ917564 I983100 JE983100 TA983100 ACW983100 AMS983100 AWO983100 BGK983100 BQG983100 CAC983100 CJY983100 CTU983100 DDQ983100 DNM983100 DXI983100 EHE983100 ERA983100 FAW983100 FKS983100 FUO983100 GEK983100 GOG983100 GYC983100 HHY983100 HRU983100 IBQ983100 ILM983100 IVI983100 JFE983100 JPA983100 JYW983100 KIS983100 KSO983100 LCK983100 LMG983100 LWC983100 MFY983100 MPU983100 MZQ983100 NJM983100 NTI983100 ODE983100 ONA983100 OWW983100 PGS983100 PQO983100 QAK983100 QKG983100 QUC983100 RDY983100 RNU983100 RXQ983100 SHM983100 SRI983100 TBE983100 TLA983100 TUW983100 UES983100 UOO983100 UYK983100 VIG983100 VSC983100 WBY983100 WLU983100 WVQ983100">
      <formula1>0</formula1>
      <formula2>1</formula2>
    </dataValidation>
    <dataValidation type="whole" allowBlank="1" showInputMessage="1" showErrorMessage="1" errorTitle="国の施設" error="「１」or無記入としてください" promptTitle="「１」or無記入" prompt="国の設置する専用水道の場合は、１を入力してください。" sqref="E60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E65596 JA65596 SW65596 ACS65596 AMO65596 AWK65596 BGG65596 BQC65596 BZY65596 CJU65596 CTQ65596 DDM65596 DNI65596 DXE65596 EHA65596 EQW65596 FAS65596 FKO65596 FUK65596 GEG65596 GOC65596 GXY65596 HHU65596 HRQ65596 IBM65596 ILI65596 IVE65596 JFA65596 JOW65596 JYS65596 KIO65596 KSK65596 LCG65596 LMC65596 LVY65596 MFU65596 MPQ65596 MZM65596 NJI65596 NTE65596 ODA65596 OMW65596 OWS65596 PGO65596 PQK65596 QAG65596 QKC65596 QTY65596 RDU65596 RNQ65596 RXM65596 SHI65596 SRE65596 TBA65596 TKW65596 TUS65596 UEO65596 UOK65596 UYG65596 VIC65596 VRY65596 WBU65596 WLQ65596 WVM65596 E131132 JA131132 SW131132 ACS131132 AMO131132 AWK131132 BGG131132 BQC131132 BZY131132 CJU131132 CTQ131132 DDM131132 DNI131132 DXE131132 EHA131132 EQW131132 FAS131132 FKO131132 FUK131132 GEG131132 GOC131132 GXY131132 HHU131132 HRQ131132 IBM131132 ILI131132 IVE131132 JFA131132 JOW131132 JYS131132 KIO131132 KSK131132 LCG131132 LMC131132 LVY131132 MFU131132 MPQ131132 MZM131132 NJI131132 NTE131132 ODA131132 OMW131132 OWS131132 PGO131132 PQK131132 QAG131132 QKC131132 QTY131132 RDU131132 RNQ131132 RXM131132 SHI131132 SRE131132 TBA131132 TKW131132 TUS131132 UEO131132 UOK131132 UYG131132 VIC131132 VRY131132 WBU131132 WLQ131132 WVM131132 E196668 JA196668 SW196668 ACS196668 AMO196668 AWK196668 BGG196668 BQC196668 BZY196668 CJU196668 CTQ196668 DDM196668 DNI196668 DXE196668 EHA196668 EQW196668 FAS196668 FKO196668 FUK196668 GEG196668 GOC196668 GXY196668 HHU196668 HRQ196668 IBM196668 ILI196668 IVE196668 JFA196668 JOW196668 JYS196668 KIO196668 KSK196668 LCG196668 LMC196668 LVY196668 MFU196668 MPQ196668 MZM196668 NJI196668 NTE196668 ODA196668 OMW196668 OWS196668 PGO196668 PQK196668 QAG196668 QKC196668 QTY196668 RDU196668 RNQ196668 RXM196668 SHI196668 SRE196668 TBA196668 TKW196668 TUS196668 UEO196668 UOK196668 UYG196668 VIC196668 VRY196668 WBU196668 WLQ196668 WVM196668 E262204 JA262204 SW262204 ACS262204 AMO262204 AWK262204 BGG262204 BQC262204 BZY262204 CJU262204 CTQ262204 DDM262204 DNI262204 DXE262204 EHA262204 EQW262204 FAS262204 FKO262204 FUK262204 GEG262204 GOC262204 GXY262204 HHU262204 HRQ262204 IBM262204 ILI262204 IVE262204 JFA262204 JOW262204 JYS262204 KIO262204 KSK262204 LCG262204 LMC262204 LVY262204 MFU262204 MPQ262204 MZM262204 NJI262204 NTE262204 ODA262204 OMW262204 OWS262204 PGO262204 PQK262204 QAG262204 QKC262204 QTY262204 RDU262204 RNQ262204 RXM262204 SHI262204 SRE262204 TBA262204 TKW262204 TUS262204 UEO262204 UOK262204 UYG262204 VIC262204 VRY262204 WBU262204 WLQ262204 WVM262204 E327740 JA327740 SW327740 ACS327740 AMO327740 AWK327740 BGG327740 BQC327740 BZY327740 CJU327740 CTQ327740 DDM327740 DNI327740 DXE327740 EHA327740 EQW327740 FAS327740 FKO327740 FUK327740 GEG327740 GOC327740 GXY327740 HHU327740 HRQ327740 IBM327740 ILI327740 IVE327740 JFA327740 JOW327740 JYS327740 KIO327740 KSK327740 LCG327740 LMC327740 LVY327740 MFU327740 MPQ327740 MZM327740 NJI327740 NTE327740 ODA327740 OMW327740 OWS327740 PGO327740 PQK327740 QAG327740 QKC327740 QTY327740 RDU327740 RNQ327740 RXM327740 SHI327740 SRE327740 TBA327740 TKW327740 TUS327740 UEO327740 UOK327740 UYG327740 VIC327740 VRY327740 WBU327740 WLQ327740 WVM327740 E393276 JA393276 SW393276 ACS393276 AMO393276 AWK393276 BGG393276 BQC393276 BZY393276 CJU393276 CTQ393276 DDM393276 DNI393276 DXE393276 EHA393276 EQW393276 FAS393276 FKO393276 FUK393276 GEG393276 GOC393276 GXY393276 HHU393276 HRQ393276 IBM393276 ILI393276 IVE393276 JFA393276 JOW393276 JYS393276 KIO393276 KSK393276 LCG393276 LMC393276 LVY393276 MFU393276 MPQ393276 MZM393276 NJI393276 NTE393276 ODA393276 OMW393276 OWS393276 PGO393276 PQK393276 QAG393276 QKC393276 QTY393276 RDU393276 RNQ393276 RXM393276 SHI393276 SRE393276 TBA393276 TKW393276 TUS393276 UEO393276 UOK393276 UYG393276 VIC393276 VRY393276 WBU393276 WLQ393276 WVM393276 E458812 JA458812 SW458812 ACS458812 AMO458812 AWK458812 BGG458812 BQC458812 BZY458812 CJU458812 CTQ458812 DDM458812 DNI458812 DXE458812 EHA458812 EQW458812 FAS458812 FKO458812 FUK458812 GEG458812 GOC458812 GXY458812 HHU458812 HRQ458812 IBM458812 ILI458812 IVE458812 JFA458812 JOW458812 JYS458812 KIO458812 KSK458812 LCG458812 LMC458812 LVY458812 MFU458812 MPQ458812 MZM458812 NJI458812 NTE458812 ODA458812 OMW458812 OWS458812 PGO458812 PQK458812 QAG458812 QKC458812 QTY458812 RDU458812 RNQ458812 RXM458812 SHI458812 SRE458812 TBA458812 TKW458812 TUS458812 UEO458812 UOK458812 UYG458812 VIC458812 VRY458812 WBU458812 WLQ458812 WVM458812 E524348 JA524348 SW524348 ACS524348 AMO524348 AWK524348 BGG524348 BQC524348 BZY524348 CJU524348 CTQ524348 DDM524348 DNI524348 DXE524348 EHA524348 EQW524348 FAS524348 FKO524348 FUK524348 GEG524348 GOC524348 GXY524348 HHU524348 HRQ524348 IBM524348 ILI524348 IVE524348 JFA524348 JOW524348 JYS524348 KIO524348 KSK524348 LCG524348 LMC524348 LVY524348 MFU524348 MPQ524348 MZM524348 NJI524348 NTE524348 ODA524348 OMW524348 OWS524348 PGO524348 PQK524348 QAG524348 QKC524348 QTY524348 RDU524348 RNQ524348 RXM524348 SHI524348 SRE524348 TBA524348 TKW524348 TUS524348 UEO524348 UOK524348 UYG524348 VIC524348 VRY524348 WBU524348 WLQ524348 WVM524348 E589884 JA589884 SW589884 ACS589884 AMO589884 AWK589884 BGG589884 BQC589884 BZY589884 CJU589884 CTQ589884 DDM589884 DNI589884 DXE589884 EHA589884 EQW589884 FAS589884 FKO589884 FUK589884 GEG589884 GOC589884 GXY589884 HHU589884 HRQ589884 IBM589884 ILI589884 IVE589884 JFA589884 JOW589884 JYS589884 KIO589884 KSK589884 LCG589884 LMC589884 LVY589884 MFU589884 MPQ589884 MZM589884 NJI589884 NTE589884 ODA589884 OMW589884 OWS589884 PGO589884 PQK589884 QAG589884 QKC589884 QTY589884 RDU589884 RNQ589884 RXM589884 SHI589884 SRE589884 TBA589884 TKW589884 TUS589884 UEO589884 UOK589884 UYG589884 VIC589884 VRY589884 WBU589884 WLQ589884 WVM589884 E655420 JA655420 SW655420 ACS655420 AMO655420 AWK655420 BGG655420 BQC655420 BZY655420 CJU655420 CTQ655420 DDM655420 DNI655420 DXE655420 EHA655420 EQW655420 FAS655420 FKO655420 FUK655420 GEG655420 GOC655420 GXY655420 HHU655420 HRQ655420 IBM655420 ILI655420 IVE655420 JFA655420 JOW655420 JYS655420 KIO655420 KSK655420 LCG655420 LMC655420 LVY655420 MFU655420 MPQ655420 MZM655420 NJI655420 NTE655420 ODA655420 OMW655420 OWS655420 PGO655420 PQK655420 QAG655420 QKC655420 QTY655420 RDU655420 RNQ655420 RXM655420 SHI655420 SRE655420 TBA655420 TKW655420 TUS655420 UEO655420 UOK655420 UYG655420 VIC655420 VRY655420 WBU655420 WLQ655420 WVM655420 E720956 JA720956 SW720956 ACS720956 AMO720956 AWK720956 BGG720956 BQC720956 BZY720956 CJU720956 CTQ720956 DDM720956 DNI720956 DXE720956 EHA720956 EQW720956 FAS720956 FKO720956 FUK720956 GEG720956 GOC720956 GXY720956 HHU720956 HRQ720956 IBM720956 ILI720956 IVE720956 JFA720956 JOW720956 JYS720956 KIO720956 KSK720956 LCG720956 LMC720956 LVY720956 MFU720956 MPQ720956 MZM720956 NJI720956 NTE720956 ODA720956 OMW720956 OWS720956 PGO720956 PQK720956 QAG720956 QKC720956 QTY720956 RDU720956 RNQ720956 RXM720956 SHI720956 SRE720956 TBA720956 TKW720956 TUS720956 UEO720956 UOK720956 UYG720956 VIC720956 VRY720956 WBU720956 WLQ720956 WVM720956 E786492 JA786492 SW786492 ACS786492 AMO786492 AWK786492 BGG786492 BQC786492 BZY786492 CJU786492 CTQ786492 DDM786492 DNI786492 DXE786492 EHA786492 EQW786492 FAS786492 FKO786492 FUK786492 GEG786492 GOC786492 GXY786492 HHU786492 HRQ786492 IBM786492 ILI786492 IVE786492 JFA786492 JOW786492 JYS786492 KIO786492 KSK786492 LCG786492 LMC786492 LVY786492 MFU786492 MPQ786492 MZM786492 NJI786492 NTE786492 ODA786492 OMW786492 OWS786492 PGO786492 PQK786492 QAG786492 QKC786492 QTY786492 RDU786492 RNQ786492 RXM786492 SHI786492 SRE786492 TBA786492 TKW786492 TUS786492 UEO786492 UOK786492 UYG786492 VIC786492 VRY786492 WBU786492 WLQ786492 WVM786492 E852028 JA852028 SW852028 ACS852028 AMO852028 AWK852028 BGG852028 BQC852028 BZY852028 CJU852028 CTQ852028 DDM852028 DNI852028 DXE852028 EHA852028 EQW852028 FAS852028 FKO852028 FUK852028 GEG852028 GOC852028 GXY852028 HHU852028 HRQ852028 IBM852028 ILI852028 IVE852028 JFA852028 JOW852028 JYS852028 KIO852028 KSK852028 LCG852028 LMC852028 LVY852028 MFU852028 MPQ852028 MZM852028 NJI852028 NTE852028 ODA852028 OMW852028 OWS852028 PGO852028 PQK852028 QAG852028 QKC852028 QTY852028 RDU852028 RNQ852028 RXM852028 SHI852028 SRE852028 TBA852028 TKW852028 TUS852028 UEO852028 UOK852028 UYG852028 VIC852028 VRY852028 WBU852028 WLQ852028 WVM852028 E917564 JA917564 SW917564 ACS917564 AMO917564 AWK917564 BGG917564 BQC917564 BZY917564 CJU917564 CTQ917564 DDM917564 DNI917564 DXE917564 EHA917564 EQW917564 FAS917564 FKO917564 FUK917564 GEG917564 GOC917564 GXY917564 HHU917564 HRQ917564 IBM917564 ILI917564 IVE917564 JFA917564 JOW917564 JYS917564 KIO917564 KSK917564 LCG917564 LMC917564 LVY917564 MFU917564 MPQ917564 MZM917564 NJI917564 NTE917564 ODA917564 OMW917564 OWS917564 PGO917564 PQK917564 QAG917564 QKC917564 QTY917564 RDU917564 RNQ917564 RXM917564 SHI917564 SRE917564 TBA917564 TKW917564 TUS917564 UEO917564 UOK917564 UYG917564 VIC917564 VRY917564 WBU917564 WLQ917564 WVM917564 E983100 JA983100 SW983100 ACS983100 AMO983100 AWK983100 BGG983100 BQC983100 BZY983100 CJU983100 CTQ983100 DDM983100 DNI983100 DXE983100 EHA983100 EQW983100 FAS983100 FKO983100 FUK983100 GEG983100 GOC983100 GXY983100 HHU983100 HRQ983100 IBM983100 ILI983100 IVE983100 JFA983100 JOW983100 JYS983100 KIO983100 KSK983100 LCG983100 LMC983100 LVY983100 MFU983100 MPQ983100 MZM983100 NJI983100 NTE983100 ODA983100 OMW983100 OWS983100 PGO983100 PQK983100 QAG983100 QKC983100 QTY983100 RDU983100 RNQ983100 RXM983100 SHI983100 SRE983100 TBA983100 TKW983100 TUS983100 UEO983100 UOK983100 UYG983100 VIC983100 VRY983100 WBU983100 WLQ983100 WVM983100">
      <formula1>0</formula1>
      <formula2>1</formula2>
    </dataValidation>
    <dataValidation allowBlank="1" showInputMessage="1" showErrorMessage="1" promptTitle="設置者名" prompt="専用水道設置者名を入力してください。" sqref="C60 IY60 SU60 ACQ60 AMM60 AWI60 BGE60 BQA60 BZW60 CJS60 CTO60 DDK60 DNG60 DXC60 EGY60 EQU60 FAQ60 FKM60 FUI60 GEE60 GOA60 GXW60 HHS60 HRO60 IBK60 ILG60 IVC60 JEY60 JOU60 JYQ60 KIM60 KSI60 LCE60 LMA60 LVW60 MFS60 MPO60 MZK60 NJG60 NTC60 OCY60 OMU60 OWQ60 PGM60 PQI60 QAE60 QKA60 QTW60 RDS60 RNO60 RXK60 SHG60 SRC60 TAY60 TKU60 TUQ60 UEM60 UOI60 UYE60 VIA60 VRW60 WBS60 WLO60 WVK60 C65596 IY65596 SU65596 ACQ65596 AMM65596 AWI65596 BGE65596 BQA65596 BZW65596 CJS65596 CTO65596 DDK65596 DNG65596 DXC65596 EGY65596 EQU65596 FAQ65596 FKM65596 FUI65596 GEE65596 GOA65596 GXW65596 HHS65596 HRO65596 IBK65596 ILG65596 IVC65596 JEY65596 JOU65596 JYQ65596 KIM65596 KSI65596 LCE65596 LMA65596 LVW65596 MFS65596 MPO65596 MZK65596 NJG65596 NTC65596 OCY65596 OMU65596 OWQ65596 PGM65596 PQI65596 QAE65596 QKA65596 QTW65596 RDS65596 RNO65596 RXK65596 SHG65596 SRC65596 TAY65596 TKU65596 TUQ65596 UEM65596 UOI65596 UYE65596 VIA65596 VRW65596 WBS65596 WLO65596 WVK65596 C131132 IY131132 SU131132 ACQ131132 AMM131132 AWI131132 BGE131132 BQA131132 BZW131132 CJS131132 CTO131132 DDK131132 DNG131132 DXC131132 EGY131132 EQU131132 FAQ131132 FKM131132 FUI131132 GEE131132 GOA131132 GXW131132 HHS131132 HRO131132 IBK131132 ILG131132 IVC131132 JEY131132 JOU131132 JYQ131132 KIM131132 KSI131132 LCE131132 LMA131132 LVW131132 MFS131132 MPO131132 MZK131132 NJG131132 NTC131132 OCY131132 OMU131132 OWQ131132 PGM131132 PQI131132 QAE131132 QKA131132 QTW131132 RDS131132 RNO131132 RXK131132 SHG131132 SRC131132 TAY131132 TKU131132 TUQ131132 UEM131132 UOI131132 UYE131132 VIA131132 VRW131132 WBS131132 WLO131132 WVK131132 C196668 IY196668 SU196668 ACQ196668 AMM196668 AWI196668 BGE196668 BQA196668 BZW196668 CJS196668 CTO196668 DDK196668 DNG196668 DXC196668 EGY196668 EQU196668 FAQ196668 FKM196668 FUI196668 GEE196668 GOA196668 GXW196668 HHS196668 HRO196668 IBK196668 ILG196668 IVC196668 JEY196668 JOU196668 JYQ196668 KIM196668 KSI196668 LCE196668 LMA196668 LVW196668 MFS196668 MPO196668 MZK196668 NJG196668 NTC196668 OCY196668 OMU196668 OWQ196668 PGM196668 PQI196668 QAE196668 QKA196668 QTW196668 RDS196668 RNO196668 RXK196668 SHG196668 SRC196668 TAY196668 TKU196668 TUQ196668 UEM196668 UOI196668 UYE196668 VIA196668 VRW196668 WBS196668 WLO196668 WVK196668 C262204 IY262204 SU262204 ACQ262204 AMM262204 AWI262204 BGE262204 BQA262204 BZW262204 CJS262204 CTO262204 DDK262204 DNG262204 DXC262204 EGY262204 EQU262204 FAQ262204 FKM262204 FUI262204 GEE262204 GOA262204 GXW262204 HHS262204 HRO262204 IBK262204 ILG262204 IVC262204 JEY262204 JOU262204 JYQ262204 KIM262204 KSI262204 LCE262204 LMA262204 LVW262204 MFS262204 MPO262204 MZK262204 NJG262204 NTC262204 OCY262204 OMU262204 OWQ262204 PGM262204 PQI262204 QAE262204 QKA262204 QTW262204 RDS262204 RNO262204 RXK262204 SHG262204 SRC262204 TAY262204 TKU262204 TUQ262204 UEM262204 UOI262204 UYE262204 VIA262204 VRW262204 WBS262204 WLO262204 WVK262204 C327740 IY327740 SU327740 ACQ327740 AMM327740 AWI327740 BGE327740 BQA327740 BZW327740 CJS327740 CTO327740 DDK327740 DNG327740 DXC327740 EGY327740 EQU327740 FAQ327740 FKM327740 FUI327740 GEE327740 GOA327740 GXW327740 HHS327740 HRO327740 IBK327740 ILG327740 IVC327740 JEY327740 JOU327740 JYQ327740 KIM327740 KSI327740 LCE327740 LMA327740 LVW327740 MFS327740 MPO327740 MZK327740 NJG327740 NTC327740 OCY327740 OMU327740 OWQ327740 PGM327740 PQI327740 QAE327740 QKA327740 QTW327740 RDS327740 RNO327740 RXK327740 SHG327740 SRC327740 TAY327740 TKU327740 TUQ327740 UEM327740 UOI327740 UYE327740 VIA327740 VRW327740 WBS327740 WLO327740 WVK327740 C393276 IY393276 SU393276 ACQ393276 AMM393276 AWI393276 BGE393276 BQA393276 BZW393276 CJS393276 CTO393276 DDK393276 DNG393276 DXC393276 EGY393276 EQU393276 FAQ393276 FKM393276 FUI393276 GEE393276 GOA393276 GXW393276 HHS393276 HRO393276 IBK393276 ILG393276 IVC393276 JEY393276 JOU393276 JYQ393276 KIM393276 KSI393276 LCE393276 LMA393276 LVW393276 MFS393276 MPO393276 MZK393276 NJG393276 NTC393276 OCY393276 OMU393276 OWQ393276 PGM393276 PQI393276 QAE393276 QKA393276 QTW393276 RDS393276 RNO393276 RXK393276 SHG393276 SRC393276 TAY393276 TKU393276 TUQ393276 UEM393276 UOI393276 UYE393276 VIA393276 VRW393276 WBS393276 WLO393276 WVK393276 C458812 IY458812 SU458812 ACQ458812 AMM458812 AWI458812 BGE458812 BQA458812 BZW458812 CJS458812 CTO458812 DDK458812 DNG458812 DXC458812 EGY458812 EQU458812 FAQ458812 FKM458812 FUI458812 GEE458812 GOA458812 GXW458812 HHS458812 HRO458812 IBK458812 ILG458812 IVC458812 JEY458812 JOU458812 JYQ458812 KIM458812 KSI458812 LCE458812 LMA458812 LVW458812 MFS458812 MPO458812 MZK458812 NJG458812 NTC458812 OCY458812 OMU458812 OWQ458812 PGM458812 PQI458812 QAE458812 QKA458812 QTW458812 RDS458812 RNO458812 RXK458812 SHG458812 SRC458812 TAY458812 TKU458812 TUQ458812 UEM458812 UOI458812 UYE458812 VIA458812 VRW458812 WBS458812 WLO458812 WVK458812 C524348 IY524348 SU524348 ACQ524348 AMM524348 AWI524348 BGE524348 BQA524348 BZW524348 CJS524348 CTO524348 DDK524348 DNG524348 DXC524348 EGY524348 EQU524348 FAQ524348 FKM524348 FUI524348 GEE524348 GOA524348 GXW524348 HHS524348 HRO524348 IBK524348 ILG524348 IVC524348 JEY524348 JOU524348 JYQ524348 KIM524348 KSI524348 LCE524348 LMA524348 LVW524348 MFS524348 MPO524348 MZK524348 NJG524348 NTC524348 OCY524348 OMU524348 OWQ524348 PGM524348 PQI524348 QAE524348 QKA524348 QTW524348 RDS524348 RNO524348 RXK524348 SHG524348 SRC524348 TAY524348 TKU524348 TUQ524348 UEM524348 UOI524348 UYE524348 VIA524348 VRW524348 WBS524348 WLO524348 WVK524348 C589884 IY589884 SU589884 ACQ589884 AMM589884 AWI589884 BGE589884 BQA589884 BZW589884 CJS589884 CTO589884 DDK589884 DNG589884 DXC589884 EGY589884 EQU589884 FAQ589884 FKM589884 FUI589884 GEE589884 GOA589884 GXW589884 HHS589884 HRO589884 IBK589884 ILG589884 IVC589884 JEY589884 JOU589884 JYQ589884 KIM589884 KSI589884 LCE589884 LMA589884 LVW589884 MFS589884 MPO589884 MZK589884 NJG589884 NTC589884 OCY589884 OMU589884 OWQ589884 PGM589884 PQI589884 QAE589884 QKA589884 QTW589884 RDS589884 RNO589884 RXK589884 SHG589884 SRC589884 TAY589884 TKU589884 TUQ589884 UEM589884 UOI589884 UYE589884 VIA589884 VRW589884 WBS589884 WLO589884 WVK589884 C655420 IY655420 SU655420 ACQ655420 AMM655420 AWI655420 BGE655420 BQA655420 BZW655420 CJS655420 CTO655420 DDK655420 DNG655420 DXC655420 EGY655420 EQU655420 FAQ655420 FKM655420 FUI655420 GEE655420 GOA655420 GXW655420 HHS655420 HRO655420 IBK655420 ILG655420 IVC655420 JEY655420 JOU655420 JYQ655420 KIM655420 KSI655420 LCE655420 LMA655420 LVW655420 MFS655420 MPO655420 MZK655420 NJG655420 NTC655420 OCY655420 OMU655420 OWQ655420 PGM655420 PQI655420 QAE655420 QKA655420 QTW655420 RDS655420 RNO655420 RXK655420 SHG655420 SRC655420 TAY655420 TKU655420 TUQ655420 UEM655420 UOI655420 UYE655420 VIA655420 VRW655420 WBS655420 WLO655420 WVK655420 C720956 IY720956 SU720956 ACQ720956 AMM720956 AWI720956 BGE720956 BQA720956 BZW720956 CJS720956 CTO720956 DDK720956 DNG720956 DXC720956 EGY720956 EQU720956 FAQ720956 FKM720956 FUI720956 GEE720956 GOA720956 GXW720956 HHS720956 HRO720956 IBK720956 ILG720956 IVC720956 JEY720956 JOU720956 JYQ720956 KIM720956 KSI720956 LCE720956 LMA720956 LVW720956 MFS720956 MPO720956 MZK720956 NJG720956 NTC720956 OCY720956 OMU720956 OWQ720956 PGM720956 PQI720956 QAE720956 QKA720956 QTW720956 RDS720956 RNO720956 RXK720956 SHG720956 SRC720956 TAY720956 TKU720956 TUQ720956 UEM720956 UOI720956 UYE720956 VIA720956 VRW720956 WBS720956 WLO720956 WVK720956 C786492 IY786492 SU786492 ACQ786492 AMM786492 AWI786492 BGE786492 BQA786492 BZW786492 CJS786492 CTO786492 DDK786492 DNG786492 DXC786492 EGY786492 EQU786492 FAQ786492 FKM786492 FUI786492 GEE786492 GOA786492 GXW786492 HHS786492 HRO786492 IBK786492 ILG786492 IVC786492 JEY786492 JOU786492 JYQ786492 KIM786492 KSI786492 LCE786492 LMA786492 LVW786492 MFS786492 MPO786492 MZK786492 NJG786492 NTC786492 OCY786492 OMU786492 OWQ786492 PGM786492 PQI786492 QAE786492 QKA786492 QTW786492 RDS786492 RNO786492 RXK786492 SHG786492 SRC786492 TAY786492 TKU786492 TUQ786492 UEM786492 UOI786492 UYE786492 VIA786492 VRW786492 WBS786492 WLO786492 WVK786492 C852028 IY852028 SU852028 ACQ852028 AMM852028 AWI852028 BGE852028 BQA852028 BZW852028 CJS852028 CTO852028 DDK852028 DNG852028 DXC852028 EGY852028 EQU852028 FAQ852028 FKM852028 FUI852028 GEE852028 GOA852028 GXW852028 HHS852028 HRO852028 IBK852028 ILG852028 IVC852028 JEY852028 JOU852028 JYQ852028 KIM852028 KSI852028 LCE852028 LMA852028 LVW852028 MFS852028 MPO852028 MZK852028 NJG852028 NTC852028 OCY852028 OMU852028 OWQ852028 PGM852028 PQI852028 QAE852028 QKA852028 QTW852028 RDS852028 RNO852028 RXK852028 SHG852028 SRC852028 TAY852028 TKU852028 TUQ852028 UEM852028 UOI852028 UYE852028 VIA852028 VRW852028 WBS852028 WLO852028 WVK852028 C917564 IY917564 SU917564 ACQ917564 AMM917564 AWI917564 BGE917564 BQA917564 BZW917564 CJS917564 CTO917564 DDK917564 DNG917564 DXC917564 EGY917564 EQU917564 FAQ917564 FKM917564 FUI917564 GEE917564 GOA917564 GXW917564 HHS917564 HRO917564 IBK917564 ILG917564 IVC917564 JEY917564 JOU917564 JYQ917564 KIM917564 KSI917564 LCE917564 LMA917564 LVW917564 MFS917564 MPO917564 MZK917564 NJG917564 NTC917564 OCY917564 OMU917564 OWQ917564 PGM917564 PQI917564 QAE917564 QKA917564 QTW917564 RDS917564 RNO917564 RXK917564 SHG917564 SRC917564 TAY917564 TKU917564 TUQ917564 UEM917564 UOI917564 UYE917564 VIA917564 VRW917564 WBS917564 WLO917564 WVK917564 C983100 IY983100 SU983100 ACQ983100 AMM983100 AWI983100 BGE983100 BQA983100 BZW983100 CJS983100 CTO983100 DDK983100 DNG983100 DXC983100 EGY983100 EQU983100 FAQ983100 FKM983100 FUI983100 GEE983100 GOA983100 GXW983100 HHS983100 HRO983100 IBK983100 ILG983100 IVC983100 JEY983100 JOU983100 JYQ983100 KIM983100 KSI983100 LCE983100 LMA983100 LVW983100 MFS983100 MPO983100 MZK983100 NJG983100 NTC983100 OCY983100 OMU983100 OWQ983100 PGM983100 PQI983100 QAE983100 QKA983100 QTW983100 RDS983100 RNO983100 RXK983100 SHG983100 SRC983100 TAY983100 TKU983100 TUQ983100 UEM983100 UOI983100 UYE983100 VIA983100 VRW983100 WBS983100 WLO983100 WVK983100"/>
    <dataValidation type="decimal" operator="greaterThan" allowBlank="1" showInputMessage="1" showErrorMessage="1" errorTitle="職員数" error="数値を入力してください" promptTitle="職員数" prompt="当該専用水道施設の管理業務に専従する職員数" sqref="N3:N100 JJ3:JJ100 TF3:TF100 ADB3:ADB100 AMX3:AMX100 AWT3:AWT100 BGP3:BGP100 BQL3:BQL100 CAH3:CAH100 CKD3:CKD100 CTZ3:CTZ100 DDV3:DDV100 DNR3:DNR100 DXN3:DXN100 EHJ3:EHJ100 ERF3:ERF100 FBB3:FBB100 FKX3:FKX100 FUT3:FUT100 GEP3:GEP100 GOL3:GOL100 GYH3:GYH100 HID3:HID100 HRZ3:HRZ100 IBV3:IBV100 ILR3:ILR100 IVN3:IVN100 JFJ3:JFJ100 JPF3:JPF100 JZB3:JZB100 KIX3:KIX100 KST3:KST100 LCP3:LCP100 LML3:LML100 LWH3:LWH100 MGD3:MGD100 MPZ3:MPZ100 MZV3:MZV100 NJR3:NJR100 NTN3:NTN100 ODJ3:ODJ100 ONF3:ONF100 OXB3:OXB100 PGX3:PGX100 PQT3:PQT100 QAP3:QAP100 QKL3:QKL100 QUH3:QUH100 RED3:RED100 RNZ3:RNZ100 RXV3:RXV100 SHR3:SHR100 SRN3:SRN100 TBJ3:TBJ100 TLF3:TLF100 TVB3:TVB100 UEX3:UEX100 UOT3:UOT100 UYP3:UYP100 VIL3:VIL100 VSH3:VSH100 WCD3:WCD100 WLZ3:WLZ100 WVV3:WVV100 N65539:N65636 JJ65539:JJ65636 TF65539:TF65636 ADB65539:ADB65636 AMX65539:AMX65636 AWT65539:AWT65636 BGP65539:BGP65636 BQL65539:BQL65636 CAH65539:CAH65636 CKD65539:CKD65636 CTZ65539:CTZ65636 DDV65539:DDV65636 DNR65539:DNR65636 DXN65539:DXN65636 EHJ65539:EHJ65636 ERF65539:ERF65636 FBB65539:FBB65636 FKX65539:FKX65636 FUT65539:FUT65636 GEP65539:GEP65636 GOL65539:GOL65636 GYH65539:GYH65636 HID65539:HID65636 HRZ65539:HRZ65636 IBV65539:IBV65636 ILR65539:ILR65636 IVN65539:IVN65636 JFJ65539:JFJ65636 JPF65539:JPF65636 JZB65539:JZB65636 KIX65539:KIX65636 KST65539:KST65636 LCP65539:LCP65636 LML65539:LML65636 LWH65539:LWH65636 MGD65539:MGD65636 MPZ65539:MPZ65636 MZV65539:MZV65636 NJR65539:NJR65636 NTN65539:NTN65636 ODJ65539:ODJ65636 ONF65539:ONF65636 OXB65539:OXB65636 PGX65539:PGX65636 PQT65539:PQT65636 QAP65539:QAP65636 QKL65539:QKL65636 QUH65539:QUH65636 RED65539:RED65636 RNZ65539:RNZ65636 RXV65539:RXV65636 SHR65539:SHR65636 SRN65539:SRN65636 TBJ65539:TBJ65636 TLF65539:TLF65636 TVB65539:TVB65636 UEX65539:UEX65636 UOT65539:UOT65636 UYP65539:UYP65636 VIL65539:VIL65636 VSH65539:VSH65636 WCD65539:WCD65636 WLZ65539:WLZ65636 WVV65539:WVV65636 N131075:N131172 JJ131075:JJ131172 TF131075:TF131172 ADB131075:ADB131172 AMX131075:AMX131172 AWT131075:AWT131172 BGP131075:BGP131172 BQL131075:BQL131172 CAH131075:CAH131172 CKD131075:CKD131172 CTZ131075:CTZ131172 DDV131075:DDV131172 DNR131075:DNR131172 DXN131075:DXN131172 EHJ131075:EHJ131172 ERF131075:ERF131172 FBB131075:FBB131172 FKX131075:FKX131172 FUT131075:FUT131172 GEP131075:GEP131172 GOL131075:GOL131172 GYH131075:GYH131172 HID131075:HID131172 HRZ131075:HRZ131172 IBV131075:IBV131172 ILR131075:ILR131172 IVN131075:IVN131172 JFJ131075:JFJ131172 JPF131075:JPF131172 JZB131075:JZB131172 KIX131075:KIX131172 KST131075:KST131172 LCP131075:LCP131172 LML131075:LML131172 LWH131075:LWH131172 MGD131075:MGD131172 MPZ131075:MPZ131172 MZV131075:MZV131172 NJR131075:NJR131172 NTN131075:NTN131172 ODJ131075:ODJ131172 ONF131075:ONF131172 OXB131075:OXB131172 PGX131075:PGX131172 PQT131075:PQT131172 QAP131075:QAP131172 QKL131075:QKL131172 QUH131075:QUH131172 RED131075:RED131172 RNZ131075:RNZ131172 RXV131075:RXV131172 SHR131075:SHR131172 SRN131075:SRN131172 TBJ131075:TBJ131172 TLF131075:TLF131172 TVB131075:TVB131172 UEX131075:UEX131172 UOT131075:UOT131172 UYP131075:UYP131172 VIL131075:VIL131172 VSH131075:VSH131172 WCD131075:WCD131172 WLZ131075:WLZ131172 WVV131075:WVV131172 N196611:N196708 JJ196611:JJ196708 TF196611:TF196708 ADB196611:ADB196708 AMX196611:AMX196708 AWT196611:AWT196708 BGP196611:BGP196708 BQL196611:BQL196708 CAH196611:CAH196708 CKD196611:CKD196708 CTZ196611:CTZ196708 DDV196611:DDV196708 DNR196611:DNR196708 DXN196611:DXN196708 EHJ196611:EHJ196708 ERF196611:ERF196708 FBB196611:FBB196708 FKX196611:FKX196708 FUT196611:FUT196708 GEP196611:GEP196708 GOL196611:GOL196708 GYH196611:GYH196708 HID196611:HID196708 HRZ196611:HRZ196708 IBV196611:IBV196708 ILR196611:ILR196708 IVN196611:IVN196708 JFJ196611:JFJ196708 JPF196611:JPF196708 JZB196611:JZB196708 KIX196611:KIX196708 KST196611:KST196708 LCP196611:LCP196708 LML196611:LML196708 LWH196611:LWH196708 MGD196611:MGD196708 MPZ196611:MPZ196708 MZV196611:MZV196708 NJR196611:NJR196708 NTN196611:NTN196708 ODJ196611:ODJ196708 ONF196611:ONF196708 OXB196611:OXB196708 PGX196611:PGX196708 PQT196611:PQT196708 QAP196611:QAP196708 QKL196611:QKL196708 QUH196611:QUH196708 RED196611:RED196708 RNZ196611:RNZ196708 RXV196611:RXV196708 SHR196611:SHR196708 SRN196611:SRN196708 TBJ196611:TBJ196708 TLF196611:TLF196708 TVB196611:TVB196708 UEX196611:UEX196708 UOT196611:UOT196708 UYP196611:UYP196708 VIL196611:VIL196708 VSH196611:VSH196708 WCD196611:WCD196708 WLZ196611:WLZ196708 WVV196611:WVV196708 N262147:N262244 JJ262147:JJ262244 TF262147:TF262244 ADB262147:ADB262244 AMX262147:AMX262244 AWT262147:AWT262244 BGP262147:BGP262244 BQL262147:BQL262244 CAH262147:CAH262244 CKD262147:CKD262244 CTZ262147:CTZ262244 DDV262147:DDV262244 DNR262147:DNR262244 DXN262147:DXN262244 EHJ262147:EHJ262244 ERF262147:ERF262244 FBB262147:FBB262244 FKX262147:FKX262244 FUT262147:FUT262244 GEP262147:GEP262244 GOL262147:GOL262244 GYH262147:GYH262244 HID262147:HID262244 HRZ262147:HRZ262244 IBV262147:IBV262244 ILR262147:ILR262244 IVN262147:IVN262244 JFJ262147:JFJ262244 JPF262147:JPF262244 JZB262147:JZB262244 KIX262147:KIX262244 KST262147:KST262244 LCP262147:LCP262244 LML262147:LML262244 LWH262147:LWH262244 MGD262147:MGD262244 MPZ262147:MPZ262244 MZV262147:MZV262244 NJR262147:NJR262244 NTN262147:NTN262244 ODJ262147:ODJ262244 ONF262147:ONF262244 OXB262147:OXB262244 PGX262147:PGX262244 PQT262147:PQT262244 QAP262147:QAP262244 QKL262147:QKL262244 QUH262147:QUH262244 RED262147:RED262244 RNZ262147:RNZ262244 RXV262147:RXV262244 SHR262147:SHR262244 SRN262147:SRN262244 TBJ262147:TBJ262244 TLF262147:TLF262244 TVB262147:TVB262244 UEX262147:UEX262244 UOT262147:UOT262244 UYP262147:UYP262244 VIL262147:VIL262244 VSH262147:VSH262244 WCD262147:WCD262244 WLZ262147:WLZ262244 WVV262147:WVV262244 N327683:N327780 JJ327683:JJ327780 TF327683:TF327780 ADB327683:ADB327780 AMX327683:AMX327780 AWT327683:AWT327780 BGP327683:BGP327780 BQL327683:BQL327780 CAH327683:CAH327780 CKD327683:CKD327780 CTZ327683:CTZ327780 DDV327683:DDV327780 DNR327683:DNR327780 DXN327683:DXN327780 EHJ327683:EHJ327780 ERF327683:ERF327780 FBB327683:FBB327780 FKX327683:FKX327780 FUT327683:FUT327780 GEP327683:GEP327780 GOL327683:GOL327780 GYH327683:GYH327780 HID327683:HID327780 HRZ327683:HRZ327780 IBV327683:IBV327780 ILR327683:ILR327780 IVN327683:IVN327780 JFJ327683:JFJ327780 JPF327683:JPF327780 JZB327683:JZB327780 KIX327683:KIX327780 KST327683:KST327780 LCP327683:LCP327780 LML327683:LML327780 LWH327683:LWH327780 MGD327683:MGD327780 MPZ327683:MPZ327780 MZV327683:MZV327780 NJR327683:NJR327780 NTN327683:NTN327780 ODJ327683:ODJ327780 ONF327683:ONF327780 OXB327683:OXB327780 PGX327683:PGX327780 PQT327683:PQT327780 QAP327683:QAP327780 QKL327683:QKL327780 QUH327683:QUH327780 RED327683:RED327780 RNZ327683:RNZ327780 RXV327683:RXV327780 SHR327683:SHR327780 SRN327683:SRN327780 TBJ327683:TBJ327780 TLF327683:TLF327780 TVB327683:TVB327780 UEX327683:UEX327780 UOT327683:UOT327780 UYP327683:UYP327780 VIL327683:VIL327780 VSH327683:VSH327780 WCD327683:WCD327780 WLZ327683:WLZ327780 WVV327683:WVV327780 N393219:N393316 JJ393219:JJ393316 TF393219:TF393316 ADB393219:ADB393316 AMX393219:AMX393316 AWT393219:AWT393316 BGP393219:BGP393316 BQL393219:BQL393316 CAH393219:CAH393316 CKD393219:CKD393316 CTZ393219:CTZ393316 DDV393219:DDV393316 DNR393219:DNR393316 DXN393219:DXN393316 EHJ393219:EHJ393316 ERF393219:ERF393316 FBB393219:FBB393316 FKX393219:FKX393316 FUT393219:FUT393316 GEP393219:GEP393316 GOL393219:GOL393316 GYH393219:GYH393316 HID393219:HID393316 HRZ393219:HRZ393316 IBV393219:IBV393316 ILR393219:ILR393316 IVN393219:IVN393316 JFJ393219:JFJ393316 JPF393219:JPF393316 JZB393219:JZB393316 KIX393219:KIX393316 KST393219:KST393316 LCP393219:LCP393316 LML393219:LML393316 LWH393219:LWH393316 MGD393219:MGD393316 MPZ393219:MPZ393316 MZV393219:MZV393316 NJR393219:NJR393316 NTN393219:NTN393316 ODJ393219:ODJ393316 ONF393219:ONF393316 OXB393219:OXB393316 PGX393219:PGX393316 PQT393219:PQT393316 QAP393219:QAP393316 QKL393219:QKL393316 QUH393219:QUH393316 RED393219:RED393316 RNZ393219:RNZ393316 RXV393219:RXV393316 SHR393219:SHR393316 SRN393219:SRN393316 TBJ393219:TBJ393316 TLF393219:TLF393316 TVB393219:TVB393316 UEX393219:UEX393316 UOT393219:UOT393316 UYP393219:UYP393316 VIL393219:VIL393316 VSH393219:VSH393316 WCD393219:WCD393316 WLZ393219:WLZ393316 WVV393219:WVV393316 N458755:N458852 JJ458755:JJ458852 TF458755:TF458852 ADB458755:ADB458852 AMX458755:AMX458852 AWT458755:AWT458852 BGP458755:BGP458852 BQL458755:BQL458852 CAH458755:CAH458852 CKD458755:CKD458852 CTZ458755:CTZ458852 DDV458755:DDV458852 DNR458755:DNR458852 DXN458755:DXN458852 EHJ458755:EHJ458852 ERF458755:ERF458852 FBB458755:FBB458852 FKX458755:FKX458852 FUT458755:FUT458852 GEP458755:GEP458852 GOL458755:GOL458852 GYH458755:GYH458852 HID458755:HID458852 HRZ458755:HRZ458852 IBV458755:IBV458852 ILR458755:ILR458852 IVN458755:IVN458852 JFJ458755:JFJ458852 JPF458755:JPF458852 JZB458755:JZB458852 KIX458755:KIX458852 KST458755:KST458852 LCP458755:LCP458852 LML458755:LML458852 LWH458755:LWH458852 MGD458755:MGD458852 MPZ458755:MPZ458852 MZV458755:MZV458852 NJR458755:NJR458852 NTN458755:NTN458852 ODJ458755:ODJ458852 ONF458755:ONF458852 OXB458755:OXB458852 PGX458755:PGX458852 PQT458755:PQT458852 QAP458755:QAP458852 QKL458755:QKL458852 QUH458755:QUH458852 RED458755:RED458852 RNZ458755:RNZ458852 RXV458755:RXV458852 SHR458755:SHR458852 SRN458755:SRN458852 TBJ458755:TBJ458852 TLF458755:TLF458852 TVB458755:TVB458852 UEX458755:UEX458852 UOT458755:UOT458852 UYP458755:UYP458852 VIL458755:VIL458852 VSH458755:VSH458852 WCD458755:WCD458852 WLZ458755:WLZ458852 WVV458755:WVV458852 N524291:N524388 JJ524291:JJ524388 TF524291:TF524388 ADB524291:ADB524388 AMX524291:AMX524388 AWT524291:AWT524388 BGP524291:BGP524388 BQL524291:BQL524388 CAH524291:CAH524388 CKD524291:CKD524388 CTZ524291:CTZ524388 DDV524291:DDV524388 DNR524291:DNR524388 DXN524291:DXN524388 EHJ524291:EHJ524388 ERF524291:ERF524388 FBB524291:FBB524388 FKX524291:FKX524388 FUT524291:FUT524388 GEP524291:GEP524388 GOL524291:GOL524388 GYH524291:GYH524388 HID524291:HID524388 HRZ524291:HRZ524388 IBV524291:IBV524388 ILR524291:ILR524388 IVN524291:IVN524388 JFJ524291:JFJ524388 JPF524291:JPF524388 JZB524291:JZB524388 KIX524291:KIX524388 KST524291:KST524388 LCP524291:LCP524388 LML524291:LML524388 LWH524291:LWH524388 MGD524291:MGD524388 MPZ524291:MPZ524388 MZV524291:MZV524388 NJR524291:NJR524388 NTN524291:NTN524388 ODJ524291:ODJ524388 ONF524291:ONF524388 OXB524291:OXB524388 PGX524291:PGX524388 PQT524291:PQT524388 QAP524291:QAP524388 QKL524291:QKL524388 QUH524291:QUH524388 RED524291:RED524388 RNZ524291:RNZ524388 RXV524291:RXV524388 SHR524291:SHR524388 SRN524291:SRN524388 TBJ524291:TBJ524388 TLF524291:TLF524388 TVB524291:TVB524388 UEX524291:UEX524388 UOT524291:UOT524388 UYP524291:UYP524388 VIL524291:VIL524388 VSH524291:VSH524388 WCD524291:WCD524388 WLZ524291:WLZ524388 WVV524291:WVV524388 N589827:N589924 JJ589827:JJ589924 TF589827:TF589924 ADB589827:ADB589924 AMX589827:AMX589924 AWT589827:AWT589924 BGP589827:BGP589924 BQL589827:BQL589924 CAH589827:CAH589924 CKD589827:CKD589924 CTZ589827:CTZ589924 DDV589827:DDV589924 DNR589827:DNR589924 DXN589827:DXN589924 EHJ589827:EHJ589924 ERF589827:ERF589924 FBB589827:FBB589924 FKX589827:FKX589924 FUT589827:FUT589924 GEP589827:GEP589924 GOL589827:GOL589924 GYH589827:GYH589924 HID589827:HID589924 HRZ589827:HRZ589924 IBV589827:IBV589924 ILR589827:ILR589924 IVN589827:IVN589924 JFJ589827:JFJ589924 JPF589827:JPF589924 JZB589827:JZB589924 KIX589827:KIX589924 KST589827:KST589924 LCP589827:LCP589924 LML589827:LML589924 LWH589827:LWH589924 MGD589827:MGD589924 MPZ589827:MPZ589924 MZV589827:MZV589924 NJR589827:NJR589924 NTN589827:NTN589924 ODJ589827:ODJ589924 ONF589827:ONF589924 OXB589827:OXB589924 PGX589827:PGX589924 PQT589827:PQT589924 QAP589827:QAP589924 QKL589827:QKL589924 QUH589827:QUH589924 RED589827:RED589924 RNZ589827:RNZ589924 RXV589827:RXV589924 SHR589827:SHR589924 SRN589827:SRN589924 TBJ589827:TBJ589924 TLF589827:TLF589924 TVB589827:TVB589924 UEX589827:UEX589924 UOT589827:UOT589924 UYP589827:UYP589924 VIL589827:VIL589924 VSH589827:VSH589924 WCD589827:WCD589924 WLZ589827:WLZ589924 WVV589827:WVV589924 N655363:N655460 JJ655363:JJ655460 TF655363:TF655460 ADB655363:ADB655460 AMX655363:AMX655460 AWT655363:AWT655460 BGP655363:BGP655460 BQL655363:BQL655460 CAH655363:CAH655460 CKD655363:CKD655460 CTZ655363:CTZ655460 DDV655363:DDV655460 DNR655363:DNR655460 DXN655363:DXN655460 EHJ655363:EHJ655460 ERF655363:ERF655460 FBB655363:FBB655460 FKX655363:FKX655460 FUT655363:FUT655460 GEP655363:GEP655460 GOL655363:GOL655460 GYH655363:GYH655460 HID655363:HID655460 HRZ655363:HRZ655460 IBV655363:IBV655460 ILR655363:ILR655460 IVN655363:IVN655460 JFJ655363:JFJ655460 JPF655363:JPF655460 JZB655363:JZB655460 KIX655363:KIX655460 KST655363:KST655460 LCP655363:LCP655460 LML655363:LML655460 LWH655363:LWH655460 MGD655363:MGD655460 MPZ655363:MPZ655460 MZV655363:MZV655460 NJR655363:NJR655460 NTN655363:NTN655460 ODJ655363:ODJ655460 ONF655363:ONF655460 OXB655363:OXB655460 PGX655363:PGX655460 PQT655363:PQT655460 QAP655363:QAP655460 QKL655363:QKL655460 QUH655363:QUH655460 RED655363:RED655460 RNZ655363:RNZ655460 RXV655363:RXV655460 SHR655363:SHR655460 SRN655363:SRN655460 TBJ655363:TBJ655460 TLF655363:TLF655460 TVB655363:TVB655460 UEX655363:UEX655460 UOT655363:UOT655460 UYP655363:UYP655460 VIL655363:VIL655460 VSH655363:VSH655460 WCD655363:WCD655460 WLZ655363:WLZ655460 WVV655363:WVV655460 N720899:N720996 JJ720899:JJ720996 TF720899:TF720996 ADB720899:ADB720996 AMX720899:AMX720996 AWT720899:AWT720996 BGP720899:BGP720996 BQL720899:BQL720996 CAH720899:CAH720996 CKD720899:CKD720996 CTZ720899:CTZ720996 DDV720899:DDV720996 DNR720899:DNR720996 DXN720899:DXN720996 EHJ720899:EHJ720996 ERF720899:ERF720996 FBB720899:FBB720996 FKX720899:FKX720996 FUT720899:FUT720996 GEP720899:GEP720996 GOL720899:GOL720996 GYH720899:GYH720996 HID720899:HID720996 HRZ720899:HRZ720996 IBV720899:IBV720996 ILR720899:ILR720996 IVN720899:IVN720996 JFJ720899:JFJ720996 JPF720899:JPF720996 JZB720899:JZB720996 KIX720899:KIX720996 KST720899:KST720996 LCP720899:LCP720996 LML720899:LML720996 LWH720899:LWH720996 MGD720899:MGD720996 MPZ720899:MPZ720996 MZV720899:MZV720996 NJR720899:NJR720996 NTN720899:NTN720996 ODJ720899:ODJ720996 ONF720899:ONF720996 OXB720899:OXB720996 PGX720899:PGX720996 PQT720899:PQT720996 QAP720899:QAP720996 QKL720899:QKL720996 QUH720899:QUH720996 RED720899:RED720996 RNZ720899:RNZ720996 RXV720899:RXV720996 SHR720899:SHR720996 SRN720899:SRN720996 TBJ720899:TBJ720996 TLF720899:TLF720996 TVB720899:TVB720996 UEX720899:UEX720996 UOT720899:UOT720996 UYP720899:UYP720996 VIL720899:VIL720996 VSH720899:VSH720996 WCD720899:WCD720996 WLZ720899:WLZ720996 WVV720899:WVV720996 N786435:N786532 JJ786435:JJ786532 TF786435:TF786532 ADB786435:ADB786532 AMX786435:AMX786532 AWT786435:AWT786532 BGP786435:BGP786532 BQL786435:BQL786532 CAH786435:CAH786532 CKD786435:CKD786532 CTZ786435:CTZ786532 DDV786435:DDV786532 DNR786435:DNR786532 DXN786435:DXN786532 EHJ786435:EHJ786532 ERF786435:ERF786532 FBB786435:FBB786532 FKX786435:FKX786532 FUT786435:FUT786532 GEP786435:GEP786532 GOL786435:GOL786532 GYH786435:GYH786532 HID786435:HID786532 HRZ786435:HRZ786532 IBV786435:IBV786532 ILR786435:ILR786532 IVN786435:IVN786532 JFJ786435:JFJ786532 JPF786435:JPF786532 JZB786435:JZB786532 KIX786435:KIX786532 KST786435:KST786532 LCP786435:LCP786532 LML786435:LML786532 LWH786435:LWH786532 MGD786435:MGD786532 MPZ786435:MPZ786532 MZV786435:MZV786532 NJR786435:NJR786532 NTN786435:NTN786532 ODJ786435:ODJ786532 ONF786435:ONF786532 OXB786435:OXB786532 PGX786435:PGX786532 PQT786435:PQT786532 QAP786435:QAP786532 QKL786435:QKL786532 QUH786435:QUH786532 RED786435:RED786532 RNZ786435:RNZ786532 RXV786435:RXV786532 SHR786435:SHR786532 SRN786435:SRN786532 TBJ786435:TBJ786532 TLF786435:TLF786532 TVB786435:TVB786532 UEX786435:UEX786532 UOT786435:UOT786532 UYP786435:UYP786532 VIL786435:VIL786532 VSH786435:VSH786532 WCD786435:WCD786532 WLZ786435:WLZ786532 WVV786435:WVV786532 N851971:N852068 JJ851971:JJ852068 TF851971:TF852068 ADB851971:ADB852068 AMX851971:AMX852068 AWT851971:AWT852068 BGP851971:BGP852068 BQL851971:BQL852068 CAH851971:CAH852068 CKD851971:CKD852068 CTZ851971:CTZ852068 DDV851971:DDV852068 DNR851971:DNR852068 DXN851971:DXN852068 EHJ851971:EHJ852068 ERF851971:ERF852068 FBB851971:FBB852068 FKX851971:FKX852068 FUT851971:FUT852068 GEP851971:GEP852068 GOL851971:GOL852068 GYH851971:GYH852068 HID851971:HID852068 HRZ851971:HRZ852068 IBV851971:IBV852068 ILR851971:ILR852068 IVN851971:IVN852068 JFJ851971:JFJ852068 JPF851971:JPF852068 JZB851971:JZB852068 KIX851971:KIX852068 KST851971:KST852068 LCP851971:LCP852068 LML851971:LML852068 LWH851971:LWH852068 MGD851971:MGD852068 MPZ851971:MPZ852068 MZV851971:MZV852068 NJR851971:NJR852068 NTN851971:NTN852068 ODJ851971:ODJ852068 ONF851971:ONF852068 OXB851971:OXB852068 PGX851971:PGX852068 PQT851971:PQT852068 QAP851971:QAP852068 QKL851971:QKL852068 QUH851971:QUH852068 RED851971:RED852068 RNZ851971:RNZ852068 RXV851971:RXV852068 SHR851971:SHR852068 SRN851971:SRN852068 TBJ851971:TBJ852068 TLF851971:TLF852068 TVB851971:TVB852068 UEX851971:UEX852068 UOT851971:UOT852068 UYP851971:UYP852068 VIL851971:VIL852068 VSH851971:VSH852068 WCD851971:WCD852068 WLZ851971:WLZ852068 WVV851971:WVV852068 N917507:N917604 JJ917507:JJ917604 TF917507:TF917604 ADB917507:ADB917604 AMX917507:AMX917604 AWT917507:AWT917604 BGP917507:BGP917604 BQL917507:BQL917604 CAH917507:CAH917604 CKD917507:CKD917604 CTZ917507:CTZ917604 DDV917507:DDV917604 DNR917507:DNR917604 DXN917507:DXN917604 EHJ917507:EHJ917604 ERF917507:ERF917604 FBB917507:FBB917604 FKX917507:FKX917604 FUT917507:FUT917604 GEP917507:GEP917604 GOL917507:GOL917604 GYH917507:GYH917604 HID917507:HID917604 HRZ917507:HRZ917604 IBV917507:IBV917604 ILR917507:ILR917604 IVN917507:IVN917604 JFJ917507:JFJ917604 JPF917507:JPF917604 JZB917507:JZB917604 KIX917507:KIX917604 KST917507:KST917604 LCP917507:LCP917604 LML917507:LML917604 LWH917507:LWH917604 MGD917507:MGD917604 MPZ917507:MPZ917604 MZV917507:MZV917604 NJR917507:NJR917604 NTN917507:NTN917604 ODJ917507:ODJ917604 ONF917507:ONF917604 OXB917507:OXB917604 PGX917507:PGX917604 PQT917507:PQT917604 QAP917507:QAP917604 QKL917507:QKL917604 QUH917507:QUH917604 RED917507:RED917604 RNZ917507:RNZ917604 RXV917507:RXV917604 SHR917507:SHR917604 SRN917507:SRN917604 TBJ917507:TBJ917604 TLF917507:TLF917604 TVB917507:TVB917604 UEX917507:UEX917604 UOT917507:UOT917604 UYP917507:UYP917604 VIL917507:VIL917604 VSH917507:VSH917604 WCD917507:WCD917604 WLZ917507:WLZ917604 WVV917507:WVV917604 N983043:N983140 JJ983043:JJ983140 TF983043:TF983140 ADB983043:ADB983140 AMX983043:AMX983140 AWT983043:AWT983140 BGP983043:BGP983140 BQL983043:BQL983140 CAH983043:CAH983140 CKD983043:CKD983140 CTZ983043:CTZ983140 DDV983043:DDV983140 DNR983043:DNR983140 DXN983043:DXN983140 EHJ983043:EHJ983140 ERF983043:ERF983140 FBB983043:FBB983140 FKX983043:FKX983140 FUT983043:FUT983140 GEP983043:GEP983140 GOL983043:GOL983140 GYH983043:GYH983140 HID983043:HID983140 HRZ983043:HRZ983140 IBV983043:IBV983140 ILR983043:ILR983140 IVN983043:IVN983140 JFJ983043:JFJ983140 JPF983043:JPF983140 JZB983043:JZB983140 KIX983043:KIX983140 KST983043:KST983140 LCP983043:LCP983140 LML983043:LML983140 LWH983043:LWH983140 MGD983043:MGD983140 MPZ983043:MPZ983140 MZV983043:MZV983140 NJR983043:NJR983140 NTN983043:NTN983140 ODJ983043:ODJ983140 ONF983043:ONF983140 OXB983043:OXB983140 PGX983043:PGX983140 PQT983043:PQT983140 QAP983043:QAP983140 QKL983043:QKL983140 QUH983043:QUH983140 RED983043:RED983140 RNZ983043:RNZ983140 RXV983043:RXV983140 SHR983043:SHR983140 SRN983043:SRN983140 TBJ983043:TBJ983140 TLF983043:TLF983140 TVB983043:TVB983140 UEX983043:UEX983140 UOT983043:UOT983140 UYP983043:UYP983140 VIL983043:VIL983140 VSH983043:VSH983140 WCD983043:WCD983140 WLZ983043:WLZ983140 WVV983043:WVV983140">
      <formula1>0.1</formula1>
    </dataValidation>
    <dataValidation type="date" operator="greaterThan" allowBlank="1" showInputMessage="1" showErrorMessage="1" errorTitle="年月日を入力" error="S□．□．□、H□．□．□で入力してください" promptTitle="Sxx.xx.xx、Hxx.xx.xxで入力" prompt="最新の確認年月日を入力" sqref="G3:G100 JC3:JC100 SY3:SY100 ACU3:ACU100 AMQ3:AMQ100 AWM3:AWM100 BGI3:BGI100 BQE3:BQE100 CAA3:CAA100 CJW3:CJW100 CTS3:CTS100 DDO3:DDO100 DNK3:DNK100 DXG3:DXG100 EHC3:EHC100 EQY3:EQY100 FAU3:FAU100 FKQ3:FKQ100 FUM3:FUM100 GEI3:GEI100 GOE3:GOE100 GYA3:GYA100 HHW3:HHW100 HRS3:HRS100 IBO3:IBO100 ILK3:ILK100 IVG3:IVG100 JFC3:JFC100 JOY3:JOY100 JYU3:JYU100 KIQ3:KIQ100 KSM3:KSM100 LCI3:LCI100 LME3:LME100 LWA3:LWA100 MFW3:MFW100 MPS3:MPS100 MZO3:MZO100 NJK3:NJK100 NTG3:NTG100 ODC3:ODC100 OMY3:OMY100 OWU3:OWU100 PGQ3:PGQ100 PQM3:PQM100 QAI3:QAI100 QKE3:QKE100 QUA3:QUA100 RDW3:RDW100 RNS3:RNS100 RXO3:RXO100 SHK3:SHK100 SRG3:SRG100 TBC3:TBC100 TKY3:TKY100 TUU3:TUU100 UEQ3:UEQ100 UOM3:UOM100 UYI3:UYI100 VIE3:VIE100 VSA3:VSA100 WBW3:WBW100 WLS3:WLS100 WVO3:WVO100 G65539:G65636 JC65539:JC65636 SY65539:SY65636 ACU65539:ACU65636 AMQ65539:AMQ65636 AWM65539:AWM65636 BGI65539:BGI65636 BQE65539:BQE65636 CAA65539:CAA65636 CJW65539:CJW65636 CTS65539:CTS65636 DDO65539:DDO65636 DNK65539:DNK65636 DXG65539:DXG65636 EHC65539:EHC65636 EQY65539:EQY65636 FAU65539:FAU65636 FKQ65539:FKQ65636 FUM65539:FUM65636 GEI65539:GEI65636 GOE65539:GOE65636 GYA65539:GYA65636 HHW65539:HHW65636 HRS65539:HRS65636 IBO65539:IBO65636 ILK65539:ILK65636 IVG65539:IVG65636 JFC65539:JFC65636 JOY65539:JOY65636 JYU65539:JYU65636 KIQ65539:KIQ65636 KSM65539:KSM65636 LCI65539:LCI65636 LME65539:LME65636 LWA65539:LWA65636 MFW65539:MFW65636 MPS65539:MPS65636 MZO65539:MZO65636 NJK65539:NJK65636 NTG65539:NTG65636 ODC65539:ODC65636 OMY65539:OMY65636 OWU65539:OWU65636 PGQ65539:PGQ65636 PQM65539:PQM65636 QAI65539:QAI65636 QKE65539:QKE65636 QUA65539:QUA65636 RDW65539:RDW65636 RNS65539:RNS65636 RXO65539:RXO65636 SHK65539:SHK65636 SRG65539:SRG65636 TBC65539:TBC65636 TKY65539:TKY65636 TUU65539:TUU65636 UEQ65539:UEQ65636 UOM65539:UOM65636 UYI65539:UYI65636 VIE65539:VIE65636 VSA65539:VSA65636 WBW65539:WBW65636 WLS65539:WLS65636 WVO65539:WVO65636 G131075:G131172 JC131075:JC131172 SY131075:SY131172 ACU131075:ACU131172 AMQ131075:AMQ131172 AWM131075:AWM131172 BGI131075:BGI131172 BQE131075:BQE131172 CAA131075:CAA131172 CJW131075:CJW131172 CTS131075:CTS131172 DDO131075:DDO131172 DNK131075:DNK131172 DXG131075:DXG131172 EHC131075:EHC131172 EQY131075:EQY131172 FAU131075:FAU131172 FKQ131075:FKQ131172 FUM131075:FUM131172 GEI131075:GEI131172 GOE131075:GOE131172 GYA131075:GYA131172 HHW131075:HHW131172 HRS131075:HRS131172 IBO131075:IBO131172 ILK131075:ILK131172 IVG131075:IVG131172 JFC131075:JFC131172 JOY131075:JOY131172 JYU131075:JYU131172 KIQ131075:KIQ131172 KSM131075:KSM131172 LCI131075:LCI131172 LME131075:LME131172 LWA131075:LWA131172 MFW131075:MFW131172 MPS131075:MPS131172 MZO131075:MZO131172 NJK131075:NJK131172 NTG131075:NTG131172 ODC131075:ODC131172 OMY131075:OMY131172 OWU131075:OWU131172 PGQ131075:PGQ131172 PQM131075:PQM131172 QAI131075:QAI131172 QKE131075:QKE131172 QUA131075:QUA131172 RDW131075:RDW131172 RNS131075:RNS131172 RXO131075:RXO131172 SHK131075:SHK131172 SRG131075:SRG131172 TBC131075:TBC131172 TKY131075:TKY131172 TUU131075:TUU131172 UEQ131075:UEQ131172 UOM131075:UOM131172 UYI131075:UYI131172 VIE131075:VIE131172 VSA131075:VSA131172 WBW131075:WBW131172 WLS131075:WLS131172 WVO131075:WVO131172 G196611:G196708 JC196611:JC196708 SY196611:SY196708 ACU196611:ACU196708 AMQ196611:AMQ196708 AWM196611:AWM196708 BGI196611:BGI196708 BQE196611:BQE196708 CAA196611:CAA196708 CJW196611:CJW196708 CTS196611:CTS196708 DDO196611:DDO196708 DNK196611:DNK196708 DXG196611:DXG196708 EHC196611:EHC196708 EQY196611:EQY196708 FAU196611:FAU196708 FKQ196611:FKQ196708 FUM196611:FUM196708 GEI196611:GEI196708 GOE196611:GOE196708 GYA196611:GYA196708 HHW196611:HHW196708 HRS196611:HRS196708 IBO196611:IBO196708 ILK196611:ILK196708 IVG196611:IVG196708 JFC196611:JFC196708 JOY196611:JOY196708 JYU196611:JYU196708 KIQ196611:KIQ196708 KSM196611:KSM196708 LCI196611:LCI196708 LME196611:LME196708 LWA196611:LWA196708 MFW196611:MFW196708 MPS196611:MPS196708 MZO196611:MZO196708 NJK196611:NJK196708 NTG196611:NTG196708 ODC196611:ODC196708 OMY196611:OMY196708 OWU196611:OWU196708 PGQ196611:PGQ196708 PQM196611:PQM196708 QAI196611:QAI196708 QKE196611:QKE196708 QUA196611:QUA196708 RDW196611:RDW196708 RNS196611:RNS196708 RXO196611:RXO196708 SHK196611:SHK196708 SRG196611:SRG196708 TBC196611:TBC196708 TKY196611:TKY196708 TUU196611:TUU196708 UEQ196611:UEQ196708 UOM196611:UOM196708 UYI196611:UYI196708 VIE196611:VIE196708 VSA196611:VSA196708 WBW196611:WBW196708 WLS196611:WLS196708 WVO196611:WVO196708 G262147:G262244 JC262147:JC262244 SY262147:SY262244 ACU262147:ACU262244 AMQ262147:AMQ262244 AWM262147:AWM262244 BGI262147:BGI262244 BQE262147:BQE262244 CAA262147:CAA262244 CJW262147:CJW262244 CTS262147:CTS262244 DDO262147:DDO262244 DNK262147:DNK262244 DXG262147:DXG262244 EHC262147:EHC262244 EQY262147:EQY262244 FAU262147:FAU262244 FKQ262147:FKQ262244 FUM262147:FUM262244 GEI262147:GEI262244 GOE262147:GOE262244 GYA262147:GYA262244 HHW262147:HHW262244 HRS262147:HRS262244 IBO262147:IBO262244 ILK262147:ILK262244 IVG262147:IVG262244 JFC262147:JFC262244 JOY262147:JOY262244 JYU262147:JYU262244 KIQ262147:KIQ262244 KSM262147:KSM262244 LCI262147:LCI262244 LME262147:LME262244 LWA262147:LWA262244 MFW262147:MFW262244 MPS262147:MPS262244 MZO262147:MZO262244 NJK262147:NJK262244 NTG262147:NTG262244 ODC262147:ODC262244 OMY262147:OMY262244 OWU262147:OWU262244 PGQ262147:PGQ262244 PQM262147:PQM262244 QAI262147:QAI262244 QKE262147:QKE262244 QUA262147:QUA262244 RDW262147:RDW262244 RNS262147:RNS262244 RXO262147:RXO262244 SHK262147:SHK262244 SRG262147:SRG262244 TBC262147:TBC262244 TKY262147:TKY262244 TUU262147:TUU262244 UEQ262147:UEQ262244 UOM262147:UOM262244 UYI262147:UYI262244 VIE262147:VIE262244 VSA262147:VSA262244 WBW262147:WBW262244 WLS262147:WLS262244 WVO262147:WVO262244 G327683:G327780 JC327683:JC327780 SY327683:SY327780 ACU327683:ACU327780 AMQ327683:AMQ327780 AWM327683:AWM327780 BGI327683:BGI327780 BQE327683:BQE327780 CAA327683:CAA327780 CJW327683:CJW327780 CTS327683:CTS327780 DDO327683:DDO327780 DNK327683:DNK327780 DXG327683:DXG327780 EHC327683:EHC327780 EQY327683:EQY327780 FAU327683:FAU327780 FKQ327683:FKQ327780 FUM327683:FUM327780 GEI327683:GEI327780 GOE327683:GOE327780 GYA327683:GYA327780 HHW327683:HHW327780 HRS327683:HRS327780 IBO327683:IBO327780 ILK327683:ILK327780 IVG327683:IVG327780 JFC327683:JFC327780 JOY327683:JOY327780 JYU327683:JYU327780 KIQ327683:KIQ327780 KSM327683:KSM327780 LCI327683:LCI327780 LME327683:LME327780 LWA327683:LWA327780 MFW327683:MFW327780 MPS327683:MPS327780 MZO327683:MZO327780 NJK327683:NJK327780 NTG327683:NTG327780 ODC327683:ODC327780 OMY327683:OMY327780 OWU327683:OWU327780 PGQ327683:PGQ327780 PQM327683:PQM327780 QAI327683:QAI327780 QKE327683:QKE327780 QUA327683:QUA327780 RDW327683:RDW327780 RNS327683:RNS327780 RXO327683:RXO327780 SHK327683:SHK327780 SRG327683:SRG327780 TBC327683:TBC327780 TKY327683:TKY327780 TUU327683:TUU327780 UEQ327683:UEQ327780 UOM327683:UOM327780 UYI327683:UYI327780 VIE327683:VIE327780 VSA327683:VSA327780 WBW327683:WBW327780 WLS327683:WLS327780 WVO327683:WVO327780 G393219:G393316 JC393219:JC393316 SY393219:SY393316 ACU393219:ACU393316 AMQ393219:AMQ393316 AWM393219:AWM393316 BGI393219:BGI393316 BQE393219:BQE393316 CAA393219:CAA393316 CJW393219:CJW393316 CTS393219:CTS393316 DDO393219:DDO393316 DNK393219:DNK393316 DXG393219:DXG393316 EHC393219:EHC393316 EQY393219:EQY393316 FAU393219:FAU393316 FKQ393219:FKQ393316 FUM393219:FUM393316 GEI393219:GEI393316 GOE393219:GOE393316 GYA393219:GYA393316 HHW393219:HHW393316 HRS393219:HRS393316 IBO393219:IBO393316 ILK393219:ILK393316 IVG393219:IVG393316 JFC393219:JFC393316 JOY393219:JOY393316 JYU393219:JYU393316 KIQ393219:KIQ393316 KSM393219:KSM393316 LCI393219:LCI393316 LME393219:LME393316 LWA393219:LWA393316 MFW393219:MFW393316 MPS393219:MPS393316 MZO393219:MZO393316 NJK393219:NJK393316 NTG393219:NTG393316 ODC393219:ODC393316 OMY393219:OMY393316 OWU393219:OWU393316 PGQ393219:PGQ393316 PQM393219:PQM393316 QAI393219:QAI393316 QKE393219:QKE393316 QUA393219:QUA393316 RDW393219:RDW393316 RNS393219:RNS393316 RXO393219:RXO393316 SHK393219:SHK393316 SRG393219:SRG393316 TBC393219:TBC393316 TKY393219:TKY393316 TUU393219:TUU393316 UEQ393219:UEQ393316 UOM393219:UOM393316 UYI393219:UYI393316 VIE393219:VIE393316 VSA393219:VSA393316 WBW393219:WBW393316 WLS393219:WLS393316 WVO393219:WVO393316 G458755:G458852 JC458755:JC458852 SY458755:SY458852 ACU458755:ACU458852 AMQ458755:AMQ458852 AWM458755:AWM458852 BGI458755:BGI458852 BQE458755:BQE458852 CAA458755:CAA458852 CJW458755:CJW458852 CTS458755:CTS458852 DDO458755:DDO458852 DNK458755:DNK458852 DXG458755:DXG458852 EHC458755:EHC458852 EQY458755:EQY458852 FAU458755:FAU458852 FKQ458755:FKQ458852 FUM458755:FUM458852 GEI458755:GEI458852 GOE458755:GOE458852 GYA458755:GYA458852 HHW458755:HHW458852 HRS458755:HRS458852 IBO458755:IBO458852 ILK458755:ILK458852 IVG458755:IVG458852 JFC458755:JFC458852 JOY458755:JOY458852 JYU458755:JYU458852 KIQ458755:KIQ458852 KSM458755:KSM458852 LCI458755:LCI458852 LME458755:LME458852 LWA458755:LWA458852 MFW458755:MFW458852 MPS458755:MPS458852 MZO458755:MZO458852 NJK458755:NJK458852 NTG458755:NTG458852 ODC458755:ODC458852 OMY458755:OMY458852 OWU458755:OWU458852 PGQ458755:PGQ458852 PQM458755:PQM458852 QAI458755:QAI458852 QKE458755:QKE458852 QUA458755:QUA458852 RDW458755:RDW458852 RNS458755:RNS458852 RXO458755:RXO458852 SHK458755:SHK458852 SRG458755:SRG458852 TBC458755:TBC458852 TKY458755:TKY458852 TUU458755:TUU458852 UEQ458755:UEQ458852 UOM458755:UOM458852 UYI458755:UYI458852 VIE458755:VIE458852 VSA458755:VSA458852 WBW458755:WBW458852 WLS458755:WLS458852 WVO458755:WVO458852 G524291:G524388 JC524291:JC524388 SY524291:SY524388 ACU524291:ACU524388 AMQ524291:AMQ524388 AWM524291:AWM524388 BGI524291:BGI524388 BQE524291:BQE524388 CAA524291:CAA524388 CJW524291:CJW524388 CTS524291:CTS524388 DDO524291:DDO524388 DNK524291:DNK524388 DXG524291:DXG524388 EHC524291:EHC524388 EQY524291:EQY524388 FAU524291:FAU524388 FKQ524291:FKQ524388 FUM524291:FUM524388 GEI524291:GEI524388 GOE524291:GOE524388 GYA524291:GYA524388 HHW524291:HHW524388 HRS524291:HRS524388 IBO524291:IBO524388 ILK524291:ILK524388 IVG524291:IVG524388 JFC524291:JFC524388 JOY524291:JOY524388 JYU524291:JYU524388 KIQ524291:KIQ524388 KSM524291:KSM524388 LCI524291:LCI524388 LME524291:LME524388 LWA524291:LWA524388 MFW524291:MFW524388 MPS524291:MPS524388 MZO524291:MZO524388 NJK524291:NJK524388 NTG524291:NTG524388 ODC524291:ODC524388 OMY524291:OMY524388 OWU524291:OWU524388 PGQ524291:PGQ524388 PQM524291:PQM524388 QAI524291:QAI524388 QKE524291:QKE524388 QUA524291:QUA524388 RDW524291:RDW524388 RNS524291:RNS524388 RXO524291:RXO524388 SHK524291:SHK524388 SRG524291:SRG524388 TBC524291:TBC524388 TKY524291:TKY524388 TUU524291:TUU524388 UEQ524291:UEQ524388 UOM524291:UOM524388 UYI524291:UYI524388 VIE524291:VIE524388 VSA524291:VSA524388 WBW524291:WBW524388 WLS524291:WLS524388 WVO524291:WVO524388 G589827:G589924 JC589827:JC589924 SY589827:SY589924 ACU589827:ACU589924 AMQ589827:AMQ589924 AWM589827:AWM589924 BGI589827:BGI589924 BQE589827:BQE589924 CAA589827:CAA589924 CJW589827:CJW589924 CTS589827:CTS589924 DDO589827:DDO589924 DNK589827:DNK589924 DXG589827:DXG589924 EHC589827:EHC589924 EQY589827:EQY589924 FAU589827:FAU589924 FKQ589827:FKQ589924 FUM589827:FUM589924 GEI589827:GEI589924 GOE589827:GOE589924 GYA589827:GYA589924 HHW589827:HHW589924 HRS589827:HRS589924 IBO589827:IBO589924 ILK589827:ILK589924 IVG589827:IVG589924 JFC589827:JFC589924 JOY589827:JOY589924 JYU589827:JYU589924 KIQ589827:KIQ589924 KSM589827:KSM589924 LCI589827:LCI589924 LME589827:LME589924 LWA589827:LWA589924 MFW589827:MFW589924 MPS589827:MPS589924 MZO589827:MZO589924 NJK589827:NJK589924 NTG589827:NTG589924 ODC589827:ODC589924 OMY589827:OMY589924 OWU589827:OWU589924 PGQ589827:PGQ589924 PQM589827:PQM589924 QAI589827:QAI589924 QKE589827:QKE589924 QUA589827:QUA589924 RDW589827:RDW589924 RNS589827:RNS589924 RXO589827:RXO589924 SHK589827:SHK589924 SRG589827:SRG589924 TBC589827:TBC589924 TKY589827:TKY589924 TUU589827:TUU589924 UEQ589827:UEQ589924 UOM589827:UOM589924 UYI589827:UYI589924 VIE589827:VIE589924 VSA589827:VSA589924 WBW589827:WBW589924 WLS589827:WLS589924 WVO589827:WVO589924 G655363:G655460 JC655363:JC655460 SY655363:SY655460 ACU655363:ACU655460 AMQ655363:AMQ655460 AWM655363:AWM655460 BGI655363:BGI655460 BQE655363:BQE655460 CAA655363:CAA655460 CJW655363:CJW655460 CTS655363:CTS655460 DDO655363:DDO655460 DNK655363:DNK655460 DXG655363:DXG655460 EHC655363:EHC655460 EQY655363:EQY655460 FAU655363:FAU655460 FKQ655363:FKQ655460 FUM655363:FUM655460 GEI655363:GEI655460 GOE655363:GOE655460 GYA655363:GYA655460 HHW655363:HHW655460 HRS655363:HRS655460 IBO655363:IBO655460 ILK655363:ILK655460 IVG655363:IVG655460 JFC655363:JFC655460 JOY655363:JOY655460 JYU655363:JYU655460 KIQ655363:KIQ655460 KSM655363:KSM655460 LCI655363:LCI655460 LME655363:LME655460 LWA655363:LWA655460 MFW655363:MFW655460 MPS655363:MPS655460 MZO655363:MZO655460 NJK655363:NJK655460 NTG655363:NTG655460 ODC655363:ODC655460 OMY655363:OMY655460 OWU655363:OWU655460 PGQ655363:PGQ655460 PQM655363:PQM655460 QAI655363:QAI655460 QKE655363:QKE655460 QUA655363:QUA655460 RDW655363:RDW655460 RNS655363:RNS655460 RXO655363:RXO655460 SHK655363:SHK655460 SRG655363:SRG655460 TBC655363:TBC655460 TKY655363:TKY655460 TUU655363:TUU655460 UEQ655363:UEQ655460 UOM655363:UOM655460 UYI655363:UYI655460 VIE655363:VIE655460 VSA655363:VSA655460 WBW655363:WBW655460 WLS655363:WLS655460 WVO655363:WVO655460 G720899:G720996 JC720899:JC720996 SY720899:SY720996 ACU720899:ACU720996 AMQ720899:AMQ720996 AWM720899:AWM720996 BGI720899:BGI720996 BQE720899:BQE720996 CAA720899:CAA720996 CJW720899:CJW720996 CTS720899:CTS720996 DDO720899:DDO720996 DNK720899:DNK720996 DXG720899:DXG720996 EHC720899:EHC720996 EQY720899:EQY720996 FAU720899:FAU720996 FKQ720899:FKQ720996 FUM720899:FUM720996 GEI720899:GEI720996 GOE720899:GOE720996 GYA720899:GYA720996 HHW720899:HHW720996 HRS720899:HRS720996 IBO720899:IBO720996 ILK720899:ILK720996 IVG720899:IVG720996 JFC720899:JFC720996 JOY720899:JOY720996 JYU720899:JYU720996 KIQ720899:KIQ720996 KSM720899:KSM720996 LCI720899:LCI720996 LME720899:LME720996 LWA720899:LWA720996 MFW720899:MFW720996 MPS720899:MPS720996 MZO720899:MZO720996 NJK720899:NJK720996 NTG720899:NTG720996 ODC720899:ODC720996 OMY720899:OMY720996 OWU720899:OWU720996 PGQ720899:PGQ720996 PQM720899:PQM720996 QAI720899:QAI720996 QKE720899:QKE720996 QUA720899:QUA720996 RDW720899:RDW720996 RNS720899:RNS720996 RXO720899:RXO720996 SHK720899:SHK720996 SRG720899:SRG720996 TBC720899:TBC720996 TKY720899:TKY720996 TUU720899:TUU720996 UEQ720899:UEQ720996 UOM720899:UOM720996 UYI720899:UYI720996 VIE720899:VIE720996 VSA720899:VSA720996 WBW720899:WBW720996 WLS720899:WLS720996 WVO720899:WVO720996 G786435:G786532 JC786435:JC786532 SY786435:SY786532 ACU786435:ACU786532 AMQ786435:AMQ786532 AWM786435:AWM786532 BGI786435:BGI786532 BQE786435:BQE786532 CAA786435:CAA786532 CJW786435:CJW786532 CTS786435:CTS786532 DDO786435:DDO786532 DNK786435:DNK786532 DXG786435:DXG786532 EHC786435:EHC786532 EQY786435:EQY786532 FAU786435:FAU786532 FKQ786435:FKQ786532 FUM786435:FUM786532 GEI786435:GEI786532 GOE786435:GOE786532 GYA786435:GYA786532 HHW786435:HHW786532 HRS786435:HRS786532 IBO786435:IBO786532 ILK786435:ILK786532 IVG786435:IVG786532 JFC786435:JFC786532 JOY786435:JOY786532 JYU786435:JYU786532 KIQ786435:KIQ786532 KSM786435:KSM786532 LCI786435:LCI786532 LME786435:LME786532 LWA786435:LWA786532 MFW786435:MFW786532 MPS786435:MPS786532 MZO786435:MZO786532 NJK786435:NJK786532 NTG786435:NTG786532 ODC786435:ODC786532 OMY786435:OMY786532 OWU786435:OWU786532 PGQ786435:PGQ786532 PQM786435:PQM786532 QAI786435:QAI786532 QKE786435:QKE786532 QUA786435:QUA786532 RDW786435:RDW786532 RNS786435:RNS786532 RXO786435:RXO786532 SHK786435:SHK786532 SRG786435:SRG786532 TBC786435:TBC786532 TKY786435:TKY786532 TUU786435:TUU786532 UEQ786435:UEQ786532 UOM786435:UOM786532 UYI786435:UYI786532 VIE786435:VIE786532 VSA786435:VSA786532 WBW786435:WBW786532 WLS786435:WLS786532 WVO786435:WVO786532 G851971:G852068 JC851971:JC852068 SY851971:SY852068 ACU851971:ACU852068 AMQ851971:AMQ852068 AWM851971:AWM852068 BGI851971:BGI852068 BQE851971:BQE852068 CAA851971:CAA852068 CJW851971:CJW852068 CTS851971:CTS852068 DDO851971:DDO852068 DNK851971:DNK852068 DXG851971:DXG852068 EHC851971:EHC852068 EQY851971:EQY852068 FAU851971:FAU852068 FKQ851971:FKQ852068 FUM851971:FUM852068 GEI851971:GEI852068 GOE851971:GOE852068 GYA851971:GYA852068 HHW851971:HHW852068 HRS851971:HRS852068 IBO851971:IBO852068 ILK851971:ILK852068 IVG851971:IVG852068 JFC851971:JFC852068 JOY851971:JOY852068 JYU851971:JYU852068 KIQ851971:KIQ852068 KSM851971:KSM852068 LCI851971:LCI852068 LME851971:LME852068 LWA851971:LWA852068 MFW851971:MFW852068 MPS851971:MPS852068 MZO851971:MZO852068 NJK851971:NJK852068 NTG851971:NTG852068 ODC851971:ODC852068 OMY851971:OMY852068 OWU851971:OWU852068 PGQ851971:PGQ852068 PQM851971:PQM852068 QAI851971:QAI852068 QKE851971:QKE852068 QUA851971:QUA852068 RDW851971:RDW852068 RNS851971:RNS852068 RXO851971:RXO852068 SHK851971:SHK852068 SRG851971:SRG852068 TBC851971:TBC852068 TKY851971:TKY852068 TUU851971:TUU852068 UEQ851971:UEQ852068 UOM851971:UOM852068 UYI851971:UYI852068 VIE851971:VIE852068 VSA851971:VSA852068 WBW851971:WBW852068 WLS851971:WLS852068 WVO851971:WVO852068 G917507:G917604 JC917507:JC917604 SY917507:SY917604 ACU917507:ACU917604 AMQ917507:AMQ917604 AWM917507:AWM917604 BGI917507:BGI917604 BQE917507:BQE917604 CAA917507:CAA917604 CJW917507:CJW917604 CTS917507:CTS917604 DDO917507:DDO917604 DNK917507:DNK917604 DXG917507:DXG917604 EHC917507:EHC917604 EQY917507:EQY917604 FAU917507:FAU917604 FKQ917507:FKQ917604 FUM917507:FUM917604 GEI917507:GEI917604 GOE917507:GOE917604 GYA917507:GYA917604 HHW917507:HHW917604 HRS917507:HRS917604 IBO917507:IBO917604 ILK917507:ILK917604 IVG917507:IVG917604 JFC917507:JFC917604 JOY917507:JOY917604 JYU917507:JYU917604 KIQ917507:KIQ917604 KSM917507:KSM917604 LCI917507:LCI917604 LME917507:LME917604 LWA917507:LWA917604 MFW917507:MFW917604 MPS917507:MPS917604 MZO917507:MZO917604 NJK917507:NJK917604 NTG917507:NTG917604 ODC917507:ODC917604 OMY917507:OMY917604 OWU917507:OWU917604 PGQ917507:PGQ917604 PQM917507:PQM917604 QAI917507:QAI917604 QKE917507:QKE917604 QUA917507:QUA917604 RDW917507:RDW917604 RNS917507:RNS917604 RXO917507:RXO917604 SHK917507:SHK917604 SRG917507:SRG917604 TBC917507:TBC917604 TKY917507:TKY917604 TUU917507:TUU917604 UEQ917507:UEQ917604 UOM917507:UOM917604 UYI917507:UYI917604 VIE917507:VIE917604 VSA917507:VSA917604 WBW917507:WBW917604 WLS917507:WLS917604 WVO917507:WVO917604 G983043:G983140 JC983043:JC983140 SY983043:SY983140 ACU983043:ACU983140 AMQ983043:AMQ983140 AWM983043:AWM983140 BGI983043:BGI983140 BQE983043:BQE983140 CAA983043:CAA983140 CJW983043:CJW983140 CTS983043:CTS983140 DDO983043:DDO983140 DNK983043:DNK983140 DXG983043:DXG983140 EHC983043:EHC983140 EQY983043:EQY983140 FAU983043:FAU983140 FKQ983043:FKQ983140 FUM983043:FUM983140 GEI983043:GEI983140 GOE983043:GOE983140 GYA983043:GYA983140 HHW983043:HHW983140 HRS983043:HRS983140 IBO983043:IBO983140 ILK983043:ILK983140 IVG983043:IVG983140 JFC983043:JFC983140 JOY983043:JOY983140 JYU983043:JYU983140 KIQ983043:KIQ983140 KSM983043:KSM983140 LCI983043:LCI983140 LME983043:LME983140 LWA983043:LWA983140 MFW983043:MFW983140 MPS983043:MPS983140 MZO983043:MZO983140 NJK983043:NJK983140 NTG983043:NTG983140 ODC983043:ODC983140 OMY983043:OMY983140 OWU983043:OWU983140 PGQ983043:PGQ983140 PQM983043:PQM983140 QAI983043:QAI983140 QKE983043:QKE983140 QUA983043:QUA983140 RDW983043:RDW983140 RNS983043:RNS983140 RXO983043:RXO983140 SHK983043:SHK983140 SRG983043:SRG983140 TBC983043:TBC983140 TKY983043:TKY983140 TUU983043:TUU983140 UEQ983043:UEQ983140 UOM983043:UOM983140 UYI983043:UYI983140 VIE983043:VIE983140 VSA983043:VSA983140 WBW983043:WBW983140 WLS983043:WLS983140 WVO983043:WVO983140">
      <formula1>1</formula1>
    </dataValidation>
    <dataValidation allowBlank="1" showInputMessage="1" showErrorMessage="1" prompt="施設の所在地（住所）を入力してください。" sqref="F61:F100 JB61:JB100 SX61:SX100 ACT61:ACT100 AMP61:AMP100 AWL61:AWL100 BGH61:BGH100 BQD61:BQD100 BZZ61:BZZ100 CJV61:CJV100 CTR61:CTR100 DDN61:DDN100 DNJ61:DNJ100 DXF61:DXF100 EHB61:EHB100 EQX61:EQX100 FAT61:FAT100 FKP61:FKP100 FUL61:FUL100 GEH61:GEH100 GOD61:GOD100 GXZ61:GXZ100 HHV61:HHV100 HRR61:HRR100 IBN61:IBN100 ILJ61:ILJ100 IVF61:IVF100 JFB61:JFB100 JOX61:JOX100 JYT61:JYT100 KIP61:KIP100 KSL61:KSL100 LCH61:LCH100 LMD61:LMD100 LVZ61:LVZ100 MFV61:MFV100 MPR61:MPR100 MZN61:MZN100 NJJ61:NJJ100 NTF61:NTF100 ODB61:ODB100 OMX61:OMX100 OWT61:OWT100 PGP61:PGP100 PQL61:PQL100 QAH61:QAH100 QKD61:QKD100 QTZ61:QTZ100 RDV61:RDV100 RNR61:RNR100 RXN61:RXN100 SHJ61:SHJ100 SRF61:SRF100 TBB61:TBB100 TKX61:TKX100 TUT61:TUT100 UEP61:UEP100 UOL61:UOL100 UYH61:UYH100 VID61:VID100 VRZ61:VRZ100 WBV61:WBV100 WLR61:WLR100 WVN61:WVN100 F65597:F65636 JB65597:JB65636 SX65597:SX65636 ACT65597:ACT65636 AMP65597:AMP65636 AWL65597:AWL65636 BGH65597:BGH65636 BQD65597:BQD65636 BZZ65597:BZZ65636 CJV65597:CJV65636 CTR65597:CTR65636 DDN65597:DDN65636 DNJ65597:DNJ65636 DXF65597:DXF65636 EHB65597:EHB65636 EQX65597:EQX65636 FAT65597:FAT65636 FKP65597:FKP65636 FUL65597:FUL65636 GEH65597:GEH65636 GOD65597:GOD65636 GXZ65597:GXZ65636 HHV65597:HHV65636 HRR65597:HRR65636 IBN65597:IBN65636 ILJ65597:ILJ65636 IVF65597:IVF65636 JFB65597:JFB65636 JOX65597:JOX65636 JYT65597:JYT65636 KIP65597:KIP65636 KSL65597:KSL65636 LCH65597:LCH65636 LMD65597:LMD65636 LVZ65597:LVZ65636 MFV65597:MFV65636 MPR65597:MPR65636 MZN65597:MZN65636 NJJ65597:NJJ65636 NTF65597:NTF65636 ODB65597:ODB65636 OMX65597:OMX65636 OWT65597:OWT65636 PGP65597:PGP65636 PQL65597:PQL65636 QAH65597:QAH65636 QKD65597:QKD65636 QTZ65597:QTZ65636 RDV65597:RDV65636 RNR65597:RNR65636 RXN65597:RXN65636 SHJ65597:SHJ65636 SRF65597:SRF65636 TBB65597:TBB65636 TKX65597:TKX65636 TUT65597:TUT65636 UEP65597:UEP65636 UOL65597:UOL65636 UYH65597:UYH65636 VID65597:VID65636 VRZ65597:VRZ65636 WBV65597:WBV65636 WLR65597:WLR65636 WVN65597:WVN65636 F131133:F131172 JB131133:JB131172 SX131133:SX131172 ACT131133:ACT131172 AMP131133:AMP131172 AWL131133:AWL131172 BGH131133:BGH131172 BQD131133:BQD131172 BZZ131133:BZZ131172 CJV131133:CJV131172 CTR131133:CTR131172 DDN131133:DDN131172 DNJ131133:DNJ131172 DXF131133:DXF131172 EHB131133:EHB131172 EQX131133:EQX131172 FAT131133:FAT131172 FKP131133:FKP131172 FUL131133:FUL131172 GEH131133:GEH131172 GOD131133:GOD131172 GXZ131133:GXZ131172 HHV131133:HHV131172 HRR131133:HRR131172 IBN131133:IBN131172 ILJ131133:ILJ131172 IVF131133:IVF131172 JFB131133:JFB131172 JOX131133:JOX131172 JYT131133:JYT131172 KIP131133:KIP131172 KSL131133:KSL131172 LCH131133:LCH131172 LMD131133:LMD131172 LVZ131133:LVZ131172 MFV131133:MFV131172 MPR131133:MPR131172 MZN131133:MZN131172 NJJ131133:NJJ131172 NTF131133:NTF131172 ODB131133:ODB131172 OMX131133:OMX131172 OWT131133:OWT131172 PGP131133:PGP131172 PQL131133:PQL131172 QAH131133:QAH131172 QKD131133:QKD131172 QTZ131133:QTZ131172 RDV131133:RDV131172 RNR131133:RNR131172 RXN131133:RXN131172 SHJ131133:SHJ131172 SRF131133:SRF131172 TBB131133:TBB131172 TKX131133:TKX131172 TUT131133:TUT131172 UEP131133:UEP131172 UOL131133:UOL131172 UYH131133:UYH131172 VID131133:VID131172 VRZ131133:VRZ131172 WBV131133:WBV131172 WLR131133:WLR131172 WVN131133:WVN131172 F196669:F196708 JB196669:JB196708 SX196669:SX196708 ACT196669:ACT196708 AMP196669:AMP196708 AWL196669:AWL196708 BGH196669:BGH196708 BQD196669:BQD196708 BZZ196669:BZZ196708 CJV196669:CJV196708 CTR196669:CTR196708 DDN196669:DDN196708 DNJ196669:DNJ196708 DXF196669:DXF196708 EHB196669:EHB196708 EQX196669:EQX196708 FAT196669:FAT196708 FKP196669:FKP196708 FUL196669:FUL196708 GEH196669:GEH196708 GOD196669:GOD196708 GXZ196669:GXZ196708 HHV196669:HHV196708 HRR196669:HRR196708 IBN196669:IBN196708 ILJ196669:ILJ196708 IVF196669:IVF196708 JFB196669:JFB196708 JOX196669:JOX196708 JYT196669:JYT196708 KIP196669:KIP196708 KSL196669:KSL196708 LCH196669:LCH196708 LMD196669:LMD196708 LVZ196669:LVZ196708 MFV196669:MFV196708 MPR196669:MPR196708 MZN196669:MZN196708 NJJ196669:NJJ196708 NTF196669:NTF196708 ODB196669:ODB196708 OMX196669:OMX196708 OWT196669:OWT196708 PGP196669:PGP196708 PQL196669:PQL196708 QAH196669:QAH196708 QKD196669:QKD196708 QTZ196669:QTZ196708 RDV196669:RDV196708 RNR196669:RNR196708 RXN196669:RXN196708 SHJ196669:SHJ196708 SRF196669:SRF196708 TBB196669:TBB196708 TKX196669:TKX196708 TUT196669:TUT196708 UEP196669:UEP196708 UOL196669:UOL196708 UYH196669:UYH196708 VID196669:VID196708 VRZ196669:VRZ196708 WBV196669:WBV196708 WLR196669:WLR196708 WVN196669:WVN196708 F262205:F262244 JB262205:JB262244 SX262205:SX262244 ACT262205:ACT262244 AMP262205:AMP262244 AWL262205:AWL262244 BGH262205:BGH262244 BQD262205:BQD262244 BZZ262205:BZZ262244 CJV262205:CJV262244 CTR262205:CTR262244 DDN262205:DDN262244 DNJ262205:DNJ262244 DXF262205:DXF262244 EHB262205:EHB262244 EQX262205:EQX262244 FAT262205:FAT262244 FKP262205:FKP262244 FUL262205:FUL262244 GEH262205:GEH262244 GOD262205:GOD262244 GXZ262205:GXZ262244 HHV262205:HHV262244 HRR262205:HRR262244 IBN262205:IBN262244 ILJ262205:ILJ262244 IVF262205:IVF262244 JFB262205:JFB262244 JOX262205:JOX262244 JYT262205:JYT262244 KIP262205:KIP262244 KSL262205:KSL262244 LCH262205:LCH262244 LMD262205:LMD262244 LVZ262205:LVZ262244 MFV262205:MFV262244 MPR262205:MPR262244 MZN262205:MZN262244 NJJ262205:NJJ262244 NTF262205:NTF262244 ODB262205:ODB262244 OMX262205:OMX262244 OWT262205:OWT262244 PGP262205:PGP262244 PQL262205:PQL262244 QAH262205:QAH262244 QKD262205:QKD262244 QTZ262205:QTZ262244 RDV262205:RDV262244 RNR262205:RNR262244 RXN262205:RXN262244 SHJ262205:SHJ262244 SRF262205:SRF262244 TBB262205:TBB262244 TKX262205:TKX262244 TUT262205:TUT262244 UEP262205:UEP262244 UOL262205:UOL262244 UYH262205:UYH262244 VID262205:VID262244 VRZ262205:VRZ262244 WBV262205:WBV262244 WLR262205:WLR262244 WVN262205:WVN262244 F327741:F327780 JB327741:JB327780 SX327741:SX327780 ACT327741:ACT327780 AMP327741:AMP327780 AWL327741:AWL327780 BGH327741:BGH327780 BQD327741:BQD327780 BZZ327741:BZZ327780 CJV327741:CJV327780 CTR327741:CTR327780 DDN327741:DDN327780 DNJ327741:DNJ327780 DXF327741:DXF327780 EHB327741:EHB327780 EQX327741:EQX327780 FAT327741:FAT327780 FKP327741:FKP327780 FUL327741:FUL327780 GEH327741:GEH327780 GOD327741:GOD327780 GXZ327741:GXZ327780 HHV327741:HHV327780 HRR327741:HRR327780 IBN327741:IBN327780 ILJ327741:ILJ327780 IVF327741:IVF327780 JFB327741:JFB327780 JOX327741:JOX327780 JYT327741:JYT327780 KIP327741:KIP327780 KSL327741:KSL327780 LCH327741:LCH327780 LMD327741:LMD327780 LVZ327741:LVZ327780 MFV327741:MFV327780 MPR327741:MPR327780 MZN327741:MZN327780 NJJ327741:NJJ327780 NTF327741:NTF327780 ODB327741:ODB327780 OMX327741:OMX327780 OWT327741:OWT327780 PGP327741:PGP327780 PQL327741:PQL327780 QAH327741:QAH327780 QKD327741:QKD327780 QTZ327741:QTZ327780 RDV327741:RDV327780 RNR327741:RNR327780 RXN327741:RXN327780 SHJ327741:SHJ327780 SRF327741:SRF327780 TBB327741:TBB327780 TKX327741:TKX327780 TUT327741:TUT327780 UEP327741:UEP327780 UOL327741:UOL327780 UYH327741:UYH327780 VID327741:VID327780 VRZ327741:VRZ327780 WBV327741:WBV327780 WLR327741:WLR327780 WVN327741:WVN327780 F393277:F393316 JB393277:JB393316 SX393277:SX393316 ACT393277:ACT393316 AMP393277:AMP393316 AWL393277:AWL393316 BGH393277:BGH393316 BQD393277:BQD393316 BZZ393277:BZZ393316 CJV393277:CJV393316 CTR393277:CTR393316 DDN393277:DDN393316 DNJ393277:DNJ393316 DXF393277:DXF393316 EHB393277:EHB393316 EQX393277:EQX393316 FAT393277:FAT393316 FKP393277:FKP393316 FUL393277:FUL393316 GEH393277:GEH393316 GOD393277:GOD393316 GXZ393277:GXZ393316 HHV393277:HHV393316 HRR393277:HRR393316 IBN393277:IBN393316 ILJ393277:ILJ393316 IVF393277:IVF393316 JFB393277:JFB393316 JOX393277:JOX393316 JYT393277:JYT393316 KIP393277:KIP393316 KSL393277:KSL393316 LCH393277:LCH393316 LMD393277:LMD393316 LVZ393277:LVZ393316 MFV393277:MFV393316 MPR393277:MPR393316 MZN393277:MZN393316 NJJ393277:NJJ393316 NTF393277:NTF393316 ODB393277:ODB393316 OMX393277:OMX393316 OWT393277:OWT393316 PGP393277:PGP393316 PQL393277:PQL393316 QAH393277:QAH393316 QKD393277:QKD393316 QTZ393277:QTZ393316 RDV393277:RDV393316 RNR393277:RNR393316 RXN393277:RXN393316 SHJ393277:SHJ393316 SRF393277:SRF393316 TBB393277:TBB393316 TKX393277:TKX393316 TUT393277:TUT393316 UEP393277:UEP393316 UOL393277:UOL393316 UYH393277:UYH393316 VID393277:VID393316 VRZ393277:VRZ393316 WBV393277:WBV393316 WLR393277:WLR393316 WVN393277:WVN393316 F458813:F458852 JB458813:JB458852 SX458813:SX458852 ACT458813:ACT458852 AMP458813:AMP458852 AWL458813:AWL458852 BGH458813:BGH458852 BQD458813:BQD458852 BZZ458813:BZZ458852 CJV458813:CJV458852 CTR458813:CTR458852 DDN458813:DDN458852 DNJ458813:DNJ458852 DXF458813:DXF458852 EHB458813:EHB458852 EQX458813:EQX458852 FAT458813:FAT458852 FKP458813:FKP458852 FUL458813:FUL458852 GEH458813:GEH458852 GOD458813:GOD458852 GXZ458813:GXZ458852 HHV458813:HHV458852 HRR458813:HRR458852 IBN458813:IBN458852 ILJ458813:ILJ458852 IVF458813:IVF458852 JFB458813:JFB458852 JOX458813:JOX458852 JYT458813:JYT458852 KIP458813:KIP458852 KSL458813:KSL458852 LCH458813:LCH458852 LMD458813:LMD458852 LVZ458813:LVZ458852 MFV458813:MFV458852 MPR458813:MPR458852 MZN458813:MZN458852 NJJ458813:NJJ458852 NTF458813:NTF458852 ODB458813:ODB458852 OMX458813:OMX458852 OWT458813:OWT458852 PGP458813:PGP458852 PQL458813:PQL458852 QAH458813:QAH458852 QKD458813:QKD458852 QTZ458813:QTZ458852 RDV458813:RDV458852 RNR458813:RNR458852 RXN458813:RXN458852 SHJ458813:SHJ458852 SRF458813:SRF458852 TBB458813:TBB458852 TKX458813:TKX458852 TUT458813:TUT458852 UEP458813:UEP458852 UOL458813:UOL458852 UYH458813:UYH458852 VID458813:VID458852 VRZ458813:VRZ458852 WBV458813:WBV458852 WLR458813:WLR458852 WVN458813:WVN458852 F524349:F524388 JB524349:JB524388 SX524349:SX524388 ACT524349:ACT524388 AMP524349:AMP524388 AWL524349:AWL524388 BGH524349:BGH524388 BQD524349:BQD524388 BZZ524349:BZZ524388 CJV524349:CJV524388 CTR524349:CTR524388 DDN524349:DDN524388 DNJ524349:DNJ524388 DXF524349:DXF524388 EHB524349:EHB524388 EQX524349:EQX524388 FAT524349:FAT524388 FKP524349:FKP524388 FUL524349:FUL524388 GEH524349:GEH524388 GOD524349:GOD524388 GXZ524349:GXZ524388 HHV524349:HHV524388 HRR524349:HRR524388 IBN524349:IBN524388 ILJ524349:ILJ524388 IVF524349:IVF524388 JFB524349:JFB524388 JOX524349:JOX524388 JYT524349:JYT524388 KIP524349:KIP524388 KSL524349:KSL524388 LCH524349:LCH524388 LMD524349:LMD524388 LVZ524349:LVZ524388 MFV524349:MFV524388 MPR524349:MPR524388 MZN524349:MZN524388 NJJ524349:NJJ524388 NTF524349:NTF524388 ODB524349:ODB524388 OMX524349:OMX524388 OWT524349:OWT524388 PGP524349:PGP524388 PQL524349:PQL524388 QAH524349:QAH524388 QKD524349:QKD524388 QTZ524349:QTZ524388 RDV524349:RDV524388 RNR524349:RNR524388 RXN524349:RXN524388 SHJ524349:SHJ524388 SRF524349:SRF524388 TBB524349:TBB524388 TKX524349:TKX524388 TUT524349:TUT524388 UEP524349:UEP524388 UOL524349:UOL524388 UYH524349:UYH524388 VID524349:VID524388 VRZ524349:VRZ524388 WBV524349:WBV524388 WLR524349:WLR524388 WVN524349:WVN524388 F589885:F589924 JB589885:JB589924 SX589885:SX589924 ACT589885:ACT589924 AMP589885:AMP589924 AWL589885:AWL589924 BGH589885:BGH589924 BQD589885:BQD589924 BZZ589885:BZZ589924 CJV589885:CJV589924 CTR589885:CTR589924 DDN589885:DDN589924 DNJ589885:DNJ589924 DXF589885:DXF589924 EHB589885:EHB589924 EQX589885:EQX589924 FAT589885:FAT589924 FKP589885:FKP589924 FUL589885:FUL589924 GEH589885:GEH589924 GOD589885:GOD589924 GXZ589885:GXZ589924 HHV589885:HHV589924 HRR589885:HRR589924 IBN589885:IBN589924 ILJ589885:ILJ589924 IVF589885:IVF589924 JFB589885:JFB589924 JOX589885:JOX589924 JYT589885:JYT589924 KIP589885:KIP589924 KSL589885:KSL589924 LCH589885:LCH589924 LMD589885:LMD589924 LVZ589885:LVZ589924 MFV589885:MFV589924 MPR589885:MPR589924 MZN589885:MZN589924 NJJ589885:NJJ589924 NTF589885:NTF589924 ODB589885:ODB589924 OMX589885:OMX589924 OWT589885:OWT589924 PGP589885:PGP589924 PQL589885:PQL589924 QAH589885:QAH589924 QKD589885:QKD589924 QTZ589885:QTZ589924 RDV589885:RDV589924 RNR589885:RNR589924 RXN589885:RXN589924 SHJ589885:SHJ589924 SRF589885:SRF589924 TBB589885:TBB589924 TKX589885:TKX589924 TUT589885:TUT589924 UEP589885:UEP589924 UOL589885:UOL589924 UYH589885:UYH589924 VID589885:VID589924 VRZ589885:VRZ589924 WBV589885:WBV589924 WLR589885:WLR589924 WVN589885:WVN589924 F655421:F655460 JB655421:JB655460 SX655421:SX655460 ACT655421:ACT655460 AMP655421:AMP655460 AWL655421:AWL655460 BGH655421:BGH655460 BQD655421:BQD655460 BZZ655421:BZZ655460 CJV655421:CJV655460 CTR655421:CTR655460 DDN655421:DDN655460 DNJ655421:DNJ655460 DXF655421:DXF655460 EHB655421:EHB655460 EQX655421:EQX655460 FAT655421:FAT655460 FKP655421:FKP655460 FUL655421:FUL655460 GEH655421:GEH655460 GOD655421:GOD655460 GXZ655421:GXZ655460 HHV655421:HHV655460 HRR655421:HRR655460 IBN655421:IBN655460 ILJ655421:ILJ655460 IVF655421:IVF655460 JFB655421:JFB655460 JOX655421:JOX655460 JYT655421:JYT655460 KIP655421:KIP655460 KSL655421:KSL655460 LCH655421:LCH655460 LMD655421:LMD655460 LVZ655421:LVZ655460 MFV655421:MFV655460 MPR655421:MPR655460 MZN655421:MZN655460 NJJ655421:NJJ655460 NTF655421:NTF655460 ODB655421:ODB655460 OMX655421:OMX655460 OWT655421:OWT655460 PGP655421:PGP655460 PQL655421:PQL655460 QAH655421:QAH655460 QKD655421:QKD655460 QTZ655421:QTZ655460 RDV655421:RDV655460 RNR655421:RNR655460 RXN655421:RXN655460 SHJ655421:SHJ655460 SRF655421:SRF655460 TBB655421:TBB655460 TKX655421:TKX655460 TUT655421:TUT655460 UEP655421:UEP655460 UOL655421:UOL655460 UYH655421:UYH655460 VID655421:VID655460 VRZ655421:VRZ655460 WBV655421:WBV655460 WLR655421:WLR655460 WVN655421:WVN655460 F720957:F720996 JB720957:JB720996 SX720957:SX720996 ACT720957:ACT720996 AMP720957:AMP720996 AWL720957:AWL720996 BGH720957:BGH720996 BQD720957:BQD720996 BZZ720957:BZZ720996 CJV720957:CJV720996 CTR720957:CTR720996 DDN720957:DDN720996 DNJ720957:DNJ720996 DXF720957:DXF720996 EHB720957:EHB720996 EQX720957:EQX720996 FAT720957:FAT720996 FKP720957:FKP720996 FUL720957:FUL720996 GEH720957:GEH720996 GOD720957:GOD720996 GXZ720957:GXZ720996 HHV720957:HHV720996 HRR720957:HRR720996 IBN720957:IBN720996 ILJ720957:ILJ720996 IVF720957:IVF720996 JFB720957:JFB720996 JOX720957:JOX720996 JYT720957:JYT720996 KIP720957:KIP720996 KSL720957:KSL720996 LCH720957:LCH720996 LMD720957:LMD720996 LVZ720957:LVZ720996 MFV720957:MFV720996 MPR720957:MPR720996 MZN720957:MZN720996 NJJ720957:NJJ720996 NTF720957:NTF720996 ODB720957:ODB720996 OMX720957:OMX720996 OWT720957:OWT720996 PGP720957:PGP720996 PQL720957:PQL720996 QAH720957:QAH720996 QKD720957:QKD720996 QTZ720957:QTZ720996 RDV720957:RDV720996 RNR720957:RNR720996 RXN720957:RXN720996 SHJ720957:SHJ720996 SRF720957:SRF720996 TBB720957:TBB720996 TKX720957:TKX720996 TUT720957:TUT720996 UEP720957:UEP720996 UOL720957:UOL720996 UYH720957:UYH720996 VID720957:VID720996 VRZ720957:VRZ720996 WBV720957:WBV720996 WLR720957:WLR720996 WVN720957:WVN720996 F786493:F786532 JB786493:JB786532 SX786493:SX786532 ACT786493:ACT786532 AMP786493:AMP786532 AWL786493:AWL786532 BGH786493:BGH786532 BQD786493:BQD786532 BZZ786493:BZZ786532 CJV786493:CJV786532 CTR786493:CTR786532 DDN786493:DDN786532 DNJ786493:DNJ786532 DXF786493:DXF786532 EHB786493:EHB786532 EQX786493:EQX786532 FAT786493:FAT786532 FKP786493:FKP786532 FUL786493:FUL786532 GEH786493:GEH786532 GOD786493:GOD786532 GXZ786493:GXZ786532 HHV786493:HHV786532 HRR786493:HRR786532 IBN786493:IBN786532 ILJ786493:ILJ786532 IVF786493:IVF786532 JFB786493:JFB786532 JOX786493:JOX786532 JYT786493:JYT786532 KIP786493:KIP786532 KSL786493:KSL786532 LCH786493:LCH786532 LMD786493:LMD786532 LVZ786493:LVZ786532 MFV786493:MFV786532 MPR786493:MPR786532 MZN786493:MZN786532 NJJ786493:NJJ786532 NTF786493:NTF786532 ODB786493:ODB786532 OMX786493:OMX786532 OWT786493:OWT786532 PGP786493:PGP786532 PQL786493:PQL786532 QAH786493:QAH786532 QKD786493:QKD786532 QTZ786493:QTZ786532 RDV786493:RDV786532 RNR786493:RNR786532 RXN786493:RXN786532 SHJ786493:SHJ786532 SRF786493:SRF786532 TBB786493:TBB786532 TKX786493:TKX786532 TUT786493:TUT786532 UEP786493:UEP786532 UOL786493:UOL786532 UYH786493:UYH786532 VID786493:VID786532 VRZ786493:VRZ786532 WBV786493:WBV786532 WLR786493:WLR786532 WVN786493:WVN786532 F852029:F852068 JB852029:JB852068 SX852029:SX852068 ACT852029:ACT852068 AMP852029:AMP852068 AWL852029:AWL852068 BGH852029:BGH852068 BQD852029:BQD852068 BZZ852029:BZZ852068 CJV852029:CJV852068 CTR852029:CTR852068 DDN852029:DDN852068 DNJ852029:DNJ852068 DXF852029:DXF852068 EHB852029:EHB852068 EQX852029:EQX852068 FAT852029:FAT852068 FKP852029:FKP852068 FUL852029:FUL852068 GEH852029:GEH852068 GOD852029:GOD852068 GXZ852029:GXZ852068 HHV852029:HHV852068 HRR852029:HRR852068 IBN852029:IBN852068 ILJ852029:ILJ852068 IVF852029:IVF852068 JFB852029:JFB852068 JOX852029:JOX852068 JYT852029:JYT852068 KIP852029:KIP852068 KSL852029:KSL852068 LCH852029:LCH852068 LMD852029:LMD852068 LVZ852029:LVZ852068 MFV852029:MFV852068 MPR852029:MPR852068 MZN852029:MZN852068 NJJ852029:NJJ852068 NTF852029:NTF852068 ODB852029:ODB852068 OMX852029:OMX852068 OWT852029:OWT852068 PGP852029:PGP852068 PQL852029:PQL852068 QAH852029:QAH852068 QKD852029:QKD852068 QTZ852029:QTZ852068 RDV852029:RDV852068 RNR852029:RNR852068 RXN852029:RXN852068 SHJ852029:SHJ852068 SRF852029:SRF852068 TBB852029:TBB852068 TKX852029:TKX852068 TUT852029:TUT852068 UEP852029:UEP852068 UOL852029:UOL852068 UYH852029:UYH852068 VID852029:VID852068 VRZ852029:VRZ852068 WBV852029:WBV852068 WLR852029:WLR852068 WVN852029:WVN852068 F917565:F917604 JB917565:JB917604 SX917565:SX917604 ACT917565:ACT917604 AMP917565:AMP917604 AWL917565:AWL917604 BGH917565:BGH917604 BQD917565:BQD917604 BZZ917565:BZZ917604 CJV917565:CJV917604 CTR917565:CTR917604 DDN917565:DDN917604 DNJ917565:DNJ917604 DXF917565:DXF917604 EHB917565:EHB917604 EQX917565:EQX917604 FAT917565:FAT917604 FKP917565:FKP917604 FUL917565:FUL917604 GEH917565:GEH917604 GOD917565:GOD917604 GXZ917565:GXZ917604 HHV917565:HHV917604 HRR917565:HRR917604 IBN917565:IBN917604 ILJ917565:ILJ917604 IVF917565:IVF917604 JFB917565:JFB917604 JOX917565:JOX917604 JYT917565:JYT917604 KIP917565:KIP917604 KSL917565:KSL917604 LCH917565:LCH917604 LMD917565:LMD917604 LVZ917565:LVZ917604 MFV917565:MFV917604 MPR917565:MPR917604 MZN917565:MZN917604 NJJ917565:NJJ917604 NTF917565:NTF917604 ODB917565:ODB917604 OMX917565:OMX917604 OWT917565:OWT917604 PGP917565:PGP917604 PQL917565:PQL917604 QAH917565:QAH917604 QKD917565:QKD917604 QTZ917565:QTZ917604 RDV917565:RDV917604 RNR917565:RNR917604 RXN917565:RXN917604 SHJ917565:SHJ917604 SRF917565:SRF917604 TBB917565:TBB917604 TKX917565:TKX917604 TUT917565:TUT917604 UEP917565:UEP917604 UOL917565:UOL917604 UYH917565:UYH917604 VID917565:VID917604 VRZ917565:VRZ917604 WBV917565:WBV917604 WLR917565:WLR917604 WVN917565:WVN917604 F983101:F983140 JB983101:JB983140 SX983101:SX983140 ACT983101:ACT983140 AMP983101:AMP983140 AWL983101:AWL983140 BGH983101:BGH983140 BQD983101:BQD983140 BZZ983101:BZZ983140 CJV983101:CJV983140 CTR983101:CTR983140 DDN983101:DDN983140 DNJ983101:DNJ983140 DXF983101:DXF983140 EHB983101:EHB983140 EQX983101:EQX983140 FAT983101:FAT983140 FKP983101:FKP983140 FUL983101:FUL983140 GEH983101:GEH983140 GOD983101:GOD983140 GXZ983101:GXZ983140 HHV983101:HHV983140 HRR983101:HRR983140 IBN983101:IBN983140 ILJ983101:ILJ983140 IVF983101:IVF983140 JFB983101:JFB983140 JOX983101:JOX983140 JYT983101:JYT983140 KIP983101:KIP983140 KSL983101:KSL983140 LCH983101:LCH983140 LMD983101:LMD983140 LVZ983101:LVZ983140 MFV983101:MFV983140 MPR983101:MPR983140 MZN983101:MZN983140 NJJ983101:NJJ983140 NTF983101:NTF983140 ODB983101:ODB983140 OMX983101:OMX983140 OWT983101:OWT983140 PGP983101:PGP983140 PQL983101:PQL983140 QAH983101:QAH983140 QKD983101:QKD983140 QTZ983101:QTZ983140 RDV983101:RDV983140 RNR983101:RNR983140 RXN983101:RXN983140 SHJ983101:SHJ983140 SRF983101:SRF983140 TBB983101:TBB983140 TKX983101:TKX983140 TUT983101:TUT983140 UEP983101:UEP983140 UOL983101:UOL983140 UYH983101:UYH983140 VID983101:VID983140 VRZ983101:VRZ983140 WBV983101:WBV983140 WLR983101:WLR983140 WVN983101:WVN983140"/>
    <dataValidation type="whole" allowBlank="1" showInputMessage="1" showErrorMessage="1" errorTitle="所在地記号" error="「１」又は無記入" promptTitle="「1」or無記入" prompt="当該専用水道が上水道、簡易水道の給水区域内にないときは1を入力してください。" sqref="I61:I100 JE61:JE100 TA61:TA100 ACW61:ACW100 AMS61:AMS100 AWO61:AWO100 BGK61:BGK100 BQG61:BQG100 CAC61:CAC100 CJY61:CJY100 CTU61:CTU100 DDQ61:DDQ100 DNM61:DNM100 DXI61:DXI100 EHE61:EHE100 ERA61:ERA100 FAW61:FAW100 FKS61:FKS100 FUO61:FUO100 GEK61:GEK100 GOG61:GOG100 GYC61:GYC100 HHY61:HHY100 HRU61:HRU100 IBQ61:IBQ100 ILM61:ILM100 IVI61:IVI100 JFE61:JFE100 JPA61:JPA100 JYW61:JYW100 KIS61:KIS100 KSO61:KSO100 LCK61:LCK100 LMG61:LMG100 LWC61:LWC100 MFY61:MFY100 MPU61:MPU100 MZQ61:MZQ100 NJM61:NJM100 NTI61:NTI100 ODE61:ODE100 ONA61:ONA100 OWW61:OWW100 PGS61:PGS100 PQO61:PQO100 QAK61:QAK100 QKG61:QKG100 QUC61:QUC100 RDY61:RDY100 RNU61:RNU100 RXQ61:RXQ100 SHM61:SHM100 SRI61:SRI100 TBE61:TBE100 TLA61:TLA100 TUW61:TUW100 UES61:UES100 UOO61:UOO100 UYK61:UYK100 VIG61:VIG100 VSC61:VSC100 WBY61:WBY100 WLU61:WLU100 WVQ61:WVQ100 I65597:I65636 JE65597:JE65636 TA65597:TA65636 ACW65597:ACW65636 AMS65597:AMS65636 AWO65597:AWO65636 BGK65597:BGK65636 BQG65597:BQG65636 CAC65597:CAC65636 CJY65597:CJY65636 CTU65597:CTU65636 DDQ65597:DDQ65636 DNM65597:DNM65636 DXI65597:DXI65636 EHE65597:EHE65636 ERA65597:ERA65636 FAW65597:FAW65636 FKS65597:FKS65636 FUO65597:FUO65636 GEK65597:GEK65636 GOG65597:GOG65636 GYC65597:GYC65636 HHY65597:HHY65636 HRU65597:HRU65636 IBQ65597:IBQ65636 ILM65597:ILM65636 IVI65597:IVI65636 JFE65597:JFE65636 JPA65597:JPA65636 JYW65597:JYW65636 KIS65597:KIS65636 KSO65597:KSO65636 LCK65597:LCK65636 LMG65597:LMG65636 LWC65597:LWC65636 MFY65597:MFY65636 MPU65597:MPU65636 MZQ65597:MZQ65636 NJM65597:NJM65636 NTI65597:NTI65636 ODE65597:ODE65636 ONA65597:ONA65636 OWW65597:OWW65636 PGS65597:PGS65636 PQO65597:PQO65636 QAK65597:QAK65636 QKG65597:QKG65636 QUC65597:QUC65636 RDY65597:RDY65636 RNU65597:RNU65636 RXQ65597:RXQ65636 SHM65597:SHM65636 SRI65597:SRI65636 TBE65597:TBE65636 TLA65597:TLA65636 TUW65597:TUW65636 UES65597:UES65636 UOO65597:UOO65636 UYK65597:UYK65636 VIG65597:VIG65636 VSC65597:VSC65636 WBY65597:WBY65636 WLU65597:WLU65636 WVQ65597:WVQ65636 I131133:I131172 JE131133:JE131172 TA131133:TA131172 ACW131133:ACW131172 AMS131133:AMS131172 AWO131133:AWO131172 BGK131133:BGK131172 BQG131133:BQG131172 CAC131133:CAC131172 CJY131133:CJY131172 CTU131133:CTU131172 DDQ131133:DDQ131172 DNM131133:DNM131172 DXI131133:DXI131172 EHE131133:EHE131172 ERA131133:ERA131172 FAW131133:FAW131172 FKS131133:FKS131172 FUO131133:FUO131172 GEK131133:GEK131172 GOG131133:GOG131172 GYC131133:GYC131172 HHY131133:HHY131172 HRU131133:HRU131172 IBQ131133:IBQ131172 ILM131133:ILM131172 IVI131133:IVI131172 JFE131133:JFE131172 JPA131133:JPA131172 JYW131133:JYW131172 KIS131133:KIS131172 KSO131133:KSO131172 LCK131133:LCK131172 LMG131133:LMG131172 LWC131133:LWC131172 MFY131133:MFY131172 MPU131133:MPU131172 MZQ131133:MZQ131172 NJM131133:NJM131172 NTI131133:NTI131172 ODE131133:ODE131172 ONA131133:ONA131172 OWW131133:OWW131172 PGS131133:PGS131172 PQO131133:PQO131172 QAK131133:QAK131172 QKG131133:QKG131172 QUC131133:QUC131172 RDY131133:RDY131172 RNU131133:RNU131172 RXQ131133:RXQ131172 SHM131133:SHM131172 SRI131133:SRI131172 TBE131133:TBE131172 TLA131133:TLA131172 TUW131133:TUW131172 UES131133:UES131172 UOO131133:UOO131172 UYK131133:UYK131172 VIG131133:VIG131172 VSC131133:VSC131172 WBY131133:WBY131172 WLU131133:WLU131172 WVQ131133:WVQ131172 I196669:I196708 JE196669:JE196708 TA196669:TA196708 ACW196669:ACW196708 AMS196669:AMS196708 AWO196669:AWO196708 BGK196669:BGK196708 BQG196669:BQG196708 CAC196669:CAC196708 CJY196669:CJY196708 CTU196669:CTU196708 DDQ196669:DDQ196708 DNM196669:DNM196708 DXI196669:DXI196708 EHE196669:EHE196708 ERA196669:ERA196708 FAW196669:FAW196708 FKS196669:FKS196708 FUO196669:FUO196708 GEK196669:GEK196708 GOG196669:GOG196708 GYC196669:GYC196708 HHY196669:HHY196708 HRU196669:HRU196708 IBQ196669:IBQ196708 ILM196669:ILM196708 IVI196669:IVI196708 JFE196669:JFE196708 JPA196669:JPA196708 JYW196669:JYW196708 KIS196669:KIS196708 KSO196669:KSO196708 LCK196669:LCK196708 LMG196669:LMG196708 LWC196669:LWC196708 MFY196669:MFY196708 MPU196669:MPU196708 MZQ196669:MZQ196708 NJM196669:NJM196708 NTI196669:NTI196708 ODE196669:ODE196708 ONA196669:ONA196708 OWW196669:OWW196708 PGS196669:PGS196708 PQO196669:PQO196708 QAK196669:QAK196708 QKG196669:QKG196708 QUC196669:QUC196708 RDY196669:RDY196708 RNU196669:RNU196708 RXQ196669:RXQ196708 SHM196669:SHM196708 SRI196669:SRI196708 TBE196669:TBE196708 TLA196669:TLA196708 TUW196669:TUW196708 UES196669:UES196708 UOO196669:UOO196708 UYK196669:UYK196708 VIG196669:VIG196708 VSC196669:VSC196708 WBY196669:WBY196708 WLU196669:WLU196708 WVQ196669:WVQ196708 I262205:I262244 JE262205:JE262244 TA262205:TA262244 ACW262205:ACW262244 AMS262205:AMS262244 AWO262205:AWO262244 BGK262205:BGK262244 BQG262205:BQG262244 CAC262205:CAC262244 CJY262205:CJY262244 CTU262205:CTU262244 DDQ262205:DDQ262244 DNM262205:DNM262244 DXI262205:DXI262244 EHE262205:EHE262244 ERA262205:ERA262244 FAW262205:FAW262244 FKS262205:FKS262244 FUO262205:FUO262244 GEK262205:GEK262244 GOG262205:GOG262244 GYC262205:GYC262244 HHY262205:HHY262244 HRU262205:HRU262244 IBQ262205:IBQ262244 ILM262205:ILM262244 IVI262205:IVI262244 JFE262205:JFE262244 JPA262205:JPA262244 JYW262205:JYW262244 KIS262205:KIS262244 KSO262205:KSO262244 LCK262205:LCK262244 LMG262205:LMG262244 LWC262205:LWC262244 MFY262205:MFY262244 MPU262205:MPU262244 MZQ262205:MZQ262244 NJM262205:NJM262244 NTI262205:NTI262244 ODE262205:ODE262244 ONA262205:ONA262244 OWW262205:OWW262244 PGS262205:PGS262244 PQO262205:PQO262244 QAK262205:QAK262244 QKG262205:QKG262244 QUC262205:QUC262244 RDY262205:RDY262244 RNU262205:RNU262244 RXQ262205:RXQ262244 SHM262205:SHM262244 SRI262205:SRI262244 TBE262205:TBE262244 TLA262205:TLA262244 TUW262205:TUW262244 UES262205:UES262244 UOO262205:UOO262244 UYK262205:UYK262244 VIG262205:VIG262244 VSC262205:VSC262244 WBY262205:WBY262244 WLU262205:WLU262244 WVQ262205:WVQ262244 I327741:I327780 JE327741:JE327780 TA327741:TA327780 ACW327741:ACW327780 AMS327741:AMS327780 AWO327741:AWO327780 BGK327741:BGK327780 BQG327741:BQG327780 CAC327741:CAC327780 CJY327741:CJY327780 CTU327741:CTU327780 DDQ327741:DDQ327780 DNM327741:DNM327780 DXI327741:DXI327780 EHE327741:EHE327780 ERA327741:ERA327780 FAW327741:FAW327780 FKS327741:FKS327780 FUO327741:FUO327780 GEK327741:GEK327780 GOG327741:GOG327780 GYC327741:GYC327780 HHY327741:HHY327780 HRU327741:HRU327780 IBQ327741:IBQ327780 ILM327741:ILM327780 IVI327741:IVI327780 JFE327741:JFE327780 JPA327741:JPA327780 JYW327741:JYW327780 KIS327741:KIS327780 KSO327741:KSO327780 LCK327741:LCK327780 LMG327741:LMG327780 LWC327741:LWC327780 MFY327741:MFY327780 MPU327741:MPU327780 MZQ327741:MZQ327780 NJM327741:NJM327780 NTI327741:NTI327780 ODE327741:ODE327780 ONA327741:ONA327780 OWW327741:OWW327780 PGS327741:PGS327780 PQO327741:PQO327780 QAK327741:QAK327780 QKG327741:QKG327780 QUC327741:QUC327780 RDY327741:RDY327780 RNU327741:RNU327780 RXQ327741:RXQ327780 SHM327741:SHM327780 SRI327741:SRI327780 TBE327741:TBE327780 TLA327741:TLA327780 TUW327741:TUW327780 UES327741:UES327780 UOO327741:UOO327780 UYK327741:UYK327780 VIG327741:VIG327780 VSC327741:VSC327780 WBY327741:WBY327780 WLU327741:WLU327780 WVQ327741:WVQ327780 I393277:I393316 JE393277:JE393316 TA393277:TA393316 ACW393277:ACW393316 AMS393277:AMS393316 AWO393277:AWO393316 BGK393277:BGK393316 BQG393277:BQG393316 CAC393277:CAC393316 CJY393277:CJY393316 CTU393277:CTU393316 DDQ393277:DDQ393316 DNM393277:DNM393316 DXI393277:DXI393316 EHE393277:EHE393316 ERA393277:ERA393316 FAW393277:FAW393316 FKS393277:FKS393316 FUO393277:FUO393316 GEK393277:GEK393316 GOG393277:GOG393316 GYC393277:GYC393316 HHY393277:HHY393316 HRU393277:HRU393316 IBQ393277:IBQ393316 ILM393277:ILM393316 IVI393277:IVI393316 JFE393277:JFE393316 JPA393277:JPA393316 JYW393277:JYW393316 KIS393277:KIS393316 KSO393277:KSO393316 LCK393277:LCK393316 LMG393277:LMG393316 LWC393277:LWC393316 MFY393277:MFY393316 MPU393277:MPU393316 MZQ393277:MZQ393316 NJM393277:NJM393316 NTI393277:NTI393316 ODE393277:ODE393316 ONA393277:ONA393316 OWW393277:OWW393316 PGS393277:PGS393316 PQO393277:PQO393316 QAK393277:QAK393316 QKG393277:QKG393316 QUC393277:QUC393316 RDY393277:RDY393316 RNU393277:RNU393316 RXQ393277:RXQ393316 SHM393277:SHM393316 SRI393277:SRI393316 TBE393277:TBE393316 TLA393277:TLA393316 TUW393277:TUW393316 UES393277:UES393316 UOO393277:UOO393316 UYK393277:UYK393316 VIG393277:VIG393316 VSC393277:VSC393316 WBY393277:WBY393316 WLU393277:WLU393316 WVQ393277:WVQ393316 I458813:I458852 JE458813:JE458852 TA458813:TA458852 ACW458813:ACW458852 AMS458813:AMS458852 AWO458813:AWO458852 BGK458813:BGK458852 BQG458813:BQG458852 CAC458813:CAC458852 CJY458813:CJY458852 CTU458813:CTU458852 DDQ458813:DDQ458852 DNM458813:DNM458852 DXI458813:DXI458852 EHE458813:EHE458852 ERA458813:ERA458852 FAW458813:FAW458852 FKS458813:FKS458852 FUO458813:FUO458852 GEK458813:GEK458852 GOG458813:GOG458852 GYC458813:GYC458852 HHY458813:HHY458852 HRU458813:HRU458852 IBQ458813:IBQ458852 ILM458813:ILM458852 IVI458813:IVI458852 JFE458813:JFE458852 JPA458813:JPA458852 JYW458813:JYW458852 KIS458813:KIS458852 KSO458813:KSO458852 LCK458813:LCK458852 LMG458813:LMG458852 LWC458813:LWC458852 MFY458813:MFY458852 MPU458813:MPU458852 MZQ458813:MZQ458852 NJM458813:NJM458852 NTI458813:NTI458852 ODE458813:ODE458852 ONA458813:ONA458852 OWW458813:OWW458852 PGS458813:PGS458852 PQO458813:PQO458852 QAK458813:QAK458852 QKG458813:QKG458852 QUC458813:QUC458852 RDY458813:RDY458852 RNU458813:RNU458852 RXQ458813:RXQ458852 SHM458813:SHM458852 SRI458813:SRI458852 TBE458813:TBE458852 TLA458813:TLA458852 TUW458813:TUW458852 UES458813:UES458852 UOO458813:UOO458852 UYK458813:UYK458852 VIG458813:VIG458852 VSC458813:VSC458852 WBY458813:WBY458852 WLU458813:WLU458852 WVQ458813:WVQ458852 I524349:I524388 JE524349:JE524388 TA524349:TA524388 ACW524349:ACW524388 AMS524349:AMS524388 AWO524349:AWO524388 BGK524349:BGK524388 BQG524349:BQG524388 CAC524349:CAC524388 CJY524349:CJY524388 CTU524349:CTU524388 DDQ524349:DDQ524388 DNM524349:DNM524388 DXI524349:DXI524388 EHE524349:EHE524388 ERA524349:ERA524388 FAW524349:FAW524388 FKS524349:FKS524388 FUO524349:FUO524388 GEK524349:GEK524388 GOG524349:GOG524388 GYC524349:GYC524388 HHY524349:HHY524388 HRU524349:HRU524388 IBQ524349:IBQ524388 ILM524349:ILM524388 IVI524349:IVI524388 JFE524349:JFE524388 JPA524349:JPA524388 JYW524349:JYW524388 KIS524349:KIS524388 KSO524349:KSO524388 LCK524349:LCK524388 LMG524349:LMG524388 LWC524349:LWC524388 MFY524349:MFY524388 MPU524349:MPU524388 MZQ524349:MZQ524388 NJM524349:NJM524388 NTI524349:NTI524388 ODE524349:ODE524388 ONA524349:ONA524388 OWW524349:OWW524388 PGS524349:PGS524388 PQO524349:PQO524388 QAK524349:QAK524388 QKG524349:QKG524388 QUC524349:QUC524388 RDY524349:RDY524388 RNU524349:RNU524388 RXQ524349:RXQ524388 SHM524349:SHM524388 SRI524349:SRI524388 TBE524349:TBE524388 TLA524349:TLA524388 TUW524349:TUW524388 UES524349:UES524388 UOO524349:UOO524388 UYK524349:UYK524388 VIG524349:VIG524388 VSC524349:VSC524388 WBY524349:WBY524388 WLU524349:WLU524388 WVQ524349:WVQ524388 I589885:I589924 JE589885:JE589924 TA589885:TA589924 ACW589885:ACW589924 AMS589885:AMS589924 AWO589885:AWO589924 BGK589885:BGK589924 BQG589885:BQG589924 CAC589885:CAC589924 CJY589885:CJY589924 CTU589885:CTU589924 DDQ589885:DDQ589924 DNM589885:DNM589924 DXI589885:DXI589924 EHE589885:EHE589924 ERA589885:ERA589924 FAW589885:FAW589924 FKS589885:FKS589924 FUO589885:FUO589924 GEK589885:GEK589924 GOG589885:GOG589924 GYC589885:GYC589924 HHY589885:HHY589924 HRU589885:HRU589924 IBQ589885:IBQ589924 ILM589885:ILM589924 IVI589885:IVI589924 JFE589885:JFE589924 JPA589885:JPA589924 JYW589885:JYW589924 KIS589885:KIS589924 KSO589885:KSO589924 LCK589885:LCK589924 LMG589885:LMG589924 LWC589885:LWC589924 MFY589885:MFY589924 MPU589885:MPU589924 MZQ589885:MZQ589924 NJM589885:NJM589924 NTI589885:NTI589924 ODE589885:ODE589924 ONA589885:ONA589924 OWW589885:OWW589924 PGS589885:PGS589924 PQO589885:PQO589924 QAK589885:QAK589924 QKG589885:QKG589924 QUC589885:QUC589924 RDY589885:RDY589924 RNU589885:RNU589924 RXQ589885:RXQ589924 SHM589885:SHM589924 SRI589885:SRI589924 TBE589885:TBE589924 TLA589885:TLA589924 TUW589885:TUW589924 UES589885:UES589924 UOO589885:UOO589924 UYK589885:UYK589924 VIG589885:VIG589924 VSC589885:VSC589924 WBY589885:WBY589924 WLU589885:WLU589924 WVQ589885:WVQ589924 I655421:I655460 JE655421:JE655460 TA655421:TA655460 ACW655421:ACW655460 AMS655421:AMS655460 AWO655421:AWO655460 BGK655421:BGK655460 BQG655421:BQG655460 CAC655421:CAC655460 CJY655421:CJY655460 CTU655421:CTU655460 DDQ655421:DDQ655460 DNM655421:DNM655460 DXI655421:DXI655460 EHE655421:EHE655460 ERA655421:ERA655460 FAW655421:FAW655460 FKS655421:FKS655460 FUO655421:FUO655460 GEK655421:GEK655460 GOG655421:GOG655460 GYC655421:GYC655460 HHY655421:HHY655460 HRU655421:HRU655460 IBQ655421:IBQ655460 ILM655421:ILM655460 IVI655421:IVI655460 JFE655421:JFE655460 JPA655421:JPA655460 JYW655421:JYW655460 KIS655421:KIS655460 KSO655421:KSO655460 LCK655421:LCK655460 LMG655421:LMG655460 LWC655421:LWC655460 MFY655421:MFY655460 MPU655421:MPU655460 MZQ655421:MZQ655460 NJM655421:NJM655460 NTI655421:NTI655460 ODE655421:ODE655460 ONA655421:ONA655460 OWW655421:OWW655460 PGS655421:PGS655460 PQO655421:PQO655460 QAK655421:QAK655460 QKG655421:QKG655460 QUC655421:QUC655460 RDY655421:RDY655460 RNU655421:RNU655460 RXQ655421:RXQ655460 SHM655421:SHM655460 SRI655421:SRI655460 TBE655421:TBE655460 TLA655421:TLA655460 TUW655421:TUW655460 UES655421:UES655460 UOO655421:UOO655460 UYK655421:UYK655460 VIG655421:VIG655460 VSC655421:VSC655460 WBY655421:WBY655460 WLU655421:WLU655460 WVQ655421:WVQ655460 I720957:I720996 JE720957:JE720996 TA720957:TA720996 ACW720957:ACW720996 AMS720957:AMS720996 AWO720957:AWO720996 BGK720957:BGK720996 BQG720957:BQG720996 CAC720957:CAC720996 CJY720957:CJY720996 CTU720957:CTU720996 DDQ720957:DDQ720996 DNM720957:DNM720996 DXI720957:DXI720996 EHE720957:EHE720996 ERA720957:ERA720996 FAW720957:FAW720996 FKS720957:FKS720996 FUO720957:FUO720996 GEK720957:GEK720996 GOG720957:GOG720996 GYC720957:GYC720996 HHY720957:HHY720996 HRU720957:HRU720996 IBQ720957:IBQ720996 ILM720957:ILM720996 IVI720957:IVI720996 JFE720957:JFE720996 JPA720957:JPA720996 JYW720957:JYW720996 KIS720957:KIS720996 KSO720957:KSO720996 LCK720957:LCK720996 LMG720957:LMG720996 LWC720957:LWC720996 MFY720957:MFY720996 MPU720957:MPU720996 MZQ720957:MZQ720996 NJM720957:NJM720996 NTI720957:NTI720996 ODE720957:ODE720996 ONA720957:ONA720996 OWW720957:OWW720996 PGS720957:PGS720996 PQO720957:PQO720996 QAK720957:QAK720996 QKG720957:QKG720996 QUC720957:QUC720996 RDY720957:RDY720996 RNU720957:RNU720996 RXQ720957:RXQ720996 SHM720957:SHM720996 SRI720957:SRI720996 TBE720957:TBE720996 TLA720957:TLA720996 TUW720957:TUW720996 UES720957:UES720996 UOO720957:UOO720996 UYK720957:UYK720996 VIG720957:VIG720996 VSC720957:VSC720996 WBY720957:WBY720996 WLU720957:WLU720996 WVQ720957:WVQ720996 I786493:I786532 JE786493:JE786532 TA786493:TA786532 ACW786493:ACW786532 AMS786493:AMS786532 AWO786493:AWO786532 BGK786493:BGK786532 BQG786493:BQG786532 CAC786493:CAC786532 CJY786493:CJY786532 CTU786493:CTU786532 DDQ786493:DDQ786532 DNM786493:DNM786532 DXI786493:DXI786532 EHE786493:EHE786532 ERA786493:ERA786532 FAW786493:FAW786532 FKS786493:FKS786532 FUO786493:FUO786532 GEK786493:GEK786532 GOG786493:GOG786532 GYC786493:GYC786532 HHY786493:HHY786532 HRU786493:HRU786532 IBQ786493:IBQ786532 ILM786493:ILM786532 IVI786493:IVI786532 JFE786493:JFE786532 JPA786493:JPA786532 JYW786493:JYW786532 KIS786493:KIS786532 KSO786493:KSO786532 LCK786493:LCK786532 LMG786493:LMG786532 LWC786493:LWC786532 MFY786493:MFY786532 MPU786493:MPU786532 MZQ786493:MZQ786532 NJM786493:NJM786532 NTI786493:NTI786532 ODE786493:ODE786532 ONA786493:ONA786532 OWW786493:OWW786532 PGS786493:PGS786532 PQO786493:PQO786532 QAK786493:QAK786532 QKG786493:QKG786532 QUC786493:QUC786532 RDY786493:RDY786532 RNU786493:RNU786532 RXQ786493:RXQ786532 SHM786493:SHM786532 SRI786493:SRI786532 TBE786493:TBE786532 TLA786493:TLA786532 TUW786493:TUW786532 UES786493:UES786532 UOO786493:UOO786532 UYK786493:UYK786532 VIG786493:VIG786532 VSC786493:VSC786532 WBY786493:WBY786532 WLU786493:WLU786532 WVQ786493:WVQ786532 I852029:I852068 JE852029:JE852068 TA852029:TA852068 ACW852029:ACW852068 AMS852029:AMS852068 AWO852029:AWO852068 BGK852029:BGK852068 BQG852029:BQG852068 CAC852029:CAC852068 CJY852029:CJY852068 CTU852029:CTU852068 DDQ852029:DDQ852068 DNM852029:DNM852068 DXI852029:DXI852068 EHE852029:EHE852068 ERA852029:ERA852068 FAW852029:FAW852068 FKS852029:FKS852068 FUO852029:FUO852068 GEK852029:GEK852068 GOG852029:GOG852068 GYC852029:GYC852068 HHY852029:HHY852068 HRU852029:HRU852068 IBQ852029:IBQ852068 ILM852029:ILM852068 IVI852029:IVI852068 JFE852029:JFE852068 JPA852029:JPA852068 JYW852029:JYW852068 KIS852029:KIS852068 KSO852029:KSO852068 LCK852029:LCK852068 LMG852029:LMG852068 LWC852029:LWC852068 MFY852029:MFY852068 MPU852029:MPU852068 MZQ852029:MZQ852068 NJM852029:NJM852068 NTI852029:NTI852068 ODE852029:ODE852068 ONA852029:ONA852068 OWW852029:OWW852068 PGS852029:PGS852068 PQO852029:PQO852068 QAK852029:QAK852068 QKG852029:QKG852068 QUC852029:QUC852068 RDY852029:RDY852068 RNU852029:RNU852068 RXQ852029:RXQ852068 SHM852029:SHM852068 SRI852029:SRI852068 TBE852029:TBE852068 TLA852029:TLA852068 TUW852029:TUW852068 UES852029:UES852068 UOO852029:UOO852068 UYK852029:UYK852068 VIG852029:VIG852068 VSC852029:VSC852068 WBY852029:WBY852068 WLU852029:WLU852068 WVQ852029:WVQ852068 I917565:I917604 JE917565:JE917604 TA917565:TA917604 ACW917565:ACW917604 AMS917565:AMS917604 AWO917565:AWO917604 BGK917565:BGK917604 BQG917565:BQG917604 CAC917565:CAC917604 CJY917565:CJY917604 CTU917565:CTU917604 DDQ917565:DDQ917604 DNM917565:DNM917604 DXI917565:DXI917604 EHE917565:EHE917604 ERA917565:ERA917604 FAW917565:FAW917604 FKS917565:FKS917604 FUO917565:FUO917604 GEK917565:GEK917604 GOG917565:GOG917604 GYC917565:GYC917604 HHY917565:HHY917604 HRU917565:HRU917604 IBQ917565:IBQ917604 ILM917565:ILM917604 IVI917565:IVI917604 JFE917565:JFE917604 JPA917565:JPA917604 JYW917565:JYW917604 KIS917565:KIS917604 KSO917565:KSO917604 LCK917565:LCK917604 LMG917565:LMG917604 LWC917565:LWC917604 MFY917565:MFY917604 MPU917565:MPU917604 MZQ917565:MZQ917604 NJM917565:NJM917604 NTI917565:NTI917604 ODE917565:ODE917604 ONA917565:ONA917604 OWW917565:OWW917604 PGS917565:PGS917604 PQO917565:PQO917604 QAK917565:QAK917604 QKG917565:QKG917604 QUC917565:QUC917604 RDY917565:RDY917604 RNU917565:RNU917604 RXQ917565:RXQ917604 SHM917565:SHM917604 SRI917565:SRI917604 TBE917565:TBE917604 TLA917565:TLA917604 TUW917565:TUW917604 UES917565:UES917604 UOO917565:UOO917604 UYK917565:UYK917604 VIG917565:VIG917604 VSC917565:VSC917604 WBY917565:WBY917604 WLU917565:WLU917604 WVQ917565:WVQ917604 I983101:I983140 JE983101:JE983140 TA983101:TA983140 ACW983101:ACW983140 AMS983101:AMS983140 AWO983101:AWO983140 BGK983101:BGK983140 BQG983101:BQG983140 CAC983101:CAC983140 CJY983101:CJY983140 CTU983101:CTU983140 DDQ983101:DDQ983140 DNM983101:DNM983140 DXI983101:DXI983140 EHE983101:EHE983140 ERA983101:ERA983140 FAW983101:FAW983140 FKS983101:FKS983140 FUO983101:FUO983140 GEK983101:GEK983140 GOG983101:GOG983140 GYC983101:GYC983140 HHY983101:HHY983140 HRU983101:HRU983140 IBQ983101:IBQ983140 ILM983101:ILM983140 IVI983101:IVI983140 JFE983101:JFE983140 JPA983101:JPA983140 JYW983101:JYW983140 KIS983101:KIS983140 KSO983101:KSO983140 LCK983101:LCK983140 LMG983101:LMG983140 LWC983101:LWC983140 MFY983101:MFY983140 MPU983101:MPU983140 MZQ983101:MZQ983140 NJM983101:NJM983140 NTI983101:NTI983140 ODE983101:ODE983140 ONA983101:ONA983140 OWW983101:OWW983140 PGS983101:PGS983140 PQO983101:PQO983140 QAK983101:QAK983140 QKG983101:QKG983140 QUC983101:QUC983140 RDY983101:RDY983140 RNU983101:RNU983140 RXQ983101:RXQ983140 SHM983101:SHM983140 SRI983101:SRI983140 TBE983101:TBE983140 TLA983101:TLA983140 TUW983101:TUW983140 UES983101:UES983140 UOO983101:UOO983140 UYK983101:UYK983140 VIG983101:VIG983140 VSC983101:VSC983140 WBY983101:WBY983140 WLU983101:WLU983140 WVQ983101:WVQ983140">
      <formula1>0</formula1>
      <formula2>1</formula2>
    </dataValidation>
    <dataValidation type="whole" operator="greaterThanOrEqual" allowBlank="1" showInputMessage="1" showErrorMessage="1" promptTitle="整理番号" prompt="連番で整理番号を入力してください。" sqref="A3:A100 IW3:IW100 SS3:SS100 ACO3:ACO100 AMK3:AMK100 AWG3:AWG100 BGC3:BGC100 BPY3:BPY100 BZU3:BZU100 CJQ3:CJQ100 CTM3:CTM100 DDI3:DDI100 DNE3:DNE100 DXA3:DXA100 EGW3:EGW100 EQS3:EQS100 FAO3:FAO100 FKK3:FKK100 FUG3:FUG100 GEC3:GEC100 GNY3:GNY100 GXU3:GXU100 HHQ3:HHQ100 HRM3:HRM100 IBI3:IBI100 ILE3:ILE100 IVA3:IVA100 JEW3:JEW100 JOS3:JOS100 JYO3:JYO100 KIK3:KIK100 KSG3:KSG100 LCC3:LCC100 LLY3:LLY100 LVU3:LVU100 MFQ3:MFQ100 MPM3:MPM100 MZI3:MZI100 NJE3:NJE100 NTA3:NTA100 OCW3:OCW100 OMS3:OMS100 OWO3:OWO100 PGK3:PGK100 PQG3:PQG100 QAC3:QAC100 QJY3:QJY100 QTU3:QTU100 RDQ3:RDQ100 RNM3:RNM100 RXI3:RXI100 SHE3:SHE100 SRA3:SRA100 TAW3:TAW100 TKS3:TKS100 TUO3:TUO100 UEK3:UEK100 UOG3:UOG100 UYC3:UYC100 VHY3:VHY100 VRU3:VRU100 WBQ3:WBQ100 WLM3:WLM100 WVI3:WVI100 A65539:A65636 IW65539:IW65636 SS65539:SS65636 ACO65539:ACO65636 AMK65539:AMK65636 AWG65539:AWG65636 BGC65539:BGC65636 BPY65539:BPY65636 BZU65539:BZU65636 CJQ65539:CJQ65636 CTM65539:CTM65636 DDI65539:DDI65636 DNE65539:DNE65636 DXA65539:DXA65636 EGW65539:EGW65636 EQS65539:EQS65636 FAO65539:FAO65636 FKK65539:FKK65636 FUG65539:FUG65636 GEC65539:GEC65636 GNY65539:GNY65636 GXU65539:GXU65636 HHQ65539:HHQ65636 HRM65539:HRM65636 IBI65539:IBI65636 ILE65539:ILE65636 IVA65539:IVA65636 JEW65539:JEW65636 JOS65539:JOS65636 JYO65539:JYO65636 KIK65539:KIK65636 KSG65539:KSG65636 LCC65539:LCC65636 LLY65539:LLY65636 LVU65539:LVU65636 MFQ65539:MFQ65636 MPM65539:MPM65636 MZI65539:MZI65636 NJE65539:NJE65636 NTA65539:NTA65636 OCW65539:OCW65636 OMS65539:OMS65636 OWO65539:OWO65636 PGK65539:PGK65636 PQG65539:PQG65636 QAC65539:QAC65636 QJY65539:QJY65636 QTU65539:QTU65636 RDQ65539:RDQ65636 RNM65539:RNM65636 RXI65539:RXI65636 SHE65539:SHE65636 SRA65539:SRA65636 TAW65539:TAW65636 TKS65539:TKS65636 TUO65539:TUO65636 UEK65539:UEK65636 UOG65539:UOG65636 UYC65539:UYC65636 VHY65539:VHY65636 VRU65539:VRU65636 WBQ65539:WBQ65636 WLM65539:WLM65636 WVI65539:WVI65636 A131075:A131172 IW131075:IW131172 SS131075:SS131172 ACO131075:ACO131172 AMK131075:AMK131172 AWG131075:AWG131172 BGC131075:BGC131172 BPY131075:BPY131172 BZU131075:BZU131172 CJQ131075:CJQ131172 CTM131075:CTM131172 DDI131075:DDI131172 DNE131075:DNE131172 DXA131075:DXA131172 EGW131075:EGW131172 EQS131075:EQS131172 FAO131075:FAO131172 FKK131075:FKK131172 FUG131075:FUG131172 GEC131075:GEC131172 GNY131075:GNY131172 GXU131075:GXU131172 HHQ131075:HHQ131172 HRM131075:HRM131172 IBI131075:IBI131172 ILE131075:ILE131172 IVA131075:IVA131172 JEW131075:JEW131172 JOS131075:JOS131172 JYO131075:JYO131172 KIK131075:KIK131172 KSG131075:KSG131172 LCC131075:LCC131172 LLY131075:LLY131172 LVU131075:LVU131172 MFQ131075:MFQ131172 MPM131075:MPM131172 MZI131075:MZI131172 NJE131075:NJE131172 NTA131075:NTA131172 OCW131075:OCW131172 OMS131075:OMS131172 OWO131075:OWO131172 PGK131075:PGK131172 PQG131075:PQG131172 QAC131075:QAC131172 QJY131075:QJY131172 QTU131075:QTU131172 RDQ131075:RDQ131172 RNM131075:RNM131172 RXI131075:RXI131172 SHE131075:SHE131172 SRA131075:SRA131172 TAW131075:TAW131172 TKS131075:TKS131172 TUO131075:TUO131172 UEK131075:UEK131172 UOG131075:UOG131172 UYC131075:UYC131172 VHY131075:VHY131172 VRU131075:VRU131172 WBQ131075:WBQ131172 WLM131075:WLM131172 WVI131075:WVI131172 A196611:A196708 IW196611:IW196708 SS196611:SS196708 ACO196611:ACO196708 AMK196611:AMK196708 AWG196611:AWG196708 BGC196611:BGC196708 BPY196611:BPY196708 BZU196611:BZU196708 CJQ196611:CJQ196708 CTM196611:CTM196708 DDI196611:DDI196708 DNE196611:DNE196708 DXA196611:DXA196708 EGW196611:EGW196708 EQS196611:EQS196708 FAO196611:FAO196708 FKK196611:FKK196708 FUG196611:FUG196708 GEC196611:GEC196708 GNY196611:GNY196708 GXU196611:GXU196708 HHQ196611:HHQ196708 HRM196611:HRM196708 IBI196611:IBI196708 ILE196611:ILE196708 IVA196611:IVA196708 JEW196611:JEW196708 JOS196611:JOS196708 JYO196611:JYO196708 KIK196611:KIK196708 KSG196611:KSG196708 LCC196611:LCC196708 LLY196611:LLY196708 LVU196611:LVU196708 MFQ196611:MFQ196708 MPM196611:MPM196708 MZI196611:MZI196708 NJE196611:NJE196708 NTA196611:NTA196708 OCW196611:OCW196708 OMS196611:OMS196708 OWO196611:OWO196708 PGK196611:PGK196708 PQG196611:PQG196708 QAC196611:QAC196708 QJY196611:QJY196708 QTU196611:QTU196708 RDQ196611:RDQ196708 RNM196611:RNM196708 RXI196611:RXI196708 SHE196611:SHE196708 SRA196611:SRA196708 TAW196611:TAW196708 TKS196611:TKS196708 TUO196611:TUO196708 UEK196611:UEK196708 UOG196611:UOG196708 UYC196611:UYC196708 VHY196611:VHY196708 VRU196611:VRU196708 WBQ196611:WBQ196708 WLM196611:WLM196708 WVI196611:WVI196708 A262147:A262244 IW262147:IW262244 SS262147:SS262244 ACO262147:ACO262244 AMK262147:AMK262244 AWG262147:AWG262244 BGC262147:BGC262244 BPY262147:BPY262244 BZU262147:BZU262244 CJQ262147:CJQ262244 CTM262147:CTM262244 DDI262147:DDI262244 DNE262147:DNE262244 DXA262147:DXA262244 EGW262147:EGW262244 EQS262147:EQS262244 FAO262147:FAO262244 FKK262147:FKK262244 FUG262147:FUG262244 GEC262147:GEC262244 GNY262147:GNY262244 GXU262147:GXU262244 HHQ262147:HHQ262244 HRM262147:HRM262244 IBI262147:IBI262244 ILE262147:ILE262244 IVA262147:IVA262244 JEW262147:JEW262244 JOS262147:JOS262244 JYO262147:JYO262244 KIK262147:KIK262244 KSG262147:KSG262244 LCC262147:LCC262244 LLY262147:LLY262244 LVU262147:LVU262244 MFQ262147:MFQ262244 MPM262147:MPM262244 MZI262147:MZI262244 NJE262147:NJE262244 NTA262147:NTA262244 OCW262147:OCW262244 OMS262147:OMS262244 OWO262147:OWO262244 PGK262147:PGK262244 PQG262147:PQG262244 QAC262147:QAC262244 QJY262147:QJY262244 QTU262147:QTU262244 RDQ262147:RDQ262244 RNM262147:RNM262244 RXI262147:RXI262244 SHE262147:SHE262244 SRA262147:SRA262244 TAW262147:TAW262244 TKS262147:TKS262244 TUO262147:TUO262244 UEK262147:UEK262244 UOG262147:UOG262244 UYC262147:UYC262244 VHY262147:VHY262244 VRU262147:VRU262244 WBQ262147:WBQ262244 WLM262147:WLM262244 WVI262147:WVI262244 A327683:A327780 IW327683:IW327780 SS327683:SS327780 ACO327683:ACO327780 AMK327683:AMK327780 AWG327683:AWG327780 BGC327683:BGC327780 BPY327683:BPY327780 BZU327683:BZU327780 CJQ327683:CJQ327780 CTM327683:CTM327780 DDI327683:DDI327780 DNE327683:DNE327780 DXA327683:DXA327780 EGW327683:EGW327780 EQS327683:EQS327780 FAO327683:FAO327780 FKK327683:FKK327780 FUG327683:FUG327780 GEC327683:GEC327780 GNY327683:GNY327780 GXU327683:GXU327780 HHQ327683:HHQ327780 HRM327683:HRM327780 IBI327683:IBI327780 ILE327683:ILE327780 IVA327683:IVA327780 JEW327683:JEW327780 JOS327683:JOS327780 JYO327683:JYO327780 KIK327683:KIK327780 KSG327683:KSG327780 LCC327683:LCC327780 LLY327683:LLY327780 LVU327683:LVU327780 MFQ327683:MFQ327780 MPM327683:MPM327780 MZI327683:MZI327780 NJE327683:NJE327780 NTA327683:NTA327780 OCW327683:OCW327780 OMS327683:OMS327780 OWO327683:OWO327780 PGK327683:PGK327780 PQG327683:PQG327780 QAC327683:QAC327780 QJY327683:QJY327780 QTU327683:QTU327780 RDQ327683:RDQ327780 RNM327683:RNM327780 RXI327683:RXI327780 SHE327683:SHE327780 SRA327683:SRA327780 TAW327683:TAW327780 TKS327683:TKS327780 TUO327683:TUO327780 UEK327683:UEK327780 UOG327683:UOG327780 UYC327683:UYC327780 VHY327683:VHY327780 VRU327683:VRU327780 WBQ327683:WBQ327780 WLM327683:WLM327780 WVI327683:WVI327780 A393219:A393316 IW393219:IW393316 SS393219:SS393316 ACO393219:ACO393316 AMK393219:AMK393316 AWG393219:AWG393316 BGC393219:BGC393316 BPY393219:BPY393316 BZU393219:BZU393316 CJQ393219:CJQ393316 CTM393219:CTM393316 DDI393219:DDI393316 DNE393219:DNE393316 DXA393219:DXA393316 EGW393219:EGW393316 EQS393219:EQS393316 FAO393219:FAO393316 FKK393219:FKK393316 FUG393219:FUG393316 GEC393219:GEC393316 GNY393219:GNY393316 GXU393219:GXU393316 HHQ393219:HHQ393316 HRM393219:HRM393316 IBI393219:IBI393316 ILE393219:ILE393316 IVA393219:IVA393316 JEW393219:JEW393316 JOS393219:JOS393316 JYO393219:JYO393316 KIK393219:KIK393316 KSG393219:KSG393316 LCC393219:LCC393316 LLY393219:LLY393316 LVU393219:LVU393316 MFQ393219:MFQ393316 MPM393219:MPM393316 MZI393219:MZI393316 NJE393219:NJE393316 NTA393219:NTA393316 OCW393219:OCW393316 OMS393219:OMS393316 OWO393219:OWO393316 PGK393219:PGK393316 PQG393219:PQG393316 QAC393219:QAC393316 QJY393219:QJY393316 QTU393219:QTU393316 RDQ393219:RDQ393316 RNM393219:RNM393316 RXI393219:RXI393316 SHE393219:SHE393316 SRA393219:SRA393316 TAW393219:TAW393316 TKS393219:TKS393316 TUO393219:TUO393316 UEK393219:UEK393316 UOG393219:UOG393316 UYC393219:UYC393316 VHY393219:VHY393316 VRU393219:VRU393316 WBQ393219:WBQ393316 WLM393219:WLM393316 WVI393219:WVI393316 A458755:A458852 IW458755:IW458852 SS458755:SS458852 ACO458755:ACO458852 AMK458755:AMK458852 AWG458755:AWG458852 BGC458755:BGC458852 BPY458755:BPY458852 BZU458755:BZU458852 CJQ458755:CJQ458852 CTM458755:CTM458852 DDI458755:DDI458852 DNE458755:DNE458852 DXA458755:DXA458852 EGW458755:EGW458852 EQS458755:EQS458852 FAO458755:FAO458852 FKK458755:FKK458852 FUG458755:FUG458852 GEC458755:GEC458852 GNY458755:GNY458852 GXU458755:GXU458852 HHQ458755:HHQ458852 HRM458755:HRM458852 IBI458755:IBI458852 ILE458755:ILE458852 IVA458755:IVA458852 JEW458755:JEW458852 JOS458755:JOS458852 JYO458755:JYO458852 KIK458755:KIK458852 KSG458755:KSG458852 LCC458755:LCC458852 LLY458755:LLY458852 LVU458755:LVU458852 MFQ458755:MFQ458852 MPM458755:MPM458852 MZI458755:MZI458852 NJE458755:NJE458852 NTA458755:NTA458852 OCW458755:OCW458852 OMS458755:OMS458852 OWO458755:OWO458852 PGK458755:PGK458852 PQG458755:PQG458852 QAC458755:QAC458852 QJY458755:QJY458852 QTU458755:QTU458852 RDQ458755:RDQ458852 RNM458755:RNM458852 RXI458755:RXI458852 SHE458755:SHE458852 SRA458755:SRA458852 TAW458755:TAW458852 TKS458755:TKS458852 TUO458755:TUO458852 UEK458755:UEK458852 UOG458755:UOG458852 UYC458755:UYC458852 VHY458755:VHY458852 VRU458755:VRU458852 WBQ458755:WBQ458852 WLM458755:WLM458852 WVI458755:WVI458852 A524291:A524388 IW524291:IW524388 SS524291:SS524388 ACO524291:ACO524388 AMK524291:AMK524388 AWG524291:AWG524388 BGC524291:BGC524388 BPY524291:BPY524388 BZU524291:BZU524388 CJQ524291:CJQ524388 CTM524291:CTM524388 DDI524291:DDI524388 DNE524291:DNE524388 DXA524291:DXA524388 EGW524291:EGW524388 EQS524291:EQS524388 FAO524291:FAO524388 FKK524291:FKK524388 FUG524291:FUG524388 GEC524291:GEC524388 GNY524291:GNY524388 GXU524291:GXU524388 HHQ524291:HHQ524388 HRM524291:HRM524388 IBI524291:IBI524388 ILE524291:ILE524388 IVA524291:IVA524388 JEW524291:JEW524388 JOS524291:JOS524388 JYO524291:JYO524388 KIK524291:KIK524388 KSG524291:KSG524388 LCC524291:LCC524388 LLY524291:LLY524388 LVU524291:LVU524388 MFQ524291:MFQ524388 MPM524291:MPM524388 MZI524291:MZI524388 NJE524291:NJE524388 NTA524291:NTA524388 OCW524291:OCW524388 OMS524291:OMS524388 OWO524291:OWO524388 PGK524291:PGK524388 PQG524291:PQG524388 QAC524291:QAC524388 QJY524291:QJY524388 QTU524291:QTU524388 RDQ524291:RDQ524388 RNM524291:RNM524388 RXI524291:RXI524388 SHE524291:SHE524388 SRA524291:SRA524388 TAW524291:TAW524388 TKS524291:TKS524388 TUO524291:TUO524388 UEK524291:UEK524388 UOG524291:UOG524388 UYC524291:UYC524388 VHY524291:VHY524388 VRU524291:VRU524388 WBQ524291:WBQ524388 WLM524291:WLM524388 WVI524291:WVI524388 A589827:A589924 IW589827:IW589924 SS589827:SS589924 ACO589827:ACO589924 AMK589827:AMK589924 AWG589827:AWG589924 BGC589827:BGC589924 BPY589827:BPY589924 BZU589827:BZU589924 CJQ589827:CJQ589924 CTM589827:CTM589924 DDI589827:DDI589924 DNE589827:DNE589924 DXA589827:DXA589924 EGW589827:EGW589924 EQS589827:EQS589924 FAO589827:FAO589924 FKK589827:FKK589924 FUG589827:FUG589924 GEC589827:GEC589924 GNY589827:GNY589924 GXU589827:GXU589924 HHQ589827:HHQ589924 HRM589827:HRM589924 IBI589827:IBI589924 ILE589827:ILE589924 IVA589827:IVA589924 JEW589827:JEW589924 JOS589827:JOS589924 JYO589827:JYO589924 KIK589827:KIK589924 KSG589827:KSG589924 LCC589827:LCC589924 LLY589827:LLY589924 LVU589827:LVU589924 MFQ589827:MFQ589924 MPM589827:MPM589924 MZI589827:MZI589924 NJE589827:NJE589924 NTA589827:NTA589924 OCW589827:OCW589924 OMS589827:OMS589924 OWO589827:OWO589924 PGK589827:PGK589924 PQG589827:PQG589924 QAC589827:QAC589924 QJY589827:QJY589924 QTU589827:QTU589924 RDQ589827:RDQ589924 RNM589827:RNM589924 RXI589827:RXI589924 SHE589827:SHE589924 SRA589827:SRA589924 TAW589827:TAW589924 TKS589827:TKS589924 TUO589827:TUO589924 UEK589827:UEK589924 UOG589827:UOG589924 UYC589827:UYC589924 VHY589827:VHY589924 VRU589827:VRU589924 WBQ589827:WBQ589924 WLM589827:WLM589924 WVI589827:WVI589924 A655363:A655460 IW655363:IW655460 SS655363:SS655460 ACO655363:ACO655460 AMK655363:AMK655460 AWG655363:AWG655460 BGC655363:BGC655460 BPY655363:BPY655460 BZU655363:BZU655460 CJQ655363:CJQ655460 CTM655363:CTM655460 DDI655363:DDI655460 DNE655363:DNE655460 DXA655363:DXA655460 EGW655363:EGW655460 EQS655363:EQS655460 FAO655363:FAO655460 FKK655363:FKK655460 FUG655363:FUG655460 GEC655363:GEC655460 GNY655363:GNY655460 GXU655363:GXU655460 HHQ655363:HHQ655460 HRM655363:HRM655460 IBI655363:IBI655460 ILE655363:ILE655460 IVA655363:IVA655460 JEW655363:JEW655460 JOS655363:JOS655460 JYO655363:JYO655460 KIK655363:KIK655460 KSG655363:KSG655460 LCC655363:LCC655460 LLY655363:LLY655460 LVU655363:LVU655460 MFQ655363:MFQ655460 MPM655363:MPM655460 MZI655363:MZI655460 NJE655363:NJE655460 NTA655363:NTA655460 OCW655363:OCW655460 OMS655363:OMS655460 OWO655363:OWO655460 PGK655363:PGK655460 PQG655363:PQG655460 QAC655363:QAC655460 QJY655363:QJY655460 QTU655363:QTU655460 RDQ655363:RDQ655460 RNM655363:RNM655460 RXI655363:RXI655460 SHE655363:SHE655460 SRA655363:SRA655460 TAW655363:TAW655460 TKS655363:TKS655460 TUO655363:TUO655460 UEK655363:UEK655460 UOG655363:UOG655460 UYC655363:UYC655460 VHY655363:VHY655460 VRU655363:VRU655460 WBQ655363:WBQ655460 WLM655363:WLM655460 WVI655363:WVI655460 A720899:A720996 IW720899:IW720996 SS720899:SS720996 ACO720899:ACO720996 AMK720899:AMK720996 AWG720899:AWG720996 BGC720899:BGC720996 BPY720899:BPY720996 BZU720899:BZU720996 CJQ720899:CJQ720996 CTM720899:CTM720996 DDI720899:DDI720996 DNE720899:DNE720996 DXA720899:DXA720996 EGW720899:EGW720996 EQS720899:EQS720996 FAO720899:FAO720996 FKK720899:FKK720996 FUG720899:FUG720996 GEC720899:GEC720996 GNY720899:GNY720996 GXU720899:GXU720996 HHQ720899:HHQ720996 HRM720899:HRM720996 IBI720899:IBI720996 ILE720899:ILE720996 IVA720899:IVA720996 JEW720899:JEW720996 JOS720899:JOS720996 JYO720899:JYO720996 KIK720899:KIK720996 KSG720899:KSG720996 LCC720899:LCC720996 LLY720899:LLY720996 LVU720899:LVU720996 MFQ720899:MFQ720996 MPM720899:MPM720996 MZI720899:MZI720996 NJE720899:NJE720996 NTA720899:NTA720996 OCW720899:OCW720996 OMS720899:OMS720996 OWO720899:OWO720996 PGK720899:PGK720996 PQG720899:PQG720996 QAC720899:QAC720996 QJY720899:QJY720996 QTU720899:QTU720996 RDQ720899:RDQ720996 RNM720899:RNM720996 RXI720899:RXI720996 SHE720899:SHE720996 SRA720899:SRA720996 TAW720899:TAW720996 TKS720899:TKS720996 TUO720899:TUO720996 UEK720899:UEK720996 UOG720899:UOG720996 UYC720899:UYC720996 VHY720899:VHY720996 VRU720899:VRU720996 WBQ720899:WBQ720996 WLM720899:WLM720996 WVI720899:WVI720996 A786435:A786532 IW786435:IW786532 SS786435:SS786532 ACO786435:ACO786532 AMK786435:AMK786532 AWG786435:AWG786532 BGC786435:BGC786532 BPY786435:BPY786532 BZU786435:BZU786532 CJQ786435:CJQ786532 CTM786435:CTM786532 DDI786435:DDI786532 DNE786435:DNE786532 DXA786435:DXA786532 EGW786435:EGW786532 EQS786435:EQS786532 FAO786435:FAO786532 FKK786435:FKK786532 FUG786435:FUG786532 GEC786435:GEC786532 GNY786435:GNY786532 GXU786435:GXU786532 HHQ786435:HHQ786532 HRM786435:HRM786532 IBI786435:IBI786532 ILE786435:ILE786532 IVA786435:IVA786532 JEW786435:JEW786532 JOS786435:JOS786532 JYO786435:JYO786532 KIK786435:KIK786532 KSG786435:KSG786532 LCC786435:LCC786532 LLY786435:LLY786532 LVU786435:LVU786532 MFQ786435:MFQ786532 MPM786435:MPM786532 MZI786435:MZI786532 NJE786435:NJE786532 NTA786435:NTA786532 OCW786435:OCW786532 OMS786435:OMS786532 OWO786435:OWO786532 PGK786435:PGK786532 PQG786435:PQG786532 QAC786435:QAC786532 QJY786435:QJY786532 QTU786435:QTU786532 RDQ786435:RDQ786532 RNM786435:RNM786532 RXI786435:RXI786532 SHE786435:SHE786532 SRA786435:SRA786532 TAW786435:TAW786532 TKS786435:TKS786532 TUO786435:TUO786532 UEK786435:UEK786532 UOG786435:UOG786532 UYC786435:UYC786532 VHY786435:VHY786532 VRU786435:VRU786532 WBQ786435:WBQ786532 WLM786435:WLM786532 WVI786435:WVI786532 A851971:A852068 IW851971:IW852068 SS851971:SS852068 ACO851971:ACO852068 AMK851971:AMK852068 AWG851971:AWG852068 BGC851971:BGC852068 BPY851971:BPY852068 BZU851971:BZU852068 CJQ851971:CJQ852068 CTM851971:CTM852068 DDI851971:DDI852068 DNE851971:DNE852068 DXA851971:DXA852068 EGW851971:EGW852068 EQS851971:EQS852068 FAO851971:FAO852068 FKK851971:FKK852068 FUG851971:FUG852068 GEC851971:GEC852068 GNY851971:GNY852068 GXU851971:GXU852068 HHQ851971:HHQ852068 HRM851971:HRM852068 IBI851971:IBI852068 ILE851971:ILE852068 IVA851971:IVA852068 JEW851971:JEW852068 JOS851971:JOS852068 JYO851971:JYO852068 KIK851971:KIK852068 KSG851971:KSG852068 LCC851971:LCC852068 LLY851971:LLY852068 LVU851971:LVU852068 MFQ851971:MFQ852068 MPM851971:MPM852068 MZI851971:MZI852068 NJE851971:NJE852068 NTA851971:NTA852068 OCW851971:OCW852068 OMS851971:OMS852068 OWO851971:OWO852068 PGK851971:PGK852068 PQG851971:PQG852068 QAC851971:QAC852068 QJY851971:QJY852068 QTU851971:QTU852068 RDQ851971:RDQ852068 RNM851971:RNM852068 RXI851971:RXI852068 SHE851971:SHE852068 SRA851971:SRA852068 TAW851971:TAW852068 TKS851971:TKS852068 TUO851971:TUO852068 UEK851971:UEK852068 UOG851971:UOG852068 UYC851971:UYC852068 VHY851971:VHY852068 VRU851971:VRU852068 WBQ851971:WBQ852068 WLM851971:WLM852068 WVI851971:WVI852068 A917507:A917604 IW917507:IW917604 SS917507:SS917604 ACO917507:ACO917604 AMK917507:AMK917604 AWG917507:AWG917604 BGC917507:BGC917604 BPY917507:BPY917604 BZU917507:BZU917604 CJQ917507:CJQ917604 CTM917507:CTM917604 DDI917507:DDI917604 DNE917507:DNE917604 DXA917507:DXA917604 EGW917507:EGW917604 EQS917507:EQS917604 FAO917507:FAO917604 FKK917507:FKK917604 FUG917507:FUG917604 GEC917507:GEC917604 GNY917507:GNY917604 GXU917507:GXU917604 HHQ917507:HHQ917604 HRM917507:HRM917604 IBI917507:IBI917604 ILE917507:ILE917604 IVA917507:IVA917604 JEW917507:JEW917604 JOS917507:JOS917604 JYO917507:JYO917604 KIK917507:KIK917604 KSG917507:KSG917604 LCC917507:LCC917604 LLY917507:LLY917604 LVU917507:LVU917604 MFQ917507:MFQ917604 MPM917507:MPM917604 MZI917507:MZI917604 NJE917507:NJE917604 NTA917507:NTA917604 OCW917507:OCW917604 OMS917507:OMS917604 OWO917507:OWO917604 PGK917507:PGK917604 PQG917507:PQG917604 QAC917507:QAC917604 QJY917507:QJY917604 QTU917507:QTU917604 RDQ917507:RDQ917604 RNM917507:RNM917604 RXI917507:RXI917604 SHE917507:SHE917604 SRA917507:SRA917604 TAW917507:TAW917604 TKS917507:TKS917604 TUO917507:TUO917604 UEK917507:UEK917604 UOG917507:UOG917604 UYC917507:UYC917604 VHY917507:VHY917604 VRU917507:VRU917604 WBQ917507:WBQ917604 WLM917507:WLM917604 WVI917507:WVI917604 A983043:A983140 IW983043:IW983140 SS983043:SS983140 ACO983043:ACO983140 AMK983043:AMK983140 AWG983043:AWG983140 BGC983043:BGC983140 BPY983043:BPY983140 BZU983043:BZU983140 CJQ983043:CJQ983140 CTM983043:CTM983140 DDI983043:DDI983140 DNE983043:DNE983140 DXA983043:DXA983140 EGW983043:EGW983140 EQS983043:EQS983140 FAO983043:FAO983140 FKK983043:FKK983140 FUG983043:FUG983140 GEC983043:GEC983140 GNY983043:GNY983140 GXU983043:GXU983140 HHQ983043:HHQ983140 HRM983043:HRM983140 IBI983043:IBI983140 ILE983043:ILE983140 IVA983043:IVA983140 JEW983043:JEW983140 JOS983043:JOS983140 JYO983043:JYO983140 KIK983043:KIK983140 KSG983043:KSG983140 LCC983043:LCC983140 LLY983043:LLY983140 LVU983043:LVU983140 MFQ983043:MFQ983140 MPM983043:MPM983140 MZI983043:MZI983140 NJE983043:NJE983140 NTA983043:NTA983140 OCW983043:OCW983140 OMS983043:OMS983140 OWO983043:OWO983140 PGK983043:PGK983140 PQG983043:PQG983140 QAC983043:QAC983140 QJY983043:QJY983140 QTU983043:QTU983140 RDQ983043:RDQ983140 RNM983043:RNM983140 RXI983043:RXI983140 SHE983043:SHE983140 SRA983043:SRA983140 TAW983043:TAW983140 TKS983043:TKS983140 TUO983043:TUO983140 UEK983043:UEK983140 UOG983043:UOG983140 UYC983043:UYC983140 VHY983043:VHY983140 VRU983043:VRU983140 WBQ983043:WBQ983140 WLM983043:WLM983140 WVI983043:WVI983140">
      <formula1>1</formula1>
    </dataValidation>
    <dataValidation type="whole" allowBlank="1" showInputMessage="1" showErrorMessage="1" errorTitle="技術管理者の設置状況" error="１～３の数値を入力してください" promptTitle="次の1～3のうち該当する番号を入力" prompt="【1】技術管理者あり_x000a_【2】技術管理者なし_x000a_※【2】技術管理者なしを選択した場合、備考に理由を記入ください。" sqref="T61:T100 JP61:JP100 TL61:TL100 ADH61:ADH100 AND61:AND100 AWZ61:AWZ100 BGV61:BGV100 BQR61:BQR100 CAN61:CAN100 CKJ61:CKJ100 CUF61:CUF100 DEB61:DEB100 DNX61:DNX100 DXT61:DXT100 EHP61:EHP100 ERL61:ERL100 FBH61:FBH100 FLD61:FLD100 FUZ61:FUZ100 GEV61:GEV100 GOR61:GOR100 GYN61:GYN100 HIJ61:HIJ100 HSF61:HSF100 ICB61:ICB100 ILX61:ILX100 IVT61:IVT100 JFP61:JFP100 JPL61:JPL100 JZH61:JZH100 KJD61:KJD100 KSZ61:KSZ100 LCV61:LCV100 LMR61:LMR100 LWN61:LWN100 MGJ61:MGJ100 MQF61:MQF100 NAB61:NAB100 NJX61:NJX100 NTT61:NTT100 ODP61:ODP100 ONL61:ONL100 OXH61:OXH100 PHD61:PHD100 PQZ61:PQZ100 QAV61:QAV100 QKR61:QKR100 QUN61:QUN100 REJ61:REJ100 ROF61:ROF100 RYB61:RYB100 SHX61:SHX100 SRT61:SRT100 TBP61:TBP100 TLL61:TLL100 TVH61:TVH100 UFD61:UFD100 UOZ61:UOZ100 UYV61:UYV100 VIR61:VIR100 VSN61:VSN100 WCJ61:WCJ100 WMF61:WMF100 WWB61:WWB100 T65597:T65636 JP65597:JP65636 TL65597:TL65636 ADH65597:ADH65636 AND65597:AND65636 AWZ65597:AWZ65636 BGV65597:BGV65636 BQR65597:BQR65636 CAN65597:CAN65636 CKJ65597:CKJ65636 CUF65597:CUF65636 DEB65597:DEB65636 DNX65597:DNX65636 DXT65597:DXT65636 EHP65597:EHP65636 ERL65597:ERL65636 FBH65597:FBH65636 FLD65597:FLD65636 FUZ65597:FUZ65636 GEV65597:GEV65636 GOR65597:GOR65636 GYN65597:GYN65636 HIJ65597:HIJ65636 HSF65597:HSF65636 ICB65597:ICB65636 ILX65597:ILX65636 IVT65597:IVT65636 JFP65597:JFP65636 JPL65597:JPL65636 JZH65597:JZH65636 KJD65597:KJD65636 KSZ65597:KSZ65636 LCV65597:LCV65636 LMR65597:LMR65636 LWN65597:LWN65636 MGJ65597:MGJ65636 MQF65597:MQF65636 NAB65597:NAB65636 NJX65597:NJX65636 NTT65597:NTT65636 ODP65597:ODP65636 ONL65597:ONL65636 OXH65597:OXH65636 PHD65597:PHD65636 PQZ65597:PQZ65636 QAV65597:QAV65636 QKR65597:QKR65636 QUN65597:QUN65636 REJ65597:REJ65636 ROF65597:ROF65636 RYB65597:RYB65636 SHX65597:SHX65636 SRT65597:SRT65636 TBP65597:TBP65636 TLL65597:TLL65636 TVH65597:TVH65636 UFD65597:UFD65636 UOZ65597:UOZ65636 UYV65597:UYV65636 VIR65597:VIR65636 VSN65597:VSN65636 WCJ65597:WCJ65636 WMF65597:WMF65636 WWB65597:WWB65636 T131133:T131172 JP131133:JP131172 TL131133:TL131172 ADH131133:ADH131172 AND131133:AND131172 AWZ131133:AWZ131172 BGV131133:BGV131172 BQR131133:BQR131172 CAN131133:CAN131172 CKJ131133:CKJ131172 CUF131133:CUF131172 DEB131133:DEB131172 DNX131133:DNX131172 DXT131133:DXT131172 EHP131133:EHP131172 ERL131133:ERL131172 FBH131133:FBH131172 FLD131133:FLD131172 FUZ131133:FUZ131172 GEV131133:GEV131172 GOR131133:GOR131172 GYN131133:GYN131172 HIJ131133:HIJ131172 HSF131133:HSF131172 ICB131133:ICB131172 ILX131133:ILX131172 IVT131133:IVT131172 JFP131133:JFP131172 JPL131133:JPL131172 JZH131133:JZH131172 KJD131133:KJD131172 KSZ131133:KSZ131172 LCV131133:LCV131172 LMR131133:LMR131172 LWN131133:LWN131172 MGJ131133:MGJ131172 MQF131133:MQF131172 NAB131133:NAB131172 NJX131133:NJX131172 NTT131133:NTT131172 ODP131133:ODP131172 ONL131133:ONL131172 OXH131133:OXH131172 PHD131133:PHD131172 PQZ131133:PQZ131172 QAV131133:QAV131172 QKR131133:QKR131172 QUN131133:QUN131172 REJ131133:REJ131172 ROF131133:ROF131172 RYB131133:RYB131172 SHX131133:SHX131172 SRT131133:SRT131172 TBP131133:TBP131172 TLL131133:TLL131172 TVH131133:TVH131172 UFD131133:UFD131172 UOZ131133:UOZ131172 UYV131133:UYV131172 VIR131133:VIR131172 VSN131133:VSN131172 WCJ131133:WCJ131172 WMF131133:WMF131172 WWB131133:WWB131172 T196669:T196708 JP196669:JP196708 TL196669:TL196708 ADH196669:ADH196708 AND196669:AND196708 AWZ196669:AWZ196708 BGV196669:BGV196708 BQR196669:BQR196708 CAN196669:CAN196708 CKJ196669:CKJ196708 CUF196669:CUF196708 DEB196669:DEB196708 DNX196669:DNX196708 DXT196669:DXT196708 EHP196669:EHP196708 ERL196669:ERL196708 FBH196669:FBH196708 FLD196669:FLD196708 FUZ196669:FUZ196708 GEV196669:GEV196708 GOR196669:GOR196708 GYN196669:GYN196708 HIJ196669:HIJ196708 HSF196669:HSF196708 ICB196669:ICB196708 ILX196669:ILX196708 IVT196669:IVT196708 JFP196669:JFP196708 JPL196669:JPL196708 JZH196669:JZH196708 KJD196669:KJD196708 KSZ196669:KSZ196708 LCV196669:LCV196708 LMR196669:LMR196708 LWN196669:LWN196708 MGJ196669:MGJ196708 MQF196669:MQF196708 NAB196669:NAB196708 NJX196669:NJX196708 NTT196669:NTT196708 ODP196669:ODP196708 ONL196669:ONL196708 OXH196669:OXH196708 PHD196669:PHD196708 PQZ196669:PQZ196708 QAV196669:QAV196708 QKR196669:QKR196708 QUN196669:QUN196708 REJ196669:REJ196708 ROF196669:ROF196708 RYB196669:RYB196708 SHX196669:SHX196708 SRT196669:SRT196708 TBP196669:TBP196708 TLL196669:TLL196708 TVH196669:TVH196708 UFD196669:UFD196708 UOZ196669:UOZ196708 UYV196669:UYV196708 VIR196669:VIR196708 VSN196669:VSN196708 WCJ196669:WCJ196708 WMF196669:WMF196708 WWB196669:WWB196708 T262205:T262244 JP262205:JP262244 TL262205:TL262244 ADH262205:ADH262244 AND262205:AND262244 AWZ262205:AWZ262244 BGV262205:BGV262244 BQR262205:BQR262244 CAN262205:CAN262244 CKJ262205:CKJ262244 CUF262205:CUF262244 DEB262205:DEB262244 DNX262205:DNX262244 DXT262205:DXT262244 EHP262205:EHP262244 ERL262205:ERL262244 FBH262205:FBH262244 FLD262205:FLD262244 FUZ262205:FUZ262244 GEV262205:GEV262244 GOR262205:GOR262244 GYN262205:GYN262244 HIJ262205:HIJ262244 HSF262205:HSF262244 ICB262205:ICB262244 ILX262205:ILX262244 IVT262205:IVT262244 JFP262205:JFP262244 JPL262205:JPL262244 JZH262205:JZH262244 KJD262205:KJD262244 KSZ262205:KSZ262244 LCV262205:LCV262244 LMR262205:LMR262244 LWN262205:LWN262244 MGJ262205:MGJ262244 MQF262205:MQF262244 NAB262205:NAB262244 NJX262205:NJX262244 NTT262205:NTT262244 ODP262205:ODP262244 ONL262205:ONL262244 OXH262205:OXH262244 PHD262205:PHD262244 PQZ262205:PQZ262244 QAV262205:QAV262244 QKR262205:QKR262244 QUN262205:QUN262244 REJ262205:REJ262244 ROF262205:ROF262244 RYB262205:RYB262244 SHX262205:SHX262244 SRT262205:SRT262244 TBP262205:TBP262244 TLL262205:TLL262244 TVH262205:TVH262244 UFD262205:UFD262244 UOZ262205:UOZ262244 UYV262205:UYV262244 VIR262205:VIR262244 VSN262205:VSN262244 WCJ262205:WCJ262244 WMF262205:WMF262244 WWB262205:WWB262244 T327741:T327780 JP327741:JP327780 TL327741:TL327780 ADH327741:ADH327780 AND327741:AND327780 AWZ327741:AWZ327780 BGV327741:BGV327780 BQR327741:BQR327780 CAN327741:CAN327780 CKJ327741:CKJ327780 CUF327741:CUF327780 DEB327741:DEB327780 DNX327741:DNX327780 DXT327741:DXT327780 EHP327741:EHP327780 ERL327741:ERL327780 FBH327741:FBH327780 FLD327741:FLD327780 FUZ327741:FUZ327780 GEV327741:GEV327780 GOR327741:GOR327780 GYN327741:GYN327780 HIJ327741:HIJ327780 HSF327741:HSF327780 ICB327741:ICB327780 ILX327741:ILX327780 IVT327741:IVT327780 JFP327741:JFP327780 JPL327741:JPL327780 JZH327741:JZH327780 KJD327741:KJD327780 KSZ327741:KSZ327780 LCV327741:LCV327780 LMR327741:LMR327780 LWN327741:LWN327780 MGJ327741:MGJ327780 MQF327741:MQF327780 NAB327741:NAB327780 NJX327741:NJX327780 NTT327741:NTT327780 ODP327741:ODP327780 ONL327741:ONL327780 OXH327741:OXH327780 PHD327741:PHD327780 PQZ327741:PQZ327780 QAV327741:QAV327780 QKR327741:QKR327780 QUN327741:QUN327780 REJ327741:REJ327780 ROF327741:ROF327780 RYB327741:RYB327780 SHX327741:SHX327780 SRT327741:SRT327780 TBP327741:TBP327780 TLL327741:TLL327780 TVH327741:TVH327780 UFD327741:UFD327780 UOZ327741:UOZ327780 UYV327741:UYV327780 VIR327741:VIR327780 VSN327741:VSN327780 WCJ327741:WCJ327780 WMF327741:WMF327780 WWB327741:WWB327780 T393277:T393316 JP393277:JP393316 TL393277:TL393316 ADH393277:ADH393316 AND393277:AND393316 AWZ393277:AWZ393316 BGV393277:BGV393316 BQR393277:BQR393316 CAN393277:CAN393316 CKJ393277:CKJ393316 CUF393277:CUF393316 DEB393277:DEB393316 DNX393277:DNX393316 DXT393277:DXT393316 EHP393277:EHP393316 ERL393277:ERL393316 FBH393277:FBH393316 FLD393277:FLD393316 FUZ393277:FUZ393316 GEV393277:GEV393316 GOR393277:GOR393316 GYN393277:GYN393316 HIJ393277:HIJ393316 HSF393277:HSF393316 ICB393277:ICB393316 ILX393277:ILX393316 IVT393277:IVT393316 JFP393277:JFP393316 JPL393277:JPL393316 JZH393277:JZH393316 KJD393277:KJD393316 KSZ393277:KSZ393316 LCV393277:LCV393316 LMR393277:LMR393316 LWN393277:LWN393316 MGJ393277:MGJ393316 MQF393277:MQF393316 NAB393277:NAB393316 NJX393277:NJX393316 NTT393277:NTT393316 ODP393277:ODP393316 ONL393277:ONL393316 OXH393277:OXH393316 PHD393277:PHD393316 PQZ393277:PQZ393316 QAV393277:QAV393316 QKR393277:QKR393316 QUN393277:QUN393316 REJ393277:REJ393316 ROF393277:ROF393316 RYB393277:RYB393316 SHX393277:SHX393316 SRT393277:SRT393316 TBP393277:TBP393316 TLL393277:TLL393316 TVH393277:TVH393316 UFD393277:UFD393316 UOZ393277:UOZ393316 UYV393277:UYV393316 VIR393277:VIR393316 VSN393277:VSN393316 WCJ393277:WCJ393316 WMF393277:WMF393316 WWB393277:WWB393316 T458813:T458852 JP458813:JP458852 TL458813:TL458852 ADH458813:ADH458852 AND458813:AND458852 AWZ458813:AWZ458852 BGV458813:BGV458852 BQR458813:BQR458852 CAN458813:CAN458852 CKJ458813:CKJ458852 CUF458813:CUF458852 DEB458813:DEB458852 DNX458813:DNX458852 DXT458813:DXT458852 EHP458813:EHP458852 ERL458813:ERL458852 FBH458813:FBH458852 FLD458813:FLD458852 FUZ458813:FUZ458852 GEV458813:GEV458852 GOR458813:GOR458852 GYN458813:GYN458852 HIJ458813:HIJ458852 HSF458813:HSF458852 ICB458813:ICB458852 ILX458813:ILX458852 IVT458813:IVT458852 JFP458813:JFP458852 JPL458813:JPL458852 JZH458813:JZH458852 KJD458813:KJD458852 KSZ458813:KSZ458852 LCV458813:LCV458852 LMR458813:LMR458852 LWN458813:LWN458852 MGJ458813:MGJ458852 MQF458813:MQF458852 NAB458813:NAB458852 NJX458813:NJX458852 NTT458813:NTT458852 ODP458813:ODP458852 ONL458813:ONL458852 OXH458813:OXH458852 PHD458813:PHD458852 PQZ458813:PQZ458852 QAV458813:QAV458852 QKR458813:QKR458852 QUN458813:QUN458852 REJ458813:REJ458852 ROF458813:ROF458852 RYB458813:RYB458852 SHX458813:SHX458852 SRT458813:SRT458852 TBP458813:TBP458852 TLL458813:TLL458852 TVH458813:TVH458852 UFD458813:UFD458852 UOZ458813:UOZ458852 UYV458813:UYV458852 VIR458813:VIR458852 VSN458813:VSN458852 WCJ458813:WCJ458852 WMF458813:WMF458852 WWB458813:WWB458852 T524349:T524388 JP524349:JP524388 TL524349:TL524388 ADH524349:ADH524388 AND524349:AND524388 AWZ524349:AWZ524388 BGV524349:BGV524388 BQR524349:BQR524388 CAN524349:CAN524388 CKJ524349:CKJ524388 CUF524349:CUF524388 DEB524349:DEB524388 DNX524349:DNX524388 DXT524349:DXT524388 EHP524349:EHP524388 ERL524349:ERL524388 FBH524349:FBH524388 FLD524349:FLD524388 FUZ524349:FUZ524388 GEV524349:GEV524388 GOR524349:GOR524388 GYN524349:GYN524388 HIJ524349:HIJ524388 HSF524349:HSF524388 ICB524349:ICB524388 ILX524349:ILX524388 IVT524349:IVT524388 JFP524349:JFP524388 JPL524349:JPL524388 JZH524349:JZH524388 KJD524349:KJD524388 KSZ524349:KSZ524388 LCV524349:LCV524388 LMR524349:LMR524388 LWN524349:LWN524388 MGJ524349:MGJ524388 MQF524349:MQF524388 NAB524349:NAB524388 NJX524349:NJX524388 NTT524349:NTT524388 ODP524349:ODP524388 ONL524349:ONL524388 OXH524349:OXH524388 PHD524349:PHD524388 PQZ524349:PQZ524388 QAV524349:QAV524388 QKR524349:QKR524388 QUN524349:QUN524388 REJ524349:REJ524388 ROF524349:ROF524388 RYB524349:RYB524388 SHX524349:SHX524388 SRT524349:SRT524388 TBP524349:TBP524388 TLL524349:TLL524388 TVH524349:TVH524388 UFD524349:UFD524388 UOZ524349:UOZ524388 UYV524349:UYV524388 VIR524349:VIR524388 VSN524349:VSN524388 WCJ524349:WCJ524388 WMF524349:WMF524388 WWB524349:WWB524388 T589885:T589924 JP589885:JP589924 TL589885:TL589924 ADH589885:ADH589924 AND589885:AND589924 AWZ589885:AWZ589924 BGV589885:BGV589924 BQR589885:BQR589924 CAN589885:CAN589924 CKJ589885:CKJ589924 CUF589885:CUF589924 DEB589885:DEB589924 DNX589885:DNX589924 DXT589885:DXT589924 EHP589885:EHP589924 ERL589885:ERL589924 FBH589885:FBH589924 FLD589885:FLD589924 FUZ589885:FUZ589924 GEV589885:GEV589924 GOR589885:GOR589924 GYN589885:GYN589924 HIJ589885:HIJ589924 HSF589885:HSF589924 ICB589885:ICB589924 ILX589885:ILX589924 IVT589885:IVT589924 JFP589885:JFP589924 JPL589885:JPL589924 JZH589885:JZH589924 KJD589885:KJD589924 KSZ589885:KSZ589924 LCV589885:LCV589924 LMR589885:LMR589924 LWN589885:LWN589924 MGJ589885:MGJ589924 MQF589885:MQF589924 NAB589885:NAB589924 NJX589885:NJX589924 NTT589885:NTT589924 ODP589885:ODP589924 ONL589885:ONL589924 OXH589885:OXH589924 PHD589885:PHD589924 PQZ589885:PQZ589924 QAV589885:QAV589924 QKR589885:QKR589924 QUN589885:QUN589924 REJ589885:REJ589924 ROF589885:ROF589924 RYB589885:RYB589924 SHX589885:SHX589924 SRT589885:SRT589924 TBP589885:TBP589924 TLL589885:TLL589924 TVH589885:TVH589924 UFD589885:UFD589924 UOZ589885:UOZ589924 UYV589885:UYV589924 VIR589885:VIR589924 VSN589885:VSN589924 WCJ589885:WCJ589924 WMF589885:WMF589924 WWB589885:WWB589924 T655421:T655460 JP655421:JP655460 TL655421:TL655460 ADH655421:ADH655460 AND655421:AND655460 AWZ655421:AWZ655460 BGV655421:BGV655460 BQR655421:BQR655460 CAN655421:CAN655460 CKJ655421:CKJ655460 CUF655421:CUF655460 DEB655421:DEB655460 DNX655421:DNX655460 DXT655421:DXT655460 EHP655421:EHP655460 ERL655421:ERL655460 FBH655421:FBH655460 FLD655421:FLD655460 FUZ655421:FUZ655460 GEV655421:GEV655460 GOR655421:GOR655460 GYN655421:GYN655460 HIJ655421:HIJ655460 HSF655421:HSF655460 ICB655421:ICB655460 ILX655421:ILX655460 IVT655421:IVT655460 JFP655421:JFP655460 JPL655421:JPL655460 JZH655421:JZH655460 KJD655421:KJD655460 KSZ655421:KSZ655460 LCV655421:LCV655460 LMR655421:LMR655460 LWN655421:LWN655460 MGJ655421:MGJ655460 MQF655421:MQF655460 NAB655421:NAB655460 NJX655421:NJX655460 NTT655421:NTT655460 ODP655421:ODP655460 ONL655421:ONL655460 OXH655421:OXH655460 PHD655421:PHD655460 PQZ655421:PQZ655460 QAV655421:QAV655460 QKR655421:QKR655460 QUN655421:QUN655460 REJ655421:REJ655460 ROF655421:ROF655460 RYB655421:RYB655460 SHX655421:SHX655460 SRT655421:SRT655460 TBP655421:TBP655460 TLL655421:TLL655460 TVH655421:TVH655460 UFD655421:UFD655460 UOZ655421:UOZ655460 UYV655421:UYV655460 VIR655421:VIR655460 VSN655421:VSN655460 WCJ655421:WCJ655460 WMF655421:WMF655460 WWB655421:WWB655460 T720957:T720996 JP720957:JP720996 TL720957:TL720996 ADH720957:ADH720996 AND720957:AND720996 AWZ720957:AWZ720996 BGV720957:BGV720996 BQR720957:BQR720996 CAN720957:CAN720996 CKJ720957:CKJ720996 CUF720957:CUF720996 DEB720957:DEB720996 DNX720957:DNX720996 DXT720957:DXT720996 EHP720957:EHP720996 ERL720957:ERL720996 FBH720957:FBH720996 FLD720957:FLD720996 FUZ720957:FUZ720996 GEV720957:GEV720996 GOR720957:GOR720996 GYN720957:GYN720996 HIJ720957:HIJ720996 HSF720957:HSF720996 ICB720957:ICB720996 ILX720957:ILX720996 IVT720957:IVT720996 JFP720957:JFP720996 JPL720957:JPL720996 JZH720957:JZH720996 KJD720957:KJD720996 KSZ720957:KSZ720996 LCV720957:LCV720996 LMR720957:LMR720996 LWN720957:LWN720996 MGJ720957:MGJ720996 MQF720957:MQF720996 NAB720957:NAB720996 NJX720957:NJX720996 NTT720957:NTT720996 ODP720957:ODP720996 ONL720957:ONL720996 OXH720957:OXH720996 PHD720957:PHD720996 PQZ720957:PQZ720996 QAV720957:QAV720996 QKR720957:QKR720996 QUN720957:QUN720996 REJ720957:REJ720996 ROF720957:ROF720996 RYB720957:RYB720996 SHX720957:SHX720996 SRT720957:SRT720996 TBP720957:TBP720996 TLL720957:TLL720996 TVH720957:TVH720996 UFD720957:UFD720996 UOZ720957:UOZ720996 UYV720957:UYV720996 VIR720957:VIR720996 VSN720957:VSN720996 WCJ720957:WCJ720996 WMF720957:WMF720996 WWB720957:WWB720996 T786493:T786532 JP786493:JP786532 TL786493:TL786532 ADH786493:ADH786532 AND786493:AND786532 AWZ786493:AWZ786532 BGV786493:BGV786532 BQR786493:BQR786532 CAN786493:CAN786532 CKJ786493:CKJ786532 CUF786493:CUF786532 DEB786493:DEB786532 DNX786493:DNX786532 DXT786493:DXT786532 EHP786493:EHP786532 ERL786493:ERL786532 FBH786493:FBH786532 FLD786493:FLD786532 FUZ786493:FUZ786532 GEV786493:GEV786532 GOR786493:GOR786532 GYN786493:GYN786532 HIJ786493:HIJ786532 HSF786493:HSF786532 ICB786493:ICB786532 ILX786493:ILX786532 IVT786493:IVT786532 JFP786493:JFP786532 JPL786493:JPL786532 JZH786493:JZH786532 KJD786493:KJD786532 KSZ786493:KSZ786532 LCV786493:LCV786532 LMR786493:LMR786532 LWN786493:LWN786532 MGJ786493:MGJ786532 MQF786493:MQF786532 NAB786493:NAB786532 NJX786493:NJX786532 NTT786493:NTT786532 ODP786493:ODP786532 ONL786493:ONL786532 OXH786493:OXH786532 PHD786493:PHD786532 PQZ786493:PQZ786532 QAV786493:QAV786532 QKR786493:QKR786532 QUN786493:QUN786532 REJ786493:REJ786532 ROF786493:ROF786532 RYB786493:RYB786532 SHX786493:SHX786532 SRT786493:SRT786532 TBP786493:TBP786532 TLL786493:TLL786532 TVH786493:TVH786532 UFD786493:UFD786532 UOZ786493:UOZ786532 UYV786493:UYV786532 VIR786493:VIR786532 VSN786493:VSN786532 WCJ786493:WCJ786532 WMF786493:WMF786532 WWB786493:WWB786532 T852029:T852068 JP852029:JP852068 TL852029:TL852068 ADH852029:ADH852068 AND852029:AND852068 AWZ852029:AWZ852068 BGV852029:BGV852068 BQR852029:BQR852068 CAN852029:CAN852068 CKJ852029:CKJ852068 CUF852029:CUF852068 DEB852029:DEB852068 DNX852029:DNX852068 DXT852029:DXT852068 EHP852029:EHP852068 ERL852029:ERL852068 FBH852029:FBH852068 FLD852029:FLD852068 FUZ852029:FUZ852068 GEV852029:GEV852068 GOR852029:GOR852068 GYN852029:GYN852068 HIJ852029:HIJ852068 HSF852029:HSF852068 ICB852029:ICB852068 ILX852029:ILX852068 IVT852029:IVT852068 JFP852029:JFP852068 JPL852029:JPL852068 JZH852029:JZH852068 KJD852029:KJD852068 KSZ852029:KSZ852068 LCV852029:LCV852068 LMR852029:LMR852068 LWN852029:LWN852068 MGJ852029:MGJ852068 MQF852029:MQF852068 NAB852029:NAB852068 NJX852029:NJX852068 NTT852029:NTT852068 ODP852029:ODP852068 ONL852029:ONL852068 OXH852029:OXH852068 PHD852029:PHD852068 PQZ852029:PQZ852068 QAV852029:QAV852068 QKR852029:QKR852068 QUN852029:QUN852068 REJ852029:REJ852068 ROF852029:ROF852068 RYB852029:RYB852068 SHX852029:SHX852068 SRT852029:SRT852068 TBP852029:TBP852068 TLL852029:TLL852068 TVH852029:TVH852068 UFD852029:UFD852068 UOZ852029:UOZ852068 UYV852029:UYV852068 VIR852029:VIR852068 VSN852029:VSN852068 WCJ852029:WCJ852068 WMF852029:WMF852068 WWB852029:WWB852068 T917565:T917604 JP917565:JP917604 TL917565:TL917604 ADH917565:ADH917604 AND917565:AND917604 AWZ917565:AWZ917604 BGV917565:BGV917604 BQR917565:BQR917604 CAN917565:CAN917604 CKJ917565:CKJ917604 CUF917565:CUF917604 DEB917565:DEB917604 DNX917565:DNX917604 DXT917565:DXT917604 EHP917565:EHP917604 ERL917565:ERL917604 FBH917565:FBH917604 FLD917565:FLD917604 FUZ917565:FUZ917604 GEV917565:GEV917604 GOR917565:GOR917604 GYN917565:GYN917604 HIJ917565:HIJ917604 HSF917565:HSF917604 ICB917565:ICB917604 ILX917565:ILX917604 IVT917565:IVT917604 JFP917565:JFP917604 JPL917565:JPL917604 JZH917565:JZH917604 KJD917565:KJD917604 KSZ917565:KSZ917604 LCV917565:LCV917604 LMR917565:LMR917604 LWN917565:LWN917604 MGJ917565:MGJ917604 MQF917565:MQF917604 NAB917565:NAB917604 NJX917565:NJX917604 NTT917565:NTT917604 ODP917565:ODP917604 ONL917565:ONL917604 OXH917565:OXH917604 PHD917565:PHD917604 PQZ917565:PQZ917604 QAV917565:QAV917604 QKR917565:QKR917604 QUN917565:QUN917604 REJ917565:REJ917604 ROF917565:ROF917604 RYB917565:RYB917604 SHX917565:SHX917604 SRT917565:SRT917604 TBP917565:TBP917604 TLL917565:TLL917604 TVH917565:TVH917604 UFD917565:UFD917604 UOZ917565:UOZ917604 UYV917565:UYV917604 VIR917565:VIR917604 VSN917565:VSN917604 WCJ917565:WCJ917604 WMF917565:WMF917604 WWB917565:WWB917604 T983101:T983140 JP983101:JP983140 TL983101:TL983140 ADH983101:ADH983140 AND983101:AND983140 AWZ983101:AWZ983140 BGV983101:BGV983140 BQR983101:BQR983140 CAN983101:CAN983140 CKJ983101:CKJ983140 CUF983101:CUF983140 DEB983101:DEB983140 DNX983101:DNX983140 DXT983101:DXT983140 EHP983101:EHP983140 ERL983101:ERL983140 FBH983101:FBH983140 FLD983101:FLD983140 FUZ983101:FUZ983140 GEV983101:GEV983140 GOR983101:GOR983140 GYN983101:GYN983140 HIJ983101:HIJ983140 HSF983101:HSF983140 ICB983101:ICB983140 ILX983101:ILX983140 IVT983101:IVT983140 JFP983101:JFP983140 JPL983101:JPL983140 JZH983101:JZH983140 KJD983101:KJD983140 KSZ983101:KSZ983140 LCV983101:LCV983140 LMR983101:LMR983140 LWN983101:LWN983140 MGJ983101:MGJ983140 MQF983101:MQF983140 NAB983101:NAB983140 NJX983101:NJX983140 NTT983101:NTT983140 ODP983101:ODP983140 ONL983101:ONL983140 OXH983101:OXH983140 PHD983101:PHD983140 PQZ983101:PQZ983140 QAV983101:QAV983140 QKR983101:QKR983140 QUN983101:QUN983140 REJ983101:REJ983140 ROF983101:ROF983140 RYB983101:RYB983140 SHX983101:SHX983140 SRT983101:SRT983140 TBP983101:TBP983140 TLL983101:TLL983140 TVH983101:TVH983140 UFD983101:UFD983140 UOZ983101:UOZ983140 UYV983101:UYV983140 VIR983101:VIR983140 VSN983101:VSN983140 WCJ983101:WCJ983140 WMF983101:WMF983140 WWB983101:WWB983140">
      <formula1>1</formula1>
      <formula2>3</formula2>
    </dataValidation>
    <dataValidation allowBlank="1" showInputMessage="1" showErrorMessage="1" prompt="専用水道設置者名を入力してください。" sqref="C61:C100 IY61:IY100 SU61:SU100 ACQ61:ACQ100 AMM61:AMM100 AWI61:AWI100 BGE61:BGE100 BQA61:BQA100 BZW61:BZW100 CJS61:CJS100 CTO61:CTO100 DDK61:DDK100 DNG61:DNG100 DXC61:DXC100 EGY61:EGY100 EQU61:EQU100 FAQ61:FAQ100 FKM61:FKM100 FUI61:FUI100 GEE61:GEE100 GOA61:GOA100 GXW61:GXW100 HHS61:HHS100 HRO61:HRO100 IBK61:IBK100 ILG61:ILG100 IVC61:IVC100 JEY61:JEY100 JOU61:JOU100 JYQ61:JYQ100 KIM61:KIM100 KSI61:KSI100 LCE61:LCE100 LMA61:LMA100 LVW61:LVW100 MFS61:MFS100 MPO61:MPO100 MZK61:MZK100 NJG61:NJG100 NTC61:NTC100 OCY61:OCY100 OMU61:OMU100 OWQ61:OWQ100 PGM61:PGM100 PQI61:PQI100 QAE61:QAE100 QKA61:QKA100 QTW61:QTW100 RDS61:RDS100 RNO61:RNO100 RXK61:RXK100 SHG61:SHG100 SRC61:SRC100 TAY61:TAY100 TKU61:TKU100 TUQ61:TUQ100 UEM61:UEM100 UOI61:UOI100 UYE61:UYE100 VIA61:VIA100 VRW61:VRW100 WBS61:WBS100 WLO61:WLO100 WVK61:WVK100 C65597:C65636 IY65597:IY65636 SU65597:SU65636 ACQ65597:ACQ65636 AMM65597:AMM65636 AWI65597:AWI65636 BGE65597:BGE65636 BQA65597:BQA65636 BZW65597:BZW65636 CJS65597:CJS65636 CTO65597:CTO65636 DDK65597:DDK65636 DNG65597:DNG65636 DXC65597:DXC65636 EGY65597:EGY65636 EQU65597:EQU65636 FAQ65597:FAQ65636 FKM65597:FKM65636 FUI65597:FUI65636 GEE65597:GEE65636 GOA65597:GOA65636 GXW65597:GXW65636 HHS65597:HHS65636 HRO65597:HRO65636 IBK65597:IBK65636 ILG65597:ILG65636 IVC65597:IVC65636 JEY65597:JEY65636 JOU65597:JOU65636 JYQ65597:JYQ65636 KIM65597:KIM65636 KSI65597:KSI65636 LCE65597:LCE65636 LMA65597:LMA65636 LVW65597:LVW65636 MFS65597:MFS65636 MPO65597:MPO65636 MZK65597:MZK65636 NJG65597:NJG65636 NTC65597:NTC65636 OCY65597:OCY65636 OMU65597:OMU65636 OWQ65597:OWQ65636 PGM65597:PGM65636 PQI65597:PQI65636 QAE65597:QAE65636 QKA65597:QKA65636 QTW65597:QTW65636 RDS65597:RDS65636 RNO65597:RNO65636 RXK65597:RXK65636 SHG65597:SHG65636 SRC65597:SRC65636 TAY65597:TAY65636 TKU65597:TKU65636 TUQ65597:TUQ65636 UEM65597:UEM65636 UOI65597:UOI65636 UYE65597:UYE65636 VIA65597:VIA65636 VRW65597:VRW65636 WBS65597:WBS65636 WLO65597:WLO65636 WVK65597:WVK65636 C131133:C131172 IY131133:IY131172 SU131133:SU131172 ACQ131133:ACQ131172 AMM131133:AMM131172 AWI131133:AWI131172 BGE131133:BGE131172 BQA131133:BQA131172 BZW131133:BZW131172 CJS131133:CJS131172 CTO131133:CTO131172 DDK131133:DDK131172 DNG131133:DNG131172 DXC131133:DXC131172 EGY131133:EGY131172 EQU131133:EQU131172 FAQ131133:FAQ131172 FKM131133:FKM131172 FUI131133:FUI131172 GEE131133:GEE131172 GOA131133:GOA131172 GXW131133:GXW131172 HHS131133:HHS131172 HRO131133:HRO131172 IBK131133:IBK131172 ILG131133:ILG131172 IVC131133:IVC131172 JEY131133:JEY131172 JOU131133:JOU131172 JYQ131133:JYQ131172 KIM131133:KIM131172 KSI131133:KSI131172 LCE131133:LCE131172 LMA131133:LMA131172 LVW131133:LVW131172 MFS131133:MFS131172 MPO131133:MPO131172 MZK131133:MZK131172 NJG131133:NJG131172 NTC131133:NTC131172 OCY131133:OCY131172 OMU131133:OMU131172 OWQ131133:OWQ131172 PGM131133:PGM131172 PQI131133:PQI131172 QAE131133:QAE131172 QKA131133:QKA131172 QTW131133:QTW131172 RDS131133:RDS131172 RNO131133:RNO131172 RXK131133:RXK131172 SHG131133:SHG131172 SRC131133:SRC131172 TAY131133:TAY131172 TKU131133:TKU131172 TUQ131133:TUQ131172 UEM131133:UEM131172 UOI131133:UOI131172 UYE131133:UYE131172 VIA131133:VIA131172 VRW131133:VRW131172 WBS131133:WBS131172 WLO131133:WLO131172 WVK131133:WVK131172 C196669:C196708 IY196669:IY196708 SU196669:SU196708 ACQ196669:ACQ196708 AMM196669:AMM196708 AWI196669:AWI196708 BGE196669:BGE196708 BQA196669:BQA196708 BZW196669:BZW196708 CJS196669:CJS196708 CTO196669:CTO196708 DDK196669:DDK196708 DNG196669:DNG196708 DXC196669:DXC196708 EGY196669:EGY196708 EQU196669:EQU196708 FAQ196669:FAQ196708 FKM196669:FKM196708 FUI196669:FUI196708 GEE196669:GEE196708 GOA196669:GOA196708 GXW196669:GXW196708 HHS196669:HHS196708 HRO196669:HRO196708 IBK196669:IBK196708 ILG196669:ILG196708 IVC196669:IVC196708 JEY196669:JEY196708 JOU196669:JOU196708 JYQ196669:JYQ196708 KIM196669:KIM196708 KSI196669:KSI196708 LCE196669:LCE196708 LMA196669:LMA196708 LVW196669:LVW196708 MFS196669:MFS196708 MPO196669:MPO196708 MZK196669:MZK196708 NJG196669:NJG196708 NTC196669:NTC196708 OCY196669:OCY196708 OMU196669:OMU196708 OWQ196669:OWQ196708 PGM196669:PGM196708 PQI196669:PQI196708 QAE196669:QAE196708 QKA196669:QKA196708 QTW196669:QTW196708 RDS196669:RDS196708 RNO196669:RNO196708 RXK196669:RXK196708 SHG196669:SHG196708 SRC196669:SRC196708 TAY196669:TAY196708 TKU196669:TKU196708 TUQ196669:TUQ196708 UEM196669:UEM196708 UOI196669:UOI196708 UYE196669:UYE196708 VIA196669:VIA196708 VRW196669:VRW196708 WBS196669:WBS196708 WLO196669:WLO196708 WVK196669:WVK196708 C262205:C262244 IY262205:IY262244 SU262205:SU262244 ACQ262205:ACQ262244 AMM262205:AMM262244 AWI262205:AWI262244 BGE262205:BGE262244 BQA262205:BQA262244 BZW262205:BZW262244 CJS262205:CJS262244 CTO262205:CTO262244 DDK262205:DDK262244 DNG262205:DNG262244 DXC262205:DXC262244 EGY262205:EGY262244 EQU262205:EQU262244 FAQ262205:FAQ262244 FKM262205:FKM262244 FUI262205:FUI262244 GEE262205:GEE262244 GOA262205:GOA262244 GXW262205:GXW262244 HHS262205:HHS262244 HRO262205:HRO262244 IBK262205:IBK262244 ILG262205:ILG262244 IVC262205:IVC262244 JEY262205:JEY262244 JOU262205:JOU262244 JYQ262205:JYQ262244 KIM262205:KIM262244 KSI262205:KSI262244 LCE262205:LCE262244 LMA262205:LMA262244 LVW262205:LVW262244 MFS262205:MFS262244 MPO262205:MPO262244 MZK262205:MZK262244 NJG262205:NJG262244 NTC262205:NTC262244 OCY262205:OCY262244 OMU262205:OMU262244 OWQ262205:OWQ262244 PGM262205:PGM262244 PQI262205:PQI262244 QAE262205:QAE262244 QKA262205:QKA262244 QTW262205:QTW262244 RDS262205:RDS262244 RNO262205:RNO262244 RXK262205:RXK262244 SHG262205:SHG262244 SRC262205:SRC262244 TAY262205:TAY262244 TKU262205:TKU262244 TUQ262205:TUQ262244 UEM262205:UEM262244 UOI262205:UOI262244 UYE262205:UYE262244 VIA262205:VIA262244 VRW262205:VRW262244 WBS262205:WBS262244 WLO262205:WLO262244 WVK262205:WVK262244 C327741:C327780 IY327741:IY327780 SU327741:SU327780 ACQ327741:ACQ327780 AMM327741:AMM327780 AWI327741:AWI327780 BGE327741:BGE327780 BQA327741:BQA327780 BZW327741:BZW327780 CJS327741:CJS327780 CTO327741:CTO327780 DDK327741:DDK327780 DNG327741:DNG327780 DXC327741:DXC327780 EGY327741:EGY327780 EQU327741:EQU327780 FAQ327741:FAQ327780 FKM327741:FKM327780 FUI327741:FUI327780 GEE327741:GEE327780 GOA327741:GOA327780 GXW327741:GXW327780 HHS327741:HHS327780 HRO327741:HRO327780 IBK327741:IBK327780 ILG327741:ILG327780 IVC327741:IVC327780 JEY327741:JEY327780 JOU327741:JOU327780 JYQ327741:JYQ327780 KIM327741:KIM327780 KSI327741:KSI327780 LCE327741:LCE327780 LMA327741:LMA327780 LVW327741:LVW327780 MFS327741:MFS327780 MPO327741:MPO327780 MZK327741:MZK327780 NJG327741:NJG327780 NTC327741:NTC327780 OCY327741:OCY327780 OMU327741:OMU327780 OWQ327741:OWQ327780 PGM327741:PGM327780 PQI327741:PQI327780 QAE327741:QAE327780 QKA327741:QKA327780 QTW327741:QTW327780 RDS327741:RDS327780 RNO327741:RNO327780 RXK327741:RXK327780 SHG327741:SHG327780 SRC327741:SRC327780 TAY327741:TAY327780 TKU327741:TKU327780 TUQ327741:TUQ327780 UEM327741:UEM327780 UOI327741:UOI327780 UYE327741:UYE327780 VIA327741:VIA327780 VRW327741:VRW327780 WBS327741:WBS327780 WLO327741:WLO327780 WVK327741:WVK327780 C393277:C393316 IY393277:IY393316 SU393277:SU393316 ACQ393277:ACQ393316 AMM393277:AMM393316 AWI393277:AWI393316 BGE393277:BGE393316 BQA393277:BQA393316 BZW393277:BZW393316 CJS393277:CJS393316 CTO393277:CTO393316 DDK393277:DDK393316 DNG393277:DNG393316 DXC393277:DXC393316 EGY393277:EGY393316 EQU393277:EQU393316 FAQ393277:FAQ393316 FKM393277:FKM393316 FUI393277:FUI393316 GEE393277:GEE393316 GOA393277:GOA393316 GXW393277:GXW393316 HHS393277:HHS393316 HRO393277:HRO393316 IBK393277:IBK393316 ILG393277:ILG393316 IVC393277:IVC393316 JEY393277:JEY393316 JOU393277:JOU393316 JYQ393277:JYQ393316 KIM393277:KIM393316 KSI393277:KSI393316 LCE393277:LCE393316 LMA393277:LMA393316 LVW393277:LVW393316 MFS393277:MFS393316 MPO393277:MPO393316 MZK393277:MZK393316 NJG393277:NJG393316 NTC393277:NTC393316 OCY393277:OCY393316 OMU393277:OMU393316 OWQ393277:OWQ393316 PGM393277:PGM393316 PQI393277:PQI393316 QAE393277:QAE393316 QKA393277:QKA393316 QTW393277:QTW393316 RDS393277:RDS393316 RNO393277:RNO393316 RXK393277:RXK393316 SHG393277:SHG393316 SRC393277:SRC393316 TAY393277:TAY393316 TKU393277:TKU393316 TUQ393277:TUQ393316 UEM393277:UEM393316 UOI393277:UOI393316 UYE393277:UYE393316 VIA393277:VIA393316 VRW393277:VRW393316 WBS393277:WBS393316 WLO393277:WLO393316 WVK393277:WVK393316 C458813:C458852 IY458813:IY458852 SU458813:SU458852 ACQ458813:ACQ458852 AMM458813:AMM458852 AWI458813:AWI458852 BGE458813:BGE458852 BQA458813:BQA458852 BZW458813:BZW458852 CJS458813:CJS458852 CTO458813:CTO458852 DDK458813:DDK458852 DNG458813:DNG458852 DXC458813:DXC458852 EGY458813:EGY458852 EQU458813:EQU458852 FAQ458813:FAQ458852 FKM458813:FKM458852 FUI458813:FUI458852 GEE458813:GEE458852 GOA458813:GOA458852 GXW458813:GXW458852 HHS458813:HHS458852 HRO458813:HRO458852 IBK458813:IBK458852 ILG458813:ILG458852 IVC458813:IVC458852 JEY458813:JEY458852 JOU458813:JOU458852 JYQ458813:JYQ458852 KIM458813:KIM458852 KSI458813:KSI458852 LCE458813:LCE458852 LMA458813:LMA458852 LVW458813:LVW458852 MFS458813:MFS458852 MPO458813:MPO458852 MZK458813:MZK458852 NJG458813:NJG458852 NTC458813:NTC458852 OCY458813:OCY458852 OMU458813:OMU458852 OWQ458813:OWQ458852 PGM458813:PGM458852 PQI458813:PQI458852 QAE458813:QAE458852 QKA458813:QKA458852 QTW458813:QTW458852 RDS458813:RDS458852 RNO458813:RNO458852 RXK458813:RXK458852 SHG458813:SHG458852 SRC458813:SRC458852 TAY458813:TAY458852 TKU458813:TKU458852 TUQ458813:TUQ458852 UEM458813:UEM458852 UOI458813:UOI458852 UYE458813:UYE458852 VIA458813:VIA458852 VRW458813:VRW458852 WBS458813:WBS458852 WLO458813:WLO458852 WVK458813:WVK458852 C524349:C524388 IY524349:IY524388 SU524349:SU524388 ACQ524349:ACQ524388 AMM524349:AMM524388 AWI524349:AWI524388 BGE524349:BGE524388 BQA524349:BQA524388 BZW524349:BZW524388 CJS524349:CJS524388 CTO524349:CTO524388 DDK524349:DDK524388 DNG524349:DNG524388 DXC524349:DXC524388 EGY524349:EGY524388 EQU524349:EQU524388 FAQ524349:FAQ524388 FKM524349:FKM524388 FUI524349:FUI524388 GEE524349:GEE524388 GOA524349:GOA524388 GXW524349:GXW524388 HHS524349:HHS524388 HRO524349:HRO524388 IBK524349:IBK524388 ILG524349:ILG524388 IVC524349:IVC524388 JEY524349:JEY524388 JOU524349:JOU524388 JYQ524349:JYQ524388 KIM524349:KIM524388 KSI524349:KSI524388 LCE524349:LCE524388 LMA524349:LMA524388 LVW524349:LVW524388 MFS524349:MFS524388 MPO524349:MPO524388 MZK524349:MZK524388 NJG524349:NJG524388 NTC524349:NTC524388 OCY524349:OCY524388 OMU524349:OMU524388 OWQ524349:OWQ524388 PGM524349:PGM524388 PQI524349:PQI524388 QAE524349:QAE524388 QKA524349:QKA524388 QTW524349:QTW524388 RDS524349:RDS524388 RNO524349:RNO524388 RXK524349:RXK524388 SHG524349:SHG524388 SRC524349:SRC524388 TAY524349:TAY524388 TKU524349:TKU524388 TUQ524349:TUQ524388 UEM524349:UEM524388 UOI524349:UOI524388 UYE524349:UYE524388 VIA524349:VIA524388 VRW524349:VRW524388 WBS524349:WBS524388 WLO524349:WLO524388 WVK524349:WVK524388 C589885:C589924 IY589885:IY589924 SU589885:SU589924 ACQ589885:ACQ589924 AMM589885:AMM589924 AWI589885:AWI589924 BGE589885:BGE589924 BQA589885:BQA589924 BZW589885:BZW589924 CJS589885:CJS589924 CTO589885:CTO589924 DDK589885:DDK589924 DNG589885:DNG589924 DXC589885:DXC589924 EGY589885:EGY589924 EQU589885:EQU589924 FAQ589885:FAQ589924 FKM589885:FKM589924 FUI589885:FUI589924 GEE589885:GEE589924 GOA589885:GOA589924 GXW589885:GXW589924 HHS589885:HHS589924 HRO589885:HRO589924 IBK589885:IBK589924 ILG589885:ILG589924 IVC589885:IVC589924 JEY589885:JEY589924 JOU589885:JOU589924 JYQ589885:JYQ589924 KIM589885:KIM589924 KSI589885:KSI589924 LCE589885:LCE589924 LMA589885:LMA589924 LVW589885:LVW589924 MFS589885:MFS589924 MPO589885:MPO589924 MZK589885:MZK589924 NJG589885:NJG589924 NTC589885:NTC589924 OCY589885:OCY589924 OMU589885:OMU589924 OWQ589885:OWQ589924 PGM589885:PGM589924 PQI589885:PQI589924 QAE589885:QAE589924 QKA589885:QKA589924 QTW589885:QTW589924 RDS589885:RDS589924 RNO589885:RNO589924 RXK589885:RXK589924 SHG589885:SHG589924 SRC589885:SRC589924 TAY589885:TAY589924 TKU589885:TKU589924 TUQ589885:TUQ589924 UEM589885:UEM589924 UOI589885:UOI589924 UYE589885:UYE589924 VIA589885:VIA589924 VRW589885:VRW589924 WBS589885:WBS589924 WLO589885:WLO589924 WVK589885:WVK589924 C655421:C655460 IY655421:IY655460 SU655421:SU655460 ACQ655421:ACQ655460 AMM655421:AMM655460 AWI655421:AWI655460 BGE655421:BGE655460 BQA655421:BQA655460 BZW655421:BZW655460 CJS655421:CJS655460 CTO655421:CTO655460 DDK655421:DDK655460 DNG655421:DNG655460 DXC655421:DXC655460 EGY655421:EGY655460 EQU655421:EQU655460 FAQ655421:FAQ655460 FKM655421:FKM655460 FUI655421:FUI655460 GEE655421:GEE655460 GOA655421:GOA655460 GXW655421:GXW655460 HHS655421:HHS655460 HRO655421:HRO655460 IBK655421:IBK655460 ILG655421:ILG655460 IVC655421:IVC655460 JEY655421:JEY655460 JOU655421:JOU655460 JYQ655421:JYQ655460 KIM655421:KIM655460 KSI655421:KSI655460 LCE655421:LCE655460 LMA655421:LMA655460 LVW655421:LVW655460 MFS655421:MFS655460 MPO655421:MPO655460 MZK655421:MZK655460 NJG655421:NJG655460 NTC655421:NTC655460 OCY655421:OCY655460 OMU655421:OMU655460 OWQ655421:OWQ655460 PGM655421:PGM655460 PQI655421:PQI655460 QAE655421:QAE655460 QKA655421:QKA655460 QTW655421:QTW655460 RDS655421:RDS655460 RNO655421:RNO655460 RXK655421:RXK655460 SHG655421:SHG655460 SRC655421:SRC655460 TAY655421:TAY655460 TKU655421:TKU655460 TUQ655421:TUQ655460 UEM655421:UEM655460 UOI655421:UOI655460 UYE655421:UYE655460 VIA655421:VIA655460 VRW655421:VRW655460 WBS655421:WBS655460 WLO655421:WLO655460 WVK655421:WVK655460 C720957:C720996 IY720957:IY720996 SU720957:SU720996 ACQ720957:ACQ720996 AMM720957:AMM720996 AWI720957:AWI720996 BGE720957:BGE720996 BQA720957:BQA720996 BZW720957:BZW720996 CJS720957:CJS720996 CTO720957:CTO720996 DDK720957:DDK720996 DNG720957:DNG720996 DXC720957:DXC720996 EGY720957:EGY720996 EQU720957:EQU720996 FAQ720957:FAQ720996 FKM720957:FKM720996 FUI720957:FUI720996 GEE720957:GEE720996 GOA720957:GOA720996 GXW720957:GXW720996 HHS720957:HHS720996 HRO720957:HRO720996 IBK720957:IBK720996 ILG720957:ILG720996 IVC720957:IVC720996 JEY720957:JEY720996 JOU720957:JOU720996 JYQ720957:JYQ720996 KIM720957:KIM720996 KSI720957:KSI720996 LCE720957:LCE720996 LMA720957:LMA720996 LVW720957:LVW720996 MFS720957:MFS720996 MPO720957:MPO720996 MZK720957:MZK720996 NJG720957:NJG720996 NTC720957:NTC720996 OCY720957:OCY720996 OMU720957:OMU720996 OWQ720957:OWQ720996 PGM720957:PGM720996 PQI720957:PQI720996 QAE720957:QAE720996 QKA720957:QKA720996 QTW720957:QTW720996 RDS720957:RDS720996 RNO720957:RNO720996 RXK720957:RXK720996 SHG720957:SHG720996 SRC720957:SRC720996 TAY720957:TAY720996 TKU720957:TKU720996 TUQ720957:TUQ720996 UEM720957:UEM720996 UOI720957:UOI720996 UYE720957:UYE720996 VIA720957:VIA720996 VRW720957:VRW720996 WBS720957:WBS720996 WLO720957:WLO720996 WVK720957:WVK720996 C786493:C786532 IY786493:IY786532 SU786493:SU786532 ACQ786493:ACQ786532 AMM786493:AMM786532 AWI786493:AWI786532 BGE786493:BGE786532 BQA786493:BQA786532 BZW786493:BZW786532 CJS786493:CJS786532 CTO786493:CTO786532 DDK786493:DDK786532 DNG786493:DNG786532 DXC786493:DXC786532 EGY786493:EGY786532 EQU786493:EQU786532 FAQ786493:FAQ786532 FKM786493:FKM786532 FUI786493:FUI786532 GEE786493:GEE786532 GOA786493:GOA786532 GXW786493:GXW786532 HHS786493:HHS786532 HRO786493:HRO786532 IBK786493:IBK786532 ILG786493:ILG786532 IVC786493:IVC786532 JEY786493:JEY786532 JOU786493:JOU786532 JYQ786493:JYQ786532 KIM786493:KIM786532 KSI786493:KSI786532 LCE786493:LCE786532 LMA786493:LMA786532 LVW786493:LVW786532 MFS786493:MFS786532 MPO786493:MPO786532 MZK786493:MZK786532 NJG786493:NJG786532 NTC786493:NTC786532 OCY786493:OCY786532 OMU786493:OMU786532 OWQ786493:OWQ786532 PGM786493:PGM786532 PQI786493:PQI786532 QAE786493:QAE786532 QKA786493:QKA786532 QTW786493:QTW786532 RDS786493:RDS786532 RNO786493:RNO786532 RXK786493:RXK786532 SHG786493:SHG786532 SRC786493:SRC786532 TAY786493:TAY786532 TKU786493:TKU786532 TUQ786493:TUQ786532 UEM786493:UEM786532 UOI786493:UOI786532 UYE786493:UYE786532 VIA786493:VIA786532 VRW786493:VRW786532 WBS786493:WBS786532 WLO786493:WLO786532 WVK786493:WVK786532 C852029:C852068 IY852029:IY852068 SU852029:SU852068 ACQ852029:ACQ852068 AMM852029:AMM852068 AWI852029:AWI852068 BGE852029:BGE852068 BQA852029:BQA852068 BZW852029:BZW852068 CJS852029:CJS852068 CTO852029:CTO852068 DDK852029:DDK852068 DNG852029:DNG852068 DXC852029:DXC852068 EGY852029:EGY852068 EQU852029:EQU852068 FAQ852029:FAQ852068 FKM852029:FKM852068 FUI852029:FUI852068 GEE852029:GEE852068 GOA852029:GOA852068 GXW852029:GXW852068 HHS852029:HHS852068 HRO852029:HRO852068 IBK852029:IBK852068 ILG852029:ILG852068 IVC852029:IVC852068 JEY852029:JEY852068 JOU852029:JOU852068 JYQ852029:JYQ852068 KIM852029:KIM852068 KSI852029:KSI852068 LCE852029:LCE852068 LMA852029:LMA852068 LVW852029:LVW852068 MFS852029:MFS852068 MPO852029:MPO852068 MZK852029:MZK852068 NJG852029:NJG852068 NTC852029:NTC852068 OCY852029:OCY852068 OMU852029:OMU852068 OWQ852029:OWQ852068 PGM852029:PGM852068 PQI852029:PQI852068 QAE852029:QAE852068 QKA852029:QKA852068 QTW852029:QTW852068 RDS852029:RDS852068 RNO852029:RNO852068 RXK852029:RXK852068 SHG852029:SHG852068 SRC852029:SRC852068 TAY852029:TAY852068 TKU852029:TKU852068 TUQ852029:TUQ852068 UEM852029:UEM852068 UOI852029:UOI852068 UYE852029:UYE852068 VIA852029:VIA852068 VRW852029:VRW852068 WBS852029:WBS852068 WLO852029:WLO852068 WVK852029:WVK852068 C917565:C917604 IY917565:IY917604 SU917565:SU917604 ACQ917565:ACQ917604 AMM917565:AMM917604 AWI917565:AWI917604 BGE917565:BGE917604 BQA917565:BQA917604 BZW917565:BZW917604 CJS917565:CJS917604 CTO917565:CTO917604 DDK917565:DDK917604 DNG917565:DNG917604 DXC917565:DXC917604 EGY917565:EGY917604 EQU917565:EQU917604 FAQ917565:FAQ917604 FKM917565:FKM917604 FUI917565:FUI917604 GEE917565:GEE917604 GOA917565:GOA917604 GXW917565:GXW917604 HHS917565:HHS917604 HRO917565:HRO917604 IBK917565:IBK917604 ILG917565:ILG917604 IVC917565:IVC917604 JEY917565:JEY917604 JOU917565:JOU917604 JYQ917565:JYQ917604 KIM917565:KIM917604 KSI917565:KSI917604 LCE917565:LCE917604 LMA917565:LMA917604 LVW917565:LVW917604 MFS917565:MFS917604 MPO917565:MPO917604 MZK917565:MZK917604 NJG917565:NJG917604 NTC917565:NTC917604 OCY917565:OCY917604 OMU917565:OMU917604 OWQ917565:OWQ917604 PGM917565:PGM917604 PQI917565:PQI917604 QAE917565:QAE917604 QKA917565:QKA917604 QTW917565:QTW917604 RDS917565:RDS917604 RNO917565:RNO917604 RXK917565:RXK917604 SHG917565:SHG917604 SRC917565:SRC917604 TAY917565:TAY917604 TKU917565:TKU917604 TUQ917565:TUQ917604 UEM917565:UEM917604 UOI917565:UOI917604 UYE917565:UYE917604 VIA917565:VIA917604 VRW917565:VRW917604 WBS917565:WBS917604 WLO917565:WLO917604 WVK917565:WVK917604 C983101:C983140 IY983101:IY983140 SU983101:SU983140 ACQ983101:ACQ983140 AMM983101:AMM983140 AWI983101:AWI983140 BGE983101:BGE983140 BQA983101:BQA983140 BZW983101:BZW983140 CJS983101:CJS983140 CTO983101:CTO983140 DDK983101:DDK983140 DNG983101:DNG983140 DXC983101:DXC983140 EGY983101:EGY983140 EQU983101:EQU983140 FAQ983101:FAQ983140 FKM983101:FKM983140 FUI983101:FUI983140 GEE983101:GEE983140 GOA983101:GOA983140 GXW983101:GXW983140 HHS983101:HHS983140 HRO983101:HRO983140 IBK983101:IBK983140 ILG983101:ILG983140 IVC983101:IVC983140 JEY983101:JEY983140 JOU983101:JOU983140 JYQ983101:JYQ983140 KIM983101:KIM983140 KSI983101:KSI983140 LCE983101:LCE983140 LMA983101:LMA983140 LVW983101:LVW983140 MFS983101:MFS983140 MPO983101:MPO983140 MZK983101:MZK983140 NJG983101:NJG983140 NTC983101:NTC983140 OCY983101:OCY983140 OMU983101:OMU983140 OWQ983101:OWQ983140 PGM983101:PGM983140 PQI983101:PQI983140 QAE983101:QAE983140 QKA983101:QKA983140 QTW983101:QTW983140 RDS983101:RDS983140 RNO983101:RNO983140 RXK983101:RXK983140 SHG983101:SHG983140 SRC983101:SRC983140 TAY983101:TAY983140 TKU983101:TKU983140 TUQ983101:TUQ983140 UEM983101:UEM983140 UOI983101:UOI983140 UYE983101:UYE983140 VIA983101:VIA983140 VRW983101:VRW983140 WBS983101:WBS983140 WLO983101:WLO983140 WVK983101:WVK983140"/>
  </dataValidations>
  <printOptions horizontalCentered="1"/>
  <pageMargins left="0.70866141732283472" right="0.70866141732283472" top="0.74803149606299213" bottom="0.74803149606299213" header="0.31496062992125984" footer="0.31496062992125984"/>
  <pageSetup paperSize="9" scale="50" firstPageNumber="16" fitToHeight="0" orientation="landscape" blackAndWhite="1" useFirstPageNumber="1" horizontalDpi="2" verticalDpi="300" r:id="rId1"/>
  <headerFooter>
    <oddFooter>&amp;C&amp;P</oddFooter>
  </headerFooter>
  <rowBreaks count="3" manualBreakCount="3">
    <brk id="26" max="16383" man="1"/>
    <brk id="50" max="16383" man="1"/>
    <brk id="72"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I42"/>
  <sheetViews>
    <sheetView view="pageBreakPreview" topLeftCell="A16" zoomScaleNormal="100" zoomScaleSheetLayoutView="100" workbookViewId="0">
      <selection activeCell="H28" sqref="H28"/>
    </sheetView>
  </sheetViews>
  <sheetFormatPr defaultRowHeight="13.5" x14ac:dyDescent="0.15"/>
  <cols>
    <col min="1" max="16384" width="9" style="3"/>
  </cols>
  <sheetData>
    <row r="2" spans="3:9" ht="13.5" customHeight="1" x14ac:dyDescent="0.15">
      <c r="G2" s="725" t="s">
        <v>22</v>
      </c>
      <c r="H2" s="725"/>
      <c r="I2" s="725"/>
    </row>
    <row r="4" spans="3:9" ht="14.25" x14ac:dyDescent="0.15">
      <c r="C4" s="7" t="s">
        <v>21</v>
      </c>
    </row>
    <row r="6" spans="3:9" x14ac:dyDescent="0.15">
      <c r="D6" s="3" t="s">
        <v>20</v>
      </c>
    </row>
    <row r="7" spans="3:9" ht="8.1" customHeight="1" x14ac:dyDescent="0.15"/>
    <row r="8" spans="3:9" x14ac:dyDescent="0.15">
      <c r="D8" s="3" t="s">
        <v>19</v>
      </c>
    </row>
    <row r="9" spans="3:9" ht="8.1" customHeight="1" x14ac:dyDescent="0.15"/>
    <row r="10" spans="3:9" x14ac:dyDescent="0.15">
      <c r="D10" s="3" t="s">
        <v>18</v>
      </c>
    </row>
    <row r="12" spans="3:9" ht="14.25" x14ac:dyDescent="0.15">
      <c r="C12" s="7" t="s">
        <v>17</v>
      </c>
    </row>
    <row r="14" spans="3:9" x14ac:dyDescent="0.15">
      <c r="D14" s="3" t="s">
        <v>16</v>
      </c>
    </row>
    <row r="15" spans="3:9" ht="8.1" customHeight="1" x14ac:dyDescent="0.15"/>
    <row r="16" spans="3:9" x14ac:dyDescent="0.15">
      <c r="D16" s="3" t="s">
        <v>15</v>
      </c>
    </row>
    <row r="17" spans="3:4" ht="8.1" customHeight="1" x14ac:dyDescent="0.15"/>
    <row r="18" spans="3:4" x14ac:dyDescent="0.15">
      <c r="D18" s="3" t="s">
        <v>14</v>
      </c>
    </row>
    <row r="19" spans="3:4" ht="8.1" customHeight="1" x14ac:dyDescent="0.15"/>
    <row r="20" spans="3:4" x14ac:dyDescent="0.15">
      <c r="D20" s="3" t="s">
        <v>13</v>
      </c>
    </row>
    <row r="21" spans="3:4" ht="8.1" customHeight="1" x14ac:dyDescent="0.15"/>
    <row r="22" spans="3:4" x14ac:dyDescent="0.15">
      <c r="D22" s="3" t="s">
        <v>12</v>
      </c>
    </row>
    <row r="23" spans="3:4" ht="8.1" customHeight="1" x14ac:dyDescent="0.15"/>
    <row r="24" spans="3:4" x14ac:dyDescent="0.15">
      <c r="D24" s="3" t="s">
        <v>11</v>
      </c>
    </row>
    <row r="26" spans="3:4" ht="14.25" x14ac:dyDescent="0.15">
      <c r="C26" s="7" t="s">
        <v>10</v>
      </c>
    </row>
    <row r="28" spans="3:4" x14ac:dyDescent="0.15">
      <c r="D28" s="3" t="s">
        <v>9</v>
      </c>
    </row>
    <row r="29" spans="3:4" ht="8.1" customHeight="1" x14ac:dyDescent="0.15"/>
    <row r="30" spans="3:4" x14ac:dyDescent="0.15">
      <c r="D30" s="3" t="s">
        <v>8</v>
      </c>
    </row>
    <row r="31" spans="3:4" ht="8.1" customHeight="1" x14ac:dyDescent="0.15"/>
    <row r="32" spans="3:4" x14ac:dyDescent="0.15">
      <c r="D32" s="3" t="s">
        <v>7</v>
      </c>
    </row>
    <row r="34" spans="3:4" ht="14.25" x14ac:dyDescent="0.15">
      <c r="C34" s="7" t="s">
        <v>6</v>
      </c>
    </row>
    <row r="36" spans="3:4" x14ac:dyDescent="0.15">
      <c r="D36" s="3" t="s">
        <v>5</v>
      </c>
    </row>
    <row r="37" spans="3:4" ht="8.1" customHeight="1" x14ac:dyDescent="0.15"/>
    <row r="38" spans="3:4" x14ac:dyDescent="0.15">
      <c r="D38" s="3" t="s">
        <v>4</v>
      </c>
    </row>
    <row r="39" spans="3:4" ht="8.1" customHeight="1" x14ac:dyDescent="0.15"/>
    <row r="40" spans="3:4" x14ac:dyDescent="0.15">
      <c r="D40" s="3" t="s">
        <v>3</v>
      </c>
    </row>
    <row r="42" spans="3:4" ht="14.25" x14ac:dyDescent="0.15">
      <c r="C42" s="7" t="s">
        <v>1027</v>
      </c>
    </row>
  </sheetData>
  <mergeCells count="1">
    <mergeCell ref="G2:I2"/>
  </mergeCells>
  <phoneticPr fontId="4"/>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2"/>
  <sheetViews>
    <sheetView view="pageBreakPreview" zoomScaleNormal="100" zoomScaleSheetLayoutView="100" workbookViewId="0">
      <selection activeCell="B1" sqref="B1"/>
    </sheetView>
  </sheetViews>
  <sheetFormatPr defaultRowHeight="13.5" x14ac:dyDescent="0.15"/>
  <cols>
    <col min="1" max="1" width="5.625" style="8" customWidth="1"/>
    <col min="2" max="2" width="7.625" style="8" customWidth="1"/>
    <col min="3" max="4" width="9.625" style="8" customWidth="1"/>
    <col min="5" max="6" width="8.625" style="8" customWidth="1"/>
    <col min="7" max="7" width="9.625" style="8" customWidth="1"/>
    <col min="8" max="8" width="6.625" style="8" customWidth="1"/>
    <col min="9" max="9" width="5.625" style="8" customWidth="1"/>
    <col min="10" max="10" width="1.25" style="8" customWidth="1"/>
    <col min="11" max="11" width="7.625" style="8" customWidth="1"/>
    <col min="12" max="13" width="10.625" style="8" customWidth="1"/>
    <col min="14" max="15" width="8.625" style="8" customWidth="1"/>
    <col min="16" max="16" width="10.875" style="8" customWidth="1"/>
    <col min="17" max="17" width="6.625" style="8" customWidth="1"/>
    <col min="18" max="18" width="5.625" style="8" customWidth="1"/>
    <col min="19" max="20" width="9" style="8"/>
    <col min="21" max="22" width="12.75" style="8" bestFit="1" customWidth="1"/>
    <col min="23" max="23" width="10.5" style="8" bestFit="1" customWidth="1"/>
    <col min="24" max="24" width="8.5" style="8" bestFit="1" customWidth="1"/>
    <col min="25" max="25" width="12.75" style="8" bestFit="1" customWidth="1"/>
    <col min="26" max="16384" width="9" style="8"/>
  </cols>
  <sheetData>
    <row r="1" spans="1:26" ht="28.5" x14ac:dyDescent="0.15">
      <c r="A1" s="43"/>
      <c r="B1" s="691" t="s">
        <v>83</v>
      </c>
      <c r="K1" s="42"/>
    </row>
    <row r="2" spans="1:26" ht="21" customHeight="1" x14ac:dyDescent="0.15">
      <c r="A2" s="40"/>
      <c r="B2" s="726" t="s">
        <v>82</v>
      </c>
      <c r="C2" s="38" t="s">
        <v>81</v>
      </c>
      <c r="D2" s="728" t="s">
        <v>80</v>
      </c>
      <c r="E2" s="729"/>
      <c r="F2" s="729"/>
      <c r="G2" s="730"/>
      <c r="H2" s="41" t="s">
        <v>79</v>
      </c>
      <c r="I2" s="731" t="s">
        <v>78</v>
      </c>
      <c r="K2" s="726" t="s">
        <v>82</v>
      </c>
      <c r="L2" s="38" t="s">
        <v>81</v>
      </c>
      <c r="M2" s="728" t="s">
        <v>80</v>
      </c>
      <c r="N2" s="729"/>
      <c r="O2" s="729"/>
      <c r="P2" s="730"/>
      <c r="Q2" s="41" t="s">
        <v>79</v>
      </c>
      <c r="R2" s="731" t="s">
        <v>78</v>
      </c>
    </row>
    <row r="3" spans="1:26" ht="21" x14ac:dyDescent="0.15">
      <c r="A3" s="40"/>
      <c r="B3" s="727"/>
      <c r="C3" s="39"/>
      <c r="D3" s="38" t="s">
        <v>77</v>
      </c>
      <c r="E3" s="38" t="s">
        <v>76</v>
      </c>
      <c r="F3" s="38" t="s">
        <v>75</v>
      </c>
      <c r="G3" s="38" t="s">
        <v>24</v>
      </c>
      <c r="H3" s="37"/>
      <c r="I3" s="732"/>
      <c r="K3" s="727"/>
      <c r="L3" s="39"/>
      <c r="M3" s="38" t="s">
        <v>77</v>
      </c>
      <c r="N3" s="38" t="s">
        <v>76</v>
      </c>
      <c r="O3" s="38" t="s">
        <v>75</v>
      </c>
      <c r="P3" s="38" t="s">
        <v>24</v>
      </c>
      <c r="Q3" s="37"/>
      <c r="R3" s="732"/>
    </row>
    <row r="4" spans="1:26" ht="14.25" x14ac:dyDescent="0.15">
      <c r="A4" s="36"/>
      <c r="B4" s="35"/>
      <c r="C4" s="34" t="s">
        <v>74</v>
      </c>
      <c r="D4" s="34"/>
      <c r="E4" s="34"/>
      <c r="F4" s="34"/>
      <c r="G4" s="34" t="s">
        <v>73</v>
      </c>
      <c r="H4" s="34" t="s">
        <v>72</v>
      </c>
      <c r="I4" s="34"/>
      <c r="K4" s="35"/>
      <c r="L4" s="34" t="s">
        <v>74</v>
      </c>
      <c r="M4" s="34"/>
      <c r="N4" s="34"/>
      <c r="O4" s="34"/>
      <c r="P4" s="34" t="s">
        <v>73</v>
      </c>
      <c r="Q4" s="34" t="s">
        <v>72</v>
      </c>
      <c r="R4" s="34"/>
    </row>
    <row r="5" spans="1:26" ht="18.75" x14ac:dyDescent="0.15">
      <c r="A5" s="19"/>
      <c r="B5" s="18" t="s">
        <v>71</v>
      </c>
      <c r="C5" s="17">
        <v>5206059</v>
      </c>
      <c r="D5" s="17">
        <v>4787602</v>
      </c>
      <c r="E5" s="17">
        <v>307077</v>
      </c>
      <c r="F5" s="17">
        <v>16570</v>
      </c>
      <c r="G5" s="17">
        <v>5111249</v>
      </c>
      <c r="H5" s="33">
        <v>98.2</v>
      </c>
      <c r="I5" s="15">
        <v>23</v>
      </c>
      <c r="K5" s="18" t="s">
        <v>70</v>
      </c>
      <c r="L5" s="17">
        <v>1416331</v>
      </c>
      <c r="M5" s="17">
        <v>1392429</v>
      </c>
      <c r="N5" s="17">
        <v>14249</v>
      </c>
      <c r="O5" s="17">
        <v>5210</v>
      </c>
      <c r="P5" s="17">
        <v>1411888</v>
      </c>
      <c r="Q5" s="16">
        <v>99.7</v>
      </c>
      <c r="R5" s="15">
        <v>8</v>
      </c>
      <c r="U5" s="10"/>
      <c r="V5" s="10"/>
      <c r="W5" s="10"/>
      <c r="X5" s="10"/>
      <c r="Y5" s="10"/>
      <c r="Z5" s="9"/>
    </row>
    <row r="6" spans="1:26" ht="18.75" x14ac:dyDescent="0.15">
      <c r="A6" s="19"/>
      <c r="B6" s="18" t="s">
        <v>69</v>
      </c>
      <c r="C6" s="17">
        <v>1217638</v>
      </c>
      <c r="D6" s="17">
        <v>1162232</v>
      </c>
      <c r="E6" s="17">
        <v>28079</v>
      </c>
      <c r="F6" s="17">
        <v>1509</v>
      </c>
      <c r="G6" s="17">
        <v>1191820</v>
      </c>
      <c r="H6" s="32">
        <v>97.9</v>
      </c>
      <c r="I6" s="15">
        <v>24</v>
      </c>
      <c r="K6" s="18" t="s">
        <v>68</v>
      </c>
      <c r="L6" s="17">
        <v>2570930</v>
      </c>
      <c r="M6" s="17">
        <v>2551375</v>
      </c>
      <c r="N6" s="17">
        <v>11187</v>
      </c>
      <c r="O6" s="17">
        <v>1917</v>
      </c>
      <c r="P6" s="17">
        <v>2564479</v>
      </c>
      <c r="Q6" s="16">
        <v>99.7</v>
      </c>
      <c r="R6" s="15">
        <v>8</v>
      </c>
      <c r="U6" s="10"/>
      <c r="V6" s="10"/>
      <c r="W6" s="10"/>
      <c r="X6" s="10"/>
      <c r="Y6" s="10"/>
      <c r="Z6" s="9"/>
    </row>
    <row r="7" spans="1:26" ht="18.75" x14ac:dyDescent="0.15">
      <c r="A7" s="19"/>
      <c r="B7" s="18" t="s">
        <v>67</v>
      </c>
      <c r="C7" s="17">
        <v>1209469</v>
      </c>
      <c r="D7" s="17">
        <v>1110418</v>
      </c>
      <c r="E7" s="17">
        <v>24463</v>
      </c>
      <c r="F7" s="17">
        <v>5350</v>
      </c>
      <c r="G7" s="17">
        <v>1140231</v>
      </c>
      <c r="H7" s="32">
        <v>94.3</v>
      </c>
      <c r="I7" s="15">
        <v>40</v>
      </c>
      <c r="K7" s="18" t="s">
        <v>66</v>
      </c>
      <c r="L7" s="17">
        <v>8802755</v>
      </c>
      <c r="M7" s="17">
        <v>8800205</v>
      </c>
      <c r="N7" s="17">
        <v>0</v>
      </c>
      <c r="O7" s="17">
        <v>1243</v>
      </c>
      <c r="P7" s="17">
        <v>8801448</v>
      </c>
      <c r="Q7" s="16">
        <v>100</v>
      </c>
      <c r="R7" s="15">
        <v>1</v>
      </c>
      <c r="U7" s="10"/>
      <c r="V7" s="10"/>
      <c r="W7" s="10"/>
      <c r="X7" s="10"/>
      <c r="Y7" s="10"/>
      <c r="Z7" s="9"/>
    </row>
    <row r="8" spans="1:26" ht="18.75" x14ac:dyDescent="0.15">
      <c r="A8" s="19"/>
      <c r="B8" s="18" t="s">
        <v>65</v>
      </c>
      <c r="C8" s="17">
        <v>2271776</v>
      </c>
      <c r="D8" s="17">
        <v>2248384</v>
      </c>
      <c r="E8" s="17">
        <v>5575</v>
      </c>
      <c r="F8" s="17">
        <v>910</v>
      </c>
      <c r="G8" s="17">
        <v>2254869</v>
      </c>
      <c r="H8" s="32">
        <v>99.3</v>
      </c>
      <c r="I8" s="15">
        <v>15</v>
      </c>
      <c r="K8" s="18" t="s">
        <v>64</v>
      </c>
      <c r="L8" s="17">
        <v>5449084</v>
      </c>
      <c r="M8" s="17">
        <v>5420678</v>
      </c>
      <c r="N8" s="17">
        <v>19907</v>
      </c>
      <c r="O8" s="17">
        <v>1117</v>
      </c>
      <c r="P8" s="17">
        <v>5441702</v>
      </c>
      <c r="Q8" s="16">
        <v>99.9</v>
      </c>
      <c r="R8" s="15">
        <v>4</v>
      </c>
      <c r="U8" s="10"/>
      <c r="V8" s="10"/>
      <c r="W8" s="10"/>
      <c r="X8" s="10"/>
      <c r="Y8" s="10"/>
      <c r="Z8" s="9"/>
    </row>
    <row r="9" spans="1:26" ht="18.75" x14ac:dyDescent="0.15">
      <c r="A9" s="19"/>
      <c r="B9" s="18" t="s">
        <v>63</v>
      </c>
      <c r="C9" s="17">
        <v>942190</v>
      </c>
      <c r="D9" s="17">
        <v>795608</v>
      </c>
      <c r="E9" s="17">
        <v>66126</v>
      </c>
      <c r="F9" s="17">
        <v>3251</v>
      </c>
      <c r="G9" s="17">
        <v>864985</v>
      </c>
      <c r="H9" s="32">
        <v>91.8</v>
      </c>
      <c r="I9" s="15">
        <v>45</v>
      </c>
      <c r="K9" s="18" t="s">
        <v>62</v>
      </c>
      <c r="L9" s="17">
        <v>1322891</v>
      </c>
      <c r="M9" s="17">
        <v>1300499</v>
      </c>
      <c r="N9" s="17">
        <v>14752</v>
      </c>
      <c r="O9" s="17">
        <v>272</v>
      </c>
      <c r="P9" s="17">
        <v>1315523</v>
      </c>
      <c r="Q9" s="16">
        <v>99.4</v>
      </c>
      <c r="R9" s="15">
        <v>14</v>
      </c>
      <c r="U9" s="10"/>
      <c r="V9" s="10"/>
      <c r="W9" s="10"/>
      <c r="X9" s="10"/>
      <c r="Y9" s="10"/>
      <c r="Z9" s="9"/>
    </row>
    <row r="10" spans="1:26" ht="18.75" x14ac:dyDescent="0.15">
      <c r="A10" s="19"/>
      <c r="B10" s="18" t="s">
        <v>61</v>
      </c>
      <c r="C10" s="17">
        <v>1063097</v>
      </c>
      <c r="D10" s="17">
        <v>1031350</v>
      </c>
      <c r="E10" s="17">
        <v>21347</v>
      </c>
      <c r="F10" s="17">
        <v>269</v>
      </c>
      <c r="G10" s="17">
        <v>1052966</v>
      </c>
      <c r="H10" s="32">
        <v>99</v>
      </c>
      <c r="I10" s="15">
        <v>18</v>
      </c>
      <c r="K10" s="18" t="s">
        <v>60</v>
      </c>
      <c r="L10" s="17">
        <v>930161</v>
      </c>
      <c r="M10" s="17">
        <v>870773</v>
      </c>
      <c r="N10" s="17">
        <v>36399</v>
      </c>
      <c r="O10" s="17">
        <v>1316</v>
      </c>
      <c r="P10" s="17">
        <v>908488</v>
      </c>
      <c r="Q10" s="16">
        <v>97.7</v>
      </c>
      <c r="R10" s="15">
        <v>26</v>
      </c>
      <c r="U10" s="10"/>
      <c r="V10" s="10"/>
      <c r="W10" s="10"/>
      <c r="Y10" s="10"/>
      <c r="Z10" s="9"/>
    </row>
    <row r="11" spans="1:26" ht="18.75" x14ac:dyDescent="0.15">
      <c r="A11" s="19"/>
      <c r="B11" s="18" t="s">
        <v>59</v>
      </c>
      <c r="C11" s="17">
        <v>1819956</v>
      </c>
      <c r="D11" s="17">
        <v>1638816</v>
      </c>
      <c r="E11" s="17">
        <v>58477</v>
      </c>
      <c r="F11" s="17">
        <v>13307</v>
      </c>
      <c r="G11" s="17">
        <v>1710600</v>
      </c>
      <c r="H11" s="32">
        <v>94</v>
      </c>
      <c r="I11" s="15">
        <v>41</v>
      </c>
      <c r="K11" s="18" t="s">
        <v>58</v>
      </c>
      <c r="L11" s="17">
        <v>554088</v>
      </c>
      <c r="M11" s="17">
        <v>501406</v>
      </c>
      <c r="N11" s="17">
        <v>38464</v>
      </c>
      <c r="O11" s="17">
        <v>2716</v>
      </c>
      <c r="P11" s="17">
        <v>542586</v>
      </c>
      <c r="Q11" s="16">
        <v>97.9</v>
      </c>
      <c r="R11" s="15">
        <v>24</v>
      </c>
      <c r="U11" s="10"/>
      <c r="V11" s="10"/>
      <c r="W11" s="10"/>
      <c r="X11" s="10"/>
      <c r="Y11" s="10"/>
      <c r="Z11" s="9"/>
    </row>
    <row r="12" spans="1:26" ht="18.75" x14ac:dyDescent="0.15">
      <c r="A12" s="19"/>
      <c r="B12" s="18" t="s">
        <v>57</v>
      </c>
      <c r="C12" s="17">
        <v>2845097</v>
      </c>
      <c r="D12" s="17">
        <v>2670126</v>
      </c>
      <c r="E12" s="17">
        <v>29466</v>
      </c>
      <c r="F12" s="17">
        <v>4826</v>
      </c>
      <c r="G12" s="17">
        <v>2704418</v>
      </c>
      <c r="H12" s="16">
        <v>95.1</v>
      </c>
      <c r="I12" s="15">
        <v>35</v>
      </c>
      <c r="K12" s="18" t="s">
        <v>56</v>
      </c>
      <c r="L12" s="17">
        <v>666970</v>
      </c>
      <c r="M12" s="17">
        <v>629925</v>
      </c>
      <c r="N12" s="17">
        <v>16891</v>
      </c>
      <c r="O12" s="17">
        <v>502</v>
      </c>
      <c r="P12" s="17">
        <v>647318</v>
      </c>
      <c r="Q12" s="16">
        <v>97.1</v>
      </c>
      <c r="R12" s="15">
        <v>29</v>
      </c>
      <c r="U12" s="10"/>
      <c r="V12" s="10"/>
      <c r="W12" s="10"/>
      <c r="X12" s="10"/>
      <c r="Y12" s="10"/>
      <c r="Z12" s="9"/>
    </row>
    <row r="13" spans="1:26" ht="18.75" x14ac:dyDescent="0.15">
      <c r="A13" s="19"/>
      <c r="B13" s="18" t="s">
        <v>55</v>
      </c>
      <c r="C13" s="17">
        <v>1949950</v>
      </c>
      <c r="D13" s="17">
        <v>1845130</v>
      </c>
      <c r="E13" s="17">
        <v>3740</v>
      </c>
      <c r="F13" s="17">
        <v>20436</v>
      </c>
      <c r="G13" s="17">
        <v>1869306</v>
      </c>
      <c r="H13" s="16">
        <v>95.9</v>
      </c>
      <c r="I13" s="15">
        <v>32</v>
      </c>
      <c r="K13" s="18" t="s">
        <v>54</v>
      </c>
      <c r="L13" s="17">
        <v>1875525</v>
      </c>
      <c r="M13" s="17">
        <v>1811672</v>
      </c>
      <c r="N13" s="17">
        <v>46482</v>
      </c>
      <c r="O13" s="17">
        <v>2047</v>
      </c>
      <c r="P13" s="17">
        <v>1860201</v>
      </c>
      <c r="Q13" s="16">
        <v>99.2</v>
      </c>
      <c r="R13" s="15">
        <v>16</v>
      </c>
      <c r="U13" s="10"/>
      <c r="V13" s="10"/>
      <c r="W13" s="10"/>
      <c r="X13" s="10"/>
      <c r="Y13" s="10"/>
      <c r="Z13" s="9"/>
    </row>
    <row r="14" spans="1:26" ht="18.75" x14ac:dyDescent="0.15">
      <c r="A14" s="19"/>
      <c r="B14" s="18" t="s">
        <v>53</v>
      </c>
      <c r="C14" s="17">
        <v>1953041</v>
      </c>
      <c r="D14" s="17">
        <v>1871024</v>
      </c>
      <c r="E14" s="17">
        <v>71006</v>
      </c>
      <c r="F14" s="17">
        <v>1239</v>
      </c>
      <c r="G14" s="17">
        <v>1943269</v>
      </c>
      <c r="H14" s="16">
        <v>99.5</v>
      </c>
      <c r="I14" s="15">
        <v>12</v>
      </c>
      <c r="K14" s="18" t="s">
        <v>52</v>
      </c>
      <c r="L14" s="17">
        <v>2802870</v>
      </c>
      <c r="M14" s="17">
        <v>2640886</v>
      </c>
      <c r="N14" s="17">
        <v>10529</v>
      </c>
      <c r="O14" s="17">
        <v>7586</v>
      </c>
      <c r="P14" s="17">
        <v>2659001</v>
      </c>
      <c r="Q14" s="16">
        <v>94.9</v>
      </c>
      <c r="R14" s="15">
        <v>38</v>
      </c>
      <c r="U14" s="10"/>
      <c r="V14" s="10"/>
      <c r="W14" s="10"/>
      <c r="X14" s="10"/>
      <c r="Y14" s="10"/>
      <c r="Z14" s="9"/>
    </row>
    <row r="15" spans="1:26" ht="18.75" x14ac:dyDescent="0.15">
      <c r="A15" s="19"/>
      <c r="B15" s="18" t="s">
        <v>51</v>
      </c>
      <c r="C15" s="17">
        <v>7345171</v>
      </c>
      <c r="D15" s="17">
        <v>7319270</v>
      </c>
      <c r="E15" s="17">
        <v>5030</v>
      </c>
      <c r="F15" s="17">
        <v>5619</v>
      </c>
      <c r="G15" s="17">
        <v>7329919</v>
      </c>
      <c r="H15" s="16">
        <v>99.8</v>
      </c>
      <c r="I15" s="15">
        <v>7</v>
      </c>
      <c r="K15" s="18" t="s">
        <v>50</v>
      </c>
      <c r="L15" s="17">
        <v>1333292</v>
      </c>
      <c r="M15" s="17">
        <v>1236003</v>
      </c>
      <c r="N15" s="17">
        <v>11474</v>
      </c>
      <c r="O15" s="17">
        <v>4477</v>
      </c>
      <c r="P15" s="17">
        <v>1251954</v>
      </c>
      <c r="Q15" s="16">
        <v>93.9</v>
      </c>
      <c r="R15" s="15">
        <v>42</v>
      </c>
      <c r="U15" s="10"/>
      <c r="V15" s="10"/>
      <c r="W15" s="10"/>
      <c r="X15" s="10"/>
      <c r="Y15" s="10"/>
      <c r="Z15" s="9"/>
    </row>
    <row r="16" spans="1:26" ht="18.75" x14ac:dyDescent="0.15">
      <c r="A16" s="19"/>
      <c r="B16" s="18" t="s">
        <v>49</v>
      </c>
      <c r="C16" s="17">
        <v>6283727</v>
      </c>
      <c r="D16" s="17">
        <v>5946716</v>
      </c>
      <c r="E16" s="17">
        <v>6043</v>
      </c>
      <c r="F16" s="17">
        <v>42523</v>
      </c>
      <c r="G16" s="17">
        <v>5995282</v>
      </c>
      <c r="H16" s="16">
        <v>95.4</v>
      </c>
      <c r="I16" s="15">
        <v>33</v>
      </c>
      <c r="K16" s="18" t="s">
        <v>48</v>
      </c>
      <c r="L16" s="17">
        <v>714751</v>
      </c>
      <c r="M16" s="17">
        <v>656590</v>
      </c>
      <c r="N16" s="17">
        <v>23387</v>
      </c>
      <c r="O16" s="17">
        <v>13217</v>
      </c>
      <c r="P16" s="17">
        <v>693194</v>
      </c>
      <c r="Q16" s="16">
        <v>97</v>
      </c>
      <c r="R16" s="15">
        <v>30</v>
      </c>
      <c r="U16" s="10"/>
      <c r="V16" s="10"/>
      <c r="W16" s="10"/>
      <c r="X16" s="10"/>
      <c r="Y16" s="10"/>
      <c r="Z16" s="9"/>
    </row>
    <row r="17" spans="1:26" ht="18.75" x14ac:dyDescent="0.15">
      <c r="A17" s="19"/>
      <c r="B17" s="18" t="s">
        <v>47</v>
      </c>
      <c r="C17" s="17">
        <v>13958188</v>
      </c>
      <c r="D17" s="17">
        <v>13922255</v>
      </c>
      <c r="E17" s="17">
        <v>12024</v>
      </c>
      <c r="F17" s="17">
        <v>23539</v>
      </c>
      <c r="G17" s="17">
        <v>13957818</v>
      </c>
      <c r="H17" s="16">
        <v>100</v>
      </c>
      <c r="I17" s="15">
        <v>1</v>
      </c>
      <c r="K17" s="18" t="s">
        <v>46</v>
      </c>
      <c r="L17" s="17">
        <v>945557</v>
      </c>
      <c r="M17" s="17">
        <v>938275</v>
      </c>
      <c r="N17" s="17">
        <v>3044</v>
      </c>
      <c r="O17" s="17">
        <v>5</v>
      </c>
      <c r="P17" s="17">
        <v>941324</v>
      </c>
      <c r="Q17" s="16">
        <v>99.6</v>
      </c>
      <c r="R17" s="15">
        <v>11</v>
      </c>
      <c r="U17" s="10"/>
      <c r="V17" s="10"/>
      <c r="W17" s="10"/>
      <c r="X17" s="10"/>
      <c r="Y17" s="10"/>
      <c r="Z17" s="9"/>
    </row>
    <row r="18" spans="1:26" ht="18.75" x14ac:dyDescent="0.15">
      <c r="A18" s="19"/>
      <c r="B18" s="18" t="s">
        <v>45</v>
      </c>
      <c r="C18" s="17">
        <v>9230658</v>
      </c>
      <c r="D18" s="17">
        <v>9198257</v>
      </c>
      <c r="E18" s="17">
        <v>14595</v>
      </c>
      <c r="F18" s="17">
        <v>4897</v>
      </c>
      <c r="G18" s="17">
        <v>9217749</v>
      </c>
      <c r="H18" s="16">
        <v>99.9</v>
      </c>
      <c r="I18" s="15">
        <v>4</v>
      </c>
      <c r="K18" s="18" t="s">
        <v>44</v>
      </c>
      <c r="L18" s="17">
        <v>1350436</v>
      </c>
      <c r="M18" s="17">
        <v>1215137</v>
      </c>
      <c r="N18" s="17">
        <v>25629</v>
      </c>
      <c r="O18" s="17">
        <v>20288</v>
      </c>
      <c r="P18" s="17">
        <v>1261054</v>
      </c>
      <c r="Q18" s="16">
        <v>93.4</v>
      </c>
      <c r="R18" s="15">
        <v>43</v>
      </c>
      <c r="U18" s="10"/>
      <c r="V18" s="10"/>
      <c r="W18" s="10"/>
      <c r="X18" s="10"/>
      <c r="Y18" s="10"/>
      <c r="Z18" s="9"/>
    </row>
    <row r="19" spans="1:26" ht="18.75" x14ac:dyDescent="0.15">
      <c r="A19" s="19"/>
      <c r="B19" s="18" t="s">
        <v>43</v>
      </c>
      <c r="C19" s="17">
        <v>2184100</v>
      </c>
      <c r="D19" s="17">
        <v>2081367</v>
      </c>
      <c r="E19" s="17">
        <v>88762</v>
      </c>
      <c r="F19" s="17">
        <v>3351</v>
      </c>
      <c r="G19" s="17">
        <v>2173480</v>
      </c>
      <c r="H19" s="16">
        <v>99.5</v>
      </c>
      <c r="I19" s="15">
        <v>12</v>
      </c>
      <c r="K19" s="18" t="s">
        <v>42</v>
      </c>
      <c r="L19" s="17">
        <v>684542</v>
      </c>
      <c r="M19" s="17">
        <v>574651</v>
      </c>
      <c r="N19" s="17">
        <v>68306</v>
      </c>
      <c r="O19" s="17">
        <v>5151</v>
      </c>
      <c r="P19" s="17">
        <v>648108</v>
      </c>
      <c r="Q19" s="16">
        <v>94.7</v>
      </c>
      <c r="R19" s="15">
        <v>39</v>
      </c>
      <c r="U19" s="10"/>
      <c r="V19" s="10"/>
      <c r="W19" s="10"/>
      <c r="X19" s="10"/>
      <c r="Y19" s="10"/>
      <c r="Z19" s="9"/>
    </row>
    <row r="20" spans="1:26" ht="19.5" thickBot="1" x14ac:dyDescent="0.2">
      <c r="A20" s="19"/>
      <c r="B20" s="23" t="s">
        <v>41</v>
      </c>
      <c r="C20" s="22">
        <v>1029042</v>
      </c>
      <c r="D20" s="22">
        <v>935897</v>
      </c>
      <c r="E20" s="22">
        <v>22462</v>
      </c>
      <c r="F20" s="22">
        <v>2800</v>
      </c>
      <c r="G20" s="22">
        <v>961159</v>
      </c>
      <c r="H20" s="21">
        <v>93.4</v>
      </c>
      <c r="I20" s="20">
        <v>43</v>
      </c>
      <c r="K20" s="18" t="s">
        <v>40</v>
      </c>
      <c r="L20" s="17">
        <v>5128102</v>
      </c>
      <c r="M20" s="17">
        <v>4802588</v>
      </c>
      <c r="N20" s="17">
        <v>13732</v>
      </c>
      <c r="O20" s="17">
        <v>53595</v>
      </c>
      <c r="P20" s="17">
        <v>4869915</v>
      </c>
      <c r="Q20" s="16">
        <v>95</v>
      </c>
      <c r="R20" s="15">
        <v>36</v>
      </c>
      <c r="U20" s="10"/>
      <c r="V20" s="10"/>
      <c r="W20" s="10"/>
      <c r="X20" s="10"/>
      <c r="Y20" s="10"/>
      <c r="Z20" s="9"/>
    </row>
    <row r="21" spans="1:26" ht="19.5" thickBot="1" x14ac:dyDescent="0.2">
      <c r="A21" s="19"/>
      <c r="B21" s="31" t="s">
        <v>39</v>
      </c>
      <c r="C21" s="30">
        <v>1128274</v>
      </c>
      <c r="D21" s="30">
        <v>1078513</v>
      </c>
      <c r="E21" s="30">
        <v>31658</v>
      </c>
      <c r="F21" s="30">
        <v>2589</v>
      </c>
      <c r="G21" s="30">
        <v>1112760</v>
      </c>
      <c r="H21" s="29">
        <v>98.6</v>
      </c>
      <c r="I21" s="28">
        <v>21</v>
      </c>
      <c r="K21" s="18" t="s">
        <v>38</v>
      </c>
      <c r="L21" s="17">
        <v>815237</v>
      </c>
      <c r="M21" s="17">
        <v>766980</v>
      </c>
      <c r="N21" s="17">
        <v>9063</v>
      </c>
      <c r="O21" s="17">
        <v>1664</v>
      </c>
      <c r="P21" s="17">
        <v>777707</v>
      </c>
      <c r="Q21" s="16">
        <v>95.4</v>
      </c>
      <c r="R21" s="15">
        <v>33</v>
      </c>
      <c r="U21" s="10"/>
      <c r="V21" s="10"/>
      <c r="W21" s="10"/>
      <c r="X21" s="10"/>
      <c r="Y21" s="10"/>
      <c r="Z21" s="9"/>
    </row>
    <row r="22" spans="1:26" ht="18.75" x14ac:dyDescent="0.15">
      <c r="A22" s="19"/>
      <c r="B22" s="27" t="s">
        <v>37</v>
      </c>
      <c r="C22" s="26">
        <v>771466</v>
      </c>
      <c r="D22" s="26">
        <v>693022</v>
      </c>
      <c r="E22" s="26">
        <v>50625</v>
      </c>
      <c r="F22" s="26">
        <v>935</v>
      </c>
      <c r="G22" s="26">
        <v>744582</v>
      </c>
      <c r="H22" s="25">
        <v>96.5</v>
      </c>
      <c r="I22" s="24">
        <v>31</v>
      </c>
      <c r="K22" s="18" t="s">
        <v>36</v>
      </c>
      <c r="L22" s="17">
        <v>1299257</v>
      </c>
      <c r="M22" s="17">
        <v>1239844</v>
      </c>
      <c r="N22" s="17">
        <v>32049</v>
      </c>
      <c r="O22" s="17">
        <v>12625</v>
      </c>
      <c r="P22" s="17">
        <v>1284518</v>
      </c>
      <c r="Q22" s="16">
        <v>98.9</v>
      </c>
      <c r="R22" s="15">
        <v>20</v>
      </c>
      <c r="U22" s="10"/>
      <c r="V22" s="10"/>
      <c r="W22" s="10"/>
      <c r="X22" s="10"/>
      <c r="Y22" s="10"/>
      <c r="Z22" s="9"/>
    </row>
    <row r="23" spans="1:26" ht="18.75" x14ac:dyDescent="0.15">
      <c r="A23" s="19"/>
      <c r="B23" s="18" t="s">
        <v>35</v>
      </c>
      <c r="C23" s="17">
        <v>817871</v>
      </c>
      <c r="D23" s="17">
        <v>716515</v>
      </c>
      <c r="E23" s="17">
        <v>84489</v>
      </c>
      <c r="F23" s="17">
        <v>4455</v>
      </c>
      <c r="G23" s="17">
        <v>805459</v>
      </c>
      <c r="H23" s="16">
        <v>98.5</v>
      </c>
      <c r="I23" s="15">
        <v>22</v>
      </c>
      <c r="K23" s="18" t="s">
        <v>34</v>
      </c>
      <c r="L23" s="17">
        <v>1728540</v>
      </c>
      <c r="M23" s="17">
        <v>1443761</v>
      </c>
      <c r="N23" s="17">
        <v>76249</v>
      </c>
      <c r="O23" s="17">
        <v>15373</v>
      </c>
      <c r="P23" s="17">
        <v>1535383</v>
      </c>
      <c r="Q23" s="16">
        <v>88.8</v>
      </c>
      <c r="R23" s="15">
        <v>47</v>
      </c>
      <c r="U23" s="10"/>
      <c r="V23" s="10"/>
      <c r="W23" s="10"/>
      <c r="X23" s="10"/>
      <c r="Y23" s="10"/>
      <c r="Z23" s="9"/>
    </row>
    <row r="24" spans="1:26" ht="18.75" x14ac:dyDescent="0.15">
      <c r="A24" s="19"/>
      <c r="B24" s="18" t="s">
        <v>33</v>
      </c>
      <c r="C24" s="17">
        <v>2022222</v>
      </c>
      <c r="D24" s="17">
        <v>1918018</v>
      </c>
      <c r="E24" s="17">
        <v>82761</v>
      </c>
      <c r="F24" s="17">
        <v>1831</v>
      </c>
      <c r="G24" s="17">
        <v>2002610</v>
      </c>
      <c r="H24" s="16">
        <v>99</v>
      </c>
      <c r="I24" s="15">
        <v>18</v>
      </c>
      <c r="K24" s="18" t="s">
        <v>32</v>
      </c>
      <c r="L24" s="17">
        <v>1117979</v>
      </c>
      <c r="M24" s="17">
        <v>1000318</v>
      </c>
      <c r="N24" s="17">
        <v>16846</v>
      </c>
      <c r="O24" s="17">
        <v>8059</v>
      </c>
      <c r="P24" s="17">
        <v>1025223</v>
      </c>
      <c r="Q24" s="16">
        <v>91.7</v>
      </c>
      <c r="R24" s="15">
        <v>46</v>
      </c>
      <c r="U24" s="10"/>
      <c r="V24" s="10"/>
      <c r="W24" s="10"/>
      <c r="X24" s="10"/>
      <c r="Y24" s="10"/>
      <c r="Z24" s="9"/>
    </row>
    <row r="25" spans="1:26" ht="18.75" x14ac:dyDescent="0.15">
      <c r="A25" s="19"/>
      <c r="B25" s="18" t="s">
        <v>31</v>
      </c>
      <c r="C25" s="17">
        <v>1969183</v>
      </c>
      <c r="D25" s="17">
        <v>1807592</v>
      </c>
      <c r="E25" s="17">
        <v>59044</v>
      </c>
      <c r="F25" s="17">
        <v>4569</v>
      </c>
      <c r="G25" s="17">
        <v>1871205</v>
      </c>
      <c r="H25" s="16">
        <v>95</v>
      </c>
      <c r="I25" s="15">
        <v>36</v>
      </c>
      <c r="K25" s="18" t="s">
        <v>30</v>
      </c>
      <c r="L25" s="17">
        <v>1064666</v>
      </c>
      <c r="M25" s="17">
        <v>1003265</v>
      </c>
      <c r="N25" s="17">
        <v>33346</v>
      </c>
      <c r="O25" s="17">
        <v>1715</v>
      </c>
      <c r="P25" s="17">
        <v>1038326</v>
      </c>
      <c r="Q25" s="16">
        <v>97.5</v>
      </c>
      <c r="R25" s="15">
        <v>28</v>
      </c>
      <c r="U25" s="10"/>
      <c r="V25" s="10"/>
      <c r="W25" s="10"/>
      <c r="X25" s="10"/>
      <c r="Y25" s="10"/>
      <c r="Z25" s="9"/>
    </row>
    <row r="26" spans="1:26" ht="18.75" x14ac:dyDescent="0.15">
      <c r="A26" s="19"/>
      <c r="B26" s="18" t="s">
        <v>29</v>
      </c>
      <c r="C26" s="17">
        <v>3602209</v>
      </c>
      <c r="D26" s="17">
        <v>3498665</v>
      </c>
      <c r="E26" s="17">
        <v>54102</v>
      </c>
      <c r="F26" s="17">
        <v>15386</v>
      </c>
      <c r="G26" s="17">
        <v>3568153</v>
      </c>
      <c r="H26" s="16">
        <v>99.1</v>
      </c>
      <c r="I26" s="15">
        <v>17</v>
      </c>
      <c r="K26" s="18" t="s">
        <v>28</v>
      </c>
      <c r="L26" s="17">
        <v>1608161</v>
      </c>
      <c r="M26" s="17">
        <v>1505361</v>
      </c>
      <c r="N26" s="17">
        <v>50846</v>
      </c>
      <c r="O26" s="17">
        <v>15184</v>
      </c>
      <c r="P26" s="17">
        <v>1571391</v>
      </c>
      <c r="Q26" s="16">
        <v>97.7</v>
      </c>
      <c r="R26" s="15">
        <v>26</v>
      </c>
      <c r="U26" s="10"/>
      <c r="V26" s="10"/>
      <c r="W26" s="10"/>
      <c r="X26" s="10"/>
      <c r="Y26" s="10"/>
      <c r="Z26" s="9"/>
    </row>
    <row r="27" spans="1:26" ht="19.5" thickBot="1" x14ac:dyDescent="0.2">
      <c r="A27" s="19"/>
      <c r="B27" s="18" t="s">
        <v>27</v>
      </c>
      <c r="C27" s="17">
        <v>7521192</v>
      </c>
      <c r="D27" s="17">
        <v>7494551</v>
      </c>
      <c r="E27" s="17">
        <v>9173</v>
      </c>
      <c r="F27" s="17">
        <v>11604</v>
      </c>
      <c r="G27" s="17">
        <v>7515328</v>
      </c>
      <c r="H27" s="16">
        <v>99.9</v>
      </c>
      <c r="I27" s="15">
        <v>4</v>
      </c>
      <c r="K27" s="23" t="s">
        <v>26</v>
      </c>
      <c r="L27" s="22">
        <v>1455425</v>
      </c>
      <c r="M27" s="22">
        <v>1431139</v>
      </c>
      <c r="N27" s="22">
        <v>23970</v>
      </c>
      <c r="O27" s="22">
        <v>0</v>
      </c>
      <c r="P27" s="22">
        <v>1455109</v>
      </c>
      <c r="Q27" s="21">
        <v>100</v>
      </c>
      <c r="R27" s="20">
        <v>1</v>
      </c>
      <c r="U27" s="10"/>
      <c r="V27" s="10"/>
      <c r="W27" s="10"/>
      <c r="X27" s="10"/>
      <c r="Y27" s="10"/>
      <c r="Z27" s="9"/>
    </row>
    <row r="28" spans="1:26" ht="18.75" x14ac:dyDescent="0.15">
      <c r="A28" s="19"/>
      <c r="B28" s="18" t="s">
        <v>25</v>
      </c>
      <c r="C28" s="17">
        <v>1794668</v>
      </c>
      <c r="D28" s="17">
        <v>1778560</v>
      </c>
      <c r="E28" s="17">
        <v>8529</v>
      </c>
      <c r="F28" s="17">
        <v>1323</v>
      </c>
      <c r="G28" s="17">
        <v>1788412</v>
      </c>
      <c r="H28" s="16">
        <v>99.7</v>
      </c>
      <c r="I28" s="15">
        <v>8</v>
      </c>
      <c r="K28" s="14" t="s">
        <v>24</v>
      </c>
      <c r="L28" s="13">
        <v>125773794</v>
      </c>
      <c r="M28" s="13">
        <v>121283648</v>
      </c>
      <c r="N28" s="13">
        <v>1741454</v>
      </c>
      <c r="O28" s="13">
        <v>368367</v>
      </c>
      <c r="P28" s="13">
        <v>123393469</v>
      </c>
      <c r="Q28" s="12">
        <v>98.1</v>
      </c>
      <c r="R28" s="11" t="s">
        <v>23</v>
      </c>
      <c r="U28" s="10"/>
      <c r="V28" s="10"/>
      <c r="W28" s="10"/>
      <c r="X28" s="10"/>
      <c r="Y28" s="10"/>
      <c r="Z28" s="9"/>
    </row>
    <row r="29" spans="1:26" x14ac:dyDescent="0.15">
      <c r="R29" s="10"/>
      <c r="U29" s="10"/>
      <c r="V29" s="10"/>
      <c r="W29" s="10"/>
      <c r="X29" s="10"/>
      <c r="Y29" s="10"/>
      <c r="Z29" s="9"/>
    </row>
    <row r="30" spans="1:26" x14ac:dyDescent="0.15">
      <c r="I30" s="10"/>
      <c r="R30" s="10"/>
      <c r="U30" s="10"/>
      <c r="V30" s="10"/>
      <c r="W30" s="10"/>
      <c r="Y30" s="10"/>
      <c r="Z30" s="9"/>
    </row>
    <row r="31" spans="1:26" x14ac:dyDescent="0.15">
      <c r="I31" s="10"/>
      <c r="U31" s="10"/>
      <c r="V31" s="10"/>
      <c r="X31" s="10"/>
      <c r="Y31" s="10"/>
      <c r="Z31" s="9"/>
    </row>
    <row r="32" spans="1:26" x14ac:dyDescent="0.15">
      <c r="I32" s="10"/>
      <c r="U32" s="10"/>
      <c r="V32" s="10"/>
      <c r="W32" s="10"/>
      <c r="X32" s="10"/>
      <c r="Y32" s="10"/>
      <c r="Z32" s="9"/>
    </row>
    <row r="33" spans="9:26" x14ac:dyDescent="0.15">
      <c r="I33" s="10"/>
      <c r="U33" s="10"/>
      <c r="V33" s="10"/>
      <c r="W33" s="10"/>
      <c r="Y33" s="10"/>
      <c r="Z33" s="9"/>
    </row>
    <row r="34" spans="9:26" x14ac:dyDescent="0.15">
      <c r="U34" s="10"/>
      <c r="V34" s="10"/>
      <c r="W34" s="10"/>
      <c r="X34" s="10"/>
      <c r="Y34" s="10"/>
      <c r="Z34" s="9"/>
    </row>
    <row r="35" spans="9:26" x14ac:dyDescent="0.15">
      <c r="U35" s="10"/>
      <c r="V35" s="10"/>
      <c r="W35" s="10"/>
      <c r="X35" s="10"/>
      <c r="Y35" s="10"/>
      <c r="Z35" s="9"/>
    </row>
    <row r="36" spans="9:26" x14ac:dyDescent="0.15">
      <c r="U36" s="10"/>
      <c r="V36" s="10"/>
      <c r="W36" s="10"/>
      <c r="Y36" s="10"/>
      <c r="Z36" s="9"/>
    </row>
    <row r="37" spans="9:26" x14ac:dyDescent="0.15">
      <c r="U37" s="10"/>
      <c r="V37" s="10"/>
      <c r="W37" s="10"/>
      <c r="X37" s="10"/>
      <c r="Y37" s="10"/>
      <c r="Z37" s="9"/>
    </row>
    <row r="38" spans="9:26" x14ac:dyDescent="0.15">
      <c r="U38" s="10"/>
      <c r="V38" s="10"/>
      <c r="W38" s="10"/>
      <c r="X38" s="10"/>
      <c r="Y38" s="10"/>
      <c r="Z38" s="9"/>
    </row>
    <row r="39" spans="9:26" x14ac:dyDescent="0.15">
      <c r="U39" s="10"/>
      <c r="V39" s="10"/>
      <c r="W39" s="10"/>
      <c r="X39" s="10"/>
      <c r="Y39" s="10"/>
      <c r="Z39" s="9"/>
    </row>
    <row r="40" spans="9:26" x14ac:dyDescent="0.15">
      <c r="U40" s="10"/>
      <c r="V40" s="10"/>
      <c r="W40" s="10"/>
      <c r="X40" s="10"/>
      <c r="Y40" s="10"/>
      <c r="Z40" s="9"/>
    </row>
    <row r="41" spans="9:26" x14ac:dyDescent="0.15">
      <c r="U41" s="10"/>
      <c r="V41" s="10"/>
      <c r="W41" s="10"/>
      <c r="Y41" s="10"/>
      <c r="Z41" s="9"/>
    </row>
    <row r="42" spans="9:26" x14ac:dyDescent="0.15">
      <c r="U42" s="10"/>
      <c r="V42" s="10"/>
      <c r="W42" s="10"/>
      <c r="X42" s="10"/>
      <c r="Y42" s="10"/>
      <c r="Z42" s="9"/>
    </row>
    <row r="43" spans="9:26" x14ac:dyDescent="0.15">
      <c r="U43" s="10"/>
      <c r="V43" s="10"/>
      <c r="W43" s="10"/>
      <c r="X43" s="10"/>
      <c r="Y43" s="10"/>
      <c r="Z43" s="9"/>
    </row>
    <row r="44" spans="9:26" x14ac:dyDescent="0.15">
      <c r="U44" s="10"/>
      <c r="V44" s="10"/>
      <c r="W44" s="10"/>
      <c r="X44" s="10"/>
      <c r="Y44" s="10"/>
      <c r="Z44" s="9"/>
    </row>
    <row r="45" spans="9:26" x14ac:dyDescent="0.15">
      <c r="U45" s="10"/>
      <c r="V45" s="10"/>
      <c r="W45" s="10"/>
      <c r="X45" s="10"/>
      <c r="Y45" s="10"/>
      <c r="Z45" s="9"/>
    </row>
    <row r="46" spans="9:26" x14ac:dyDescent="0.15">
      <c r="U46" s="10"/>
      <c r="V46" s="10"/>
      <c r="W46" s="10"/>
      <c r="X46" s="10"/>
      <c r="Y46" s="10"/>
      <c r="Z46" s="9"/>
    </row>
    <row r="47" spans="9:26" x14ac:dyDescent="0.15">
      <c r="U47" s="10"/>
      <c r="V47" s="10"/>
      <c r="W47" s="10"/>
      <c r="X47" s="10"/>
      <c r="Y47" s="10"/>
      <c r="Z47" s="9"/>
    </row>
    <row r="48" spans="9:26" x14ac:dyDescent="0.15">
      <c r="U48" s="10"/>
      <c r="V48" s="10"/>
      <c r="W48" s="10"/>
      <c r="X48" s="10"/>
      <c r="Y48" s="10"/>
      <c r="Z48" s="9"/>
    </row>
    <row r="49" spans="21:26" x14ac:dyDescent="0.15">
      <c r="U49" s="10"/>
      <c r="V49" s="10"/>
      <c r="W49" s="10"/>
      <c r="X49" s="10"/>
      <c r="Y49" s="10"/>
      <c r="Z49" s="9"/>
    </row>
    <row r="50" spans="21:26" x14ac:dyDescent="0.15">
      <c r="U50" s="10"/>
      <c r="V50" s="10"/>
      <c r="W50" s="10"/>
      <c r="X50" s="10"/>
      <c r="Y50" s="10"/>
      <c r="Z50" s="9"/>
    </row>
    <row r="51" spans="21:26" x14ac:dyDescent="0.15">
      <c r="U51" s="10"/>
      <c r="V51" s="10"/>
      <c r="W51" s="10"/>
      <c r="Y51" s="10"/>
      <c r="Z51" s="9"/>
    </row>
    <row r="52" spans="21:26" x14ac:dyDescent="0.15">
      <c r="U52" s="10"/>
      <c r="V52" s="10"/>
      <c r="W52" s="10"/>
      <c r="X52" s="10"/>
      <c r="Y52" s="10"/>
      <c r="Z52" s="9"/>
    </row>
  </sheetData>
  <mergeCells count="6">
    <mergeCell ref="K2:K3"/>
    <mergeCell ref="M2:P2"/>
    <mergeCell ref="R2:R3"/>
    <mergeCell ref="B2:B3"/>
    <mergeCell ref="D2:G2"/>
    <mergeCell ref="I2:I3"/>
  </mergeCells>
  <phoneticPr fontId="4"/>
  <printOptions horizontalCentered="1"/>
  <pageMargins left="0.59055118110236227" right="0.59055118110236227" top="0.78740157480314965" bottom="0.39370078740157483" header="0" footer="0.19685039370078741"/>
  <pageSetup paperSize="9" orientation="landscape" r:id="rId1"/>
  <headerFooter alignWithMargins="0">
    <oddFooter>&amp;C1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9"/>
  <sheetViews>
    <sheetView view="pageBreakPreview" topLeftCell="A31" zoomScale="71" zoomScaleNormal="71" zoomScaleSheetLayoutView="71" zoomScalePageLayoutView="73" workbookViewId="0">
      <selection activeCell="G63" sqref="G63"/>
    </sheetView>
  </sheetViews>
  <sheetFormatPr defaultRowHeight="13.5" x14ac:dyDescent="0.15"/>
  <cols>
    <col min="1" max="1" width="9" style="45"/>
    <col min="2" max="2" width="10.25" style="44" customWidth="1"/>
    <col min="3" max="3" width="11.125" style="44" customWidth="1"/>
    <col min="4" max="4" width="5.125" style="44" customWidth="1"/>
    <col min="5" max="6" width="11.125" style="44" customWidth="1"/>
    <col min="7" max="7" width="5" style="44" customWidth="1"/>
    <col min="8" max="9" width="11.125" style="44" customWidth="1"/>
    <col min="10" max="10" width="5.125" style="44" customWidth="1"/>
    <col min="11" max="12" width="11.125" style="44" customWidth="1"/>
    <col min="13" max="13" width="5.125" style="44" customWidth="1"/>
    <col min="14" max="19" width="11.125" style="44" customWidth="1"/>
    <col min="20" max="20" width="5.125" style="44" customWidth="1"/>
    <col min="21" max="24" width="11.125" style="44" customWidth="1"/>
    <col min="25" max="25" width="5.125" style="44" customWidth="1"/>
    <col min="26" max="27" width="11.125" style="44" customWidth="1"/>
    <col min="28" max="16384" width="9" style="44"/>
  </cols>
  <sheetData>
    <row r="1" spans="1:27" x14ac:dyDescent="0.15">
      <c r="C1" s="138"/>
      <c r="E1" s="138"/>
      <c r="F1" s="138"/>
    </row>
    <row r="2" spans="1:27" x14ac:dyDescent="0.15">
      <c r="C2" s="138"/>
      <c r="E2" s="138"/>
      <c r="F2" s="138"/>
      <c r="L2" s="137"/>
    </row>
    <row r="4" spans="1:27" s="134" customFormat="1" ht="39.75" customHeight="1" x14ac:dyDescent="0.15">
      <c r="A4" s="136"/>
      <c r="B4" s="135" t="s">
        <v>153</v>
      </c>
      <c r="C4" s="135"/>
      <c r="D4" s="135"/>
      <c r="E4" s="135"/>
      <c r="F4" s="135"/>
      <c r="G4" s="135"/>
      <c r="H4" s="135"/>
      <c r="I4" s="135"/>
      <c r="J4" s="135"/>
      <c r="K4" s="135"/>
      <c r="L4" s="135"/>
      <c r="M4" s="135"/>
      <c r="N4" s="135"/>
      <c r="O4" s="135"/>
      <c r="P4" s="135"/>
      <c r="Q4" s="135"/>
      <c r="R4" s="135"/>
      <c r="S4" s="135"/>
      <c r="T4" s="135"/>
      <c r="U4" s="135"/>
      <c r="V4" s="135"/>
      <c r="W4" s="135"/>
      <c r="X4" s="135"/>
      <c r="Y4" s="135"/>
      <c r="Z4" s="135"/>
      <c r="AA4" s="135"/>
    </row>
    <row r="5" spans="1:27" ht="20.100000000000001" customHeight="1" x14ac:dyDescent="0.15">
      <c r="B5" s="129"/>
      <c r="C5" s="133"/>
      <c r="D5" s="751" t="s">
        <v>152</v>
      </c>
      <c r="E5" s="751"/>
      <c r="F5" s="751"/>
      <c r="G5" s="751" t="s">
        <v>151</v>
      </c>
      <c r="H5" s="751"/>
      <c r="I5" s="751"/>
      <c r="J5" s="760" t="s">
        <v>150</v>
      </c>
      <c r="K5" s="760"/>
      <c r="L5" s="760"/>
      <c r="M5" s="760"/>
      <c r="N5" s="760"/>
      <c r="O5" s="761"/>
      <c r="P5" s="751" t="s">
        <v>149</v>
      </c>
      <c r="Q5" s="751"/>
      <c r="R5" s="751"/>
      <c r="S5" s="763"/>
      <c r="T5" s="751" t="s">
        <v>148</v>
      </c>
      <c r="U5" s="751"/>
      <c r="V5" s="751"/>
      <c r="W5" s="762" t="s">
        <v>147</v>
      </c>
      <c r="X5" s="758" t="s">
        <v>146</v>
      </c>
      <c r="Y5" s="751" t="s">
        <v>145</v>
      </c>
      <c r="Z5" s="751"/>
      <c r="AA5" s="751"/>
    </row>
    <row r="6" spans="1:27" ht="19.5" customHeight="1" x14ac:dyDescent="0.15">
      <c r="B6" s="754" t="s">
        <v>144</v>
      </c>
      <c r="C6" s="754" t="s">
        <v>143</v>
      </c>
      <c r="D6" s="129"/>
      <c r="E6" s="131"/>
      <c r="F6" s="129"/>
      <c r="G6" s="131"/>
      <c r="H6" s="129"/>
      <c r="I6" s="130"/>
      <c r="J6" s="760" t="s">
        <v>142</v>
      </c>
      <c r="K6" s="760"/>
      <c r="L6" s="761"/>
      <c r="M6" s="760" t="s">
        <v>141</v>
      </c>
      <c r="N6" s="760"/>
      <c r="O6" s="761"/>
      <c r="P6" s="129"/>
      <c r="Q6" s="131"/>
      <c r="R6" s="129"/>
      <c r="S6" s="132"/>
      <c r="T6" s="131"/>
      <c r="U6" s="129"/>
      <c r="V6" s="128"/>
      <c r="W6" s="757"/>
      <c r="X6" s="759"/>
      <c r="Y6" s="130"/>
      <c r="Z6" s="129"/>
      <c r="AA6" s="128"/>
    </row>
    <row r="7" spans="1:27" ht="19.5" customHeight="1" x14ac:dyDescent="0.15">
      <c r="B7" s="754"/>
      <c r="C7" s="754"/>
      <c r="D7" s="754" t="s">
        <v>136</v>
      </c>
      <c r="E7" s="752" t="s">
        <v>134</v>
      </c>
      <c r="F7" s="754" t="s">
        <v>133</v>
      </c>
      <c r="G7" s="752" t="s">
        <v>136</v>
      </c>
      <c r="H7" s="754" t="s">
        <v>134</v>
      </c>
      <c r="I7" s="754" t="s">
        <v>133</v>
      </c>
      <c r="J7" s="756" t="s">
        <v>136</v>
      </c>
      <c r="K7" s="754" t="s">
        <v>140</v>
      </c>
      <c r="L7" s="754" t="s">
        <v>139</v>
      </c>
      <c r="M7" s="756" t="s">
        <v>135</v>
      </c>
      <c r="N7" s="762" t="s">
        <v>140</v>
      </c>
      <c r="O7" s="762" t="s">
        <v>139</v>
      </c>
      <c r="P7" s="127" t="s">
        <v>138</v>
      </c>
      <c r="Q7" s="752" t="s">
        <v>134</v>
      </c>
      <c r="R7" s="754" t="s">
        <v>133</v>
      </c>
      <c r="S7" s="754" t="s">
        <v>137</v>
      </c>
      <c r="T7" s="752" t="s">
        <v>136</v>
      </c>
      <c r="U7" s="754" t="s">
        <v>134</v>
      </c>
      <c r="V7" s="754" t="s">
        <v>133</v>
      </c>
      <c r="W7" s="757"/>
      <c r="X7" s="759"/>
      <c r="Y7" s="754" t="s">
        <v>135</v>
      </c>
      <c r="Z7" s="754" t="s">
        <v>134</v>
      </c>
      <c r="AA7" s="754" t="s">
        <v>133</v>
      </c>
    </row>
    <row r="8" spans="1:27" ht="19.5" customHeight="1" x14ac:dyDescent="0.15">
      <c r="B8" s="754"/>
      <c r="C8" s="754"/>
      <c r="D8" s="754"/>
      <c r="E8" s="752"/>
      <c r="F8" s="754"/>
      <c r="G8" s="755"/>
      <c r="H8" s="754"/>
      <c r="I8" s="754"/>
      <c r="J8" s="752"/>
      <c r="K8" s="754"/>
      <c r="L8" s="757"/>
      <c r="M8" s="752"/>
      <c r="N8" s="754"/>
      <c r="O8" s="757"/>
      <c r="P8" s="127"/>
      <c r="Q8" s="752"/>
      <c r="R8" s="754"/>
      <c r="S8" s="754"/>
      <c r="T8" s="755"/>
      <c r="U8" s="754"/>
      <c r="V8" s="754"/>
      <c r="W8" s="757"/>
      <c r="X8" s="759"/>
      <c r="Y8" s="757"/>
      <c r="Z8" s="754"/>
      <c r="AA8" s="754"/>
    </row>
    <row r="9" spans="1:27" ht="15" customHeight="1" x14ac:dyDescent="0.15">
      <c r="B9" s="126"/>
      <c r="C9" s="122"/>
      <c r="D9" s="122"/>
      <c r="E9" s="124"/>
      <c r="F9" s="122"/>
      <c r="G9" s="124"/>
      <c r="H9" s="122"/>
      <c r="I9" s="122"/>
      <c r="J9" s="121"/>
      <c r="K9" s="124"/>
      <c r="L9" s="122"/>
      <c r="M9" s="121"/>
      <c r="N9" s="122"/>
      <c r="O9" s="121"/>
      <c r="P9" s="125" t="s">
        <v>132</v>
      </c>
      <c r="Q9" s="124" t="s">
        <v>131</v>
      </c>
      <c r="R9" s="122" t="s">
        <v>130</v>
      </c>
      <c r="S9" s="122" t="s">
        <v>129</v>
      </c>
      <c r="T9" s="124"/>
      <c r="U9" s="122"/>
      <c r="V9" s="121"/>
      <c r="W9" s="124"/>
      <c r="X9" s="123"/>
      <c r="Y9" s="122"/>
      <c r="Z9" s="122"/>
      <c r="AA9" s="121"/>
    </row>
    <row r="10" spans="1:27" ht="15" customHeight="1" x14ac:dyDescent="0.15">
      <c r="B10" s="120"/>
      <c r="C10" s="113" t="s">
        <v>128</v>
      </c>
      <c r="D10" s="113" t="s">
        <v>127</v>
      </c>
      <c r="E10" s="116" t="s">
        <v>126</v>
      </c>
      <c r="F10" s="113" t="s">
        <v>125</v>
      </c>
      <c r="G10" s="117" t="s">
        <v>124</v>
      </c>
      <c r="H10" s="113" t="s">
        <v>123</v>
      </c>
      <c r="I10" s="113" t="s">
        <v>122</v>
      </c>
      <c r="J10" s="112" t="s">
        <v>121</v>
      </c>
      <c r="K10" s="116" t="s">
        <v>120</v>
      </c>
      <c r="L10" s="113" t="s">
        <v>119</v>
      </c>
      <c r="M10" s="112">
        <v>11</v>
      </c>
      <c r="N10" s="113" t="s">
        <v>118</v>
      </c>
      <c r="O10" s="112" t="s">
        <v>117</v>
      </c>
      <c r="P10" s="119" t="s">
        <v>116</v>
      </c>
      <c r="Q10" s="116" t="s">
        <v>113</v>
      </c>
      <c r="R10" s="119" t="s">
        <v>115</v>
      </c>
      <c r="S10" s="118">
        <v>1</v>
      </c>
      <c r="T10" s="117"/>
      <c r="U10" s="113" t="s">
        <v>113</v>
      </c>
      <c r="V10" s="112" t="s">
        <v>113</v>
      </c>
      <c r="W10" s="116" t="s">
        <v>113</v>
      </c>
      <c r="X10" s="115" t="s">
        <v>114</v>
      </c>
      <c r="Y10" s="114"/>
      <c r="Z10" s="113" t="s">
        <v>113</v>
      </c>
      <c r="AA10" s="112" t="s">
        <v>113</v>
      </c>
    </row>
    <row r="11" spans="1:27" ht="17.100000000000001" customHeight="1" x14ac:dyDescent="0.15">
      <c r="B11" s="733" t="s">
        <v>112</v>
      </c>
      <c r="C11" s="737">
        <v>462518</v>
      </c>
      <c r="D11" s="88">
        <v>1</v>
      </c>
      <c r="E11" s="89">
        <v>450400</v>
      </c>
      <c r="F11" s="88">
        <v>460970</v>
      </c>
      <c r="G11" s="106"/>
      <c r="H11" s="107"/>
      <c r="I11" s="107"/>
      <c r="J11" s="87"/>
      <c r="K11" s="89"/>
      <c r="L11" s="88"/>
      <c r="M11" s="89">
        <v>3</v>
      </c>
      <c r="N11" s="88">
        <v>1412</v>
      </c>
      <c r="O11" s="87">
        <v>550</v>
      </c>
      <c r="P11" s="89"/>
      <c r="Q11" s="88"/>
      <c r="R11" s="88"/>
      <c r="S11" s="59"/>
      <c r="T11" s="108"/>
      <c r="U11" s="107"/>
      <c r="V11" s="106"/>
      <c r="W11" s="737">
        <v>463432</v>
      </c>
      <c r="X11" s="753">
        <v>100.2</v>
      </c>
      <c r="Y11" s="107"/>
      <c r="Z11" s="107"/>
      <c r="AA11" s="106"/>
    </row>
    <row r="12" spans="1:27" ht="17.100000000000001" customHeight="1" x14ac:dyDescent="0.15">
      <c r="B12" s="734"/>
      <c r="C12" s="747"/>
      <c r="D12" s="55"/>
      <c r="E12" s="70"/>
      <c r="F12" s="55"/>
      <c r="G12" s="70">
        <v>5</v>
      </c>
      <c r="H12" s="55">
        <v>1506</v>
      </c>
      <c r="I12" s="55">
        <v>762</v>
      </c>
      <c r="J12" s="100">
        <v>19</v>
      </c>
      <c r="K12" s="102">
        <v>16955</v>
      </c>
      <c r="L12" s="101">
        <v>1502</v>
      </c>
      <c r="M12" s="102">
        <v>35</v>
      </c>
      <c r="N12" s="101">
        <v>162763</v>
      </c>
      <c r="O12" s="100">
        <v>2792</v>
      </c>
      <c r="P12" s="56">
        <v>63</v>
      </c>
      <c r="Q12" s="55">
        <v>468861</v>
      </c>
      <c r="R12" s="55">
        <v>463234</v>
      </c>
      <c r="S12" s="52">
        <v>100.2</v>
      </c>
      <c r="T12" s="102">
        <v>7</v>
      </c>
      <c r="U12" s="101">
        <v>487</v>
      </c>
      <c r="V12" s="100">
        <v>198</v>
      </c>
      <c r="W12" s="738"/>
      <c r="X12" s="738"/>
      <c r="Y12" s="102">
        <v>21</v>
      </c>
      <c r="Z12" s="101">
        <v>735</v>
      </c>
      <c r="AA12" s="100">
        <v>268</v>
      </c>
    </row>
    <row r="13" spans="1:27" ht="17.100000000000001" customHeight="1" x14ac:dyDescent="0.15">
      <c r="A13" s="105"/>
      <c r="B13" s="733" t="s">
        <v>111</v>
      </c>
      <c r="C13" s="737">
        <v>49804</v>
      </c>
      <c r="D13" s="88">
        <v>1</v>
      </c>
      <c r="E13" s="64">
        <v>51240</v>
      </c>
      <c r="F13" s="63">
        <v>48334</v>
      </c>
      <c r="G13" s="87"/>
      <c r="H13" s="88"/>
      <c r="I13" s="88"/>
      <c r="J13" s="87"/>
      <c r="K13" s="89"/>
      <c r="L13" s="88"/>
      <c r="M13" s="89"/>
      <c r="N13" s="88"/>
      <c r="O13" s="87"/>
      <c r="P13" s="89"/>
      <c r="Q13" s="88"/>
      <c r="R13" s="88"/>
      <c r="S13" s="59"/>
      <c r="T13" s="108"/>
      <c r="U13" s="107"/>
      <c r="V13" s="106"/>
      <c r="W13" s="737">
        <v>48445</v>
      </c>
      <c r="X13" s="739">
        <v>97.3</v>
      </c>
      <c r="Y13" s="108">
        <v>1</v>
      </c>
      <c r="Z13" s="107">
        <v>40</v>
      </c>
      <c r="AA13" s="106">
        <v>18</v>
      </c>
    </row>
    <row r="14" spans="1:27" ht="17.100000000000001" customHeight="1" x14ac:dyDescent="0.15">
      <c r="A14" s="105"/>
      <c r="B14" s="734"/>
      <c r="C14" s="747"/>
      <c r="D14" s="55"/>
      <c r="E14" s="56"/>
      <c r="F14" s="55"/>
      <c r="G14" s="70">
        <v>1</v>
      </c>
      <c r="H14" s="55">
        <v>220</v>
      </c>
      <c r="I14" s="55">
        <v>101</v>
      </c>
      <c r="J14" s="100">
        <v>1</v>
      </c>
      <c r="K14" s="102">
        <v>663</v>
      </c>
      <c r="L14" s="101">
        <v>10</v>
      </c>
      <c r="M14" s="102"/>
      <c r="N14" s="101"/>
      <c r="O14" s="100"/>
      <c r="P14" s="56">
        <v>3</v>
      </c>
      <c r="Q14" s="63">
        <v>52123</v>
      </c>
      <c r="R14" s="63">
        <v>48445</v>
      </c>
      <c r="S14" s="52">
        <v>97.3</v>
      </c>
      <c r="T14" s="102"/>
      <c r="U14" s="101"/>
      <c r="V14" s="100"/>
      <c r="W14" s="738"/>
      <c r="X14" s="738"/>
      <c r="Y14" s="102">
        <v>1</v>
      </c>
      <c r="Z14" s="101">
        <v>45</v>
      </c>
      <c r="AA14" s="100">
        <v>24</v>
      </c>
    </row>
    <row r="15" spans="1:27" ht="17.100000000000001" customHeight="1" x14ac:dyDescent="0.15">
      <c r="A15" s="105"/>
      <c r="B15" s="733" t="s">
        <v>110</v>
      </c>
      <c r="C15" s="737">
        <v>105718</v>
      </c>
      <c r="D15" s="75">
        <v>2</v>
      </c>
      <c r="E15" s="64">
        <v>115100</v>
      </c>
      <c r="F15" s="63">
        <v>105374</v>
      </c>
      <c r="G15" s="87">
        <v>1</v>
      </c>
      <c r="H15" s="88">
        <v>303</v>
      </c>
      <c r="I15" s="88">
        <v>247</v>
      </c>
      <c r="J15" s="87"/>
      <c r="K15" s="89"/>
      <c r="L15" s="88"/>
      <c r="M15" s="89">
        <v>1</v>
      </c>
      <c r="N15" s="88">
        <v>0</v>
      </c>
      <c r="O15" s="87">
        <v>0</v>
      </c>
      <c r="P15" s="89"/>
      <c r="Q15" s="88"/>
      <c r="R15" s="88"/>
      <c r="S15" s="62"/>
      <c r="T15" s="108"/>
      <c r="U15" s="107"/>
      <c r="V15" s="106"/>
      <c r="W15" s="737">
        <v>105718</v>
      </c>
      <c r="X15" s="739">
        <v>100</v>
      </c>
      <c r="Y15" s="108"/>
      <c r="Z15" s="107"/>
      <c r="AA15" s="106"/>
    </row>
    <row r="16" spans="1:27" ht="17.100000000000001" customHeight="1" x14ac:dyDescent="0.15">
      <c r="A16" s="105"/>
      <c r="B16" s="734"/>
      <c r="C16" s="747"/>
      <c r="D16" s="63"/>
      <c r="E16" s="70"/>
      <c r="F16" s="55"/>
      <c r="G16" s="100"/>
      <c r="H16" s="103"/>
      <c r="I16" s="103"/>
      <c r="J16" s="100">
        <v>1</v>
      </c>
      <c r="K16" s="102">
        <v>200</v>
      </c>
      <c r="L16" s="101">
        <v>97</v>
      </c>
      <c r="M16" s="101">
        <v>2</v>
      </c>
      <c r="N16" s="101">
        <v>300</v>
      </c>
      <c r="O16" s="100">
        <v>510</v>
      </c>
      <c r="P16" s="56">
        <v>6</v>
      </c>
      <c r="Q16" s="63">
        <v>115603</v>
      </c>
      <c r="R16" s="63">
        <v>105718</v>
      </c>
      <c r="S16" s="62">
        <v>100</v>
      </c>
      <c r="T16" s="102"/>
      <c r="U16" s="101"/>
      <c r="V16" s="100"/>
      <c r="W16" s="738"/>
      <c r="X16" s="738"/>
      <c r="Y16" s="102"/>
      <c r="Z16" s="101"/>
      <c r="AA16" s="100"/>
    </row>
    <row r="17" spans="1:27" ht="17.100000000000001" customHeight="1" x14ac:dyDescent="0.15">
      <c r="A17" s="105"/>
      <c r="B17" s="733" t="s">
        <v>109</v>
      </c>
      <c r="C17" s="737">
        <v>23998</v>
      </c>
      <c r="D17" s="88">
        <v>1</v>
      </c>
      <c r="E17" s="64">
        <v>25277</v>
      </c>
      <c r="F17" s="63">
        <v>19572</v>
      </c>
      <c r="G17" s="87">
        <v>4</v>
      </c>
      <c r="H17" s="88">
        <v>5130</v>
      </c>
      <c r="I17" s="88">
        <v>3305</v>
      </c>
      <c r="J17" s="87">
        <v>1</v>
      </c>
      <c r="K17" s="89">
        <v>630</v>
      </c>
      <c r="L17" s="88">
        <v>0</v>
      </c>
      <c r="M17" s="89"/>
      <c r="N17" s="88"/>
      <c r="O17" s="87"/>
      <c r="P17" s="89"/>
      <c r="Q17" s="88"/>
      <c r="R17" s="88"/>
      <c r="S17" s="59"/>
      <c r="T17" s="108">
        <v>1</v>
      </c>
      <c r="U17" s="107">
        <v>57</v>
      </c>
      <c r="V17" s="106">
        <v>34</v>
      </c>
      <c r="W17" s="737">
        <v>23599</v>
      </c>
      <c r="X17" s="739">
        <v>98.3</v>
      </c>
      <c r="Y17" s="108"/>
      <c r="Z17" s="107"/>
      <c r="AA17" s="106"/>
    </row>
    <row r="18" spans="1:27" ht="17.100000000000001" customHeight="1" x14ac:dyDescent="0.15">
      <c r="A18" s="105"/>
      <c r="B18" s="734"/>
      <c r="C18" s="747"/>
      <c r="D18" s="55"/>
      <c r="E18" s="56"/>
      <c r="F18" s="55"/>
      <c r="G18" s="100"/>
      <c r="H18" s="101"/>
      <c r="I18" s="101"/>
      <c r="J18" s="100"/>
      <c r="K18" s="102"/>
      <c r="L18" s="101"/>
      <c r="M18" s="102"/>
      <c r="N18" s="101"/>
      <c r="O18" s="100"/>
      <c r="P18" s="56">
        <v>6</v>
      </c>
      <c r="Q18" s="63">
        <v>31037</v>
      </c>
      <c r="R18" s="63">
        <v>22877</v>
      </c>
      <c r="S18" s="52">
        <v>95.3</v>
      </c>
      <c r="T18" s="102">
        <v>14</v>
      </c>
      <c r="U18" s="101">
        <v>1099</v>
      </c>
      <c r="V18" s="100">
        <v>688</v>
      </c>
      <c r="W18" s="738"/>
      <c r="X18" s="738"/>
      <c r="Y18" s="102">
        <v>40</v>
      </c>
      <c r="Z18" s="101">
        <v>992</v>
      </c>
      <c r="AA18" s="100">
        <v>547</v>
      </c>
    </row>
    <row r="19" spans="1:27" ht="17.100000000000001" customHeight="1" x14ac:dyDescent="0.15">
      <c r="A19" s="105"/>
      <c r="B19" s="733" t="s">
        <v>108</v>
      </c>
      <c r="C19" s="737">
        <v>12702</v>
      </c>
      <c r="D19" s="63">
        <v>1</v>
      </c>
      <c r="E19" s="64">
        <v>17600</v>
      </c>
      <c r="F19" s="63">
        <v>10886</v>
      </c>
      <c r="G19" s="87"/>
      <c r="H19" s="88"/>
      <c r="I19" s="88"/>
      <c r="J19" s="87"/>
      <c r="K19" s="89"/>
      <c r="L19" s="88"/>
      <c r="M19" s="89"/>
      <c r="N19" s="88"/>
      <c r="O19" s="87"/>
      <c r="P19" s="89"/>
      <c r="Q19" s="88"/>
      <c r="R19" s="88"/>
      <c r="S19" s="62"/>
      <c r="T19" s="108">
        <v>2</v>
      </c>
      <c r="U19" s="107">
        <v>136</v>
      </c>
      <c r="V19" s="106">
        <v>58</v>
      </c>
      <c r="W19" s="737">
        <v>10944</v>
      </c>
      <c r="X19" s="739">
        <v>86.2</v>
      </c>
      <c r="Y19" s="108"/>
      <c r="Z19" s="107"/>
      <c r="AA19" s="106"/>
    </row>
    <row r="20" spans="1:27" ht="17.100000000000001" customHeight="1" x14ac:dyDescent="0.15">
      <c r="A20" s="105"/>
      <c r="B20" s="734"/>
      <c r="C20" s="747"/>
      <c r="D20" s="63"/>
      <c r="E20" s="70"/>
      <c r="F20" s="55"/>
      <c r="G20" s="100"/>
      <c r="H20" s="103"/>
      <c r="I20" s="103"/>
      <c r="J20" s="100"/>
      <c r="K20" s="102"/>
      <c r="L20" s="101"/>
      <c r="M20" s="102"/>
      <c r="N20" s="101"/>
      <c r="O20" s="100"/>
      <c r="P20" s="56">
        <v>1</v>
      </c>
      <c r="Q20" s="63">
        <v>17600</v>
      </c>
      <c r="R20" s="63">
        <v>10886</v>
      </c>
      <c r="S20" s="62">
        <v>85.7</v>
      </c>
      <c r="T20" s="102"/>
      <c r="U20" s="101"/>
      <c r="V20" s="100"/>
      <c r="W20" s="738"/>
      <c r="X20" s="738"/>
      <c r="Y20" s="102"/>
      <c r="Z20" s="101"/>
      <c r="AA20" s="100"/>
    </row>
    <row r="21" spans="1:27" ht="17.100000000000001" customHeight="1" x14ac:dyDescent="0.15">
      <c r="A21" s="105"/>
      <c r="B21" s="733" t="s">
        <v>107</v>
      </c>
      <c r="C21" s="737">
        <v>62687</v>
      </c>
      <c r="D21" s="111">
        <v>1</v>
      </c>
      <c r="E21" s="64">
        <v>75000</v>
      </c>
      <c r="F21" s="63">
        <v>62682</v>
      </c>
      <c r="G21" s="108"/>
      <c r="H21" s="107"/>
      <c r="I21" s="107"/>
      <c r="J21" s="87"/>
      <c r="K21" s="89"/>
      <c r="L21" s="88"/>
      <c r="M21" s="89"/>
      <c r="N21" s="88"/>
      <c r="O21" s="87"/>
      <c r="P21" s="89"/>
      <c r="Q21" s="88"/>
      <c r="R21" s="88"/>
      <c r="S21" s="59"/>
      <c r="T21" s="108">
        <v>1</v>
      </c>
      <c r="U21" s="107">
        <v>50</v>
      </c>
      <c r="V21" s="106">
        <v>3</v>
      </c>
      <c r="W21" s="737">
        <v>62685</v>
      </c>
      <c r="X21" s="739">
        <v>100</v>
      </c>
      <c r="Y21" s="108"/>
      <c r="Z21" s="107"/>
      <c r="AA21" s="106"/>
    </row>
    <row r="22" spans="1:27" ht="17.100000000000001" customHeight="1" x14ac:dyDescent="0.15">
      <c r="A22" s="105"/>
      <c r="B22" s="734"/>
      <c r="C22" s="747"/>
      <c r="D22" s="55"/>
      <c r="E22" s="56"/>
      <c r="F22" s="55"/>
      <c r="G22" s="102"/>
      <c r="H22" s="101"/>
      <c r="I22" s="101"/>
      <c r="J22" s="100"/>
      <c r="K22" s="102"/>
      <c r="L22" s="101"/>
      <c r="M22" s="102">
        <v>8</v>
      </c>
      <c r="N22" s="101">
        <v>4445</v>
      </c>
      <c r="O22" s="100">
        <v>0</v>
      </c>
      <c r="P22" s="56">
        <v>9</v>
      </c>
      <c r="Q22" s="63">
        <v>75000</v>
      </c>
      <c r="R22" s="63">
        <v>62682</v>
      </c>
      <c r="S22" s="52">
        <v>100</v>
      </c>
      <c r="T22" s="102"/>
      <c r="U22" s="101"/>
      <c r="V22" s="100"/>
      <c r="W22" s="738"/>
      <c r="X22" s="738"/>
      <c r="Y22" s="102"/>
      <c r="Z22" s="101"/>
      <c r="AA22" s="100"/>
    </row>
    <row r="23" spans="1:27" ht="17.100000000000001" customHeight="1" x14ac:dyDescent="0.15">
      <c r="A23" s="105"/>
      <c r="B23" s="733" t="s">
        <v>106</v>
      </c>
      <c r="C23" s="737">
        <v>20183</v>
      </c>
      <c r="D23" s="63">
        <v>1</v>
      </c>
      <c r="E23" s="64">
        <v>24300</v>
      </c>
      <c r="F23" s="63">
        <v>19890</v>
      </c>
      <c r="G23" s="104"/>
      <c r="H23" s="103"/>
      <c r="I23" s="103"/>
      <c r="J23" s="87"/>
      <c r="K23" s="89"/>
      <c r="L23" s="88"/>
      <c r="M23" s="89"/>
      <c r="N23" s="88"/>
      <c r="O23" s="87"/>
      <c r="P23" s="89"/>
      <c r="Q23" s="88"/>
      <c r="R23" s="88"/>
      <c r="S23" s="62"/>
      <c r="T23" s="108"/>
      <c r="U23" s="107"/>
      <c r="V23" s="106"/>
      <c r="W23" s="737">
        <v>19890</v>
      </c>
      <c r="X23" s="739">
        <v>98.5</v>
      </c>
      <c r="Y23" s="108"/>
      <c r="Z23" s="107"/>
      <c r="AA23" s="106"/>
    </row>
    <row r="24" spans="1:27" ht="17.100000000000001" customHeight="1" x14ac:dyDescent="0.15">
      <c r="A24" s="105"/>
      <c r="B24" s="734"/>
      <c r="C24" s="747"/>
      <c r="D24" s="63"/>
      <c r="E24" s="70"/>
      <c r="F24" s="55"/>
      <c r="G24" s="104"/>
      <c r="H24" s="103"/>
      <c r="I24" s="103"/>
      <c r="J24" s="100"/>
      <c r="K24" s="102"/>
      <c r="L24" s="101"/>
      <c r="M24" s="102"/>
      <c r="N24" s="101"/>
      <c r="O24" s="100"/>
      <c r="P24" s="56">
        <v>1</v>
      </c>
      <c r="Q24" s="63">
        <v>24300</v>
      </c>
      <c r="R24" s="63">
        <v>19890</v>
      </c>
      <c r="S24" s="62">
        <v>98.5</v>
      </c>
      <c r="T24" s="102"/>
      <c r="U24" s="101"/>
      <c r="V24" s="100"/>
      <c r="W24" s="738"/>
      <c r="X24" s="738"/>
      <c r="Y24" s="102"/>
      <c r="Z24" s="101"/>
      <c r="AA24" s="100"/>
    </row>
    <row r="25" spans="1:27" ht="17.100000000000001" customHeight="1" x14ac:dyDescent="0.15">
      <c r="B25" s="733" t="s">
        <v>105</v>
      </c>
      <c r="C25" s="737">
        <v>34883</v>
      </c>
      <c r="D25" s="88">
        <v>1</v>
      </c>
      <c r="E25" s="64">
        <v>33700</v>
      </c>
      <c r="F25" s="63">
        <v>34604</v>
      </c>
      <c r="G25" s="108"/>
      <c r="H25" s="107"/>
      <c r="I25" s="107"/>
      <c r="J25" s="87"/>
      <c r="K25" s="89"/>
      <c r="L25" s="88"/>
      <c r="M25" s="89"/>
      <c r="N25" s="88"/>
      <c r="O25" s="87"/>
      <c r="P25" s="89"/>
      <c r="Q25" s="88"/>
      <c r="R25" s="88"/>
      <c r="S25" s="59"/>
      <c r="T25" s="108"/>
      <c r="U25" s="107"/>
      <c r="V25" s="106"/>
      <c r="W25" s="737">
        <v>34604</v>
      </c>
      <c r="X25" s="739">
        <v>99.2</v>
      </c>
      <c r="Y25" s="108"/>
      <c r="Z25" s="107"/>
      <c r="AA25" s="106"/>
    </row>
    <row r="26" spans="1:27" ht="17.100000000000001" customHeight="1" x14ac:dyDescent="0.15">
      <c r="B26" s="734"/>
      <c r="C26" s="747"/>
      <c r="D26" s="55"/>
      <c r="E26" s="56"/>
      <c r="F26" s="55"/>
      <c r="G26" s="102"/>
      <c r="H26" s="101"/>
      <c r="I26" s="101"/>
      <c r="J26" s="100"/>
      <c r="K26" s="102"/>
      <c r="L26" s="101"/>
      <c r="M26" s="102"/>
      <c r="N26" s="101"/>
      <c r="O26" s="100"/>
      <c r="P26" s="56">
        <v>1</v>
      </c>
      <c r="Q26" s="63">
        <v>33700</v>
      </c>
      <c r="R26" s="63">
        <v>34604</v>
      </c>
      <c r="S26" s="52">
        <v>99.2</v>
      </c>
      <c r="T26" s="102"/>
      <c r="U26" s="101"/>
      <c r="V26" s="100"/>
      <c r="W26" s="738"/>
      <c r="X26" s="738"/>
      <c r="Y26" s="102"/>
      <c r="Z26" s="101"/>
      <c r="AA26" s="100"/>
    </row>
    <row r="27" spans="1:27" ht="17.100000000000001" customHeight="1" x14ac:dyDescent="0.15">
      <c r="A27" s="105"/>
      <c r="B27" s="733" t="s">
        <v>104</v>
      </c>
      <c r="C27" s="737">
        <v>110382</v>
      </c>
      <c r="D27" s="63">
        <v>1</v>
      </c>
      <c r="E27" s="64">
        <v>92000</v>
      </c>
      <c r="F27" s="63">
        <v>82623</v>
      </c>
      <c r="G27" s="64">
        <v>10</v>
      </c>
      <c r="H27" s="88">
        <v>14350</v>
      </c>
      <c r="I27" s="88">
        <v>11298</v>
      </c>
      <c r="J27" s="87">
        <v>5</v>
      </c>
      <c r="K27" s="89">
        <v>2548</v>
      </c>
      <c r="L27" s="88">
        <v>0</v>
      </c>
      <c r="M27" s="89"/>
      <c r="N27" s="88"/>
      <c r="O27" s="87"/>
      <c r="P27" s="89"/>
      <c r="Q27" s="88"/>
      <c r="R27" s="88"/>
      <c r="S27" s="62"/>
      <c r="T27" s="108">
        <v>9</v>
      </c>
      <c r="U27" s="107">
        <v>571</v>
      </c>
      <c r="V27" s="106">
        <v>96</v>
      </c>
      <c r="W27" s="737">
        <v>105773</v>
      </c>
      <c r="X27" s="739">
        <v>95.8</v>
      </c>
      <c r="Y27" s="108">
        <v>3</v>
      </c>
      <c r="Z27" s="107">
        <v>56</v>
      </c>
      <c r="AA27" s="106">
        <v>7</v>
      </c>
    </row>
    <row r="28" spans="1:27" ht="17.100000000000001" customHeight="1" x14ac:dyDescent="0.15">
      <c r="A28" s="105"/>
      <c r="B28" s="734"/>
      <c r="C28" s="747"/>
      <c r="D28" s="63"/>
      <c r="E28" s="70"/>
      <c r="F28" s="55"/>
      <c r="G28" s="64">
        <v>47</v>
      </c>
      <c r="H28" s="55">
        <v>14788</v>
      </c>
      <c r="I28" s="55">
        <v>9271</v>
      </c>
      <c r="J28" s="100">
        <v>10</v>
      </c>
      <c r="K28" s="102">
        <v>6267</v>
      </c>
      <c r="L28" s="101">
        <v>402</v>
      </c>
      <c r="M28" s="102">
        <v>1</v>
      </c>
      <c r="N28" s="101">
        <v>341</v>
      </c>
      <c r="O28" s="100">
        <v>0</v>
      </c>
      <c r="P28" s="56">
        <v>74</v>
      </c>
      <c r="Q28" s="63">
        <v>129953</v>
      </c>
      <c r="R28" s="63">
        <v>103594</v>
      </c>
      <c r="S28" s="62">
        <v>93.9</v>
      </c>
      <c r="T28" s="102">
        <v>35</v>
      </c>
      <c r="U28" s="101">
        <v>2981</v>
      </c>
      <c r="V28" s="100">
        <v>2083</v>
      </c>
      <c r="W28" s="738"/>
      <c r="X28" s="738"/>
      <c r="Y28" s="102">
        <v>17</v>
      </c>
      <c r="Z28" s="101">
        <v>423</v>
      </c>
      <c r="AA28" s="100">
        <v>404</v>
      </c>
    </row>
    <row r="29" spans="1:27" ht="17.100000000000001" customHeight="1" x14ac:dyDescent="0.15">
      <c r="A29" s="105"/>
      <c r="B29" s="733" t="s">
        <v>103</v>
      </c>
      <c r="C29" s="737">
        <v>48339</v>
      </c>
      <c r="D29" s="88">
        <v>1</v>
      </c>
      <c r="E29" s="110">
        <v>49850</v>
      </c>
      <c r="F29" s="109">
        <v>48269</v>
      </c>
      <c r="G29" s="87"/>
      <c r="H29" s="88"/>
      <c r="I29" s="88"/>
      <c r="J29" s="87"/>
      <c r="K29" s="89"/>
      <c r="L29" s="88"/>
      <c r="M29" s="89"/>
      <c r="N29" s="88"/>
      <c r="O29" s="87"/>
      <c r="P29" s="89"/>
      <c r="Q29" s="88"/>
      <c r="R29" s="88"/>
      <c r="S29" s="59"/>
      <c r="T29" s="108"/>
      <c r="U29" s="107"/>
      <c r="V29" s="106"/>
      <c r="W29" s="737">
        <v>48269</v>
      </c>
      <c r="X29" s="739">
        <v>99.9</v>
      </c>
      <c r="Y29" s="108"/>
      <c r="Z29" s="107"/>
      <c r="AA29" s="106"/>
    </row>
    <row r="30" spans="1:27" ht="17.100000000000001" customHeight="1" x14ac:dyDescent="0.15">
      <c r="A30" s="105"/>
      <c r="B30" s="734"/>
      <c r="C30" s="747"/>
      <c r="D30" s="55"/>
      <c r="E30" s="56"/>
      <c r="F30" s="55"/>
      <c r="G30" s="100"/>
      <c r="H30" s="101"/>
      <c r="I30" s="101"/>
      <c r="J30" s="100"/>
      <c r="K30" s="102"/>
      <c r="L30" s="101"/>
      <c r="M30" s="102"/>
      <c r="N30" s="101"/>
      <c r="O30" s="100"/>
      <c r="P30" s="56">
        <v>1</v>
      </c>
      <c r="Q30" s="63">
        <v>49850</v>
      </c>
      <c r="R30" s="63">
        <v>48269</v>
      </c>
      <c r="S30" s="52">
        <v>99.9</v>
      </c>
      <c r="T30" s="102"/>
      <c r="U30" s="101"/>
      <c r="V30" s="100"/>
      <c r="W30" s="738"/>
      <c r="X30" s="738"/>
      <c r="Y30" s="102"/>
      <c r="Z30" s="101"/>
      <c r="AA30" s="100"/>
    </row>
    <row r="31" spans="1:27" ht="17.100000000000001" customHeight="1" x14ac:dyDescent="0.15">
      <c r="A31" s="105"/>
      <c r="B31" s="733" t="s">
        <v>102</v>
      </c>
      <c r="C31" s="737">
        <v>57414</v>
      </c>
      <c r="D31" s="88">
        <v>1</v>
      </c>
      <c r="E31" s="64">
        <v>61000</v>
      </c>
      <c r="F31" s="63">
        <v>56834</v>
      </c>
      <c r="G31" s="108"/>
      <c r="H31" s="107"/>
      <c r="I31" s="107"/>
      <c r="J31" s="87"/>
      <c r="K31" s="89"/>
      <c r="L31" s="88"/>
      <c r="M31" s="89"/>
      <c r="N31" s="88"/>
      <c r="O31" s="87"/>
      <c r="P31" s="89"/>
      <c r="Q31" s="88"/>
      <c r="R31" s="88"/>
      <c r="S31" s="59"/>
      <c r="T31" s="108"/>
      <c r="U31" s="107"/>
      <c r="V31" s="106"/>
      <c r="W31" s="737">
        <v>57601</v>
      </c>
      <c r="X31" s="739">
        <v>100.3</v>
      </c>
      <c r="Y31" s="108"/>
      <c r="Z31" s="107"/>
      <c r="AA31" s="106"/>
    </row>
    <row r="32" spans="1:27" ht="17.100000000000001" customHeight="1" x14ac:dyDescent="0.15">
      <c r="A32" s="105"/>
      <c r="B32" s="734"/>
      <c r="C32" s="747"/>
      <c r="D32" s="55"/>
      <c r="E32" s="56"/>
      <c r="F32" s="55"/>
      <c r="G32" s="102"/>
      <c r="H32" s="101"/>
      <c r="I32" s="101"/>
      <c r="J32" s="100">
        <v>6</v>
      </c>
      <c r="K32" s="102">
        <v>24547</v>
      </c>
      <c r="L32" s="101">
        <v>502</v>
      </c>
      <c r="M32" s="102"/>
      <c r="N32" s="101"/>
      <c r="O32" s="100"/>
      <c r="P32" s="56">
        <v>7</v>
      </c>
      <c r="Q32" s="63">
        <v>85547</v>
      </c>
      <c r="R32" s="63">
        <v>57336</v>
      </c>
      <c r="S32" s="52">
        <v>99.9</v>
      </c>
      <c r="T32" s="102">
        <v>4</v>
      </c>
      <c r="U32" s="101">
        <v>400</v>
      </c>
      <c r="V32" s="100">
        <v>265</v>
      </c>
      <c r="W32" s="738"/>
      <c r="X32" s="738"/>
      <c r="Y32" s="102">
        <v>6</v>
      </c>
      <c r="Z32" s="101">
        <v>350</v>
      </c>
      <c r="AA32" s="100">
        <v>170</v>
      </c>
    </row>
    <row r="33" spans="1:27" ht="17.100000000000001" customHeight="1" x14ac:dyDescent="0.15">
      <c r="A33" s="105"/>
      <c r="B33" s="733" t="s">
        <v>101</v>
      </c>
      <c r="C33" s="749">
        <v>6131</v>
      </c>
      <c r="D33" s="103"/>
      <c r="E33" s="104" t="s">
        <v>91</v>
      </c>
      <c r="F33" s="103" t="s">
        <v>91</v>
      </c>
      <c r="G33" s="87">
        <v>15</v>
      </c>
      <c r="H33" s="88">
        <v>5662</v>
      </c>
      <c r="I33" s="88">
        <v>6029</v>
      </c>
      <c r="J33" s="87">
        <v>1</v>
      </c>
      <c r="K33" s="89">
        <v>80</v>
      </c>
      <c r="L33" s="88">
        <v>76</v>
      </c>
      <c r="M33" s="89"/>
      <c r="N33" s="88"/>
      <c r="O33" s="87"/>
      <c r="P33" s="89"/>
      <c r="Q33" s="88"/>
      <c r="R33" s="88"/>
      <c r="S33" s="62"/>
      <c r="T33" s="108">
        <v>1</v>
      </c>
      <c r="U33" s="107">
        <v>50</v>
      </c>
      <c r="V33" s="106">
        <v>26</v>
      </c>
      <c r="W33" s="737">
        <v>6131</v>
      </c>
      <c r="X33" s="739">
        <v>100</v>
      </c>
      <c r="Y33" s="108"/>
      <c r="Z33" s="107"/>
      <c r="AA33" s="106"/>
    </row>
    <row r="34" spans="1:27" ht="17.100000000000001" customHeight="1" x14ac:dyDescent="0.15">
      <c r="A34" s="105"/>
      <c r="B34" s="734"/>
      <c r="C34" s="750"/>
      <c r="D34" s="101"/>
      <c r="E34" s="100"/>
      <c r="F34" s="101"/>
      <c r="G34" s="100"/>
      <c r="H34" s="63"/>
      <c r="I34" s="101"/>
      <c r="J34" s="100">
        <v>3</v>
      </c>
      <c r="K34" s="102">
        <v>1740</v>
      </c>
      <c r="L34" s="101">
        <v>0</v>
      </c>
      <c r="M34" s="102"/>
      <c r="N34" s="101"/>
      <c r="O34" s="100"/>
      <c r="P34" s="56">
        <v>19</v>
      </c>
      <c r="Q34" s="63">
        <v>7482</v>
      </c>
      <c r="R34" s="63">
        <v>6105</v>
      </c>
      <c r="S34" s="62">
        <v>99.6</v>
      </c>
      <c r="T34" s="102"/>
      <c r="U34" s="101"/>
      <c r="V34" s="100"/>
      <c r="W34" s="738"/>
      <c r="X34" s="738"/>
      <c r="Y34" s="102"/>
      <c r="Z34" s="101"/>
      <c r="AA34" s="100"/>
    </row>
    <row r="35" spans="1:27" ht="17.100000000000001" customHeight="1" x14ac:dyDescent="0.15">
      <c r="A35" s="105"/>
      <c r="B35" s="748" t="s">
        <v>100</v>
      </c>
      <c r="C35" s="737">
        <v>36919</v>
      </c>
      <c r="D35" s="63">
        <v>1</v>
      </c>
      <c r="E35" s="64">
        <v>43650</v>
      </c>
      <c r="F35" s="63">
        <v>36337</v>
      </c>
      <c r="G35" s="64">
        <v>3</v>
      </c>
      <c r="H35" s="88">
        <v>971</v>
      </c>
      <c r="I35" s="88">
        <v>192</v>
      </c>
      <c r="J35" s="87"/>
      <c r="K35" s="89"/>
      <c r="L35" s="88"/>
      <c r="M35" s="89"/>
      <c r="N35" s="88"/>
      <c r="O35" s="87"/>
      <c r="P35" s="64"/>
      <c r="Q35" s="88"/>
      <c r="R35" s="88"/>
      <c r="S35" s="59"/>
      <c r="T35" s="108"/>
      <c r="U35" s="107"/>
      <c r="V35" s="106"/>
      <c r="W35" s="737">
        <v>36692</v>
      </c>
      <c r="X35" s="739">
        <v>99.4</v>
      </c>
      <c r="Y35" s="108"/>
      <c r="Z35" s="107"/>
      <c r="AA35" s="106"/>
    </row>
    <row r="36" spans="1:27" ht="17.100000000000001" customHeight="1" x14ac:dyDescent="0.15">
      <c r="A36" s="105"/>
      <c r="B36" s="734"/>
      <c r="C36" s="747"/>
      <c r="D36" s="55"/>
      <c r="E36" s="56"/>
      <c r="F36" s="55"/>
      <c r="G36" s="104"/>
      <c r="H36" s="101"/>
      <c r="I36" s="101"/>
      <c r="J36" s="100"/>
      <c r="K36" s="102"/>
      <c r="L36" s="101"/>
      <c r="M36" s="102"/>
      <c r="N36" s="101"/>
      <c r="O36" s="100"/>
      <c r="P36" s="56">
        <v>4</v>
      </c>
      <c r="Q36" s="63">
        <v>44621</v>
      </c>
      <c r="R36" s="63">
        <v>36529</v>
      </c>
      <c r="S36" s="62">
        <v>98.9</v>
      </c>
      <c r="T36" s="102">
        <v>6</v>
      </c>
      <c r="U36" s="101">
        <v>469</v>
      </c>
      <c r="V36" s="100">
        <v>163</v>
      </c>
      <c r="W36" s="738"/>
      <c r="X36" s="738"/>
      <c r="Y36" s="102">
        <v>3</v>
      </c>
      <c r="Z36" s="101">
        <v>121</v>
      </c>
      <c r="AA36" s="100">
        <v>45</v>
      </c>
    </row>
    <row r="37" spans="1:27" ht="17.100000000000001" customHeight="1" x14ac:dyDescent="0.15">
      <c r="A37" s="105"/>
      <c r="B37" s="733" t="s">
        <v>99</v>
      </c>
      <c r="C37" s="737">
        <v>26495</v>
      </c>
      <c r="D37" s="88">
        <v>1</v>
      </c>
      <c r="E37" s="64">
        <v>37300</v>
      </c>
      <c r="F37" s="63">
        <v>26101</v>
      </c>
      <c r="G37" s="108"/>
      <c r="H37" s="107"/>
      <c r="I37" s="107"/>
      <c r="J37" s="87"/>
      <c r="K37" s="89"/>
      <c r="L37" s="88"/>
      <c r="M37" s="89"/>
      <c r="N37" s="88"/>
      <c r="O37" s="87"/>
      <c r="P37" s="89"/>
      <c r="Q37" s="88"/>
      <c r="R37" s="88"/>
      <c r="S37" s="59"/>
      <c r="T37" s="108"/>
      <c r="U37" s="107"/>
      <c r="V37" s="106"/>
      <c r="W37" s="737">
        <v>26101</v>
      </c>
      <c r="X37" s="739">
        <v>98.5</v>
      </c>
      <c r="Y37" s="108"/>
      <c r="Z37" s="107"/>
      <c r="AA37" s="106"/>
    </row>
    <row r="38" spans="1:27" ht="17.100000000000001" customHeight="1" x14ac:dyDescent="0.15">
      <c r="A38" s="105"/>
      <c r="B38" s="734"/>
      <c r="C38" s="747"/>
      <c r="D38" s="55"/>
      <c r="E38" s="56"/>
      <c r="F38" s="55"/>
      <c r="G38" s="102"/>
      <c r="H38" s="101"/>
      <c r="I38" s="101"/>
      <c r="J38" s="100"/>
      <c r="K38" s="102"/>
      <c r="L38" s="101"/>
      <c r="M38" s="102">
        <v>1</v>
      </c>
      <c r="N38" s="101">
        <v>2800</v>
      </c>
      <c r="O38" s="100">
        <v>3300</v>
      </c>
      <c r="P38" s="56">
        <v>2</v>
      </c>
      <c r="Q38" s="63">
        <v>37300</v>
      </c>
      <c r="R38" s="63">
        <v>26101</v>
      </c>
      <c r="S38" s="62">
        <v>98.5</v>
      </c>
      <c r="T38" s="102"/>
      <c r="U38" s="101"/>
      <c r="V38" s="100"/>
      <c r="W38" s="738"/>
      <c r="X38" s="738"/>
      <c r="Y38" s="102"/>
      <c r="Z38" s="101"/>
      <c r="AA38" s="100"/>
    </row>
    <row r="39" spans="1:27" ht="17.100000000000001" customHeight="1" x14ac:dyDescent="0.15">
      <c r="A39" s="105"/>
      <c r="B39" s="733" t="s">
        <v>98</v>
      </c>
      <c r="C39" s="737">
        <v>18408</v>
      </c>
      <c r="D39" s="63">
        <v>1</v>
      </c>
      <c r="E39" s="64">
        <v>19000</v>
      </c>
      <c r="F39" s="63">
        <v>17340</v>
      </c>
      <c r="G39" s="87"/>
      <c r="H39" s="88"/>
      <c r="I39" s="88"/>
      <c r="J39" s="87"/>
      <c r="K39" s="89"/>
      <c r="L39" s="88"/>
      <c r="M39" s="89"/>
      <c r="N39" s="88"/>
      <c r="O39" s="87"/>
      <c r="P39" s="89"/>
      <c r="Q39" s="88"/>
      <c r="R39" s="88"/>
      <c r="S39" s="59"/>
      <c r="T39" s="108">
        <v>1</v>
      </c>
      <c r="U39" s="107">
        <v>95</v>
      </c>
      <c r="V39" s="106">
        <v>21</v>
      </c>
      <c r="W39" s="737">
        <v>17361</v>
      </c>
      <c r="X39" s="739">
        <v>94.3</v>
      </c>
      <c r="Y39" s="108"/>
      <c r="Z39" s="107"/>
      <c r="AA39" s="106"/>
    </row>
    <row r="40" spans="1:27" ht="17.100000000000001" customHeight="1" x14ac:dyDescent="0.15">
      <c r="A40" s="105"/>
      <c r="B40" s="734"/>
      <c r="C40" s="747"/>
      <c r="D40" s="63"/>
      <c r="E40" s="70"/>
      <c r="F40" s="55"/>
      <c r="G40" s="100"/>
      <c r="H40" s="103"/>
      <c r="I40" s="103"/>
      <c r="J40" s="100"/>
      <c r="K40" s="102"/>
      <c r="L40" s="101"/>
      <c r="M40" s="102"/>
      <c r="N40" s="101"/>
      <c r="O40" s="100"/>
      <c r="P40" s="56">
        <v>1</v>
      </c>
      <c r="Q40" s="63">
        <v>19000</v>
      </c>
      <c r="R40" s="63">
        <v>17340</v>
      </c>
      <c r="S40" s="62">
        <v>94.2</v>
      </c>
      <c r="T40" s="102"/>
      <c r="U40" s="101"/>
      <c r="V40" s="100"/>
      <c r="W40" s="738"/>
      <c r="X40" s="738"/>
      <c r="Y40" s="102"/>
      <c r="Z40" s="101"/>
      <c r="AA40" s="100"/>
    </row>
    <row r="41" spans="1:27" ht="17.100000000000001" customHeight="1" x14ac:dyDescent="0.15">
      <c r="A41" s="105"/>
      <c r="B41" s="733" t="s">
        <v>97</v>
      </c>
      <c r="C41" s="737">
        <v>12000</v>
      </c>
      <c r="D41" s="88">
        <v>1</v>
      </c>
      <c r="E41" s="64">
        <v>11820</v>
      </c>
      <c r="F41" s="63">
        <v>11382</v>
      </c>
      <c r="G41" s="104"/>
      <c r="H41" s="107"/>
      <c r="I41" s="107"/>
      <c r="J41" s="87"/>
      <c r="K41" s="89"/>
      <c r="L41" s="88"/>
      <c r="M41" s="89"/>
      <c r="N41" s="88"/>
      <c r="O41" s="87"/>
      <c r="P41" s="89"/>
      <c r="Q41" s="88"/>
      <c r="R41" s="88"/>
      <c r="S41" s="59"/>
      <c r="T41" s="108"/>
      <c r="U41" s="107"/>
      <c r="V41" s="106"/>
      <c r="W41" s="737">
        <v>11484</v>
      </c>
      <c r="X41" s="739">
        <v>95.7</v>
      </c>
      <c r="Y41" s="108"/>
      <c r="Z41" s="107"/>
      <c r="AA41" s="106"/>
    </row>
    <row r="42" spans="1:27" ht="16.5" customHeight="1" x14ac:dyDescent="0.15">
      <c r="A42" s="105"/>
      <c r="B42" s="734"/>
      <c r="C42" s="747"/>
      <c r="D42" s="55"/>
      <c r="E42" s="56"/>
      <c r="F42" s="55"/>
      <c r="G42" s="64">
        <v>1</v>
      </c>
      <c r="H42" s="55">
        <v>300</v>
      </c>
      <c r="I42" s="55">
        <v>98</v>
      </c>
      <c r="J42" s="100"/>
      <c r="K42" s="102"/>
      <c r="L42" s="101"/>
      <c r="M42" s="102"/>
      <c r="N42" s="101"/>
      <c r="O42" s="100"/>
      <c r="P42" s="56">
        <v>2</v>
      </c>
      <c r="Q42" s="63">
        <v>12120</v>
      </c>
      <c r="R42" s="63">
        <v>11480</v>
      </c>
      <c r="S42" s="62">
        <v>95.7</v>
      </c>
      <c r="T42" s="102">
        <v>1</v>
      </c>
      <c r="U42" s="101">
        <v>56</v>
      </c>
      <c r="V42" s="100">
        <v>4</v>
      </c>
      <c r="W42" s="738"/>
      <c r="X42" s="738"/>
      <c r="Y42" s="102"/>
      <c r="Z42" s="101"/>
      <c r="AA42" s="100"/>
    </row>
    <row r="43" spans="1:27" ht="17.100000000000001" customHeight="1" x14ac:dyDescent="0.15">
      <c r="A43" s="105"/>
      <c r="B43" s="733" t="s">
        <v>96</v>
      </c>
      <c r="C43" s="737">
        <v>16417</v>
      </c>
      <c r="D43" s="88">
        <v>1</v>
      </c>
      <c r="E43" s="64">
        <v>18860</v>
      </c>
      <c r="F43" s="63">
        <v>15766</v>
      </c>
      <c r="G43" s="108"/>
      <c r="H43" s="107"/>
      <c r="I43" s="107"/>
      <c r="J43" s="87"/>
      <c r="K43" s="89"/>
      <c r="L43" s="88"/>
      <c r="M43" s="89"/>
      <c r="N43" s="88"/>
      <c r="O43" s="87"/>
      <c r="P43" s="89"/>
      <c r="Q43" s="88"/>
      <c r="R43" s="88"/>
      <c r="S43" s="59"/>
      <c r="T43" s="108"/>
      <c r="U43" s="107"/>
      <c r="V43" s="106"/>
      <c r="W43" s="737">
        <v>15766</v>
      </c>
      <c r="X43" s="739">
        <v>96</v>
      </c>
      <c r="Y43" s="108"/>
      <c r="Z43" s="107"/>
      <c r="AA43" s="106"/>
    </row>
    <row r="44" spans="1:27" ht="17.100000000000001" customHeight="1" x14ac:dyDescent="0.15">
      <c r="A44" s="105"/>
      <c r="B44" s="734"/>
      <c r="C44" s="747"/>
      <c r="D44" s="55"/>
      <c r="E44" s="56"/>
      <c r="F44" s="55"/>
      <c r="G44" s="102"/>
      <c r="H44" s="101"/>
      <c r="I44" s="101"/>
      <c r="J44" s="100"/>
      <c r="K44" s="102"/>
      <c r="L44" s="101"/>
      <c r="M44" s="102"/>
      <c r="N44" s="101"/>
      <c r="O44" s="100"/>
      <c r="P44" s="56">
        <v>1</v>
      </c>
      <c r="Q44" s="63">
        <v>18860</v>
      </c>
      <c r="R44" s="63">
        <v>15766</v>
      </c>
      <c r="S44" s="62">
        <v>96</v>
      </c>
      <c r="T44" s="102"/>
      <c r="U44" s="101"/>
      <c r="V44" s="100"/>
      <c r="W44" s="738"/>
      <c r="X44" s="738"/>
      <c r="Y44" s="102"/>
      <c r="Z44" s="101"/>
      <c r="AA44" s="100"/>
    </row>
    <row r="45" spans="1:27" ht="17.100000000000001" customHeight="1" x14ac:dyDescent="0.15">
      <c r="A45" s="105"/>
      <c r="B45" s="733" t="s">
        <v>95</v>
      </c>
      <c r="C45" s="737">
        <v>7820</v>
      </c>
      <c r="D45" s="63">
        <v>1</v>
      </c>
      <c r="E45" s="64">
        <v>7900</v>
      </c>
      <c r="F45" s="63">
        <v>6455</v>
      </c>
      <c r="G45" s="87"/>
      <c r="H45" s="88"/>
      <c r="I45" s="88"/>
      <c r="J45" s="87"/>
      <c r="K45" s="89"/>
      <c r="L45" s="88"/>
      <c r="M45" s="89"/>
      <c r="N45" s="88"/>
      <c r="O45" s="87"/>
      <c r="P45" s="89"/>
      <c r="Q45" s="88"/>
      <c r="R45" s="88"/>
      <c r="S45" s="59"/>
      <c r="T45" s="108"/>
      <c r="U45" s="107"/>
      <c r="V45" s="106"/>
      <c r="W45" s="737">
        <v>7017</v>
      </c>
      <c r="X45" s="739">
        <v>89.7</v>
      </c>
      <c r="Y45" s="108"/>
      <c r="Z45" s="107"/>
      <c r="AA45" s="106"/>
    </row>
    <row r="46" spans="1:27" ht="17.100000000000001" customHeight="1" x14ac:dyDescent="0.15">
      <c r="A46" s="105"/>
      <c r="B46" s="734"/>
      <c r="C46" s="747"/>
      <c r="D46" s="55"/>
      <c r="E46" s="56"/>
      <c r="F46" s="55"/>
      <c r="G46" s="70">
        <v>4</v>
      </c>
      <c r="H46" s="55">
        <v>633</v>
      </c>
      <c r="I46" s="55">
        <v>355</v>
      </c>
      <c r="J46" s="100"/>
      <c r="K46" s="102"/>
      <c r="L46" s="101"/>
      <c r="M46" s="102"/>
      <c r="N46" s="101"/>
      <c r="O46" s="100"/>
      <c r="P46" s="56">
        <v>5</v>
      </c>
      <c r="Q46" s="63">
        <v>8533</v>
      </c>
      <c r="R46" s="63">
        <v>6810</v>
      </c>
      <c r="S46" s="62">
        <v>87.1</v>
      </c>
      <c r="T46" s="102">
        <v>3</v>
      </c>
      <c r="U46" s="101">
        <v>258</v>
      </c>
      <c r="V46" s="100">
        <v>207</v>
      </c>
      <c r="W46" s="738"/>
      <c r="X46" s="738"/>
      <c r="Y46" s="102">
        <v>14</v>
      </c>
      <c r="Z46" s="101">
        <v>523</v>
      </c>
      <c r="AA46" s="100">
        <v>278</v>
      </c>
    </row>
    <row r="47" spans="1:27" ht="17.100000000000001" customHeight="1" x14ac:dyDescent="0.15">
      <c r="A47" s="105"/>
      <c r="B47" s="733" t="s">
        <v>94</v>
      </c>
      <c r="C47" s="737">
        <v>15456</v>
      </c>
      <c r="D47" s="63">
        <v>1</v>
      </c>
      <c r="E47" s="64">
        <v>24940</v>
      </c>
      <c r="F47" s="63">
        <v>15094</v>
      </c>
      <c r="G47" s="64"/>
      <c r="H47" s="88"/>
      <c r="I47" s="88"/>
      <c r="J47" s="87"/>
      <c r="K47" s="89"/>
      <c r="L47" s="88"/>
      <c r="M47" s="89"/>
      <c r="N47" s="88"/>
      <c r="O47" s="87"/>
      <c r="P47" s="89"/>
      <c r="Q47" s="88"/>
      <c r="R47" s="88"/>
      <c r="S47" s="59"/>
      <c r="T47" s="108"/>
      <c r="U47" s="107"/>
      <c r="V47" s="106"/>
      <c r="W47" s="737">
        <v>15154</v>
      </c>
      <c r="X47" s="739">
        <v>98</v>
      </c>
      <c r="Y47" s="108">
        <v>1</v>
      </c>
      <c r="Z47" s="107">
        <v>40</v>
      </c>
      <c r="AA47" s="106">
        <v>16</v>
      </c>
    </row>
    <row r="48" spans="1:27" ht="17.100000000000001" customHeight="1" thickBot="1" x14ac:dyDescent="0.2">
      <c r="A48" s="105"/>
      <c r="B48" s="734"/>
      <c r="C48" s="747"/>
      <c r="D48" s="63"/>
      <c r="E48" s="64"/>
      <c r="F48" s="63"/>
      <c r="G48" s="104"/>
      <c r="H48" s="103"/>
      <c r="I48" s="103"/>
      <c r="J48" s="100"/>
      <c r="K48" s="102"/>
      <c r="L48" s="101"/>
      <c r="M48" s="102"/>
      <c r="N48" s="101"/>
      <c r="O48" s="100"/>
      <c r="P48" s="56">
        <v>1</v>
      </c>
      <c r="Q48" s="63">
        <v>24940</v>
      </c>
      <c r="R48" s="63">
        <v>15094</v>
      </c>
      <c r="S48" s="62">
        <v>97.7</v>
      </c>
      <c r="T48" s="102">
        <v>1</v>
      </c>
      <c r="U48" s="101">
        <v>70</v>
      </c>
      <c r="V48" s="100">
        <v>60</v>
      </c>
      <c r="W48" s="738"/>
      <c r="X48" s="738"/>
      <c r="Y48" s="102">
        <v>1</v>
      </c>
      <c r="Z48" s="101">
        <v>40</v>
      </c>
      <c r="AA48" s="100">
        <v>22</v>
      </c>
    </row>
    <row r="49" spans="2:27" ht="17.100000000000001" customHeight="1" thickTop="1" x14ac:dyDescent="0.15">
      <c r="B49" s="740" t="s">
        <v>93</v>
      </c>
      <c r="C49" s="741">
        <v>988628</v>
      </c>
      <c r="D49" s="97">
        <v>11</v>
      </c>
      <c r="E49" s="99">
        <v>995467</v>
      </c>
      <c r="F49" s="97">
        <v>950038</v>
      </c>
      <c r="G49" s="96">
        <v>15</v>
      </c>
      <c r="H49" s="97">
        <v>19783</v>
      </c>
      <c r="I49" s="97">
        <v>14850</v>
      </c>
      <c r="J49" s="98">
        <v>6</v>
      </c>
      <c r="K49" s="97">
        <v>3178</v>
      </c>
      <c r="L49" s="97" t="s">
        <v>91</v>
      </c>
      <c r="M49" s="98">
        <v>4</v>
      </c>
      <c r="N49" s="97">
        <v>1412</v>
      </c>
      <c r="O49" s="97">
        <v>550</v>
      </c>
      <c r="P49" s="78"/>
      <c r="Q49" s="96"/>
      <c r="R49" s="78"/>
      <c r="S49" s="77"/>
      <c r="T49" s="95">
        <v>13</v>
      </c>
      <c r="U49" s="95">
        <v>814</v>
      </c>
      <c r="V49" s="95">
        <v>191</v>
      </c>
      <c r="W49" s="741">
        <v>980960</v>
      </c>
      <c r="X49" s="742">
        <v>99.2</v>
      </c>
      <c r="Y49" s="95">
        <v>4</v>
      </c>
      <c r="Z49" s="95">
        <v>96</v>
      </c>
      <c r="AA49" s="95">
        <v>25</v>
      </c>
    </row>
    <row r="50" spans="2:27" ht="17.100000000000001" customHeight="1" x14ac:dyDescent="0.15">
      <c r="B50" s="734"/>
      <c r="C50" s="738"/>
      <c r="D50" s="75"/>
      <c r="E50" s="94"/>
      <c r="F50" s="93"/>
      <c r="G50" s="64">
        <v>53</v>
      </c>
      <c r="H50" s="63">
        <v>16514</v>
      </c>
      <c r="I50" s="63">
        <v>10134</v>
      </c>
      <c r="J50" s="74">
        <v>37</v>
      </c>
      <c r="K50" s="63">
        <v>48632</v>
      </c>
      <c r="L50" s="63">
        <v>2513</v>
      </c>
      <c r="M50" s="74">
        <v>46</v>
      </c>
      <c r="N50" s="63">
        <v>167849</v>
      </c>
      <c r="O50" s="63">
        <v>3302</v>
      </c>
      <c r="P50" s="92">
        <v>172</v>
      </c>
      <c r="Q50" s="55">
        <v>1083574</v>
      </c>
      <c r="R50" s="55">
        <v>977535</v>
      </c>
      <c r="S50" s="62">
        <v>98.9</v>
      </c>
      <c r="T50" s="64">
        <v>60</v>
      </c>
      <c r="U50" s="55">
        <v>4967</v>
      </c>
      <c r="V50" s="55">
        <v>3234</v>
      </c>
      <c r="W50" s="738"/>
      <c r="X50" s="743"/>
      <c r="Y50" s="64">
        <v>85</v>
      </c>
      <c r="Z50" s="55">
        <v>2545</v>
      </c>
      <c r="AA50" s="55">
        <v>1413</v>
      </c>
    </row>
    <row r="51" spans="2:27" ht="17.100000000000001" customHeight="1" x14ac:dyDescent="0.15">
      <c r="B51" s="733" t="s">
        <v>92</v>
      </c>
      <c r="C51" s="737">
        <v>139646</v>
      </c>
      <c r="D51" s="90">
        <v>7</v>
      </c>
      <c r="E51" s="91">
        <v>163470</v>
      </c>
      <c r="F51" s="90">
        <v>128475</v>
      </c>
      <c r="G51" s="89">
        <v>18</v>
      </c>
      <c r="H51" s="88">
        <v>6633</v>
      </c>
      <c r="I51" s="88">
        <v>6221</v>
      </c>
      <c r="J51" s="87">
        <v>1</v>
      </c>
      <c r="K51" s="89">
        <v>80</v>
      </c>
      <c r="L51" s="88">
        <v>76</v>
      </c>
      <c r="M51" s="87" t="s">
        <v>91</v>
      </c>
      <c r="N51" s="88" t="s">
        <v>91</v>
      </c>
      <c r="O51" s="87" t="s">
        <v>91</v>
      </c>
      <c r="P51" s="88"/>
      <c r="Q51" s="89"/>
      <c r="R51" s="88"/>
      <c r="S51" s="59"/>
      <c r="T51" s="87">
        <v>2</v>
      </c>
      <c r="U51" s="87">
        <v>145</v>
      </c>
      <c r="V51" s="87">
        <v>47</v>
      </c>
      <c r="W51" s="737">
        <v>135706</v>
      </c>
      <c r="X51" s="739">
        <v>97.2</v>
      </c>
      <c r="Y51" s="87">
        <v>1</v>
      </c>
      <c r="Z51" s="87">
        <v>40</v>
      </c>
      <c r="AA51" s="87">
        <v>16</v>
      </c>
    </row>
    <row r="52" spans="2:27" ht="17.100000000000001" customHeight="1" thickBot="1" x14ac:dyDescent="0.2">
      <c r="B52" s="744"/>
      <c r="C52" s="745"/>
      <c r="D52" s="86"/>
      <c r="E52" s="85"/>
      <c r="F52" s="84"/>
      <c r="G52" s="83">
        <v>5</v>
      </c>
      <c r="H52" s="81">
        <v>933</v>
      </c>
      <c r="I52" s="81">
        <v>453</v>
      </c>
      <c r="J52" s="79">
        <v>3</v>
      </c>
      <c r="K52" s="81">
        <v>1740</v>
      </c>
      <c r="L52" s="81" t="s">
        <v>91</v>
      </c>
      <c r="M52" s="79">
        <v>1</v>
      </c>
      <c r="N52" s="81">
        <v>2800</v>
      </c>
      <c r="O52" s="81">
        <v>3300</v>
      </c>
      <c r="P52" s="82">
        <v>35</v>
      </c>
      <c r="Q52" s="81">
        <v>172856</v>
      </c>
      <c r="R52" s="81">
        <v>135225</v>
      </c>
      <c r="S52" s="80">
        <v>96.8</v>
      </c>
      <c r="T52" s="79">
        <v>11</v>
      </c>
      <c r="U52" s="79">
        <v>853</v>
      </c>
      <c r="V52" s="79">
        <v>434</v>
      </c>
      <c r="W52" s="745"/>
      <c r="X52" s="746"/>
      <c r="Y52" s="79">
        <v>18</v>
      </c>
      <c r="Z52" s="79">
        <v>684</v>
      </c>
      <c r="AA52" s="79">
        <v>345</v>
      </c>
    </row>
    <row r="53" spans="2:27" ht="17.100000000000001" customHeight="1" thickTop="1" x14ac:dyDescent="0.15">
      <c r="B53" s="76"/>
      <c r="C53" s="63"/>
      <c r="D53" s="75"/>
      <c r="E53" s="64"/>
      <c r="F53" s="63"/>
      <c r="G53" s="64"/>
      <c r="H53" s="63"/>
      <c r="I53" s="78"/>
      <c r="J53" s="74"/>
      <c r="K53" s="64"/>
      <c r="L53" s="63"/>
      <c r="M53" s="64"/>
      <c r="N53" s="63"/>
      <c r="O53" s="74"/>
      <c r="P53" s="64"/>
      <c r="Q53" s="78"/>
      <c r="R53" s="63"/>
      <c r="S53" s="62"/>
      <c r="T53" s="64"/>
      <c r="U53" s="63"/>
      <c r="V53" s="74"/>
      <c r="W53" s="64"/>
      <c r="X53" s="77"/>
      <c r="Y53" s="64"/>
      <c r="Z53" s="63"/>
      <c r="AA53" s="74"/>
    </row>
    <row r="54" spans="2:27" ht="17.100000000000001" customHeight="1" x14ac:dyDescent="0.15">
      <c r="B54" s="76" t="s">
        <v>90</v>
      </c>
      <c r="C54" s="63">
        <f>SUM(C49:C52)</f>
        <v>1128274</v>
      </c>
      <c r="D54" s="75">
        <f>SUM(D49:D52)</f>
        <v>18</v>
      </c>
      <c r="E54" s="74">
        <f>SUM(E49:E52)</f>
        <v>1158937</v>
      </c>
      <c r="F54" s="63">
        <f>SUM(F49:F52)</f>
        <v>1078513</v>
      </c>
      <c r="G54" s="64">
        <f>SUM(G49:G53)</f>
        <v>91</v>
      </c>
      <c r="H54" s="63">
        <f>SUM(H49:H52)</f>
        <v>43863</v>
      </c>
      <c r="I54" s="63">
        <f>SUM(I49:I52)</f>
        <v>31658</v>
      </c>
      <c r="J54" s="74">
        <f t="shared" ref="J54:P54" si="0">SUM(J49:J53)</f>
        <v>47</v>
      </c>
      <c r="K54" s="63">
        <f t="shared" si="0"/>
        <v>53630</v>
      </c>
      <c r="L54" s="63">
        <f t="shared" si="0"/>
        <v>2589</v>
      </c>
      <c r="M54" s="74">
        <f t="shared" si="0"/>
        <v>51</v>
      </c>
      <c r="N54" s="63">
        <f t="shared" si="0"/>
        <v>172061</v>
      </c>
      <c r="O54" s="63">
        <f t="shared" si="0"/>
        <v>7152</v>
      </c>
      <c r="P54" s="73">
        <f t="shared" si="0"/>
        <v>207</v>
      </c>
      <c r="Q54" s="63">
        <f>SUM(Q49:Q52)</f>
        <v>1256430</v>
      </c>
      <c r="R54" s="63">
        <f>SUM(R49:R52)</f>
        <v>1112760</v>
      </c>
      <c r="S54" s="62">
        <f>IF(R54&gt;0,ROUND(R54/C54*100,1),"")</f>
        <v>98.6</v>
      </c>
      <c r="T54" s="64">
        <f>SUM(T49:T52)</f>
        <v>86</v>
      </c>
      <c r="U54" s="63">
        <f>SUM(U49:U52)</f>
        <v>6779</v>
      </c>
      <c r="V54" s="63">
        <f>SUM(V49:V52)</f>
        <v>3906</v>
      </c>
      <c r="W54" s="64">
        <f>SUM(W49:W52)</f>
        <v>1116666</v>
      </c>
      <c r="X54" s="62">
        <f>ROUND(W54/'1_2水道普及表'!C54*100,1)</f>
        <v>99</v>
      </c>
      <c r="Y54" s="64">
        <f>SUM(Y49:Y52)</f>
        <v>108</v>
      </c>
      <c r="Z54" s="63">
        <f>SUM(Z49:Z52)</f>
        <v>3365</v>
      </c>
      <c r="AA54" s="63">
        <f>SUM(AA49:AA52)</f>
        <v>1799</v>
      </c>
    </row>
    <row r="55" spans="2:27" ht="16.5" customHeight="1" x14ac:dyDescent="0.15">
      <c r="B55" s="72"/>
      <c r="C55" s="55"/>
      <c r="D55" s="71"/>
      <c r="E55" s="70"/>
      <c r="F55" s="55"/>
      <c r="G55" s="70"/>
      <c r="H55" s="55"/>
      <c r="I55" s="55"/>
      <c r="J55" s="70"/>
      <c r="K55" s="55"/>
      <c r="L55" s="55"/>
      <c r="M55" s="70"/>
      <c r="N55" s="55"/>
      <c r="O55" s="55"/>
      <c r="P55" s="56"/>
      <c r="Q55" s="55"/>
      <c r="R55" s="55"/>
      <c r="S55" s="52"/>
      <c r="T55" s="70"/>
      <c r="U55" s="55"/>
      <c r="V55" s="55"/>
      <c r="W55" s="55"/>
      <c r="X55" s="52"/>
      <c r="Y55" s="70"/>
      <c r="Z55" s="55"/>
      <c r="AA55" s="55"/>
    </row>
    <row r="56" spans="2:27" ht="18" customHeight="1" x14ac:dyDescent="0.2">
      <c r="B56" s="69" t="s">
        <v>89</v>
      </c>
      <c r="C56" s="48"/>
      <c r="D56" s="68"/>
      <c r="E56" s="47"/>
      <c r="F56" s="47"/>
      <c r="G56" s="47"/>
      <c r="H56" s="47"/>
      <c r="I56" s="47"/>
      <c r="J56" s="47"/>
      <c r="K56" s="47"/>
      <c r="L56" s="47"/>
      <c r="M56" s="47"/>
      <c r="N56" s="47"/>
      <c r="O56" s="47"/>
      <c r="P56" s="47"/>
      <c r="Q56" s="47"/>
      <c r="R56" s="47"/>
      <c r="S56" s="47"/>
      <c r="T56" s="47"/>
      <c r="U56" s="47"/>
      <c r="V56" s="47"/>
      <c r="W56" s="47"/>
      <c r="X56" s="47"/>
      <c r="Y56" s="47"/>
      <c r="Z56" s="47"/>
      <c r="AA56" s="47"/>
    </row>
    <row r="57" spans="2:27" ht="16.5" customHeight="1" x14ac:dyDescent="0.15">
      <c r="B57" s="67" t="s">
        <v>88</v>
      </c>
      <c r="C57" s="47"/>
      <c r="D57" s="66"/>
      <c r="E57" s="66"/>
      <c r="F57" s="66"/>
      <c r="G57" s="66"/>
      <c r="H57" s="66"/>
      <c r="I57" s="66"/>
      <c r="J57" s="66"/>
      <c r="K57" s="66"/>
      <c r="L57" s="66"/>
      <c r="M57" s="66"/>
      <c r="N57" s="66"/>
      <c r="O57" s="66"/>
      <c r="P57" s="47"/>
      <c r="Q57" s="47"/>
      <c r="R57" s="65"/>
      <c r="S57" s="65"/>
      <c r="T57" s="65"/>
      <c r="U57" s="65"/>
      <c r="V57" s="65"/>
      <c r="W57" s="65"/>
      <c r="X57" s="47"/>
      <c r="Y57" s="65"/>
      <c r="Z57" s="65"/>
      <c r="AA57" s="65"/>
    </row>
    <row r="58" spans="2:27" ht="17.100000000000001" customHeight="1" x14ac:dyDescent="0.15">
      <c r="B58" s="733" t="s">
        <v>87</v>
      </c>
      <c r="C58" s="735">
        <v>222875</v>
      </c>
      <c r="D58" s="61">
        <v>3</v>
      </c>
      <c r="E58" s="57">
        <v>239950</v>
      </c>
      <c r="F58" s="57">
        <v>216325</v>
      </c>
      <c r="G58" s="61">
        <v>16</v>
      </c>
      <c r="H58" s="57">
        <v>5965</v>
      </c>
      <c r="I58" s="57">
        <v>6276</v>
      </c>
      <c r="J58" s="58">
        <v>1</v>
      </c>
      <c r="K58" s="57">
        <v>80</v>
      </c>
      <c r="L58" s="57">
        <v>76</v>
      </c>
      <c r="M58" s="58">
        <v>1</v>
      </c>
      <c r="N58" s="57">
        <v>0</v>
      </c>
      <c r="O58" s="57">
        <v>0</v>
      </c>
      <c r="P58" s="60"/>
      <c r="Q58" s="57"/>
      <c r="R58" s="57"/>
      <c r="S58" s="59"/>
      <c r="T58" s="58">
        <v>2</v>
      </c>
      <c r="U58" s="57">
        <v>100</v>
      </c>
      <c r="V58" s="57">
        <v>29</v>
      </c>
      <c r="W58" s="737">
        <v>222803</v>
      </c>
      <c r="X58" s="739">
        <v>100</v>
      </c>
      <c r="Y58" s="58">
        <v>0</v>
      </c>
      <c r="Z58" s="57">
        <v>0</v>
      </c>
      <c r="AA58" s="57">
        <v>0</v>
      </c>
    </row>
    <row r="59" spans="2:27" ht="17.100000000000001" customHeight="1" x14ac:dyDescent="0.15">
      <c r="B59" s="734"/>
      <c r="C59" s="736"/>
      <c r="D59" s="51"/>
      <c r="E59" s="64"/>
      <c r="F59" s="63"/>
      <c r="G59" s="54">
        <v>0</v>
      </c>
      <c r="H59" s="50">
        <v>0</v>
      </c>
      <c r="I59" s="50">
        <v>0</v>
      </c>
      <c r="J59" s="51">
        <v>4</v>
      </c>
      <c r="K59" s="50">
        <v>1940</v>
      </c>
      <c r="L59" s="50">
        <v>97</v>
      </c>
      <c r="M59" s="51">
        <v>10</v>
      </c>
      <c r="N59" s="50">
        <v>4745</v>
      </c>
      <c r="O59" s="50">
        <v>510</v>
      </c>
      <c r="P59" s="53">
        <v>35</v>
      </c>
      <c r="Q59" s="50">
        <v>247935</v>
      </c>
      <c r="R59" s="50">
        <v>222774</v>
      </c>
      <c r="S59" s="62">
        <v>100</v>
      </c>
      <c r="T59" s="51"/>
      <c r="U59" s="50"/>
      <c r="V59" s="50"/>
      <c r="W59" s="738"/>
      <c r="X59" s="738"/>
      <c r="Y59" s="51"/>
      <c r="Z59" s="50"/>
      <c r="AA59" s="50"/>
    </row>
    <row r="60" spans="2:27" ht="17.100000000000001" customHeight="1" x14ac:dyDescent="0.15">
      <c r="B60" s="733" t="s">
        <v>86</v>
      </c>
      <c r="C60" s="735">
        <v>266093</v>
      </c>
      <c r="D60" s="58">
        <v>5</v>
      </c>
      <c r="E60" s="58">
        <v>267650</v>
      </c>
      <c r="F60" s="57">
        <v>236499</v>
      </c>
      <c r="G60" s="61">
        <v>13</v>
      </c>
      <c r="H60" s="57">
        <v>15321</v>
      </c>
      <c r="I60" s="57">
        <v>11490</v>
      </c>
      <c r="J60" s="58">
        <v>5</v>
      </c>
      <c r="K60" s="57">
        <v>2548</v>
      </c>
      <c r="L60" s="57">
        <v>0</v>
      </c>
      <c r="M60" s="58">
        <v>0</v>
      </c>
      <c r="N60" s="57">
        <v>0</v>
      </c>
      <c r="O60" s="57">
        <v>0</v>
      </c>
      <c r="P60" s="60"/>
      <c r="Q60" s="57"/>
      <c r="R60" s="57"/>
      <c r="S60" s="59"/>
      <c r="T60" s="58">
        <v>9</v>
      </c>
      <c r="U60" s="57">
        <v>571</v>
      </c>
      <c r="V60" s="57">
        <v>96</v>
      </c>
      <c r="W60" s="737">
        <v>260771</v>
      </c>
      <c r="X60" s="739">
        <v>98</v>
      </c>
      <c r="Y60" s="58">
        <v>3</v>
      </c>
      <c r="Z60" s="57">
        <v>56</v>
      </c>
      <c r="AA60" s="57">
        <v>7</v>
      </c>
    </row>
    <row r="61" spans="2:27" ht="17.100000000000001" customHeight="1" x14ac:dyDescent="0.15">
      <c r="B61" s="734"/>
      <c r="C61" s="736"/>
      <c r="D61" s="51"/>
      <c r="E61" s="56"/>
      <c r="F61" s="55"/>
      <c r="G61" s="54">
        <v>47</v>
      </c>
      <c r="H61" s="50">
        <v>14788</v>
      </c>
      <c r="I61" s="50">
        <v>9271</v>
      </c>
      <c r="J61" s="51">
        <v>16</v>
      </c>
      <c r="K61" s="50">
        <v>30814</v>
      </c>
      <c r="L61" s="50">
        <v>904</v>
      </c>
      <c r="M61" s="51">
        <v>2</v>
      </c>
      <c r="N61" s="50">
        <v>3141</v>
      </c>
      <c r="O61" s="50">
        <v>3300</v>
      </c>
      <c r="P61" s="53">
        <v>88</v>
      </c>
      <c r="Q61" s="50">
        <v>331121</v>
      </c>
      <c r="R61" s="50">
        <v>258164</v>
      </c>
      <c r="S61" s="52">
        <v>97</v>
      </c>
      <c r="T61" s="51">
        <v>45</v>
      </c>
      <c r="U61" s="50">
        <v>3850</v>
      </c>
      <c r="V61" s="50">
        <v>2511</v>
      </c>
      <c r="W61" s="738"/>
      <c r="X61" s="738"/>
      <c r="Y61" s="51">
        <v>26</v>
      </c>
      <c r="Z61" s="50">
        <v>894</v>
      </c>
      <c r="AA61" s="50">
        <v>619</v>
      </c>
    </row>
    <row r="62" spans="2:27" ht="17.100000000000001" customHeight="1" x14ac:dyDescent="0.15">
      <c r="B62" s="733" t="s">
        <v>85</v>
      </c>
      <c r="C62" s="735">
        <v>116812</v>
      </c>
      <c r="D62" s="58">
        <v>5</v>
      </c>
      <c r="E62" s="58">
        <v>125220</v>
      </c>
      <c r="F62" s="57">
        <v>112712</v>
      </c>
      <c r="G62" s="61">
        <v>0</v>
      </c>
      <c r="H62" s="57">
        <v>0</v>
      </c>
      <c r="I62" s="57">
        <v>0</v>
      </c>
      <c r="J62" s="58">
        <v>0</v>
      </c>
      <c r="K62" s="57">
        <v>0</v>
      </c>
      <c r="L62" s="57">
        <v>0</v>
      </c>
      <c r="M62" s="58">
        <v>0</v>
      </c>
      <c r="N62" s="57">
        <v>0</v>
      </c>
      <c r="O62" s="57">
        <v>0</v>
      </c>
      <c r="P62" s="60"/>
      <c r="Q62" s="57"/>
      <c r="R62" s="57"/>
      <c r="S62" s="62"/>
      <c r="T62" s="58">
        <v>1</v>
      </c>
      <c r="U62" s="57">
        <v>95</v>
      </c>
      <c r="V62" s="57">
        <v>21</v>
      </c>
      <c r="W62" s="737">
        <v>112946</v>
      </c>
      <c r="X62" s="739">
        <v>96.7</v>
      </c>
      <c r="Y62" s="58">
        <v>1</v>
      </c>
      <c r="Z62" s="57">
        <v>40</v>
      </c>
      <c r="AA62" s="57">
        <v>18</v>
      </c>
    </row>
    <row r="63" spans="2:27" ht="17.100000000000001" customHeight="1" x14ac:dyDescent="0.15">
      <c r="B63" s="734"/>
      <c r="C63" s="736"/>
      <c r="D63" s="51"/>
      <c r="E63" s="64"/>
      <c r="F63" s="63"/>
      <c r="G63" s="54">
        <v>2</v>
      </c>
      <c r="H63" s="50">
        <v>520</v>
      </c>
      <c r="I63" s="50">
        <v>199</v>
      </c>
      <c r="J63" s="51">
        <v>1</v>
      </c>
      <c r="K63" s="50">
        <v>663</v>
      </c>
      <c r="L63" s="50">
        <v>10</v>
      </c>
      <c r="M63" s="51">
        <v>0</v>
      </c>
      <c r="N63" s="50">
        <v>0</v>
      </c>
      <c r="O63" s="50">
        <v>0</v>
      </c>
      <c r="P63" s="53">
        <v>8</v>
      </c>
      <c r="Q63" s="50">
        <v>126403</v>
      </c>
      <c r="R63" s="50">
        <v>112921</v>
      </c>
      <c r="S63" s="62">
        <v>96.7</v>
      </c>
      <c r="T63" s="51">
        <v>1</v>
      </c>
      <c r="U63" s="50">
        <v>56</v>
      </c>
      <c r="V63" s="50">
        <v>4</v>
      </c>
      <c r="W63" s="738"/>
      <c r="X63" s="738"/>
      <c r="Y63" s="51">
        <v>1</v>
      </c>
      <c r="Z63" s="50">
        <v>45</v>
      </c>
      <c r="AA63" s="50">
        <v>24</v>
      </c>
    </row>
    <row r="64" spans="2:27" ht="17.100000000000001" customHeight="1" x14ac:dyDescent="0.15">
      <c r="B64" s="733" t="s">
        <v>84</v>
      </c>
      <c r="C64" s="735">
        <v>59976</v>
      </c>
      <c r="D64" s="58">
        <v>4</v>
      </c>
      <c r="E64" s="58">
        <v>75717</v>
      </c>
      <c r="F64" s="57">
        <v>52007</v>
      </c>
      <c r="G64" s="61">
        <v>4</v>
      </c>
      <c r="H64" s="57">
        <v>5130</v>
      </c>
      <c r="I64" s="57">
        <v>3305</v>
      </c>
      <c r="J64" s="58">
        <v>1</v>
      </c>
      <c r="K64" s="57">
        <v>630</v>
      </c>
      <c r="L64" s="57">
        <v>0</v>
      </c>
      <c r="M64" s="58">
        <v>0</v>
      </c>
      <c r="N64" s="57">
        <v>0</v>
      </c>
      <c r="O64" s="57">
        <v>0</v>
      </c>
      <c r="P64" s="60"/>
      <c r="Q64" s="57"/>
      <c r="R64" s="57"/>
      <c r="S64" s="59"/>
      <c r="T64" s="58">
        <v>3</v>
      </c>
      <c r="U64" s="57">
        <v>193</v>
      </c>
      <c r="V64" s="57">
        <v>92</v>
      </c>
      <c r="W64" s="737">
        <v>56714</v>
      </c>
      <c r="X64" s="739">
        <v>94.6</v>
      </c>
      <c r="Y64" s="58">
        <v>1</v>
      </c>
      <c r="Z64" s="57">
        <v>40</v>
      </c>
      <c r="AA64" s="57">
        <v>16</v>
      </c>
    </row>
    <row r="65" spans="2:27" ht="17.100000000000001" customHeight="1" x14ac:dyDescent="0.15">
      <c r="B65" s="734"/>
      <c r="C65" s="736"/>
      <c r="D65" s="51"/>
      <c r="E65" s="56"/>
      <c r="F65" s="55"/>
      <c r="G65" s="54">
        <v>4</v>
      </c>
      <c r="H65" s="50">
        <v>633</v>
      </c>
      <c r="I65" s="50">
        <v>355</v>
      </c>
      <c r="J65" s="51">
        <v>0</v>
      </c>
      <c r="K65" s="50">
        <v>0</v>
      </c>
      <c r="L65" s="50">
        <v>0</v>
      </c>
      <c r="M65" s="51">
        <v>0</v>
      </c>
      <c r="N65" s="50">
        <v>0</v>
      </c>
      <c r="O65" s="50">
        <v>0</v>
      </c>
      <c r="P65" s="53">
        <v>13</v>
      </c>
      <c r="Q65" s="50">
        <v>82110</v>
      </c>
      <c r="R65" s="50">
        <v>55667</v>
      </c>
      <c r="S65" s="52">
        <v>92.8</v>
      </c>
      <c r="T65" s="51">
        <v>18</v>
      </c>
      <c r="U65" s="50">
        <v>1427</v>
      </c>
      <c r="V65" s="50">
        <v>955</v>
      </c>
      <c r="W65" s="738"/>
      <c r="X65" s="738"/>
      <c r="Y65" s="51">
        <v>55</v>
      </c>
      <c r="Z65" s="50">
        <v>1555</v>
      </c>
      <c r="AA65" s="50">
        <v>847</v>
      </c>
    </row>
    <row r="66" spans="2:27" ht="18" customHeight="1" x14ac:dyDescent="0.2">
      <c r="B66" s="49"/>
      <c r="C66" s="48"/>
      <c r="D66" s="47"/>
      <c r="E66" s="47"/>
      <c r="F66" s="47"/>
      <c r="G66" s="47"/>
      <c r="H66" s="47"/>
      <c r="I66" s="47"/>
      <c r="J66" s="47"/>
      <c r="K66" s="47"/>
      <c r="L66" s="47"/>
      <c r="M66" s="47"/>
      <c r="N66" s="47"/>
      <c r="O66" s="47"/>
      <c r="P66" s="47"/>
      <c r="Q66" s="47"/>
      <c r="R66" s="47"/>
      <c r="S66" s="47"/>
      <c r="T66" s="47"/>
      <c r="U66" s="47"/>
      <c r="V66" s="47"/>
      <c r="W66" s="47"/>
      <c r="X66" s="47"/>
      <c r="Y66" s="47"/>
      <c r="Z66" s="47"/>
      <c r="AA66" s="47"/>
    </row>
    <row r="67" spans="2:27" ht="18" customHeight="1" x14ac:dyDescent="0.2">
      <c r="B67" s="48"/>
      <c r="C67" s="48"/>
      <c r="D67" s="47"/>
      <c r="E67" s="47"/>
      <c r="F67" s="47"/>
      <c r="G67" s="47"/>
      <c r="H67" s="47"/>
      <c r="I67" s="47"/>
      <c r="J67" s="47"/>
      <c r="K67" s="47"/>
      <c r="L67" s="47"/>
      <c r="M67" s="47"/>
      <c r="N67" s="47"/>
      <c r="O67" s="47"/>
      <c r="P67" s="47"/>
      <c r="Q67" s="47"/>
      <c r="R67" s="47"/>
      <c r="S67" s="47"/>
      <c r="T67" s="47"/>
      <c r="U67" s="47"/>
      <c r="V67" s="47"/>
      <c r="W67" s="47"/>
      <c r="X67" s="47"/>
      <c r="Y67" s="47"/>
      <c r="Z67" s="47"/>
      <c r="AA67" s="47"/>
    </row>
    <row r="68" spans="2:27" ht="18" customHeight="1" x14ac:dyDescent="0.2">
      <c r="B68" s="48"/>
      <c r="D68" s="47"/>
      <c r="E68" s="47"/>
      <c r="F68" s="47"/>
      <c r="G68" s="47"/>
      <c r="H68" s="47"/>
      <c r="I68" s="47"/>
      <c r="J68" s="47"/>
      <c r="K68" s="47"/>
      <c r="L68" s="47"/>
      <c r="M68" s="47"/>
      <c r="N68" s="47"/>
      <c r="O68" s="47"/>
      <c r="P68" s="47"/>
      <c r="Q68" s="47"/>
      <c r="R68" s="47"/>
      <c r="S68" s="47"/>
      <c r="T68" s="47"/>
      <c r="U68" s="47"/>
      <c r="V68" s="47"/>
      <c r="W68" s="47"/>
      <c r="X68" s="47"/>
      <c r="Y68" s="47"/>
      <c r="Z68" s="47"/>
      <c r="AA68" s="47"/>
    </row>
    <row r="69" spans="2:27" ht="16.5" customHeight="1" x14ac:dyDescent="0.2">
      <c r="C69" s="46"/>
    </row>
  </sheetData>
  <mergeCells count="133">
    <mergeCell ref="J7:J8"/>
    <mergeCell ref="P5:S5"/>
    <mergeCell ref="T5:V5"/>
    <mergeCell ref="V7:V8"/>
    <mergeCell ref="W5:W8"/>
    <mergeCell ref="W11:W12"/>
    <mergeCell ref="B6:B8"/>
    <mergeCell ref="C6:C8"/>
    <mergeCell ref="D7:D8"/>
    <mergeCell ref="H7:H8"/>
    <mergeCell ref="I7:I8"/>
    <mergeCell ref="AA7:AA8"/>
    <mergeCell ref="M7:M8"/>
    <mergeCell ref="Y7:Y8"/>
    <mergeCell ref="Z7:Z8"/>
    <mergeCell ref="Q7:Q8"/>
    <mergeCell ref="R7:R8"/>
    <mergeCell ref="L7:L8"/>
    <mergeCell ref="X5:X8"/>
    <mergeCell ref="Y5:AA5"/>
    <mergeCell ref="J6:L6"/>
    <mergeCell ref="J5:O5"/>
    <mergeCell ref="M6:O6"/>
    <mergeCell ref="S7:S8"/>
    <mergeCell ref="T7:T8"/>
    <mergeCell ref="N7:N8"/>
    <mergeCell ref="O7:O8"/>
    <mergeCell ref="K7:K8"/>
    <mergeCell ref="U7:U8"/>
    <mergeCell ref="D5:F5"/>
    <mergeCell ref="G5:I5"/>
    <mergeCell ref="E7:E8"/>
    <mergeCell ref="B17:B18"/>
    <mergeCell ref="C17:C18"/>
    <mergeCell ref="W17:W18"/>
    <mergeCell ref="X17:X18"/>
    <mergeCell ref="B19:B20"/>
    <mergeCell ref="C19:C20"/>
    <mergeCell ref="W19:W20"/>
    <mergeCell ref="X19:X20"/>
    <mergeCell ref="X11:X12"/>
    <mergeCell ref="B13:B14"/>
    <mergeCell ref="C13:C14"/>
    <mergeCell ref="W13:W14"/>
    <mergeCell ref="X13:X14"/>
    <mergeCell ref="B15:B16"/>
    <mergeCell ref="C15:C16"/>
    <mergeCell ref="W15:W16"/>
    <mergeCell ref="X15:X16"/>
    <mergeCell ref="F7:F8"/>
    <mergeCell ref="G7:G8"/>
    <mergeCell ref="B11:B12"/>
    <mergeCell ref="C11:C12"/>
    <mergeCell ref="B25:B26"/>
    <mergeCell ref="C25:C26"/>
    <mergeCell ref="W25:W26"/>
    <mergeCell ref="X25:X26"/>
    <mergeCell ref="B27:B28"/>
    <mergeCell ref="C27:C28"/>
    <mergeCell ref="W27:W28"/>
    <mergeCell ref="X27:X28"/>
    <mergeCell ref="B21:B22"/>
    <mergeCell ref="C21:C22"/>
    <mergeCell ref="W21:W22"/>
    <mergeCell ref="X21:X22"/>
    <mergeCell ref="B23:B24"/>
    <mergeCell ref="C23:C24"/>
    <mergeCell ref="W23:W24"/>
    <mergeCell ref="X23:X24"/>
    <mergeCell ref="B29:B30"/>
    <mergeCell ref="C29:C30"/>
    <mergeCell ref="W29:W30"/>
    <mergeCell ref="X29:X30"/>
    <mergeCell ref="B33:B34"/>
    <mergeCell ref="C33:C34"/>
    <mergeCell ref="W33:W34"/>
    <mergeCell ref="X33:X34"/>
    <mergeCell ref="B31:B32"/>
    <mergeCell ref="C31:C32"/>
    <mergeCell ref="B37:B38"/>
    <mergeCell ref="C37:C38"/>
    <mergeCell ref="W37:W38"/>
    <mergeCell ref="X37:X38"/>
    <mergeCell ref="B39:B40"/>
    <mergeCell ref="C39:C40"/>
    <mergeCell ref="W39:W40"/>
    <mergeCell ref="X39:X40"/>
    <mergeCell ref="W31:W32"/>
    <mergeCell ref="X31:X32"/>
    <mergeCell ref="B35:B36"/>
    <mergeCell ref="C35:C36"/>
    <mergeCell ref="W35:W36"/>
    <mergeCell ref="X35:X36"/>
    <mergeCell ref="B45:B46"/>
    <mergeCell ref="C45:C46"/>
    <mergeCell ref="W45:W46"/>
    <mergeCell ref="X45:X46"/>
    <mergeCell ref="B47:B48"/>
    <mergeCell ref="C47:C48"/>
    <mergeCell ref="W47:W48"/>
    <mergeCell ref="X47:X48"/>
    <mergeCell ref="B41:B42"/>
    <mergeCell ref="C41:C42"/>
    <mergeCell ref="W41:W42"/>
    <mergeCell ref="X41:X42"/>
    <mergeCell ref="B43:B44"/>
    <mergeCell ref="C43:C44"/>
    <mergeCell ref="W43:W44"/>
    <mergeCell ref="X43:X44"/>
    <mergeCell ref="B49:B50"/>
    <mergeCell ref="C49:C50"/>
    <mergeCell ref="W49:W50"/>
    <mergeCell ref="X49:X50"/>
    <mergeCell ref="B51:B52"/>
    <mergeCell ref="C51:C52"/>
    <mergeCell ref="W51:W52"/>
    <mergeCell ref="X51:X52"/>
    <mergeCell ref="W60:W61"/>
    <mergeCell ref="X60:X61"/>
    <mergeCell ref="B62:B63"/>
    <mergeCell ref="C62:C63"/>
    <mergeCell ref="W62:W63"/>
    <mergeCell ref="X62:X63"/>
    <mergeCell ref="B64:B65"/>
    <mergeCell ref="C64:C65"/>
    <mergeCell ref="W64:W65"/>
    <mergeCell ref="X64:X65"/>
    <mergeCell ref="B58:B59"/>
    <mergeCell ref="C58:C59"/>
    <mergeCell ref="W58:W59"/>
    <mergeCell ref="X58:X59"/>
    <mergeCell ref="B60:B61"/>
    <mergeCell ref="C60:C61"/>
  </mergeCells>
  <phoneticPr fontId="4"/>
  <printOptions horizontalCentered="1"/>
  <pageMargins left="0.19685039370078741" right="0.19685039370078741" top="0.78740157480314965" bottom="0.19685039370078741" header="0" footer="0"/>
  <pageSetup paperSize="9" scale="52" orientation="landscape" blackAndWhite="1" r:id="rId1"/>
  <headerFooter alignWithMargins="0">
    <oddFooter>&amp;C2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41"/>
  <sheetViews>
    <sheetView showOutlineSymbols="0" view="pageBreakPreview" zoomScale="75" zoomScaleNormal="75" zoomScaleSheetLayoutView="75" workbookViewId="0"/>
  </sheetViews>
  <sheetFormatPr defaultRowHeight="14.25" x14ac:dyDescent="0.15"/>
  <cols>
    <col min="1" max="1" width="17.25" style="139" customWidth="1"/>
    <col min="2" max="2" width="12.25" style="139" customWidth="1"/>
    <col min="3" max="3" width="12" style="139" customWidth="1"/>
    <col min="4" max="23" width="12" style="139" hidden="1" customWidth="1"/>
    <col min="24" max="24" width="11" style="141" customWidth="1"/>
    <col min="25" max="28" width="11" style="141" hidden="1" customWidth="1"/>
    <col min="29" max="29" width="11" style="141" customWidth="1"/>
    <col min="30" max="32" width="11" style="141" hidden="1" customWidth="1"/>
    <col min="33" max="33" width="11" style="141" customWidth="1"/>
    <col min="34" max="36" width="11" style="141" hidden="1" customWidth="1"/>
    <col min="37" max="37" width="11" style="139" hidden="1" customWidth="1"/>
    <col min="38" max="38" width="11" style="139" customWidth="1"/>
    <col min="39" max="42" width="11" style="139" hidden="1" customWidth="1"/>
    <col min="43" max="43" width="11" style="139" customWidth="1"/>
    <col min="44" max="46" width="11" style="139" hidden="1" customWidth="1"/>
    <col min="47" max="47" width="11" style="139" customWidth="1"/>
    <col min="48" max="50" width="11" style="139" hidden="1" customWidth="1"/>
    <col min="51" max="60" width="11" style="139" customWidth="1"/>
    <col min="61" max="62" width="11" style="140" customWidth="1"/>
    <col min="63" max="63" width="11" style="139" customWidth="1"/>
    <col min="64" max="64" width="18.625" style="139" customWidth="1"/>
    <col min="65" max="65" width="10.75" style="139" customWidth="1"/>
    <col min="66" max="16384" width="9" style="139"/>
  </cols>
  <sheetData>
    <row r="1" spans="1:63" s="218" customFormat="1" ht="25.5" customHeight="1" x14ac:dyDescent="0.2">
      <c r="A1" s="220" t="s">
        <v>248</v>
      </c>
      <c r="B1" s="220"/>
      <c r="C1" s="220"/>
      <c r="D1" s="220"/>
      <c r="E1" s="220"/>
      <c r="F1" s="220"/>
      <c r="G1" s="220"/>
      <c r="H1" s="220"/>
      <c r="I1" s="220"/>
      <c r="J1" s="220"/>
      <c r="K1" s="220"/>
      <c r="L1" s="220"/>
      <c r="M1" s="220"/>
      <c r="N1" s="220"/>
      <c r="O1" s="220"/>
      <c r="P1" s="220"/>
      <c r="Q1" s="220"/>
      <c r="R1" s="220"/>
      <c r="S1" s="220"/>
      <c r="T1" s="220"/>
      <c r="U1" s="220"/>
      <c r="V1" s="220"/>
      <c r="W1" s="220"/>
      <c r="X1" s="221"/>
      <c r="Y1" s="221"/>
      <c r="Z1" s="221"/>
      <c r="AA1" s="221"/>
      <c r="AB1" s="221"/>
      <c r="AC1" s="221"/>
      <c r="AD1" s="221"/>
      <c r="AE1" s="221"/>
      <c r="AF1" s="221"/>
      <c r="AG1" s="221"/>
      <c r="AH1" s="221"/>
      <c r="AI1" s="221"/>
      <c r="AJ1" s="221"/>
      <c r="AK1" s="220"/>
      <c r="AL1" s="220"/>
      <c r="AM1" s="220"/>
      <c r="AN1" s="220"/>
      <c r="AO1" s="220"/>
      <c r="AP1" s="220"/>
      <c r="AQ1" s="220"/>
      <c r="AR1" s="220"/>
      <c r="BI1" s="219"/>
      <c r="BJ1" s="219"/>
    </row>
    <row r="2" spans="1:63" ht="9.9499999999999993" customHeight="1" thickBot="1" x14ac:dyDescent="0.2">
      <c r="A2" s="217"/>
      <c r="B2" s="217"/>
      <c r="C2" s="217"/>
      <c r="D2" s="217"/>
      <c r="E2" s="217"/>
      <c r="F2" s="217"/>
      <c r="G2" s="217"/>
      <c r="H2" s="217"/>
      <c r="I2" s="217"/>
      <c r="J2" s="217"/>
      <c r="K2" s="217"/>
      <c r="L2" s="217"/>
      <c r="M2" s="217"/>
      <c r="N2" s="217"/>
      <c r="O2" s="217"/>
      <c r="P2" s="217"/>
      <c r="Q2" s="217"/>
      <c r="R2" s="217"/>
      <c r="S2" s="217"/>
      <c r="T2" s="217"/>
      <c r="U2" s="217"/>
      <c r="V2" s="217"/>
      <c r="W2" s="217"/>
      <c r="X2" s="146"/>
      <c r="Y2" s="146"/>
      <c r="Z2" s="146"/>
      <c r="AA2" s="146"/>
      <c r="AB2" s="146"/>
      <c r="AC2" s="146"/>
      <c r="AD2" s="146"/>
      <c r="AE2" s="146"/>
      <c r="AF2" s="146"/>
      <c r="AG2" s="146"/>
      <c r="AH2" s="146"/>
      <c r="AI2" s="146"/>
      <c r="AJ2" s="146"/>
      <c r="AK2" s="217"/>
      <c r="AL2" s="217"/>
      <c r="AM2" s="217"/>
      <c r="AN2" s="217"/>
      <c r="AO2" s="217"/>
      <c r="AP2" s="217"/>
      <c r="AQ2" s="217"/>
      <c r="AR2" s="217"/>
    </row>
    <row r="3" spans="1:63" ht="38.1" customHeight="1" thickBot="1" x14ac:dyDescent="0.2">
      <c r="A3" s="776" t="s">
        <v>247</v>
      </c>
      <c r="B3" s="777"/>
      <c r="C3" s="778"/>
      <c r="D3" s="216" t="s">
        <v>246</v>
      </c>
      <c r="E3" s="216" t="s">
        <v>245</v>
      </c>
      <c r="F3" s="216" t="s">
        <v>244</v>
      </c>
      <c r="G3" s="216" t="s">
        <v>243</v>
      </c>
      <c r="H3" s="216" t="s">
        <v>242</v>
      </c>
      <c r="I3" s="216" t="s">
        <v>241</v>
      </c>
      <c r="J3" s="216" t="s">
        <v>240</v>
      </c>
      <c r="K3" s="216" t="s">
        <v>239</v>
      </c>
      <c r="L3" s="216" t="s">
        <v>238</v>
      </c>
      <c r="M3" s="216" t="s">
        <v>237</v>
      </c>
      <c r="N3" s="216" t="s">
        <v>236</v>
      </c>
      <c r="O3" s="216" t="s">
        <v>235</v>
      </c>
      <c r="P3" s="216" t="s">
        <v>234</v>
      </c>
      <c r="Q3" s="216" t="s">
        <v>233</v>
      </c>
      <c r="R3" s="216" t="s">
        <v>232</v>
      </c>
      <c r="S3" s="216" t="s">
        <v>231</v>
      </c>
      <c r="T3" s="216" t="s">
        <v>230</v>
      </c>
      <c r="U3" s="216" t="s">
        <v>229</v>
      </c>
      <c r="V3" s="216" t="s">
        <v>228</v>
      </c>
      <c r="W3" s="216" t="s">
        <v>227</v>
      </c>
      <c r="X3" s="216" t="s">
        <v>226</v>
      </c>
      <c r="Y3" s="216" t="s">
        <v>225</v>
      </c>
      <c r="Z3" s="216" t="s">
        <v>224</v>
      </c>
      <c r="AA3" s="216" t="s">
        <v>223</v>
      </c>
      <c r="AB3" s="216" t="s">
        <v>222</v>
      </c>
      <c r="AC3" s="216" t="s">
        <v>221</v>
      </c>
      <c r="AD3" s="216" t="s">
        <v>220</v>
      </c>
      <c r="AE3" s="216" t="s">
        <v>219</v>
      </c>
      <c r="AF3" s="216" t="s">
        <v>218</v>
      </c>
      <c r="AG3" s="216" t="s">
        <v>217</v>
      </c>
      <c r="AH3" s="216" t="s">
        <v>216</v>
      </c>
      <c r="AI3" s="216" t="s">
        <v>215</v>
      </c>
      <c r="AJ3" s="216" t="s">
        <v>214</v>
      </c>
      <c r="AK3" s="214" t="s">
        <v>213</v>
      </c>
      <c r="AL3" s="214" t="s">
        <v>212</v>
      </c>
      <c r="AM3" s="214" t="s">
        <v>211</v>
      </c>
      <c r="AN3" s="214" t="s">
        <v>210</v>
      </c>
      <c r="AO3" s="214" t="s">
        <v>209</v>
      </c>
      <c r="AP3" s="214" t="s">
        <v>208</v>
      </c>
      <c r="AQ3" s="214" t="s">
        <v>207</v>
      </c>
      <c r="AR3" s="214" t="s">
        <v>206</v>
      </c>
      <c r="AS3" s="214" t="s">
        <v>205</v>
      </c>
      <c r="AT3" s="214" t="s">
        <v>204</v>
      </c>
      <c r="AU3" s="214" t="s">
        <v>203</v>
      </c>
      <c r="AV3" s="214" t="s">
        <v>202</v>
      </c>
      <c r="AW3" s="214" t="s">
        <v>201</v>
      </c>
      <c r="AX3" s="214" t="s">
        <v>200</v>
      </c>
      <c r="AY3" s="214" t="s">
        <v>199</v>
      </c>
      <c r="AZ3" s="214" t="s">
        <v>198</v>
      </c>
      <c r="BA3" s="215" t="s">
        <v>197</v>
      </c>
      <c r="BB3" s="214" t="s">
        <v>196</v>
      </c>
      <c r="BC3" s="215" t="s">
        <v>195</v>
      </c>
      <c r="BD3" s="214" t="s">
        <v>194</v>
      </c>
      <c r="BE3" s="214" t="s">
        <v>193</v>
      </c>
      <c r="BF3" s="214" t="s">
        <v>192</v>
      </c>
      <c r="BG3" s="214" t="s">
        <v>191</v>
      </c>
      <c r="BH3" s="214" t="s">
        <v>190</v>
      </c>
      <c r="BI3" s="213" t="s">
        <v>189</v>
      </c>
      <c r="BJ3" s="212" t="s">
        <v>188</v>
      </c>
      <c r="BK3" s="211" t="s">
        <v>187</v>
      </c>
    </row>
    <row r="4" spans="1:63" ht="27" customHeight="1" x14ac:dyDescent="0.15">
      <c r="A4" s="210" t="s">
        <v>186</v>
      </c>
      <c r="B4" s="145"/>
      <c r="C4" s="145"/>
      <c r="D4" s="209">
        <v>973418</v>
      </c>
      <c r="E4" s="209">
        <v>976358</v>
      </c>
      <c r="F4" s="209">
        <v>976349</v>
      </c>
      <c r="G4" s="209">
        <v>978369</v>
      </c>
      <c r="H4" s="209">
        <v>982006</v>
      </c>
      <c r="I4" s="209">
        <v>981593</v>
      </c>
      <c r="J4" s="209">
        <v>979864</v>
      </c>
      <c r="K4" s="209">
        <v>983729</v>
      </c>
      <c r="L4" s="209">
        <v>980989</v>
      </c>
      <c r="M4" s="209">
        <v>987197</v>
      </c>
      <c r="N4" s="209">
        <v>1004781</v>
      </c>
      <c r="O4" s="209">
        <v>1013953</v>
      </c>
      <c r="P4" s="209">
        <v>1025815</v>
      </c>
      <c r="Q4" s="209">
        <v>1039739</v>
      </c>
      <c r="R4" s="209">
        <v>1053149</v>
      </c>
      <c r="S4" s="209">
        <v>1073715</v>
      </c>
      <c r="T4" s="209">
        <v>1083728</v>
      </c>
      <c r="U4" s="209">
        <v>1092920</v>
      </c>
      <c r="V4" s="209">
        <v>1104090</v>
      </c>
      <c r="W4" s="209">
        <v>1111341</v>
      </c>
      <c r="X4" s="209">
        <v>1119331</v>
      </c>
      <c r="Y4" s="209">
        <v>1126767</v>
      </c>
      <c r="Z4" s="209">
        <v>1133581</v>
      </c>
      <c r="AA4" s="209">
        <v>1138962</v>
      </c>
      <c r="AB4" s="209">
        <v>1144071</v>
      </c>
      <c r="AC4" s="209">
        <v>1150916</v>
      </c>
      <c r="AD4" s="209">
        <v>1154168</v>
      </c>
      <c r="AE4" s="209">
        <v>1156152</v>
      </c>
      <c r="AF4" s="209">
        <v>1157113</v>
      </c>
      <c r="AG4" s="209">
        <v>1159338</v>
      </c>
      <c r="AH4" s="209">
        <v>1163035</v>
      </c>
      <c r="AI4" s="209">
        <v>1164893</v>
      </c>
      <c r="AJ4" s="209">
        <v>1167067</v>
      </c>
      <c r="AK4" s="208">
        <v>1169681</v>
      </c>
      <c r="AL4" s="208">
        <v>1172150</v>
      </c>
      <c r="AM4" s="208">
        <v>1178170</v>
      </c>
      <c r="AN4" s="208">
        <v>1180006</v>
      </c>
      <c r="AO4" s="208">
        <v>1180555</v>
      </c>
      <c r="AP4" s="208">
        <v>1180888</v>
      </c>
      <c r="AQ4" s="208">
        <v>1181030</v>
      </c>
      <c r="AR4" s="203">
        <v>1177922</v>
      </c>
      <c r="AS4" s="207">
        <v>1176734</v>
      </c>
      <c r="AT4" s="203">
        <v>1175599</v>
      </c>
      <c r="AU4" s="203">
        <v>1173016</v>
      </c>
      <c r="AV4" s="203">
        <v>1169539</v>
      </c>
      <c r="AW4" s="202">
        <v>1169421</v>
      </c>
      <c r="AX4" s="202">
        <v>1168236</v>
      </c>
      <c r="AY4" s="202">
        <v>1166507</v>
      </c>
      <c r="AZ4" s="206">
        <v>1163968</v>
      </c>
      <c r="BA4" s="205">
        <v>1166643</v>
      </c>
      <c r="BB4" s="204">
        <v>1162587</v>
      </c>
      <c r="BC4" s="203">
        <v>1158366</v>
      </c>
      <c r="BD4" s="202">
        <v>1155151</v>
      </c>
      <c r="BE4" s="202">
        <v>1152345</v>
      </c>
      <c r="BF4" s="202">
        <v>1151012</v>
      </c>
      <c r="BG4" s="202">
        <v>1146693</v>
      </c>
      <c r="BH4" s="202">
        <v>1142603</v>
      </c>
      <c r="BI4" s="202">
        <v>1137665</v>
      </c>
      <c r="BJ4" s="201">
        <v>1131538</v>
      </c>
      <c r="BK4" s="200">
        <v>1128274</v>
      </c>
    </row>
    <row r="5" spans="1:63" ht="27" customHeight="1" x14ac:dyDescent="0.15">
      <c r="A5" s="764" t="s">
        <v>185</v>
      </c>
      <c r="B5" s="170" t="s">
        <v>171</v>
      </c>
      <c r="C5" s="169"/>
      <c r="D5" s="179">
        <v>336291</v>
      </c>
      <c r="E5" s="179">
        <v>366000</v>
      </c>
      <c r="F5" s="179">
        <v>389989</v>
      </c>
      <c r="G5" s="179">
        <v>410116</v>
      </c>
      <c r="H5" s="179">
        <v>442086</v>
      </c>
      <c r="I5" s="179">
        <v>461630</v>
      </c>
      <c r="J5" s="179">
        <v>527243</v>
      </c>
      <c r="K5" s="179">
        <v>547189</v>
      </c>
      <c r="L5" s="179">
        <v>593864</v>
      </c>
      <c r="M5" s="179">
        <v>618586</v>
      </c>
      <c r="N5" s="179">
        <v>650787</v>
      </c>
      <c r="O5" s="179">
        <v>686740</v>
      </c>
      <c r="P5" s="179">
        <v>719491</v>
      </c>
      <c r="Q5" s="179">
        <v>770808</v>
      </c>
      <c r="R5" s="179">
        <v>807666</v>
      </c>
      <c r="S5" s="179">
        <v>838057</v>
      </c>
      <c r="T5" s="179">
        <v>854537</v>
      </c>
      <c r="U5" s="179">
        <v>866371</v>
      </c>
      <c r="V5" s="179">
        <v>891062</v>
      </c>
      <c r="W5" s="179">
        <v>903593</v>
      </c>
      <c r="X5" s="179">
        <v>928377</v>
      </c>
      <c r="Y5" s="179">
        <v>941110</v>
      </c>
      <c r="Z5" s="179">
        <v>951320</v>
      </c>
      <c r="AA5" s="179">
        <v>963079</v>
      </c>
      <c r="AB5" s="179">
        <v>972331</v>
      </c>
      <c r="AC5" s="179">
        <v>980599</v>
      </c>
      <c r="AD5" s="179">
        <v>989568</v>
      </c>
      <c r="AE5" s="179">
        <v>999322</v>
      </c>
      <c r="AF5" s="179">
        <v>1011308</v>
      </c>
      <c r="AG5" s="179">
        <v>1020288</v>
      </c>
      <c r="AH5" s="179">
        <v>1028098</v>
      </c>
      <c r="AI5" s="179">
        <v>1033705</v>
      </c>
      <c r="AJ5" s="179">
        <v>1040644</v>
      </c>
      <c r="AK5" s="188">
        <v>1049418</v>
      </c>
      <c r="AL5" s="188">
        <v>1057655</v>
      </c>
      <c r="AM5" s="188">
        <v>1068515</v>
      </c>
      <c r="AN5" s="188">
        <v>1075740</v>
      </c>
      <c r="AO5" s="188">
        <v>1084714</v>
      </c>
      <c r="AP5" s="188">
        <v>1086786</v>
      </c>
      <c r="AQ5" s="188">
        <v>1089343</v>
      </c>
      <c r="AR5" s="183">
        <v>1089003</v>
      </c>
      <c r="AS5" s="187">
        <v>1091031</v>
      </c>
      <c r="AT5" s="183">
        <v>1093612</v>
      </c>
      <c r="AU5" s="183">
        <v>1091348</v>
      </c>
      <c r="AV5" s="183">
        <v>1091385</v>
      </c>
      <c r="AW5" s="182">
        <v>1095574</v>
      </c>
      <c r="AX5" s="182">
        <v>1098105</v>
      </c>
      <c r="AY5" s="182">
        <v>1097926</v>
      </c>
      <c r="AZ5" s="186">
        <v>1097501</v>
      </c>
      <c r="BA5" s="185">
        <v>1101562</v>
      </c>
      <c r="BB5" s="184">
        <v>1098524</v>
      </c>
      <c r="BC5" s="183">
        <v>1096285</v>
      </c>
      <c r="BD5" s="182">
        <v>1093663</v>
      </c>
      <c r="BE5" s="182">
        <v>1092175</v>
      </c>
      <c r="BF5" s="182">
        <v>1089230</v>
      </c>
      <c r="BG5" s="182">
        <v>1086325</v>
      </c>
      <c r="BH5" s="182">
        <v>1086830</v>
      </c>
      <c r="BI5" s="182">
        <v>1085283</v>
      </c>
      <c r="BJ5" s="181">
        <v>1080487</v>
      </c>
      <c r="BK5" s="180">
        <v>1078513</v>
      </c>
    </row>
    <row r="6" spans="1:63" ht="27" customHeight="1" x14ac:dyDescent="0.15">
      <c r="A6" s="765"/>
      <c r="B6" s="170" t="s">
        <v>179</v>
      </c>
      <c r="C6" s="169"/>
      <c r="D6" s="179">
        <v>78326</v>
      </c>
      <c r="E6" s="179">
        <v>105387</v>
      </c>
      <c r="F6" s="179">
        <v>103717</v>
      </c>
      <c r="G6" s="179">
        <v>115343</v>
      </c>
      <c r="H6" s="179">
        <v>123743</v>
      </c>
      <c r="I6" s="179">
        <v>129820</v>
      </c>
      <c r="J6" s="179">
        <v>127170</v>
      </c>
      <c r="K6" s="179">
        <v>122084</v>
      </c>
      <c r="L6" s="179">
        <v>117463</v>
      </c>
      <c r="M6" s="179">
        <v>121278</v>
      </c>
      <c r="N6" s="179">
        <v>119116</v>
      </c>
      <c r="O6" s="179">
        <v>114705</v>
      </c>
      <c r="P6" s="179">
        <v>108904</v>
      </c>
      <c r="Q6" s="179">
        <v>101539</v>
      </c>
      <c r="R6" s="179">
        <v>99628</v>
      </c>
      <c r="S6" s="179">
        <v>96512</v>
      </c>
      <c r="T6" s="179">
        <v>100155</v>
      </c>
      <c r="U6" s="179">
        <v>103554</v>
      </c>
      <c r="V6" s="179">
        <v>103171</v>
      </c>
      <c r="W6" s="179">
        <v>103839</v>
      </c>
      <c r="X6" s="179">
        <v>98909</v>
      </c>
      <c r="Y6" s="179">
        <v>98231</v>
      </c>
      <c r="Z6" s="179">
        <v>98435</v>
      </c>
      <c r="AA6" s="179">
        <v>97214</v>
      </c>
      <c r="AB6" s="179">
        <v>95628</v>
      </c>
      <c r="AC6" s="179">
        <v>95877</v>
      </c>
      <c r="AD6" s="179">
        <v>90721</v>
      </c>
      <c r="AE6" s="179">
        <v>87545</v>
      </c>
      <c r="AF6" s="179">
        <v>81857</v>
      </c>
      <c r="AG6" s="179">
        <v>81222</v>
      </c>
      <c r="AH6" s="179">
        <v>79918</v>
      </c>
      <c r="AI6" s="179">
        <v>77954</v>
      </c>
      <c r="AJ6" s="179">
        <v>74642</v>
      </c>
      <c r="AK6" s="188">
        <v>72987</v>
      </c>
      <c r="AL6" s="188">
        <v>71429</v>
      </c>
      <c r="AM6" s="188">
        <v>69165</v>
      </c>
      <c r="AN6" s="188">
        <v>67812</v>
      </c>
      <c r="AO6" s="188">
        <v>62769</v>
      </c>
      <c r="AP6" s="188">
        <v>62680</v>
      </c>
      <c r="AQ6" s="188">
        <v>62155</v>
      </c>
      <c r="AR6" s="183">
        <v>61611</v>
      </c>
      <c r="AS6" s="187">
        <v>59553</v>
      </c>
      <c r="AT6" s="183">
        <v>57525</v>
      </c>
      <c r="AU6" s="183">
        <v>56700</v>
      </c>
      <c r="AV6" s="183">
        <v>56011</v>
      </c>
      <c r="AW6" s="182">
        <v>54055</v>
      </c>
      <c r="AX6" s="182">
        <v>51258</v>
      </c>
      <c r="AY6" s="182">
        <v>50508</v>
      </c>
      <c r="AZ6" s="186">
        <v>49724</v>
      </c>
      <c r="BA6" s="185">
        <v>49726</v>
      </c>
      <c r="BB6" s="184">
        <v>48445</v>
      </c>
      <c r="BC6" s="183">
        <v>47287</v>
      </c>
      <c r="BD6" s="182">
        <v>45650</v>
      </c>
      <c r="BE6" s="182">
        <v>45376</v>
      </c>
      <c r="BF6" s="182">
        <v>44812</v>
      </c>
      <c r="BG6" s="182">
        <v>43838</v>
      </c>
      <c r="BH6" s="182">
        <v>38906</v>
      </c>
      <c r="BI6" s="182">
        <v>35283</v>
      </c>
      <c r="BJ6" s="181">
        <v>33404</v>
      </c>
      <c r="BK6" s="180">
        <v>31658</v>
      </c>
    </row>
    <row r="7" spans="1:63" ht="27" customHeight="1" x14ac:dyDescent="0.15">
      <c r="A7" s="765"/>
      <c r="B7" s="170" t="s">
        <v>184</v>
      </c>
      <c r="C7" s="169"/>
      <c r="D7" s="179">
        <v>13763</v>
      </c>
      <c r="E7" s="179">
        <v>14971</v>
      </c>
      <c r="F7" s="179">
        <v>13504</v>
      </c>
      <c r="G7" s="179">
        <v>10840</v>
      </c>
      <c r="H7" s="179">
        <v>9857</v>
      </c>
      <c r="I7" s="179">
        <v>9108</v>
      </c>
      <c r="J7" s="179">
        <v>8714</v>
      </c>
      <c r="K7" s="179">
        <v>10494</v>
      </c>
      <c r="L7" s="179">
        <v>8965</v>
      </c>
      <c r="M7" s="179">
        <v>10790</v>
      </c>
      <c r="N7" s="179">
        <v>9645</v>
      </c>
      <c r="O7" s="179">
        <v>9313</v>
      </c>
      <c r="P7" s="179">
        <v>9425</v>
      </c>
      <c r="Q7" s="179">
        <v>9746</v>
      </c>
      <c r="R7" s="179">
        <v>11268</v>
      </c>
      <c r="S7" s="179">
        <v>9229</v>
      </c>
      <c r="T7" s="179">
        <v>7160</v>
      </c>
      <c r="U7" s="179">
        <v>3602</v>
      </c>
      <c r="V7" s="179">
        <v>3482</v>
      </c>
      <c r="W7" s="179">
        <v>3384</v>
      </c>
      <c r="X7" s="179">
        <v>3185</v>
      </c>
      <c r="Y7" s="179">
        <v>2689</v>
      </c>
      <c r="Z7" s="179">
        <v>1722</v>
      </c>
      <c r="AA7" s="179">
        <v>1772</v>
      </c>
      <c r="AB7" s="179">
        <v>1922</v>
      </c>
      <c r="AC7" s="179">
        <v>1819</v>
      </c>
      <c r="AD7" s="179">
        <v>1800</v>
      </c>
      <c r="AE7" s="179">
        <v>1615</v>
      </c>
      <c r="AF7" s="179">
        <v>1637</v>
      </c>
      <c r="AG7" s="179">
        <v>1337</v>
      </c>
      <c r="AH7" s="179">
        <v>2042</v>
      </c>
      <c r="AI7" s="179">
        <v>2021</v>
      </c>
      <c r="AJ7" s="179">
        <v>1740</v>
      </c>
      <c r="AK7" s="188">
        <v>1746</v>
      </c>
      <c r="AL7" s="188">
        <v>1637</v>
      </c>
      <c r="AM7" s="188">
        <v>1543</v>
      </c>
      <c r="AN7" s="188">
        <v>971</v>
      </c>
      <c r="AO7" s="188">
        <v>1171</v>
      </c>
      <c r="AP7" s="188">
        <v>977</v>
      </c>
      <c r="AQ7" s="188">
        <v>1027</v>
      </c>
      <c r="AR7" s="183">
        <v>832</v>
      </c>
      <c r="AS7" s="187">
        <v>1921</v>
      </c>
      <c r="AT7" s="183">
        <v>1353</v>
      </c>
      <c r="AU7" s="183">
        <v>1274</v>
      </c>
      <c r="AV7" s="183">
        <v>2238</v>
      </c>
      <c r="AW7" s="182">
        <v>1137</v>
      </c>
      <c r="AX7" s="182">
        <v>1568</v>
      </c>
      <c r="AY7" s="182">
        <v>2027</v>
      </c>
      <c r="AZ7" s="186">
        <v>1553</v>
      </c>
      <c r="BA7" s="185">
        <v>993</v>
      </c>
      <c r="BB7" s="184">
        <v>1164</v>
      </c>
      <c r="BC7" s="183">
        <v>958</v>
      </c>
      <c r="BD7" s="182">
        <v>1484</v>
      </c>
      <c r="BE7" s="182">
        <v>2021</v>
      </c>
      <c r="BF7" s="182">
        <v>2418</v>
      </c>
      <c r="BG7" s="182">
        <v>1965</v>
      </c>
      <c r="BH7" s="182">
        <v>3604</v>
      </c>
      <c r="BI7" s="182">
        <v>2197</v>
      </c>
      <c r="BJ7" s="181">
        <v>2523</v>
      </c>
      <c r="BK7" s="180">
        <v>2589</v>
      </c>
    </row>
    <row r="8" spans="1:63" ht="27" customHeight="1" x14ac:dyDescent="0.15">
      <c r="A8" s="766"/>
      <c r="B8" s="170" t="s">
        <v>167</v>
      </c>
      <c r="C8" s="169"/>
      <c r="D8" s="179">
        <v>428380</v>
      </c>
      <c r="E8" s="179">
        <v>486358</v>
      </c>
      <c r="F8" s="179">
        <v>507210</v>
      </c>
      <c r="G8" s="179">
        <v>536299</v>
      </c>
      <c r="H8" s="179">
        <v>575686</v>
      </c>
      <c r="I8" s="179">
        <v>600558</v>
      </c>
      <c r="J8" s="179">
        <v>663127</v>
      </c>
      <c r="K8" s="179">
        <v>679767</v>
      </c>
      <c r="L8" s="179">
        <v>720292</v>
      </c>
      <c r="M8" s="179">
        <v>750654</v>
      </c>
      <c r="N8" s="179">
        <v>779548</v>
      </c>
      <c r="O8" s="179">
        <v>810758</v>
      </c>
      <c r="P8" s="179">
        <v>837820</v>
      </c>
      <c r="Q8" s="179">
        <v>882093</v>
      </c>
      <c r="R8" s="179">
        <v>918562</v>
      </c>
      <c r="S8" s="179">
        <v>943798</v>
      </c>
      <c r="T8" s="179">
        <v>961852</v>
      </c>
      <c r="U8" s="179">
        <v>973527</v>
      </c>
      <c r="V8" s="179">
        <v>997715</v>
      </c>
      <c r="W8" s="179">
        <v>1010816</v>
      </c>
      <c r="X8" s="179">
        <v>1030471</v>
      </c>
      <c r="Y8" s="179">
        <v>1042030</v>
      </c>
      <c r="Z8" s="179">
        <v>1051477</v>
      </c>
      <c r="AA8" s="179">
        <v>1062065</v>
      </c>
      <c r="AB8" s="179">
        <v>1069881</v>
      </c>
      <c r="AC8" s="179">
        <v>1078295</v>
      </c>
      <c r="AD8" s="179">
        <v>1082089</v>
      </c>
      <c r="AE8" s="179">
        <v>1088482</v>
      </c>
      <c r="AF8" s="179">
        <v>1094802</v>
      </c>
      <c r="AG8" s="179">
        <v>1102847</v>
      </c>
      <c r="AH8" s="179">
        <v>1110058</v>
      </c>
      <c r="AI8" s="179">
        <v>1113680</v>
      </c>
      <c r="AJ8" s="179">
        <v>1117026</v>
      </c>
      <c r="AK8" s="188">
        <v>1124151</v>
      </c>
      <c r="AL8" s="188">
        <v>1130721</v>
      </c>
      <c r="AM8" s="188">
        <v>1139223</v>
      </c>
      <c r="AN8" s="188">
        <v>1144523</v>
      </c>
      <c r="AO8" s="188">
        <v>1148654</v>
      </c>
      <c r="AP8" s="188">
        <v>1150443</v>
      </c>
      <c r="AQ8" s="188">
        <v>1152525</v>
      </c>
      <c r="AR8" s="183">
        <v>1151446</v>
      </c>
      <c r="AS8" s="187">
        <v>1152505</v>
      </c>
      <c r="AT8" s="183">
        <f t="shared" ref="AT8:BA8" si="0">SUM(AT5:AT7)</f>
        <v>1152490</v>
      </c>
      <c r="AU8" s="183">
        <f t="shared" si="0"/>
        <v>1149322</v>
      </c>
      <c r="AV8" s="183">
        <f t="shared" si="0"/>
        <v>1149634</v>
      </c>
      <c r="AW8" s="182">
        <f t="shared" si="0"/>
        <v>1150766</v>
      </c>
      <c r="AX8" s="182">
        <f t="shared" si="0"/>
        <v>1150931</v>
      </c>
      <c r="AY8" s="182">
        <f t="shared" si="0"/>
        <v>1150461</v>
      </c>
      <c r="AZ8" s="186">
        <f t="shared" si="0"/>
        <v>1148778</v>
      </c>
      <c r="BA8" s="185">
        <f t="shared" si="0"/>
        <v>1152281</v>
      </c>
      <c r="BB8" s="184">
        <v>1148133</v>
      </c>
      <c r="BC8" s="183">
        <v>1144530</v>
      </c>
      <c r="BD8" s="182">
        <v>1140797</v>
      </c>
      <c r="BE8" s="182">
        <v>1139572</v>
      </c>
      <c r="BF8" s="182">
        <v>1136460</v>
      </c>
      <c r="BG8" s="182">
        <v>1132128</v>
      </c>
      <c r="BH8" s="182">
        <v>1129340</v>
      </c>
      <c r="BI8" s="182">
        <v>1122763</v>
      </c>
      <c r="BJ8" s="181">
        <v>1116414</v>
      </c>
      <c r="BK8" s="180">
        <v>1112760</v>
      </c>
    </row>
    <row r="9" spans="1:63" ht="27" customHeight="1" x14ac:dyDescent="0.15">
      <c r="A9" s="199" t="s">
        <v>183</v>
      </c>
      <c r="B9" s="169"/>
      <c r="C9" s="169"/>
      <c r="D9" s="198">
        <v>44.007815758492242</v>
      </c>
      <c r="E9" s="198">
        <v>49.813490543427719</v>
      </c>
      <c r="F9" s="198">
        <v>51.949661442783267</v>
      </c>
      <c r="G9" s="198">
        <v>54.815616602733726</v>
      </c>
      <c r="H9" s="198">
        <v>58.623470732358051</v>
      </c>
      <c r="I9" s="198">
        <v>61.181976644087719</v>
      </c>
      <c r="J9" s="198">
        <v>67.675412098005438</v>
      </c>
      <c r="K9" s="198">
        <v>69.101043071821607</v>
      </c>
      <c r="L9" s="198">
        <v>73.425084277193733</v>
      </c>
      <c r="M9" s="198">
        <v>76.038926374371073</v>
      </c>
      <c r="N9" s="198">
        <v>77.583871510309208</v>
      </c>
      <c r="O9" s="198">
        <v>79.960116494551528</v>
      </c>
      <c r="P9" s="198">
        <v>81.673596116258778</v>
      </c>
      <c r="Q9" s="198">
        <v>84.837925671731071</v>
      </c>
      <c r="R9" s="198">
        <v>87.220516754989092</v>
      </c>
      <c r="S9" s="198">
        <v>87.900234233479097</v>
      </c>
      <c r="T9" s="198">
        <v>88.754004694904992</v>
      </c>
      <c r="U9" s="198">
        <v>89.075778648025477</v>
      </c>
      <c r="V9" s="198">
        <v>90.365368765227473</v>
      </c>
      <c r="W9" s="198">
        <v>90.95462148881397</v>
      </c>
      <c r="X9" s="198">
        <v>92.061329490561775</v>
      </c>
      <c r="Y9" s="198">
        <v>92.479634210089586</v>
      </c>
      <c r="Z9" s="198">
        <v>92.757112195776031</v>
      </c>
      <c r="AA9" s="198">
        <v>93.248501705939262</v>
      </c>
      <c r="AB9" s="198">
        <v>93.515262601709154</v>
      </c>
      <c r="AC9" s="198">
        <v>93.690156362410463</v>
      </c>
      <c r="AD9" s="198">
        <v>93.754895301203987</v>
      </c>
      <c r="AE9" s="198">
        <v>94.14696337505795</v>
      </c>
      <c r="AF9" s="198">
        <v>94.61495981809901</v>
      </c>
      <c r="AG9" s="198">
        <v>95.127305410501506</v>
      </c>
      <c r="AH9" s="198">
        <v>95.444935019152481</v>
      </c>
      <c r="AI9" s="198">
        <v>95.60363054804175</v>
      </c>
      <c r="AJ9" s="198">
        <v>95.7</v>
      </c>
      <c r="AK9" s="167">
        <v>96.1</v>
      </c>
      <c r="AL9" s="167">
        <v>96.5</v>
      </c>
      <c r="AM9" s="167">
        <v>96.7</v>
      </c>
      <c r="AN9" s="167">
        <v>96.992981391620049</v>
      </c>
      <c r="AO9" s="167">
        <v>97.297796375433592</v>
      </c>
      <c r="AP9" s="167">
        <v>97.4</v>
      </c>
      <c r="AQ9" s="167">
        <v>97.6</v>
      </c>
      <c r="AR9" s="162">
        <v>97.8</v>
      </c>
      <c r="AS9" s="166">
        <v>97.9</v>
      </c>
      <c r="AT9" s="162">
        <f t="shared" ref="AT9:BA9" si="1">ROUND(AT8/AT4*100,1)</f>
        <v>98</v>
      </c>
      <c r="AU9" s="162">
        <f t="shared" si="1"/>
        <v>98</v>
      </c>
      <c r="AV9" s="162">
        <f t="shared" si="1"/>
        <v>98.3</v>
      </c>
      <c r="AW9" s="161">
        <f t="shared" si="1"/>
        <v>98.4</v>
      </c>
      <c r="AX9" s="161">
        <f t="shared" si="1"/>
        <v>98.5</v>
      </c>
      <c r="AY9" s="161">
        <f t="shared" si="1"/>
        <v>98.6</v>
      </c>
      <c r="AZ9" s="165">
        <f t="shared" si="1"/>
        <v>98.7</v>
      </c>
      <c r="BA9" s="164">
        <f t="shared" si="1"/>
        <v>98.8</v>
      </c>
      <c r="BB9" s="163">
        <v>98.8</v>
      </c>
      <c r="BC9" s="162">
        <v>98.8</v>
      </c>
      <c r="BD9" s="161">
        <v>98.8</v>
      </c>
      <c r="BE9" s="161">
        <v>98.9</v>
      </c>
      <c r="BF9" s="161">
        <v>98.7</v>
      </c>
      <c r="BG9" s="161">
        <v>98.7</v>
      </c>
      <c r="BH9" s="161">
        <v>98.8</v>
      </c>
      <c r="BI9" s="161">
        <v>98.7</v>
      </c>
      <c r="BJ9" s="160">
        <v>98.7</v>
      </c>
      <c r="BK9" s="159">
        <v>98.6</v>
      </c>
    </row>
    <row r="10" spans="1:63" ht="27" customHeight="1" x14ac:dyDescent="0.15">
      <c r="A10" s="199" t="s">
        <v>182</v>
      </c>
      <c r="B10" s="169"/>
      <c r="C10" s="169"/>
      <c r="D10" s="198">
        <v>53.4</v>
      </c>
      <c r="E10" s="198">
        <v>57.2</v>
      </c>
      <c r="F10" s="198">
        <v>60.4</v>
      </c>
      <c r="G10" s="198">
        <v>63.7</v>
      </c>
      <c r="H10" s="198">
        <v>66.7</v>
      </c>
      <c r="I10" s="198">
        <v>69.400000000000006</v>
      </c>
      <c r="J10" s="198">
        <v>72.2</v>
      </c>
      <c r="K10" s="198">
        <v>74.7</v>
      </c>
      <c r="L10" s="198">
        <v>76.900000000000006</v>
      </c>
      <c r="M10" s="198">
        <v>79</v>
      </c>
      <c r="N10" s="198">
        <v>80.8</v>
      </c>
      <c r="O10" s="198">
        <v>82.7</v>
      </c>
      <c r="P10" s="198">
        <v>84.3</v>
      </c>
      <c r="Q10" s="198">
        <v>85.4</v>
      </c>
      <c r="R10" s="198">
        <v>86.7</v>
      </c>
      <c r="S10" s="198">
        <v>87.6</v>
      </c>
      <c r="T10" s="198">
        <v>88.6</v>
      </c>
      <c r="U10" s="198">
        <v>89.4</v>
      </c>
      <c r="V10" s="198">
        <v>90.3</v>
      </c>
      <c r="W10" s="198">
        <v>91</v>
      </c>
      <c r="X10" s="198">
        <v>91.5</v>
      </c>
      <c r="Y10" s="198">
        <v>91.9</v>
      </c>
      <c r="Z10" s="198">
        <v>92.2</v>
      </c>
      <c r="AA10" s="198">
        <v>92.6</v>
      </c>
      <c r="AB10" s="198">
        <v>93.1</v>
      </c>
      <c r="AC10" s="198">
        <v>93.3</v>
      </c>
      <c r="AD10" s="198">
        <v>93.6</v>
      </c>
      <c r="AE10" s="198">
        <v>93.9</v>
      </c>
      <c r="AF10" s="198">
        <v>94.2</v>
      </c>
      <c r="AG10" s="198">
        <v>94.4</v>
      </c>
      <c r="AH10" s="198">
        <v>94.7</v>
      </c>
      <c r="AI10" s="198">
        <v>94.9</v>
      </c>
      <c r="AJ10" s="198">
        <v>95.1</v>
      </c>
      <c r="AK10" s="167">
        <v>95.3</v>
      </c>
      <c r="AL10" s="167">
        <v>95.5</v>
      </c>
      <c r="AM10" s="167">
        <v>95.8</v>
      </c>
      <c r="AN10" s="167">
        <v>96</v>
      </c>
      <c r="AO10" s="167">
        <v>96.1</v>
      </c>
      <c r="AP10" s="167">
        <v>96.3</v>
      </c>
      <c r="AQ10" s="167">
        <v>96.4</v>
      </c>
      <c r="AR10" s="162">
        <v>96.6</v>
      </c>
      <c r="AS10" s="166">
        <v>96.8</v>
      </c>
      <c r="AT10" s="194">
        <v>96.9</v>
      </c>
      <c r="AU10" s="194">
        <v>97.1</v>
      </c>
      <c r="AV10" s="194">
        <v>97.2</v>
      </c>
      <c r="AW10" s="193">
        <v>97.3</v>
      </c>
      <c r="AX10" s="193">
        <v>97.4</v>
      </c>
      <c r="AY10" s="193">
        <v>97.5</v>
      </c>
      <c r="AZ10" s="197">
        <v>97.5</v>
      </c>
      <c r="BA10" s="196">
        <v>97.5</v>
      </c>
      <c r="BB10" s="195">
        <v>97.6</v>
      </c>
      <c r="BC10" s="194">
        <v>97.7</v>
      </c>
      <c r="BD10" s="193">
        <v>97.7</v>
      </c>
      <c r="BE10" s="193">
        <v>97.8</v>
      </c>
      <c r="BF10" s="193">
        <v>97.9</v>
      </c>
      <c r="BG10" s="193">
        <v>97.9</v>
      </c>
      <c r="BH10" s="193">
        <v>98</v>
      </c>
      <c r="BI10" s="193">
        <v>98</v>
      </c>
      <c r="BJ10" s="192">
        <v>98.1</v>
      </c>
      <c r="BK10" s="191">
        <v>98.1</v>
      </c>
    </row>
    <row r="11" spans="1:63" ht="27" customHeight="1" x14ac:dyDescent="0.15">
      <c r="A11" s="764" t="s">
        <v>181</v>
      </c>
      <c r="B11" s="170" t="s">
        <v>171</v>
      </c>
      <c r="C11" s="169"/>
      <c r="D11" s="179"/>
      <c r="E11" s="179">
        <v>29378</v>
      </c>
      <c r="F11" s="179">
        <v>32422</v>
      </c>
      <c r="G11" s="179">
        <v>36812</v>
      </c>
      <c r="H11" s="179">
        <v>41165</v>
      </c>
      <c r="I11" s="179">
        <v>44241</v>
      </c>
      <c r="J11" s="179">
        <v>54509</v>
      </c>
      <c r="K11" s="179">
        <v>64444</v>
      </c>
      <c r="L11" s="179">
        <v>68927</v>
      </c>
      <c r="M11" s="179">
        <v>76803</v>
      </c>
      <c r="N11" s="179">
        <v>88906</v>
      </c>
      <c r="O11" s="179">
        <v>95414</v>
      </c>
      <c r="P11" s="179">
        <v>103638</v>
      </c>
      <c r="Q11" s="179">
        <v>113433</v>
      </c>
      <c r="R11" s="179">
        <v>113345</v>
      </c>
      <c r="S11" s="179">
        <v>120630</v>
      </c>
      <c r="T11" s="179">
        <v>128151</v>
      </c>
      <c r="U11" s="179">
        <v>129648</v>
      </c>
      <c r="V11" s="179">
        <v>132075</v>
      </c>
      <c r="W11" s="179">
        <v>132740</v>
      </c>
      <c r="X11" s="179">
        <v>137379</v>
      </c>
      <c r="Y11" s="179">
        <v>139157</v>
      </c>
      <c r="Z11" s="179">
        <v>139440</v>
      </c>
      <c r="AA11" s="179">
        <v>147276</v>
      </c>
      <c r="AB11" s="179">
        <v>150384</v>
      </c>
      <c r="AC11" s="179">
        <v>153470</v>
      </c>
      <c r="AD11" s="179">
        <v>148866</v>
      </c>
      <c r="AE11" s="179">
        <v>152013</v>
      </c>
      <c r="AF11" s="179">
        <v>151616</v>
      </c>
      <c r="AG11" s="179">
        <v>157947</v>
      </c>
      <c r="AH11" s="179">
        <v>163833</v>
      </c>
      <c r="AI11" s="179">
        <v>164014</v>
      </c>
      <c r="AJ11" s="179">
        <v>163750</v>
      </c>
      <c r="AK11" s="188">
        <v>161844</v>
      </c>
      <c r="AL11" s="188">
        <v>166536</v>
      </c>
      <c r="AM11" s="188">
        <v>166052</v>
      </c>
      <c r="AN11" s="188">
        <v>168866</v>
      </c>
      <c r="AO11" s="188">
        <v>167478</v>
      </c>
      <c r="AP11" s="188">
        <v>166920</v>
      </c>
      <c r="AQ11" s="188">
        <v>167052</v>
      </c>
      <c r="AR11" s="183">
        <v>168368</v>
      </c>
      <c r="AS11" s="187">
        <v>162021</v>
      </c>
      <c r="AT11" s="183">
        <v>159759</v>
      </c>
      <c r="AU11" s="183">
        <v>158257</v>
      </c>
      <c r="AV11" s="183">
        <v>153617</v>
      </c>
      <c r="AW11" s="182">
        <v>152215</v>
      </c>
      <c r="AX11" s="182">
        <v>150412</v>
      </c>
      <c r="AY11" s="182">
        <v>147703</v>
      </c>
      <c r="AZ11" s="186">
        <v>144539</v>
      </c>
      <c r="BA11" s="185">
        <v>147306</v>
      </c>
      <c r="BB11" s="184">
        <v>145110</v>
      </c>
      <c r="BC11" s="183">
        <v>143761</v>
      </c>
      <c r="BD11" s="182">
        <v>141309</v>
      </c>
      <c r="BE11" s="182">
        <v>139674</v>
      </c>
      <c r="BF11" s="182">
        <v>139743</v>
      </c>
      <c r="BG11" s="182">
        <v>138623</v>
      </c>
      <c r="BH11" s="182">
        <v>141540</v>
      </c>
      <c r="BI11" s="182">
        <v>138497</v>
      </c>
      <c r="BJ11" s="181">
        <v>137300</v>
      </c>
      <c r="BK11" s="180">
        <v>136870</v>
      </c>
    </row>
    <row r="12" spans="1:63" ht="27" customHeight="1" x14ac:dyDescent="0.15">
      <c r="A12" s="765"/>
      <c r="B12" s="170" t="s">
        <v>179</v>
      </c>
      <c r="C12" s="169"/>
      <c r="D12" s="179"/>
      <c r="E12" s="179">
        <v>4305</v>
      </c>
      <c r="F12" s="179">
        <v>4539</v>
      </c>
      <c r="G12" s="179">
        <v>5579</v>
      </c>
      <c r="H12" s="179">
        <v>5688</v>
      </c>
      <c r="I12" s="179">
        <v>6217</v>
      </c>
      <c r="J12" s="179">
        <v>6830</v>
      </c>
      <c r="K12" s="179">
        <v>7049</v>
      </c>
      <c r="L12" s="179">
        <v>7319</v>
      </c>
      <c r="M12" s="179">
        <v>7998</v>
      </c>
      <c r="N12" s="179">
        <v>8453</v>
      </c>
      <c r="O12" s="179">
        <v>10345</v>
      </c>
      <c r="P12" s="179">
        <v>8491</v>
      </c>
      <c r="Q12" s="179">
        <v>9440</v>
      </c>
      <c r="R12" s="179">
        <v>8334</v>
      </c>
      <c r="S12" s="179">
        <v>8395</v>
      </c>
      <c r="T12" s="179">
        <v>8715</v>
      </c>
      <c r="U12" s="179">
        <v>8958</v>
      </c>
      <c r="V12" s="179">
        <v>9385</v>
      </c>
      <c r="W12" s="179">
        <v>9657</v>
      </c>
      <c r="X12" s="179">
        <v>9603</v>
      </c>
      <c r="Y12" s="179">
        <v>9880</v>
      </c>
      <c r="Z12" s="179">
        <v>10333</v>
      </c>
      <c r="AA12" s="179">
        <v>10814</v>
      </c>
      <c r="AB12" s="179">
        <v>11331</v>
      </c>
      <c r="AC12" s="179">
        <v>11306</v>
      </c>
      <c r="AD12" s="179">
        <v>10795</v>
      </c>
      <c r="AE12" s="179">
        <v>9341</v>
      </c>
      <c r="AF12" s="179">
        <v>8798</v>
      </c>
      <c r="AG12" s="179">
        <v>8677</v>
      </c>
      <c r="AH12" s="179">
        <v>8965</v>
      </c>
      <c r="AI12" s="179">
        <v>9213</v>
      </c>
      <c r="AJ12" s="179">
        <v>8790</v>
      </c>
      <c r="AK12" s="188">
        <v>8593</v>
      </c>
      <c r="AL12" s="188">
        <v>8854</v>
      </c>
      <c r="AM12" s="188">
        <v>8519</v>
      </c>
      <c r="AN12" s="188">
        <v>8689</v>
      </c>
      <c r="AO12" s="188">
        <v>7754</v>
      </c>
      <c r="AP12" s="188">
        <v>7709</v>
      </c>
      <c r="AQ12" s="188">
        <v>7860</v>
      </c>
      <c r="AR12" s="183">
        <v>7924</v>
      </c>
      <c r="AS12" s="187">
        <v>7579</v>
      </c>
      <c r="AT12" s="183">
        <v>7379</v>
      </c>
      <c r="AU12" s="183">
        <v>7092</v>
      </c>
      <c r="AV12" s="183">
        <v>7128</v>
      </c>
      <c r="AW12" s="182">
        <v>6746</v>
      </c>
      <c r="AX12" s="182">
        <v>6449</v>
      </c>
      <c r="AY12" s="182">
        <v>6235</v>
      </c>
      <c r="AZ12" s="186">
        <v>6094</v>
      </c>
      <c r="BA12" s="185">
        <v>6337</v>
      </c>
      <c r="BB12" s="184">
        <v>6151.8439999999991</v>
      </c>
      <c r="BC12" s="183">
        <v>6052.6240000000007</v>
      </c>
      <c r="BD12" s="182">
        <v>5741.9790000000003</v>
      </c>
      <c r="BE12" s="182">
        <v>5747.2819999999992</v>
      </c>
      <c r="BF12" s="182">
        <v>5833.0889999999999</v>
      </c>
      <c r="BG12" s="182">
        <v>5762.86</v>
      </c>
      <c r="BH12" s="182">
        <v>5352.4159999999993</v>
      </c>
      <c r="BI12" s="182">
        <v>4691.2829999999994</v>
      </c>
      <c r="BJ12" s="181">
        <v>4340.5529999999999</v>
      </c>
      <c r="BK12" s="180">
        <v>4588.9009999999998</v>
      </c>
    </row>
    <row r="13" spans="1:63" ht="27" customHeight="1" x14ac:dyDescent="0.15">
      <c r="A13" s="766"/>
      <c r="B13" s="170" t="s">
        <v>167</v>
      </c>
      <c r="C13" s="169"/>
      <c r="D13" s="179" t="s">
        <v>178</v>
      </c>
      <c r="E13" s="179">
        <v>33683</v>
      </c>
      <c r="F13" s="179">
        <v>36961</v>
      </c>
      <c r="G13" s="179">
        <v>42391</v>
      </c>
      <c r="H13" s="179">
        <v>46853</v>
      </c>
      <c r="I13" s="179">
        <v>50458</v>
      </c>
      <c r="J13" s="179">
        <v>61339</v>
      </c>
      <c r="K13" s="179">
        <v>71493</v>
      </c>
      <c r="L13" s="179">
        <v>76246</v>
      </c>
      <c r="M13" s="179">
        <v>84801</v>
      </c>
      <c r="N13" s="179">
        <v>97359</v>
      </c>
      <c r="O13" s="179">
        <v>105759</v>
      </c>
      <c r="P13" s="179">
        <v>112129</v>
      </c>
      <c r="Q13" s="179">
        <v>122873</v>
      </c>
      <c r="R13" s="179">
        <v>121679</v>
      </c>
      <c r="S13" s="179">
        <v>129025</v>
      </c>
      <c r="T13" s="179">
        <v>136866</v>
      </c>
      <c r="U13" s="179">
        <v>138606</v>
      </c>
      <c r="V13" s="179">
        <v>141460</v>
      </c>
      <c r="W13" s="179">
        <v>142397</v>
      </c>
      <c r="X13" s="179">
        <v>146982</v>
      </c>
      <c r="Y13" s="179">
        <v>149037</v>
      </c>
      <c r="Z13" s="179">
        <v>149773</v>
      </c>
      <c r="AA13" s="179">
        <v>158090</v>
      </c>
      <c r="AB13" s="179">
        <v>161715</v>
      </c>
      <c r="AC13" s="179">
        <v>164776</v>
      </c>
      <c r="AD13" s="179">
        <v>159661</v>
      </c>
      <c r="AE13" s="179">
        <v>161354</v>
      </c>
      <c r="AF13" s="179">
        <v>160414</v>
      </c>
      <c r="AG13" s="179">
        <v>166624</v>
      </c>
      <c r="AH13" s="179">
        <v>172798</v>
      </c>
      <c r="AI13" s="179">
        <v>173227</v>
      </c>
      <c r="AJ13" s="179">
        <v>172540</v>
      </c>
      <c r="AK13" s="188">
        <v>170437</v>
      </c>
      <c r="AL13" s="188">
        <v>175390</v>
      </c>
      <c r="AM13" s="188">
        <v>174571</v>
      </c>
      <c r="AN13" s="188">
        <v>177555</v>
      </c>
      <c r="AO13" s="188">
        <v>175232</v>
      </c>
      <c r="AP13" s="188">
        <v>174629</v>
      </c>
      <c r="AQ13" s="188">
        <v>174912</v>
      </c>
      <c r="AR13" s="183">
        <v>176292</v>
      </c>
      <c r="AS13" s="187">
        <v>169600</v>
      </c>
      <c r="AT13" s="183">
        <f t="shared" ref="AT13:BA13" si="2">SUM(AT11:AT12)</f>
        <v>167138</v>
      </c>
      <c r="AU13" s="183">
        <f t="shared" si="2"/>
        <v>165349</v>
      </c>
      <c r="AV13" s="183">
        <f t="shared" si="2"/>
        <v>160745</v>
      </c>
      <c r="AW13" s="182">
        <f t="shared" si="2"/>
        <v>158961</v>
      </c>
      <c r="AX13" s="182">
        <f t="shared" si="2"/>
        <v>156861</v>
      </c>
      <c r="AY13" s="182">
        <f t="shared" si="2"/>
        <v>153938</v>
      </c>
      <c r="AZ13" s="186">
        <f t="shared" si="2"/>
        <v>150633</v>
      </c>
      <c r="BA13" s="185">
        <f t="shared" si="2"/>
        <v>153643</v>
      </c>
      <c r="BB13" s="184">
        <v>151261.84400000001</v>
      </c>
      <c r="BC13" s="183">
        <v>149813.62400000001</v>
      </c>
      <c r="BD13" s="182">
        <v>147050.97899999999</v>
      </c>
      <c r="BE13" s="182">
        <v>145421.28200000001</v>
      </c>
      <c r="BF13" s="182">
        <v>145576.08900000001</v>
      </c>
      <c r="BG13" s="182">
        <v>144385.85999999999</v>
      </c>
      <c r="BH13" s="182">
        <v>146892.416</v>
      </c>
      <c r="BI13" s="182">
        <v>143188.283</v>
      </c>
      <c r="BJ13" s="181">
        <v>141640.55300000001</v>
      </c>
      <c r="BK13" s="180">
        <v>141458.90100000001</v>
      </c>
    </row>
    <row r="14" spans="1:63" ht="27" customHeight="1" x14ac:dyDescent="0.15">
      <c r="A14" s="764" t="s">
        <v>180</v>
      </c>
      <c r="B14" s="170" t="s">
        <v>171</v>
      </c>
      <c r="C14" s="189"/>
      <c r="D14" s="179"/>
      <c r="E14" s="179">
        <v>120633</v>
      </c>
      <c r="F14" s="179">
        <v>122595</v>
      </c>
      <c r="G14" s="179"/>
      <c r="H14" s="179">
        <v>153352</v>
      </c>
      <c r="I14" s="179">
        <v>163007</v>
      </c>
      <c r="J14" s="179">
        <v>210367</v>
      </c>
      <c r="K14" s="179"/>
      <c r="L14" s="179"/>
      <c r="M14" s="179"/>
      <c r="N14" s="179">
        <v>332966</v>
      </c>
      <c r="O14" s="179"/>
      <c r="P14" s="179"/>
      <c r="Q14" s="179">
        <v>435722</v>
      </c>
      <c r="R14" s="179">
        <v>426599</v>
      </c>
      <c r="S14" s="179">
        <v>469391</v>
      </c>
      <c r="T14" s="179">
        <v>540058</v>
      </c>
      <c r="U14" s="179">
        <v>526636</v>
      </c>
      <c r="V14" s="179">
        <v>509832</v>
      </c>
      <c r="W14" s="179">
        <v>493749</v>
      </c>
      <c r="X14" s="179">
        <v>603890</v>
      </c>
      <c r="Y14" s="179">
        <v>539785</v>
      </c>
      <c r="Z14" s="179">
        <v>509932</v>
      </c>
      <c r="AA14" s="179">
        <v>655290</v>
      </c>
      <c r="AB14" s="179">
        <v>584197</v>
      </c>
      <c r="AC14" s="179">
        <v>632361</v>
      </c>
      <c r="AD14" s="179">
        <v>555589</v>
      </c>
      <c r="AE14" s="179">
        <v>550771</v>
      </c>
      <c r="AF14" s="179">
        <v>548848</v>
      </c>
      <c r="AG14" s="179">
        <v>593085</v>
      </c>
      <c r="AH14" s="179">
        <v>573897</v>
      </c>
      <c r="AI14" s="179">
        <v>568324</v>
      </c>
      <c r="AJ14" s="179">
        <v>564203</v>
      </c>
      <c r="AK14" s="188">
        <v>574212</v>
      </c>
      <c r="AL14" s="188">
        <v>594456</v>
      </c>
      <c r="AM14" s="188">
        <v>586690</v>
      </c>
      <c r="AN14" s="188">
        <v>603699</v>
      </c>
      <c r="AO14" s="188">
        <v>572151</v>
      </c>
      <c r="AP14" s="188">
        <v>558695</v>
      </c>
      <c r="AQ14" s="188">
        <v>589329</v>
      </c>
      <c r="AR14" s="183">
        <v>659763</v>
      </c>
      <c r="AS14" s="187">
        <v>556797</v>
      </c>
      <c r="AT14" s="183">
        <v>606072</v>
      </c>
      <c r="AU14" s="183">
        <v>540104</v>
      </c>
      <c r="AV14" s="183">
        <v>564467</v>
      </c>
      <c r="AW14" s="182">
        <v>518901</v>
      </c>
      <c r="AX14" s="182">
        <v>499329</v>
      </c>
      <c r="AY14" s="182">
        <v>485981</v>
      </c>
      <c r="AZ14" s="186">
        <v>476315</v>
      </c>
      <c r="BA14" s="185">
        <v>512069</v>
      </c>
      <c r="BB14" s="184">
        <v>472348</v>
      </c>
      <c r="BC14" s="183">
        <v>461407</v>
      </c>
      <c r="BD14" s="182">
        <v>450103</v>
      </c>
      <c r="BE14" s="182">
        <v>444971</v>
      </c>
      <c r="BF14" s="182">
        <v>458998</v>
      </c>
      <c r="BG14" s="182">
        <v>438159</v>
      </c>
      <c r="BH14" s="182">
        <v>584684</v>
      </c>
      <c r="BI14" s="182">
        <v>457764</v>
      </c>
      <c r="BJ14" s="181">
        <v>431684</v>
      </c>
      <c r="BK14" s="180">
        <v>481029</v>
      </c>
    </row>
    <row r="15" spans="1:63" ht="27" customHeight="1" x14ac:dyDescent="0.15">
      <c r="A15" s="765"/>
      <c r="B15" s="170" t="s">
        <v>179</v>
      </c>
      <c r="C15" s="189"/>
      <c r="D15" s="179"/>
      <c r="E15" s="179"/>
      <c r="F15" s="179"/>
      <c r="G15" s="179"/>
      <c r="H15" s="179"/>
      <c r="I15" s="179"/>
      <c r="J15" s="179"/>
      <c r="K15" s="179"/>
      <c r="L15" s="179">
        <v>22801</v>
      </c>
      <c r="M15" s="179">
        <v>25190</v>
      </c>
      <c r="N15" s="179">
        <v>38285</v>
      </c>
      <c r="O15" s="179"/>
      <c r="P15" s="179"/>
      <c r="Q15" s="179">
        <v>31297</v>
      </c>
      <c r="R15" s="179">
        <v>30614</v>
      </c>
      <c r="S15" s="179">
        <v>32936</v>
      </c>
      <c r="T15" s="179">
        <v>34227</v>
      </c>
      <c r="U15" s="179">
        <v>35931</v>
      </c>
      <c r="V15" s="179">
        <v>38622</v>
      </c>
      <c r="W15" s="179">
        <v>36748</v>
      </c>
      <c r="X15" s="179">
        <v>38532</v>
      </c>
      <c r="Y15" s="179">
        <v>40156</v>
      </c>
      <c r="Z15" s="179">
        <v>40227</v>
      </c>
      <c r="AA15" s="179">
        <v>45453</v>
      </c>
      <c r="AB15" s="179">
        <v>46608</v>
      </c>
      <c r="AC15" s="179">
        <v>43962</v>
      </c>
      <c r="AD15" s="179">
        <v>39500</v>
      </c>
      <c r="AE15" s="179">
        <v>36713</v>
      </c>
      <c r="AF15" s="179">
        <v>34682</v>
      </c>
      <c r="AG15" s="179">
        <v>34838</v>
      </c>
      <c r="AH15" s="179">
        <v>33390</v>
      </c>
      <c r="AI15" s="179">
        <v>34483</v>
      </c>
      <c r="AJ15" s="179">
        <v>34721</v>
      </c>
      <c r="AK15" s="188">
        <v>34247</v>
      </c>
      <c r="AL15" s="188">
        <v>34788</v>
      </c>
      <c r="AM15" s="188">
        <v>34731</v>
      </c>
      <c r="AN15" s="188">
        <v>33049</v>
      </c>
      <c r="AO15" s="188">
        <v>31860</v>
      </c>
      <c r="AP15" s="188">
        <v>31970</v>
      </c>
      <c r="AQ15" s="188">
        <v>30764</v>
      </c>
      <c r="AR15" s="183">
        <v>32034</v>
      </c>
      <c r="AS15" s="187">
        <v>29697</v>
      </c>
      <c r="AT15" s="183">
        <v>29506</v>
      </c>
      <c r="AU15" s="183">
        <v>28612</v>
      </c>
      <c r="AV15" s="183">
        <v>29480</v>
      </c>
      <c r="AW15" s="182">
        <v>27315</v>
      </c>
      <c r="AX15" s="182">
        <v>25093</v>
      </c>
      <c r="AY15" s="182">
        <v>24332</v>
      </c>
      <c r="AZ15" s="186">
        <v>23100</v>
      </c>
      <c r="BA15" s="185">
        <v>25438</v>
      </c>
      <c r="BB15" s="184">
        <v>24021</v>
      </c>
      <c r="BC15" s="183">
        <v>22957.7</v>
      </c>
      <c r="BD15" s="182">
        <v>21723</v>
      </c>
      <c r="BE15" s="182">
        <v>21972.49</v>
      </c>
      <c r="BF15" s="182">
        <v>20739.269999999997</v>
      </c>
      <c r="BG15" s="182">
        <v>22062.55</v>
      </c>
      <c r="BH15" s="182">
        <v>22139.49</v>
      </c>
      <c r="BI15" s="182">
        <v>17830.21</v>
      </c>
      <c r="BJ15" s="181">
        <v>16138</v>
      </c>
      <c r="BK15" s="180">
        <v>16876</v>
      </c>
    </row>
    <row r="16" spans="1:63" ht="27" customHeight="1" x14ac:dyDescent="0.15">
      <c r="A16" s="766"/>
      <c r="B16" s="170" t="s">
        <v>167</v>
      </c>
      <c r="C16" s="189"/>
      <c r="D16" s="179" t="s">
        <v>178</v>
      </c>
      <c r="E16" s="179"/>
      <c r="F16" s="179"/>
      <c r="G16" s="179"/>
      <c r="H16" s="179"/>
      <c r="I16" s="179"/>
      <c r="J16" s="179"/>
      <c r="K16" s="179"/>
      <c r="L16" s="179"/>
      <c r="M16" s="179"/>
      <c r="N16" s="179">
        <v>371251</v>
      </c>
      <c r="O16" s="179"/>
      <c r="P16" s="179"/>
      <c r="Q16" s="179">
        <v>467019</v>
      </c>
      <c r="R16" s="179">
        <v>457213</v>
      </c>
      <c r="S16" s="179">
        <v>502327</v>
      </c>
      <c r="T16" s="179">
        <v>574285</v>
      </c>
      <c r="U16" s="179">
        <v>562567</v>
      </c>
      <c r="V16" s="179">
        <v>548454</v>
      </c>
      <c r="W16" s="179">
        <v>530497</v>
      </c>
      <c r="X16" s="179">
        <v>642422</v>
      </c>
      <c r="Y16" s="179">
        <v>579941</v>
      </c>
      <c r="Z16" s="179">
        <v>550159</v>
      </c>
      <c r="AA16" s="179">
        <v>700743</v>
      </c>
      <c r="AB16" s="179">
        <v>630805</v>
      </c>
      <c r="AC16" s="179">
        <v>676323</v>
      </c>
      <c r="AD16" s="179">
        <v>595089</v>
      </c>
      <c r="AE16" s="179">
        <v>587484</v>
      </c>
      <c r="AF16" s="179">
        <v>583530</v>
      </c>
      <c r="AG16" s="179">
        <v>627923</v>
      </c>
      <c r="AH16" s="179">
        <v>607287</v>
      </c>
      <c r="AI16" s="179">
        <v>602807</v>
      </c>
      <c r="AJ16" s="179">
        <v>598924</v>
      </c>
      <c r="AK16" s="188">
        <v>608459</v>
      </c>
      <c r="AL16" s="188">
        <v>629244</v>
      </c>
      <c r="AM16" s="188">
        <v>621421</v>
      </c>
      <c r="AN16" s="188">
        <v>636748</v>
      </c>
      <c r="AO16" s="188">
        <v>604011</v>
      </c>
      <c r="AP16" s="188">
        <v>590665</v>
      </c>
      <c r="AQ16" s="188">
        <v>620093</v>
      </c>
      <c r="AR16" s="183">
        <v>691797</v>
      </c>
      <c r="AS16" s="187">
        <v>586494</v>
      </c>
      <c r="AT16" s="183">
        <f t="shared" ref="AT16:BA16" si="3">SUM(AT14:AT15)</f>
        <v>635578</v>
      </c>
      <c r="AU16" s="183">
        <f t="shared" si="3"/>
        <v>568716</v>
      </c>
      <c r="AV16" s="183">
        <f t="shared" si="3"/>
        <v>593947</v>
      </c>
      <c r="AW16" s="182">
        <f t="shared" si="3"/>
        <v>546216</v>
      </c>
      <c r="AX16" s="182">
        <f t="shared" si="3"/>
        <v>524422</v>
      </c>
      <c r="AY16" s="182">
        <f t="shared" si="3"/>
        <v>510313</v>
      </c>
      <c r="AZ16" s="186">
        <f t="shared" si="3"/>
        <v>499415</v>
      </c>
      <c r="BA16" s="185">
        <f t="shared" si="3"/>
        <v>537507</v>
      </c>
      <c r="BB16" s="184">
        <v>496369</v>
      </c>
      <c r="BC16" s="183">
        <v>484364.7</v>
      </c>
      <c r="BD16" s="182">
        <v>471826</v>
      </c>
      <c r="BE16" s="182">
        <v>466943.49</v>
      </c>
      <c r="BF16" s="182">
        <v>479737.27</v>
      </c>
      <c r="BG16" s="182">
        <v>460221.55</v>
      </c>
      <c r="BH16" s="182">
        <v>606823.49</v>
      </c>
      <c r="BI16" s="182">
        <v>475594.21</v>
      </c>
      <c r="BJ16" s="181">
        <v>447822</v>
      </c>
      <c r="BK16" s="180">
        <v>497905</v>
      </c>
    </row>
    <row r="17" spans="1:64" ht="27" customHeight="1" x14ac:dyDescent="0.15">
      <c r="A17" s="764" t="s">
        <v>177</v>
      </c>
      <c r="B17" s="767" t="s">
        <v>77</v>
      </c>
      <c r="C17" s="170" t="s">
        <v>175</v>
      </c>
      <c r="D17" s="179"/>
      <c r="E17" s="179">
        <v>214</v>
      </c>
      <c r="F17" s="179">
        <v>228</v>
      </c>
      <c r="G17" s="179">
        <v>246</v>
      </c>
      <c r="H17" s="179">
        <v>255</v>
      </c>
      <c r="I17" s="179">
        <v>263</v>
      </c>
      <c r="J17" s="179">
        <v>283</v>
      </c>
      <c r="K17" s="179">
        <v>323</v>
      </c>
      <c r="L17" s="179">
        <v>318</v>
      </c>
      <c r="M17" s="179">
        <v>340</v>
      </c>
      <c r="N17" s="179">
        <v>374</v>
      </c>
      <c r="O17" s="179">
        <v>381</v>
      </c>
      <c r="P17" s="179">
        <v>395</v>
      </c>
      <c r="Q17" s="179">
        <v>403</v>
      </c>
      <c r="R17" s="179">
        <v>384</v>
      </c>
      <c r="S17" s="179">
        <v>393</v>
      </c>
      <c r="T17" s="179">
        <v>411</v>
      </c>
      <c r="U17" s="179">
        <v>410</v>
      </c>
      <c r="V17" s="179">
        <v>406</v>
      </c>
      <c r="W17" s="179">
        <v>401</v>
      </c>
      <c r="X17" s="179">
        <v>406</v>
      </c>
      <c r="Y17" s="179">
        <v>405</v>
      </c>
      <c r="Z17" s="179">
        <v>402</v>
      </c>
      <c r="AA17" s="179">
        <v>418</v>
      </c>
      <c r="AB17" s="179">
        <v>424</v>
      </c>
      <c r="AC17" s="179">
        <v>429</v>
      </c>
      <c r="AD17" s="179">
        <v>412</v>
      </c>
      <c r="AE17" s="179">
        <v>416</v>
      </c>
      <c r="AF17" s="179">
        <v>411</v>
      </c>
      <c r="AG17" s="179">
        <v>424</v>
      </c>
      <c r="AH17" s="179">
        <v>437</v>
      </c>
      <c r="AI17" s="179">
        <v>434</v>
      </c>
      <c r="AJ17" s="179">
        <v>432</v>
      </c>
      <c r="AK17" s="188">
        <v>429</v>
      </c>
      <c r="AL17" s="188">
        <v>431</v>
      </c>
      <c r="AM17" s="188">
        <v>425</v>
      </c>
      <c r="AN17" s="188">
        <v>430</v>
      </c>
      <c r="AO17" s="188">
        <v>423</v>
      </c>
      <c r="AP17" s="188">
        <v>421</v>
      </c>
      <c r="AQ17" s="188">
        <v>419</v>
      </c>
      <c r="AR17" s="183">
        <v>424</v>
      </c>
      <c r="AS17" s="187">
        <v>407</v>
      </c>
      <c r="AT17" s="183">
        <v>399</v>
      </c>
      <c r="AU17" s="183">
        <v>397</v>
      </c>
      <c r="AV17" s="183">
        <v>386</v>
      </c>
      <c r="AW17" s="182">
        <v>381</v>
      </c>
      <c r="AX17" s="182">
        <v>374</v>
      </c>
      <c r="AY17" s="182">
        <v>369</v>
      </c>
      <c r="AZ17" s="186">
        <v>361</v>
      </c>
      <c r="BA17" s="185">
        <v>366</v>
      </c>
      <c r="BB17" s="184">
        <v>361.27309249672817</v>
      </c>
      <c r="BC17" s="183">
        <v>359.27336413432636</v>
      </c>
      <c r="BD17" s="182">
        <v>353.99204325281187</v>
      </c>
      <c r="BE17" s="182">
        <v>350.37425321033714</v>
      </c>
      <c r="BF17" s="182">
        <v>350.75971098849647</v>
      </c>
      <c r="BG17" s="182">
        <v>349.51234667341726</v>
      </c>
      <c r="BH17" s="182">
        <v>356.79913141889716</v>
      </c>
      <c r="BI17" s="182">
        <v>349.62677937459631</v>
      </c>
      <c r="BJ17" s="181">
        <v>347.35818200496624</v>
      </c>
      <c r="BK17" s="180">
        <v>347.59247222796574</v>
      </c>
    </row>
    <row r="18" spans="1:64" ht="27" customHeight="1" x14ac:dyDescent="0.15">
      <c r="A18" s="765"/>
      <c r="B18" s="768"/>
      <c r="C18" s="170" t="s">
        <v>174</v>
      </c>
      <c r="D18" s="179"/>
      <c r="E18" s="179">
        <v>330</v>
      </c>
      <c r="F18" s="179">
        <v>314</v>
      </c>
      <c r="G18" s="179"/>
      <c r="H18" s="179">
        <v>347</v>
      </c>
      <c r="I18" s="179">
        <v>353</v>
      </c>
      <c r="J18" s="179">
        <v>399</v>
      </c>
      <c r="K18" s="179"/>
      <c r="L18" s="179">
        <v>194</v>
      </c>
      <c r="M18" s="179">
        <v>208</v>
      </c>
      <c r="N18" s="179">
        <v>512</v>
      </c>
      <c r="O18" s="179"/>
      <c r="P18" s="179"/>
      <c r="Q18" s="179">
        <v>565</v>
      </c>
      <c r="R18" s="179">
        <v>528</v>
      </c>
      <c r="S18" s="179">
        <v>560</v>
      </c>
      <c r="T18" s="179">
        <v>632</v>
      </c>
      <c r="U18" s="179">
        <v>608</v>
      </c>
      <c r="V18" s="179">
        <v>572</v>
      </c>
      <c r="W18" s="179">
        <v>546</v>
      </c>
      <c r="X18" s="179">
        <v>650</v>
      </c>
      <c r="Y18" s="179">
        <v>574</v>
      </c>
      <c r="Z18" s="179">
        <v>536</v>
      </c>
      <c r="AA18" s="179">
        <v>680</v>
      </c>
      <c r="AB18" s="179">
        <v>601</v>
      </c>
      <c r="AC18" s="179">
        <v>645</v>
      </c>
      <c r="AD18" s="179">
        <v>561</v>
      </c>
      <c r="AE18" s="179">
        <v>551</v>
      </c>
      <c r="AF18" s="179">
        <v>543</v>
      </c>
      <c r="AG18" s="179">
        <v>581</v>
      </c>
      <c r="AH18" s="179">
        <v>558</v>
      </c>
      <c r="AI18" s="179">
        <v>550</v>
      </c>
      <c r="AJ18" s="179">
        <v>542</v>
      </c>
      <c r="AK18" s="188">
        <v>555</v>
      </c>
      <c r="AL18" s="188">
        <v>562</v>
      </c>
      <c r="AM18" s="188">
        <v>549</v>
      </c>
      <c r="AN18" s="188">
        <v>561</v>
      </c>
      <c r="AO18" s="188">
        <v>527</v>
      </c>
      <c r="AP18" s="188">
        <v>514</v>
      </c>
      <c r="AQ18" s="188">
        <v>541</v>
      </c>
      <c r="AR18" s="183">
        <v>606</v>
      </c>
      <c r="AS18" s="187">
        <v>510</v>
      </c>
      <c r="AT18" s="183">
        <v>554</v>
      </c>
      <c r="AU18" s="183">
        <v>495</v>
      </c>
      <c r="AV18" s="183">
        <v>517</v>
      </c>
      <c r="AW18" s="182">
        <v>474</v>
      </c>
      <c r="AX18" s="182">
        <v>455</v>
      </c>
      <c r="AY18" s="182">
        <v>443</v>
      </c>
      <c r="AZ18" s="186">
        <v>434</v>
      </c>
      <c r="BA18" s="185">
        <v>465</v>
      </c>
      <c r="BB18" s="184">
        <v>429.98423338952995</v>
      </c>
      <c r="BC18" s="183">
        <v>420.8823435511751</v>
      </c>
      <c r="BD18" s="182">
        <v>411.5554791558277</v>
      </c>
      <c r="BE18" s="182">
        <v>407.41730949710444</v>
      </c>
      <c r="BF18" s="182">
        <v>421.39676652314017</v>
      </c>
      <c r="BG18" s="182">
        <v>403.34062090074337</v>
      </c>
      <c r="BH18" s="182">
        <v>537.97189992915173</v>
      </c>
      <c r="BI18" s="182">
        <v>421.79228827872544</v>
      </c>
      <c r="BJ18" s="181">
        <v>399.52725021217282</v>
      </c>
      <c r="BK18" s="180">
        <v>446.01131372547206</v>
      </c>
    </row>
    <row r="19" spans="1:64" ht="27" customHeight="1" x14ac:dyDescent="0.15">
      <c r="A19" s="765"/>
      <c r="B19" s="767" t="s">
        <v>76</v>
      </c>
      <c r="C19" s="170" t="s">
        <v>175</v>
      </c>
      <c r="D19" s="179"/>
      <c r="E19" s="179">
        <v>104</v>
      </c>
      <c r="F19" s="179">
        <v>120</v>
      </c>
      <c r="G19" s="179">
        <v>133</v>
      </c>
      <c r="H19" s="179">
        <v>126</v>
      </c>
      <c r="I19" s="179">
        <v>131</v>
      </c>
      <c r="J19" s="179">
        <v>147</v>
      </c>
      <c r="K19" s="179">
        <v>158</v>
      </c>
      <c r="L19" s="179">
        <v>171</v>
      </c>
      <c r="M19" s="179">
        <v>181</v>
      </c>
      <c r="N19" s="179">
        <v>194</v>
      </c>
      <c r="O19" s="179">
        <v>247</v>
      </c>
      <c r="P19" s="179">
        <v>214</v>
      </c>
      <c r="Q19" s="179">
        <v>255</v>
      </c>
      <c r="R19" s="179">
        <v>229</v>
      </c>
      <c r="S19" s="179">
        <v>238</v>
      </c>
      <c r="T19" s="179">
        <v>238</v>
      </c>
      <c r="U19" s="179">
        <v>237</v>
      </c>
      <c r="V19" s="179">
        <v>249</v>
      </c>
      <c r="W19" s="179">
        <v>254</v>
      </c>
      <c r="X19" s="179">
        <v>266</v>
      </c>
      <c r="Y19" s="179">
        <v>276</v>
      </c>
      <c r="Z19" s="179">
        <v>288</v>
      </c>
      <c r="AA19" s="179">
        <v>304</v>
      </c>
      <c r="AB19" s="179">
        <v>325</v>
      </c>
      <c r="AC19" s="179">
        <v>324</v>
      </c>
      <c r="AD19" s="179">
        <v>326</v>
      </c>
      <c r="AE19" s="179">
        <v>292</v>
      </c>
      <c r="AF19" s="179">
        <v>294</v>
      </c>
      <c r="AG19" s="179">
        <v>293</v>
      </c>
      <c r="AH19" s="179">
        <v>307</v>
      </c>
      <c r="AI19" s="179">
        <v>323</v>
      </c>
      <c r="AJ19" s="179">
        <v>323</v>
      </c>
      <c r="AK19" s="188">
        <v>323</v>
      </c>
      <c r="AL19" s="188">
        <v>339.60344183140381</v>
      </c>
      <c r="AM19" s="188">
        <v>337</v>
      </c>
      <c r="AN19" s="188">
        <v>351</v>
      </c>
      <c r="AO19" s="188">
        <v>338</v>
      </c>
      <c r="AP19" s="188">
        <v>337</v>
      </c>
      <c r="AQ19" s="188">
        <v>345</v>
      </c>
      <c r="AR19" s="183">
        <v>352</v>
      </c>
      <c r="AS19" s="187">
        <v>349</v>
      </c>
      <c r="AT19" s="183">
        <v>351</v>
      </c>
      <c r="AU19" s="183">
        <v>343</v>
      </c>
      <c r="AV19" s="183">
        <v>349</v>
      </c>
      <c r="AW19" s="182">
        <v>342</v>
      </c>
      <c r="AX19" s="182">
        <v>345</v>
      </c>
      <c r="AY19" s="182">
        <v>282</v>
      </c>
      <c r="AZ19" s="186">
        <v>336</v>
      </c>
      <c r="BA19" s="185">
        <v>349</v>
      </c>
      <c r="BB19" s="184">
        <v>348</v>
      </c>
      <c r="BC19" s="183">
        <v>351</v>
      </c>
      <c r="BD19" s="182">
        <v>345</v>
      </c>
      <c r="BE19" s="182">
        <v>347</v>
      </c>
      <c r="BF19" s="182">
        <v>357</v>
      </c>
      <c r="BG19" s="182">
        <v>360</v>
      </c>
      <c r="BH19" s="182">
        <v>377</v>
      </c>
      <c r="BI19" s="182">
        <v>364</v>
      </c>
      <c r="BJ19" s="181">
        <v>356</v>
      </c>
      <c r="BK19" s="180">
        <v>397</v>
      </c>
      <c r="BL19" s="190"/>
    </row>
    <row r="20" spans="1:64" ht="27" customHeight="1" x14ac:dyDescent="0.15">
      <c r="A20" s="765"/>
      <c r="B20" s="768"/>
      <c r="C20" s="170" t="s">
        <v>174</v>
      </c>
      <c r="D20" s="179"/>
      <c r="E20" s="179"/>
      <c r="F20" s="179"/>
      <c r="G20" s="179"/>
      <c r="H20" s="179"/>
      <c r="I20" s="179"/>
      <c r="J20" s="179"/>
      <c r="K20" s="179"/>
      <c r="L20" s="179"/>
      <c r="M20" s="179"/>
      <c r="N20" s="179">
        <v>321</v>
      </c>
      <c r="O20" s="179"/>
      <c r="P20" s="179"/>
      <c r="Q20" s="179">
        <v>308</v>
      </c>
      <c r="R20" s="179">
        <v>307</v>
      </c>
      <c r="S20" s="179">
        <v>341</v>
      </c>
      <c r="T20" s="179">
        <v>342</v>
      </c>
      <c r="U20" s="179">
        <v>347</v>
      </c>
      <c r="V20" s="179">
        <v>373</v>
      </c>
      <c r="W20" s="179">
        <v>354</v>
      </c>
      <c r="X20" s="179">
        <v>390</v>
      </c>
      <c r="Y20" s="179">
        <v>409</v>
      </c>
      <c r="Z20" s="179">
        <v>409</v>
      </c>
      <c r="AA20" s="179">
        <v>468</v>
      </c>
      <c r="AB20" s="179">
        <v>487</v>
      </c>
      <c r="AC20" s="179">
        <v>459</v>
      </c>
      <c r="AD20" s="179">
        <v>435</v>
      </c>
      <c r="AE20" s="179">
        <v>419</v>
      </c>
      <c r="AF20" s="179">
        <v>424</v>
      </c>
      <c r="AG20" s="179">
        <v>429</v>
      </c>
      <c r="AH20" s="179">
        <v>418</v>
      </c>
      <c r="AI20" s="179">
        <v>442</v>
      </c>
      <c r="AJ20" s="179">
        <v>465</v>
      </c>
      <c r="AK20" s="188">
        <v>469</v>
      </c>
      <c r="AL20" s="188">
        <v>486.93107841352952</v>
      </c>
      <c r="AM20" s="188">
        <v>502</v>
      </c>
      <c r="AN20" s="188">
        <v>487</v>
      </c>
      <c r="AO20" s="188">
        <v>508</v>
      </c>
      <c r="AP20" s="188">
        <v>510</v>
      </c>
      <c r="AQ20" s="188">
        <v>495</v>
      </c>
      <c r="AR20" s="183">
        <v>520</v>
      </c>
      <c r="AS20" s="187">
        <v>499</v>
      </c>
      <c r="AT20" s="183">
        <v>512</v>
      </c>
      <c r="AU20" s="183">
        <v>505</v>
      </c>
      <c r="AV20" s="183">
        <v>526</v>
      </c>
      <c r="AW20" s="182">
        <v>505</v>
      </c>
      <c r="AX20" s="182">
        <v>490</v>
      </c>
      <c r="AY20" s="182">
        <v>482</v>
      </c>
      <c r="AZ20" s="186">
        <v>465</v>
      </c>
      <c r="BA20" s="185">
        <v>512</v>
      </c>
      <c r="BB20" s="184">
        <v>495.84064402931159</v>
      </c>
      <c r="BC20" s="183">
        <v>485.49707107661726</v>
      </c>
      <c r="BD20" s="182">
        <v>475.85980284775462</v>
      </c>
      <c r="BE20" s="182">
        <v>484.23153208744714</v>
      </c>
      <c r="BF20" s="182">
        <v>462.80616799071674</v>
      </c>
      <c r="BG20" s="182">
        <v>503.27455632100003</v>
      </c>
      <c r="BH20" s="182">
        <v>569.05078908137568</v>
      </c>
      <c r="BI20" s="182">
        <v>505.34846810078506</v>
      </c>
      <c r="BJ20" s="181">
        <v>483.11579451562687</v>
      </c>
      <c r="BK20" s="180">
        <v>533.07220923621196</v>
      </c>
      <c r="BL20" s="190"/>
    </row>
    <row r="21" spans="1:64" ht="27" customHeight="1" x14ac:dyDescent="0.15">
      <c r="A21" s="765"/>
      <c r="B21" s="767" t="s">
        <v>176</v>
      </c>
      <c r="C21" s="170" t="s">
        <v>175</v>
      </c>
      <c r="D21" s="179"/>
      <c r="E21" s="179">
        <v>188</v>
      </c>
      <c r="F21" s="179">
        <v>205</v>
      </c>
      <c r="G21" s="179">
        <v>220</v>
      </c>
      <c r="H21" s="179">
        <v>227</v>
      </c>
      <c r="I21" s="179">
        <v>234</v>
      </c>
      <c r="J21" s="179">
        <v>257</v>
      </c>
      <c r="K21" s="179">
        <v>292</v>
      </c>
      <c r="L21" s="179">
        <v>294</v>
      </c>
      <c r="M21" s="179">
        <v>314</v>
      </c>
      <c r="N21" s="179">
        <v>346</v>
      </c>
      <c r="O21" s="179">
        <v>361</v>
      </c>
      <c r="P21" s="179">
        <v>371</v>
      </c>
      <c r="Q21" s="179">
        <v>386</v>
      </c>
      <c r="R21" s="179">
        <v>367</v>
      </c>
      <c r="S21" s="179">
        <v>377</v>
      </c>
      <c r="T21" s="179">
        <v>393</v>
      </c>
      <c r="U21" s="179">
        <v>392</v>
      </c>
      <c r="V21" s="179">
        <v>390</v>
      </c>
      <c r="W21" s="179">
        <v>386</v>
      </c>
      <c r="X21" s="179">
        <v>392</v>
      </c>
      <c r="Y21" s="179">
        <v>393</v>
      </c>
      <c r="Z21" s="179">
        <v>391</v>
      </c>
      <c r="AA21" s="179">
        <v>4407</v>
      </c>
      <c r="AB21" s="179">
        <v>415</v>
      </c>
      <c r="AC21" s="179">
        <v>419</v>
      </c>
      <c r="AD21" s="179">
        <v>405</v>
      </c>
      <c r="AE21" s="179">
        <v>406</v>
      </c>
      <c r="AF21" s="179">
        <v>402</v>
      </c>
      <c r="AG21" s="179">
        <v>414</v>
      </c>
      <c r="AH21" s="179">
        <v>427</v>
      </c>
      <c r="AI21" s="179">
        <v>426</v>
      </c>
      <c r="AJ21" s="179">
        <v>424</v>
      </c>
      <c r="AK21" s="188">
        <v>416</v>
      </c>
      <c r="AL21" s="188">
        <v>425.58440996879369</v>
      </c>
      <c r="AM21" s="188">
        <v>419</v>
      </c>
      <c r="AN21" s="188">
        <v>425</v>
      </c>
      <c r="AO21" s="188">
        <v>418</v>
      </c>
      <c r="AP21" s="188">
        <v>416</v>
      </c>
      <c r="AQ21" s="188">
        <v>415</v>
      </c>
      <c r="AR21" s="183">
        <v>420</v>
      </c>
      <c r="AS21" s="187">
        <v>403</v>
      </c>
      <c r="AT21" s="183">
        <v>397</v>
      </c>
      <c r="AU21" s="183">
        <v>394</v>
      </c>
      <c r="AV21" s="183">
        <v>384</v>
      </c>
      <c r="AW21" s="182">
        <v>379</v>
      </c>
      <c r="AX21" s="182">
        <v>373</v>
      </c>
      <c r="AY21" s="182">
        <v>365</v>
      </c>
      <c r="AZ21" s="186">
        <v>365</v>
      </c>
      <c r="BA21" s="185">
        <v>366</v>
      </c>
      <c r="BB21" s="184">
        <v>361</v>
      </c>
      <c r="BC21" s="183">
        <v>359</v>
      </c>
      <c r="BD21" s="182">
        <v>353</v>
      </c>
      <c r="BE21" s="182">
        <v>350</v>
      </c>
      <c r="BF21" s="182">
        <v>351</v>
      </c>
      <c r="BG21" s="182">
        <v>350</v>
      </c>
      <c r="BH21" s="182">
        <v>357</v>
      </c>
      <c r="BI21" s="182">
        <v>350</v>
      </c>
      <c r="BJ21" s="181">
        <v>347</v>
      </c>
      <c r="BK21" s="180">
        <v>349</v>
      </c>
      <c r="BL21" s="190"/>
    </row>
    <row r="22" spans="1:64" ht="27" customHeight="1" x14ac:dyDescent="0.15">
      <c r="A22" s="766"/>
      <c r="B22" s="768"/>
      <c r="C22" s="170" t="s">
        <v>174</v>
      </c>
      <c r="D22" s="179"/>
      <c r="E22" s="179"/>
      <c r="F22" s="179"/>
      <c r="G22" s="179"/>
      <c r="H22" s="179"/>
      <c r="I22" s="179"/>
      <c r="J22" s="179"/>
      <c r="K22" s="179"/>
      <c r="L22" s="179"/>
      <c r="M22" s="179"/>
      <c r="N22" s="179">
        <v>482</v>
      </c>
      <c r="O22" s="179"/>
      <c r="P22" s="179"/>
      <c r="Q22" s="179">
        <v>535</v>
      </c>
      <c r="R22" s="179">
        <v>504</v>
      </c>
      <c r="S22" s="179">
        <v>537</v>
      </c>
      <c r="T22" s="179">
        <v>602</v>
      </c>
      <c r="U22" s="179">
        <v>580</v>
      </c>
      <c r="V22" s="179">
        <v>552</v>
      </c>
      <c r="W22" s="179">
        <v>527</v>
      </c>
      <c r="X22" s="179">
        <v>625</v>
      </c>
      <c r="Y22" s="179">
        <v>558</v>
      </c>
      <c r="Z22" s="179">
        <v>524</v>
      </c>
      <c r="AA22" s="179">
        <v>660</v>
      </c>
      <c r="AB22" s="179">
        <v>590</v>
      </c>
      <c r="AC22" s="179">
        <v>628</v>
      </c>
      <c r="AD22" s="179">
        <v>551</v>
      </c>
      <c r="AE22" s="179">
        <v>541</v>
      </c>
      <c r="AF22" s="179">
        <v>534</v>
      </c>
      <c r="AG22" s="179">
        <v>570</v>
      </c>
      <c r="AH22" s="179">
        <v>548</v>
      </c>
      <c r="AI22" s="179">
        <v>542</v>
      </c>
      <c r="AJ22" s="179">
        <v>537</v>
      </c>
      <c r="AK22" s="188">
        <v>542</v>
      </c>
      <c r="AL22" s="188">
        <v>557.29865979856243</v>
      </c>
      <c r="AM22" s="188">
        <v>546</v>
      </c>
      <c r="AN22" s="188">
        <v>557</v>
      </c>
      <c r="AO22" s="188">
        <v>526</v>
      </c>
      <c r="AP22" s="188">
        <v>514</v>
      </c>
      <c r="AQ22" s="188">
        <v>538</v>
      </c>
      <c r="AR22" s="183">
        <v>601</v>
      </c>
      <c r="AS22" s="187">
        <v>509</v>
      </c>
      <c r="AT22" s="183">
        <v>552</v>
      </c>
      <c r="AU22" s="183">
        <v>495</v>
      </c>
      <c r="AV22" s="183">
        <v>518</v>
      </c>
      <c r="AW22" s="182">
        <v>475</v>
      </c>
      <c r="AX22" s="182">
        <v>456</v>
      </c>
      <c r="AY22" s="182">
        <v>444</v>
      </c>
      <c r="AZ22" s="186">
        <v>435</v>
      </c>
      <c r="BA22" s="185">
        <v>467</v>
      </c>
      <c r="BB22" s="184">
        <v>433</v>
      </c>
      <c r="BC22" s="183">
        <v>423</v>
      </c>
      <c r="BD22" s="182">
        <v>414</v>
      </c>
      <c r="BE22" s="182">
        <v>410</v>
      </c>
      <c r="BF22" s="182">
        <v>423</v>
      </c>
      <c r="BG22" s="182">
        <v>407</v>
      </c>
      <c r="BH22" s="182">
        <v>538</v>
      </c>
      <c r="BI22" s="182">
        <v>424</v>
      </c>
      <c r="BJ22" s="181">
        <v>402</v>
      </c>
      <c r="BK22" s="180">
        <v>448</v>
      </c>
    </row>
    <row r="23" spans="1:64" ht="27" customHeight="1" x14ac:dyDescent="0.15">
      <c r="A23" s="764" t="s">
        <v>173</v>
      </c>
      <c r="B23" s="170" t="s">
        <v>172</v>
      </c>
      <c r="C23" s="189"/>
      <c r="D23" s="179">
        <v>0</v>
      </c>
      <c r="E23" s="179">
        <v>0</v>
      </c>
      <c r="F23" s="179">
        <v>0</v>
      </c>
      <c r="G23" s="179"/>
      <c r="H23" s="179">
        <v>0</v>
      </c>
      <c r="I23" s="179">
        <v>0</v>
      </c>
      <c r="J23" s="179">
        <v>0</v>
      </c>
      <c r="K23" s="179">
        <v>0</v>
      </c>
      <c r="L23" s="179">
        <v>0</v>
      </c>
      <c r="M23" s="179">
        <v>0</v>
      </c>
      <c r="N23" s="179">
        <v>0</v>
      </c>
      <c r="O23" s="179"/>
      <c r="P23" s="179"/>
      <c r="Q23" s="179">
        <v>1</v>
      </c>
      <c r="R23" s="179">
        <v>1</v>
      </c>
      <c r="S23" s="179">
        <v>1</v>
      </c>
      <c r="T23" s="179">
        <v>1</v>
      </c>
      <c r="U23" s="179">
        <v>1</v>
      </c>
      <c r="V23" s="179">
        <v>1</v>
      </c>
      <c r="W23" s="179">
        <v>1</v>
      </c>
      <c r="X23" s="179">
        <v>1</v>
      </c>
      <c r="Y23" s="179">
        <v>1</v>
      </c>
      <c r="Z23" s="179">
        <v>1</v>
      </c>
      <c r="AA23" s="179">
        <v>1</v>
      </c>
      <c r="AB23" s="179">
        <v>1</v>
      </c>
      <c r="AC23" s="179">
        <v>1</v>
      </c>
      <c r="AD23" s="179">
        <v>1</v>
      </c>
      <c r="AE23" s="179">
        <v>1</v>
      </c>
      <c r="AF23" s="179">
        <v>1</v>
      </c>
      <c r="AG23" s="179">
        <v>1</v>
      </c>
      <c r="AH23" s="179">
        <v>1</v>
      </c>
      <c r="AI23" s="179">
        <v>1</v>
      </c>
      <c r="AJ23" s="179">
        <v>1</v>
      </c>
      <c r="AK23" s="188">
        <v>1</v>
      </c>
      <c r="AL23" s="188">
        <v>1</v>
      </c>
      <c r="AM23" s="188">
        <v>1</v>
      </c>
      <c r="AN23" s="188">
        <v>1</v>
      </c>
      <c r="AO23" s="188">
        <v>1</v>
      </c>
      <c r="AP23" s="188">
        <v>1</v>
      </c>
      <c r="AQ23" s="188">
        <v>1</v>
      </c>
      <c r="AR23" s="183">
        <v>1</v>
      </c>
      <c r="AS23" s="187">
        <v>1</v>
      </c>
      <c r="AT23" s="183">
        <v>1</v>
      </c>
      <c r="AU23" s="183">
        <v>1</v>
      </c>
      <c r="AV23" s="183">
        <v>1</v>
      </c>
      <c r="AW23" s="182">
        <v>1</v>
      </c>
      <c r="AX23" s="182">
        <v>1</v>
      </c>
      <c r="AY23" s="182">
        <v>1</v>
      </c>
      <c r="AZ23" s="186">
        <v>1</v>
      </c>
      <c r="BA23" s="185">
        <v>1</v>
      </c>
      <c r="BB23" s="184">
        <v>1</v>
      </c>
      <c r="BC23" s="183">
        <v>1</v>
      </c>
      <c r="BD23" s="182">
        <v>1</v>
      </c>
      <c r="BE23" s="182">
        <v>1</v>
      </c>
      <c r="BF23" s="182">
        <v>1</v>
      </c>
      <c r="BG23" s="182">
        <v>1</v>
      </c>
      <c r="BH23" s="182">
        <v>1</v>
      </c>
      <c r="BI23" s="182">
        <v>1</v>
      </c>
      <c r="BJ23" s="181">
        <v>1</v>
      </c>
      <c r="BK23" s="180">
        <v>1</v>
      </c>
    </row>
    <row r="24" spans="1:64" ht="27" customHeight="1" x14ac:dyDescent="0.15">
      <c r="A24" s="765"/>
      <c r="B24" s="170" t="s">
        <v>171</v>
      </c>
      <c r="C24" s="189"/>
      <c r="D24" s="179">
        <v>13</v>
      </c>
      <c r="E24" s="179">
        <v>13</v>
      </c>
      <c r="F24" s="179">
        <v>13</v>
      </c>
      <c r="G24" s="179"/>
      <c r="H24" s="179">
        <v>14</v>
      </c>
      <c r="I24" s="179">
        <v>14</v>
      </c>
      <c r="J24" s="179">
        <v>17</v>
      </c>
      <c r="K24" s="179">
        <v>21</v>
      </c>
      <c r="L24" s="179">
        <v>25</v>
      </c>
      <c r="M24" s="179">
        <v>27</v>
      </c>
      <c r="N24" s="179">
        <v>27</v>
      </c>
      <c r="O24" s="179"/>
      <c r="P24" s="179"/>
      <c r="Q24" s="179">
        <v>30</v>
      </c>
      <c r="R24" s="179">
        <v>32</v>
      </c>
      <c r="S24" s="179">
        <v>32</v>
      </c>
      <c r="T24" s="179">
        <v>32</v>
      </c>
      <c r="U24" s="179">
        <v>32</v>
      </c>
      <c r="V24" s="179">
        <v>32</v>
      </c>
      <c r="W24" s="179">
        <v>32</v>
      </c>
      <c r="X24" s="179">
        <v>32</v>
      </c>
      <c r="Y24" s="179">
        <v>32</v>
      </c>
      <c r="Z24" s="179">
        <v>32</v>
      </c>
      <c r="AA24" s="179">
        <v>32</v>
      </c>
      <c r="AB24" s="179">
        <v>32</v>
      </c>
      <c r="AC24" s="179">
        <v>32</v>
      </c>
      <c r="AD24" s="179">
        <v>32</v>
      </c>
      <c r="AE24" s="179">
        <v>32</v>
      </c>
      <c r="AF24" s="179">
        <v>32</v>
      </c>
      <c r="AG24" s="179">
        <v>32</v>
      </c>
      <c r="AH24" s="179">
        <v>32</v>
      </c>
      <c r="AI24" s="179">
        <v>33</v>
      </c>
      <c r="AJ24" s="179">
        <v>33</v>
      </c>
      <c r="AK24" s="188">
        <v>33</v>
      </c>
      <c r="AL24" s="188">
        <v>33</v>
      </c>
      <c r="AM24" s="188">
        <v>33</v>
      </c>
      <c r="AN24" s="188">
        <v>33</v>
      </c>
      <c r="AO24" s="188">
        <v>33</v>
      </c>
      <c r="AP24" s="188">
        <v>33</v>
      </c>
      <c r="AQ24" s="188">
        <v>33</v>
      </c>
      <c r="AR24" s="183">
        <v>33</v>
      </c>
      <c r="AS24" s="187">
        <v>33</v>
      </c>
      <c r="AT24" s="183">
        <v>31</v>
      </c>
      <c r="AU24" s="183">
        <v>23</v>
      </c>
      <c r="AV24" s="183">
        <v>21</v>
      </c>
      <c r="AW24" s="182">
        <v>21</v>
      </c>
      <c r="AX24" s="182">
        <v>21</v>
      </c>
      <c r="AY24" s="182">
        <v>21</v>
      </c>
      <c r="AZ24" s="186">
        <v>19</v>
      </c>
      <c r="BA24" s="185">
        <v>19</v>
      </c>
      <c r="BB24" s="184">
        <v>19</v>
      </c>
      <c r="BC24" s="183">
        <v>19</v>
      </c>
      <c r="BD24" s="182">
        <v>19</v>
      </c>
      <c r="BE24" s="182">
        <v>19</v>
      </c>
      <c r="BF24" s="182">
        <v>19</v>
      </c>
      <c r="BG24" s="182">
        <v>19</v>
      </c>
      <c r="BH24" s="182">
        <v>18</v>
      </c>
      <c r="BI24" s="182">
        <v>18</v>
      </c>
      <c r="BJ24" s="181">
        <v>18</v>
      </c>
      <c r="BK24" s="180">
        <v>18</v>
      </c>
    </row>
    <row r="25" spans="1:64" ht="27" customHeight="1" x14ac:dyDescent="0.15">
      <c r="A25" s="765"/>
      <c r="B25" s="767" t="s">
        <v>76</v>
      </c>
      <c r="C25" s="170" t="s">
        <v>170</v>
      </c>
      <c r="D25" s="179">
        <v>88</v>
      </c>
      <c r="E25" s="179">
        <v>85</v>
      </c>
      <c r="F25" s="179">
        <v>82</v>
      </c>
      <c r="G25" s="179"/>
      <c r="H25" s="179">
        <v>104</v>
      </c>
      <c r="I25" s="179">
        <v>116</v>
      </c>
      <c r="J25" s="179">
        <v>115</v>
      </c>
      <c r="K25" s="179">
        <v>110</v>
      </c>
      <c r="L25" s="179">
        <v>123</v>
      </c>
      <c r="M25" s="179">
        <v>132</v>
      </c>
      <c r="N25" s="179">
        <v>138</v>
      </c>
      <c r="O25" s="179"/>
      <c r="P25" s="179"/>
      <c r="Q25" s="179">
        <v>138</v>
      </c>
      <c r="R25" s="179">
        <v>130</v>
      </c>
      <c r="S25" s="179">
        <v>130</v>
      </c>
      <c r="T25" s="179">
        <v>128</v>
      </c>
      <c r="U25" s="179">
        <v>134</v>
      </c>
      <c r="V25" s="179">
        <v>137</v>
      </c>
      <c r="W25" s="179">
        <v>139</v>
      </c>
      <c r="X25" s="179">
        <v>137</v>
      </c>
      <c r="Y25" s="179">
        <v>133</v>
      </c>
      <c r="Z25" s="179">
        <v>134</v>
      </c>
      <c r="AA25" s="179">
        <v>132</v>
      </c>
      <c r="AB25" s="179">
        <v>128</v>
      </c>
      <c r="AC25" s="179">
        <v>128</v>
      </c>
      <c r="AD25" s="179">
        <v>125</v>
      </c>
      <c r="AE25" s="179">
        <v>123</v>
      </c>
      <c r="AF25" s="179">
        <v>120</v>
      </c>
      <c r="AG25" s="179">
        <v>123</v>
      </c>
      <c r="AH25" s="179">
        <v>125</v>
      </c>
      <c r="AI25" s="179">
        <v>118</v>
      </c>
      <c r="AJ25" s="179">
        <v>114</v>
      </c>
      <c r="AK25" s="188">
        <v>111</v>
      </c>
      <c r="AL25" s="188">
        <v>111</v>
      </c>
      <c r="AM25" s="188">
        <v>105</v>
      </c>
      <c r="AN25" s="188">
        <v>103</v>
      </c>
      <c r="AO25" s="188">
        <v>98</v>
      </c>
      <c r="AP25" s="188">
        <v>100</v>
      </c>
      <c r="AQ25" s="188">
        <v>96</v>
      </c>
      <c r="AR25" s="183">
        <v>95</v>
      </c>
      <c r="AS25" s="187">
        <v>87</v>
      </c>
      <c r="AT25" s="183">
        <v>86</v>
      </c>
      <c r="AU25" s="183">
        <v>87</v>
      </c>
      <c r="AV25" s="183">
        <v>76</v>
      </c>
      <c r="AW25" s="182">
        <v>74</v>
      </c>
      <c r="AX25" s="182">
        <v>69</v>
      </c>
      <c r="AY25" s="182">
        <v>66</v>
      </c>
      <c r="AZ25" s="186">
        <v>65</v>
      </c>
      <c r="BA25" s="185">
        <v>66</v>
      </c>
      <c r="BB25" s="184">
        <v>64</v>
      </c>
      <c r="BC25" s="183">
        <v>62</v>
      </c>
      <c r="BD25" s="182">
        <v>60</v>
      </c>
      <c r="BE25" s="182">
        <v>60</v>
      </c>
      <c r="BF25" s="182">
        <v>59</v>
      </c>
      <c r="BG25" s="182">
        <v>56</v>
      </c>
      <c r="BH25" s="182">
        <v>48</v>
      </c>
      <c r="BI25" s="182">
        <v>37</v>
      </c>
      <c r="BJ25" s="181">
        <v>33</v>
      </c>
      <c r="BK25" s="180">
        <v>33</v>
      </c>
    </row>
    <row r="26" spans="1:64" ht="27" customHeight="1" x14ac:dyDescent="0.15">
      <c r="A26" s="765"/>
      <c r="B26" s="768"/>
      <c r="C26" s="170" t="s">
        <v>168</v>
      </c>
      <c r="D26" s="179"/>
      <c r="E26" s="179">
        <v>198</v>
      </c>
      <c r="F26" s="179">
        <v>189</v>
      </c>
      <c r="G26" s="179"/>
      <c r="H26" s="179">
        <v>214</v>
      </c>
      <c r="I26" s="179">
        <v>218</v>
      </c>
      <c r="J26" s="179">
        <v>170</v>
      </c>
      <c r="K26" s="179">
        <v>164</v>
      </c>
      <c r="L26" s="179">
        <v>151</v>
      </c>
      <c r="M26" s="179">
        <v>142</v>
      </c>
      <c r="N26" s="179">
        <v>131</v>
      </c>
      <c r="O26" s="179"/>
      <c r="P26" s="179"/>
      <c r="Q26" s="179">
        <v>125</v>
      </c>
      <c r="R26" s="179">
        <v>127</v>
      </c>
      <c r="S26" s="179">
        <v>121</v>
      </c>
      <c r="T26" s="179">
        <v>124</v>
      </c>
      <c r="U26" s="179">
        <v>123</v>
      </c>
      <c r="V26" s="179">
        <v>115</v>
      </c>
      <c r="W26" s="179">
        <v>114</v>
      </c>
      <c r="X26" s="179">
        <v>107</v>
      </c>
      <c r="Y26" s="179">
        <v>106</v>
      </c>
      <c r="Z26" s="179">
        <v>105</v>
      </c>
      <c r="AA26" s="179">
        <v>105</v>
      </c>
      <c r="AB26" s="179">
        <v>101</v>
      </c>
      <c r="AC26" s="179">
        <v>102</v>
      </c>
      <c r="AD26" s="179">
        <v>102</v>
      </c>
      <c r="AE26" s="179">
        <v>101</v>
      </c>
      <c r="AF26" s="179">
        <v>101</v>
      </c>
      <c r="AG26" s="179">
        <v>97</v>
      </c>
      <c r="AH26" s="179">
        <v>97</v>
      </c>
      <c r="AI26" s="179">
        <v>97</v>
      </c>
      <c r="AJ26" s="179">
        <v>93</v>
      </c>
      <c r="AK26" s="188">
        <v>86</v>
      </c>
      <c r="AL26" s="188">
        <v>80</v>
      </c>
      <c r="AM26" s="188">
        <v>77</v>
      </c>
      <c r="AN26" s="188">
        <v>75</v>
      </c>
      <c r="AO26" s="188">
        <v>71</v>
      </c>
      <c r="AP26" s="188">
        <v>71</v>
      </c>
      <c r="AQ26" s="188">
        <v>68</v>
      </c>
      <c r="AR26" s="183">
        <v>66</v>
      </c>
      <c r="AS26" s="187">
        <v>67</v>
      </c>
      <c r="AT26" s="183">
        <v>66</v>
      </c>
      <c r="AU26" s="183">
        <v>65</v>
      </c>
      <c r="AV26" s="183">
        <v>76</v>
      </c>
      <c r="AW26" s="182">
        <v>71</v>
      </c>
      <c r="AX26" s="182">
        <v>69</v>
      </c>
      <c r="AY26" s="182">
        <v>69</v>
      </c>
      <c r="AZ26" s="186">
        <v>70</v>
      </c>
      <c r="BA26" s="185">
        <v>69</v>
      </c>
      <c r="BB26" s="184">
        <v>69</v>
      </c>
      <c r="BC26" s="183">
        <v>69</v>
      </c>
      <c r="BD26" s="182">
        <v>68</v>
      </c>
      <c r="BE26" s="182">
        <v>64</v>
      </c>
      <c r="BF26" s="182">
        <v>64</v>
      </c>
      <c r="BG26" s="182">
        <v>64</v>
      </c>
      <c r="BH26" s="182">
        <v>64</v>
      </c>
      <c r="BI26" s="182">
        <v>61</v>
      </c>
      <c r="BJ26" s="181">
        <v>58</v>
      </c>
      <c r="BK26" s="180">
        <v>58</v>
      </c>
    </row>
    <row r="27" spans="1:64" ht="27" customHeight="1" x14ac:dyDescent="0.15">
      <c r="A27" s="765"/>
      <c r="B27" s="767" t="s">
        <v>75</v>
      </c>
      <c r="C27" s="170" t="s">
        <v>169</v>
      </c>
      <c r="D27" s="179">
        <v>28</v>
      </c>
      <c r="E27" s="179">
        <v>27</v>
      </c>
      <c r="F27" s="179">
        <v>27</v>
      </c>
      <c r="G27" s="179"/>
      <c r="H27" s="179">
        <v>24</v>
      </c>
      <c r="I27" s="179">
        <v>25</v>
      </c>
      <c r="J27" s="179">
        <v>21</v>
      </c>
      <c r="K27" s="179">
        <v>21</v>
      </c>
      <c r="L27" s="179">
        <v>20</v>
      </c>
      <c r="M27" s="179">
        <v>20</v>
      </c>
      <c r="N27" s="179">
        <v>20</v>
      </c>
      <c r="O27" s="179"/>
      <c r="P27" s="179"/>
      <c r="Q27" s="179">
        <v>16</v>
      </c>
      <c r="R27" s="179">
        <v>16</v>
      </c>
      <c r="S27" s="179">
        <v>14</v>
      </c>
      <c r="T27" s="179">
        <v>14</v>
      </c>
      <c r="U27" s="179">
        <v>12</v>
      </c>
      <c r="V27" s="179">
        <v>11</v>
      </c>
      <c r="W27" s="179">
        <v>10</v>
      </c>
      <c r="X27" s="179">
        <v>10</v>
      </c>
      <c r="Y27" s="179">
        <v>9</v>
      </c>
      <c r="Z27" s="179">
        <v>7</v>
      </c>
      <c r="AA27" s="179">
        <v>7</v>
      </c>
      <c r="AB27" s="179">
        <v>7</v>
      </c>
      <c r="AC27" s="179">
        <v>7</v>
      </c>
      <c r="AD27" s="179">
        <v>7</v>
      </c>
      <c r="AE27" s="179">
        <v>7</v>
      </c>
      <c r="AF27" s="179">
        <v>7</v>
      </c>
      <c r="AG27" s="179">
        <v>6</v>
      </c>
      <c r="AH27" s="179">
        <v>7</v>
      </c>
      <c r="AI27" s="179">
        <v>7</v>
      </c>
      <c r="AJ27" s="179">
        <v>7</v>
      </c>
      <c r="AK27" s="188">
        <v>6</v>
      </c>
      <c r="AL27" s="188">
        <v>6</v>
      </c>
      <c r="AM27" s="188">
        <v>6</v>
      </c>
      <c r="AN27" s="188">
        <v>6</v>
      </c>
      <c r="AO27" s="188">
        <v>6</v>
      </c>
      <c r="AP27" s="188">
        <v>5</v>
      </c>
      <c r="AQ27" s="188">
        <v>5</v>
      </c>
      <c r="AR27" s="183">
        <v>4</v>
      </c>
      <c r="AS27" s="187">
        <v>29</v>
      </c>
      <c r="AT27" s="183">
        <v>54</v>
      </c>
      <c r="AU27" s="183">
        <v>59</v>
      </c>
      <c r="AV27" s="183">
        <v>61</v>
      </c>
      <c r="AW27" s="182">
        <v>64</v>
      </c>
      <c r="AX27" s="182">
        <v>62</v>
      </c>
      <c r="AY27" s="182">
        <v>63</v>
      </c>
      <c r="AZ27" s="186">
        <v>61</v>
      </c>
      <c r="BA27" s="185">
        <v>59</v>
      </c>
      <c r="BB27" s="184">
        <v>60</v>
      </c>
      <c r="BC27" s="183">
        <v>60</v>
      </c>
      <c r="BD27" s="182">
        <v>60</v>
      </c>
      <c r="BE27" s="182">
        <v>50</v>
      </c>
      <c r="BF27" s="182">
        <v>55</v>
      </c>
      <c r="BG27" s="182">
        <v>50</v>
      </c>
      <c r="BH27" s="182">
        <v>52</v>
      </c>
      <c r="BI27" s="182">
        <v>49</v>
      </c>
      <c r="BJ27" s="181">
        <v>45</v>
      </c>
      <c r="BK27" s="180">
        <v>47</v>
      </c>
    </row>
    <row r="28" spans="1:64" ht="27" customHeight="1" x14ac:dyDescent="0.15">
      <c r="A28" s="765"/>
      <c r="B28" s="768"/>
      <c r="C28" s="170" t="s">
        <v>168</v>
      </c>
      <c r="D28" s="179"/>
      <c r="E28" s="179"/>
      <c r="F28" s="179"/>
      <c r="G28" s="179"/>
      <c r="H28" s="179"/>
      <c r="I28" s="179"/>
      <c r="J28" s="179"/>
      <c r="K28" s="179"/>
      <c r="L28" s="179"/>
      <c r="M28" s="179"/>
      <c r="N28" s="179"/>
      <c r="O28" s="179"/>
      <c r="P28" s="179"/>
      <c r="Q28" s="179"/>
      <c r="R28" s="179"/>
      <c r="S28" s="179"/>
      <c r="T28" s="179"/>
      <c r="U28" s="179">
        <v>2</v>
      </c>
      <c r="V28" s="179">
        <v>2</v>
      </c>
      <c r="W28" s="179">
        <v>3</v>
      </c>
      <c r="X28" s="179">
        <v>3</v>
      </c>
      <c r="Y28" s="179">
        <v>3</v>
      </c>
      <c r="Z28" s="179">
        <v>5</v>
      </c>
      <c r="AA28" s="179">
        <v>5</v>
      </c>
      <c r="AB28" s="179">
        <v>5</v>
      </c>
      <c r="AC28" s="179">
        <v>5</v>
      </c>
      <c r="AD28" s="179">
        <v>5</v>
      </c>
      <c r="AE28" s="179">
        <v>5</v>
      </c>
      <c r="AF28" s="179">
        <v>5</v>
      </c>
      <c r="AG28" s="179">
        <v>5</v>
      </c>
      <c r="AH28" s="179">
        <v>5</v>
      </c>
      <c r="AI28" s="179">
        <v>5</v>
      </c>
      <c r="AJ28" s="179">
        <v>5</v>
      </c>
      <c r="AK28" s="188">
        <v>5</v>
      </c>
      <c r="AL28" s="188">
        <v>5</v>
      </c>
      <c r="AM28" s="188">
        <v>5</v>
      </c>
      <c r="AN28" s="188">
        <v>5</v>
      </c>
      <c r="AO28" s="188">
        <v>5</v>
      </c>
      <c r="AP28" s="188">
        <v>4</v>
      </c>
      <c r="AQ28" s="188">
        <v>4</v>
      </c>
      <c r="AR28" s="183">
        <v>4</v>
      </c>
      <c r="AS28" s="187">
        <v>7</v>
      </c>
      <c r="AT28" s="183">
        <v>9</v>
      </c>
      <c r="AU28" s="183">
        <v>8</v>
      </c>
      <c r="AV28" s="183">
        <v>11</v>
      </c>
      <c r="AW28" s="182">
        <v>15</v>
      </c>
      <c r="AX28" s="182">
        <v>17</v>
      </c>
      <c r="AY28" s="182">
        <v>19</v>
      </c>
      <c r="AZ28" s="186">
        <v>23</v>
      </c>
      <c r="BA28" s="185">
        <v>25</v>
      </c>
      <c r="BB28" s="184">
        <v>26</v>
      </c>
      <c r="BC28" s="183">
        <v>29</v>
      </c>
      <c r="BD28" s="182">
        <v>29</v>
      </c>
      <c r="BE28" s="182">
        <v>39</v>
      </c>
      <c r="BF28" s="182">
        <v>38</v>
      </c>
      <c r="BG28" s="182">
        <v>48</v>
      </c>
      <c r="BH28" s="182">
        <v>47</v>
      </c>
      <c r="BI28" s="182">
        <v>48</v>
      </c>
      <c r="BJ28" s="181">
        <v>52</v>
      </c>
      <c r="BK28" s="180">
        <v>51</v>
      </c>
    </row>
    <row r="29" spans="1:64" ht="27" customHeight="1" x14ac:dyDescent="0.15">
      <c r="A29" s="766"/>
      <c r="B29" s="170" t="s">
        <v>167</v>
      </c>
      <c r="C29" s="169"/>
      <c r="D29" s="179">
        <v>129</v>
      </c>
      <c r="E29" s="179">
        <v>323</v>
      </c>
      <c r="F29" s="179">
        <v>311</v>
      </c>
      <c r="G29" s="179"/>
      <c r="H29" s="179">
        <v>356</v>
      </c>
      <c r="I29" s="179">
        <v>373</v>
      </c>
      <c r="J29" s="179">
        <v>323</v>
      </c>
      <c r="K29" s="179">
        <v>316</v>
      </c>
      <c r="L29" s="179">
        <v>319</v>
      </c>
      <c r="M29" s="179">
        <v>321</v>
      </c>
      <c r="N29" s="179">
        <v>316</v>
      </c>
      <c r="O29" s="179"/>
      <c r="P29" s="179"/>
      <c r="Q29" s="179">
        <v>310</v>
      </c>
      <c r="R29" s="179">
        <v>306</v>
      </c>
      <c r="S29" s="179">
        <v>298</v>
      </c>
      <c r="T29" s="179">
        <v>299</v>
      </c>
      <c r="U29" s="179">
        <v>304</v>
      </c>
      <c r="V29" s="179">
        <v>298</v>
      </c>
      <c r="W29" s="179">
        <v>299</v>
      </c>
      <c r="X29" s="179">
        <v>290</v>
      </c>
      <c r="Y29" s="179">
        <v>284</v>
      </c>
      <c r="Z29" s="179">
        <v>284</v>
      </c>
      <c r="AA29" s="179">
        <v>282</v>
      </c>
      <c r="AB29" s="179">
        <v>274</v>
      </c>
      <c r="AC29" s="179">
        <v>275</v>
      </c>
      <c r="AD29" s="179">
        <v>272</v>
      </c>
      <c r="AE29" s="179">
        <v>269</v>
      </c>
      <c r="AF29" s="179">
        <v>266</v>
      </c>
      <c r="AG29" s="179">
        <v>264</v>
      </c>
      <c r="AH29" s="179">
        <v>267</v>
      </c>
      <c r="AI29" s="179">
        <v>261</v>
      </c>
      <c r="AJ29" s="179">
        <v>253</v>
      </c>
      <c r="AK29" s="188">
        <v>242</v>
      </c>
      <c r="AL29" s="188">
        <v>236</v>
      </c>
      <c r="AM29" s="188">
        <v>227</v>
      </c>
      <c r="AN29" s="188">
        <v>223</v>
      </c>
      <c r="AO29" s="188">
        <v>214</v>
      </c>
      <c r="AP29" s="188">
        <v>214</v>
      </c>
      <c r="AQ29" s="188">
        <v>207</v>
      </c>
      <c r="AR29" s="183">
        <v>203</v>
      </c>
      <c r="AS29" s="187">
        <v>224</v>
      </c>
      <c r="AT29" s="183">
        <f t="shared" ref="AT29:BA29" si="4">SUM(AT23:AT28)</f>
        <v>247</v>
      </c>
      <c r="AU29" s="183">
        <f t="shared" si="4"/>
        <v>243</v>
      </c>
      <c r="AV29" s="183">
        <f t="shared" si="4"/>
        <v>246</v>
      </c>
      <c r="AW29" s="182">
        <f t="shared" si="4"/>
        <v>246</v>
      </c>
      <c r="AX29" s="182">
        <f t="shared" si="4"/>
        <v>239</v>
      </c>
      <c r="AY29" s="182">
        <f t="shared" si="4"/>
        <v>239</v>
      </c>
      <c r="AZ29" s="186">
        <f t="shared" si="4"/>
        <v>239</v>
      </c>
      <c r="BA29" s="185">
        <f t="shared" si="4"/>
        <v>239</v>
      </c>
      <c r="BB29" s="184">
        <v>239</v>
      </c>
      <c r="BC29" s="183">
        <v>240</v>
      </c>
      <c r="BD29" s="182">
        <v>237</v>
      </c>
      <c r="BE29" s="182">
        <v>233</v>
      </c>
      <c r="BF29" s="182">
        <v>236</v>
      </c>
      <c r="BG29" s="182">
        <v>238</v>
      </c>
      <c r="BH29" s="182">
        <v>230</v>
      </c>
      <c r="BI29" s="182">
        <v>214</v>
      </c>
      <c r="BJ29" s="181">
        <v>207</v>
      </c>
      <c r="BK29" s="180">
        <v>208</v>
      </c>
    </row>
    <row r="30" spans="1:64" ht="27" customHeight="1" x14ac:dyDescent="0.15">
      <c r="A30" s="769" t="s">
        <v>166</v>
      </c>
      <c r="B30" s="770"/>
      <c r="C30" s="170" t="s">
        <v>165</v>
      </c>
      <c r="D30" s="179"/>
      <c r="E30" s="179"/>
      <c r="F30" s="179"/>
      <c r="G30" s="179"/>
      <c r="H30" s="179">
        <v>379</v>
      </c>
      <c r="I30" s="179">
        <v>359</v>
      </c>
      <c r="J30" s="179">
        <v>419</v>
      </c>
      <c r="K30" s="179">
        <v>427</v>
      </c>
      <c r="L30" s="179">
        <v>359</v>
      </c>
      <c r="M30" s="179">
        <v>354</v>
      </c>
      <c r="N30" s="179">
        <v>368</v>
      </c>
      <c r="O30" s="179"/>
      <c r="P30" s="179"/>
      <c r="Q30" s="179">
        <v>405</v>
      </c>
      <c r="R30" s="179">
        <v>405</v>
      </c>
      <c r="S30" s="179">
        <v>406</v>
      </c>
      <c r="T30" s="179">
        <v>403</v>
      </c>
      <c r="U30" s="179">
        <v>384</v>
      </c>
      <c r="V30" s="179">
        <v>240</v>
      </c>
      <c r="W30" s="179">
        <v>253</v>
      </c>
      <c r="X30" s="179">
        <v>258</v>
      </c>
      <c r="Y30" s="179">
        <v>258</v>
      </c>
      <c r="Z30" s="179">
        <v>234</v>
      </c>
      <c r="AA30" s="179">
        <v>224</v>
      </c>
      <c r="AB30" s="179">
        <v>226</v>
      </c>
      <c r="AC30" s="179">
        <v>236</v>
      </c>
      <c r="AD30" s="179">
        <v>241</v>
      </c>
      <c r="AE30" s="179">
        <v>225</v>
      </c>
      <c r="AF30" s="179">
        <v>223</v>
      </c>
      <c r="AG30" s="179">
        <v>218</v>
      </c>
      <c r="AH30" s="179">
        <v>208</v>
      </c>
      <c r="AI30" s="179">
        <v>194</v>
      </c>
      <c r="AJ30" s="179">
        <v>159</v>
      </c>
      <c r="AK30" s="188">
        <v>142</v>
      </c>
      <c r="AL30" s="188">
        <v>141</v>
      </c>
      <c r="AM30" s="188">
        <v>137</v>
      </c>
      <c r="AN30" s="188">
        <v>137</v>
      </c>
      <c r="AO30" s="188">
        <v>139</v>
      </c>
      <c r="AP30" s="188">
        <v>133</v>
      </c>
      <c r="AQ30" s="188">
        <v>135</v>
      </c>
      <c r="AR30" s="183">
        <v>145</v>
      </c>
      <c r="AS30" s="187">
        <v>127</v>
      </c>
      <c r="AT30" s="183">
        <v>124</v>
      </c>
      <c r="AU30" s="183">
        <v>123</v>
      </c>
      <c r="AV30" s="183">
        <v>117</v>
      </c>
      <c r="AW30" s="182">
        <v>103</v>
      </c>
      <c r="AX30" s="182">
        <v>103</v>
      </c>
      <c r="AY30" s="182">
        <v>99</v>
      </c>
      <c r="AZ30" s="186">
        <v>97</v>
      </c>
      <c r="BA30" s="185">
        <v>97</v>
      </c>
      <c r="BB30" s="184">
        <v>96</v>
      </c>
      <c r="BC30" s="183">
        <v>101</v>
      </c>
      <c r="BD30" s="182">
        <v>98</v>
      </c>
      <c r="BE30" s="182">
        <v>91</v>
      </c>
      <c r="BF30" s="182">
        <v>91</v>
      </c>
      <c r="BG30" s="182">
        <v>88</v>
      </c>
      <c r="BH30" s="182">
        <v>85</v>
      </c>
      <c r="BI30" s="182">
        <v>90</v>
      </c>
      <c r="BJ30" s="181">
        <v>90</v>
      </c>
      <c r="BK30" s="180">
        <v>86</v>
      </c>
    </row>
    <row r="31" spans="1:64" ht="27" customHeight="1" x14ac:dyDescent="0.15">
      <c r="A31" s="771"/>
      <c r="B31" s="772"/>
      <c r="C31" s="170" t="s">
        <v>164</v>
      </c>
      <c r="D31" s="179"/>
      <c r="E31" s="179"/>
      <c r="F31" s="179"/>
      <c r="G31" s="179"/>
      <c r="H31" s="179">
        <v>27874</v>
      </c>
      <c r="I31" s="179">
        <v>26886</v>
      </c>
      <c r="J31" s="179">
        <v>30835</v>
      </c>
      <c r="K31" s="179">
        <v>31069</v>
      </c>
      <c r="L31" s="179">
        <v>26998</v>
      </c>
      <c r="M31" s="179">
        <v>25874</v>
      </c>
      <c r="N31" s="179">
        <v>26971</v>
      </c>
      <c r="O31" s="179"/>
      <c r="P31" s="179"/>
      <c r="Q31" s="179">
        <v>29007</v>
      </c>
      <c r="R31" s="179">
        <v>28424</v>
      </c>
      <c r="S31" s="179">
        <v>28248</v>
      </c>
      <c r="T31" s="179">
        <v>29707</v>
      </c>
      <c r="U31" s="179">
        <v>28616</v>
      </c>
      <c r="V31" s="179">
        <v>18308</v>
      </c>
      <c r="W31" s="179">
        <v>19241</v>
      </c>
      <c r="X31" s="179">
        <v>19087</v>
      </c>
      <c r="Y31" s="179">
        <v>19662</v>
      </c>
      <c r="Z31" s="179">
        <v>17356</v>
      </c>
      <c r="AA31" s="179">
        <v>16931</v>
      </c>
      <c r="AB31" s="179">
        <v>16796</v>
      </c>
      <c r="AC31" s="179">
        <v>19023</v>
      </c>
      <c r="AD31" s="179">
        <v>19369</v>
      </c>
      <c r="AE31" s="179">
        <v>18359</v>
      </c>
      <c r="AF31" s="179">
        <v>18248</v>
      </c>
      <c r="AG31" s="179">
        <v>17324</v>
      </c>
      <c r="AH31" s="179">
        <v>16295</v>
      </c>
      <c r="AI31" s="179">
        <v>14699</v>
      </c>
      <c r="AJ31" s="179">
        <v>11313</v>
      </c>
      <c r="AK31" s="188">
        <v>10303</v>
      </c>
      <c r="AL31" s="188">
        <v>10562</v>
      </c>
      <c r="AM31" s="188">
        <v>10129</v>
      </c>
      <c r="AN31" s="188">
        <v>10022</v>
      </c>
      <c r="AO31" s="188">
        <v>9865</v>
      </c>
      <c r="AP31" s="188">
        <v>9634</v>
      </c>
      <c r="AQ31" s="188">
        <v>9618</v>
      </c>
      <c r="AR31" s="183">
        <v>10373</v>
      </c>
      <c r="AS31" s="187">
        <v>8953</v>
      </c>
      <c r="AT31" s="183">
        <v>8682</v>
      </c>
      <c r="AU31" s="183">
        <v>8205</v>
      </c>
      <c r="AV31" s="183">
        <v>7560</v>
      </c>
      <c r="AW31" s="182">
        <v>6306</v>
      </c>
      <c r="AX31" s="182">
        <v>6266</v>
      </c>
      <c r="AY31" s="182">
        <v>5842</v>
      </c>
      <c r="AZ31" s="186">
        <v>5868</v>
      </c>
      <c r="BA31" s="185">
        <v>5057</v>
      </c>
      <c r="BB31" s="184">
        <v>5424</v>
      </c>
      <c r="BC31" s="183">
        <v>5266</v>
      </c>
      <c r="BD31" s="182">
        <v>5427</v>
      </c>
      <c r="BE31" s="182">
        <v>4734</v>
      </c>
      <c r="BF31" s="182">
        <v>4596</v>
      </c>
      <c r="BG31" s="182">
        <v>4461</v>
      </c>
      <c r="BH31" s="182">
        <v>4357</v>
      </c>
      <c r="BI31" s="182">
        <v>4428</v>
      </c>
      <c r="BJ31" s="181">
        <v>4328</v>
      </c>
      <c r="BK31" s="180">
        <v>3906</v>
      </c>
    </row>
    <row r="32" spans="1:64" ht="27" customHeight="1" x14ac:dyDescent="0.15">
      <c r="A32" s="773" t="s">
        <v>163</v>
      </c>
      <c r="B32" s="170" t="s">
        <v>162</v>
      </c>
      <c r="C32" s="169"/>
      <c r="D32" s="179"/>
      <c r="E32" s="179"/>
      <c r="F32" s="179"/>
      <c r="G32" s="179"/>
      <c r="H32" s="179"/>
      <c r="I32" s="179">
        <v>1178573</v>
      </c>
      <c r="J32" s="179"/>
      <c r="K32" s="179"/>
      <c r="L32" s="179"/>
      <c r="M32" s="179"/>
      <c r="N32" s="179">
        <v>2422753</v>
      </c>
      <c r="O32" s="179"/>
      <c r="P32" s="179"/>
      <c r="Q32" s="179"/>
      <c r="R32" s="179"/>
      <c r="S32" s="179"/>
      <c r="T32" s="179"/>
      <c r="U32" s="179"/>
      <c r="V32" s="179"/>
      <c r="W32" s="179"/>
      <c r="X32" s="179">
        <v>4885878</v>
      </c>
      <c r="Y32" s="179"/>
      <c r="Z32" s="179"/>
      <c r="AA32" s="179"/>
      <c r="AB32" s="179"/>
      <c r="AC32" s="179">
        <v>5515421</v>
      </c>
      <c r="AD32" s="179">
        <v>5613013</v>
      </c>
      <c r="AE32" s="179">
        <v>5763963</v>
      </c>
      <c r="AF32" s="179">
        <v>5981413</v>
      </c>
      <c r="AG32" s="179">
        <v>6100727</v>
      </c>
      <c r="AH32" s="179">
        <v>6227166</v>
      </c>
      <c r="AI32" s="179">
        <v>6362666</v>
      </c>
      <c r="AJ32" s="179">
        <v>6542995</v>
      </c>
      <c r="AK32" s="188">
        <v>6693338</v>
      </c>
      <c r="AL32" s="188">
        <v>6832661</v>
      </c>
      <c r="AM32" s="188">
        <v>6981902</v>
      </c>
      <c r="AN32" s="188">
        <v>7124037</v>
      </c>
      <c r="AO32" s="188">
        <v>7295424</v>
      </c>
      <c r="AP32" s="188">
        <v>7416237</v>
      </c>
      <c r="AQ32" s="188">
        <v>7529374</v>
      </c>
      <c r="AR32" s="183">
        <v>7653772</v>
      </c>
      <c r="AS32" s="187">
        <v>7871486</v>
      </c>
      <c r="AT32" s="183">
        <v>7985855</v>
      </c>
      <c r="AU32" s="183">
        <v>8121060</v>
      </c>
      <c r="AV32" s="183">
        <v>8238612</v>
      </c>
      <c r="AW32" s="182">
        <v>8393934</v>
      </c>
      <c r="AX32" s="182">
        <v>8524927</v>
      </c>
      <c r="AY32" s="182">
        <v>8590142</v>
      </c>
      <c r="AZ32" s="186">
        <v>8861667.2199999988</v>
      </c>
      <c r="BA32" s="185">
        <v>8966983</v>
      </c>
      <c r="BB32" s="184">
        <v>9004753</v>
      </c>
      <c r="BC32" s="183">
        <v>9043402</v>
      </c>
      <c r="BD32" s="182">
        <v>9121230</v>
      </c>
      <c r="BE32" s="182">
        <v>9167080</v>
      </c>
      <c r="BF32" s="182">
        <v>9217829</v>
      </c>
      <c r="BG32" s="182">
        <v>9298760</v>
      </c>
      <c r="BH32" s="182">
        <v>9298760</v>
      </c>
      <c r="BI32" s="182">
        <v>9532971</v>
      </c>
      <c r="BJ32" s="181">
        <v>9623301</v>
      </c>
      <c r="BK32" s="180">
        <v>9655728</v>
      </c>
    </row>
    <row r="33" spans="1:63" ht="27" customHeight="1" x14ac:dyDescent="0.15">
      <c r="A33" s="774"/>
      <c r="B33" s="170" t="s">
        <v>161</v>
      </c>
      <c r="C33" s="169"/>
      <c r="D33" s="179"/>
      <c r="E33" s="179"/>
      <c r="F33" s="179"/>
      <c r="G33" s="179"/>
      <c r="H33" s="179"/>
      <c r="I33" s="179"/>
      <c r="J33" s="179"/>
      <c r="K33" s="179"/>
      <c r="L33" s="179"/>
      <c r="M33" s="179"/>
      <c r="N33" s="179"/>
      <c r="O33" s="179"/>
      <c r="P33" s="179"/>
      <c r="Q33" s="179"/>
      <c r="R33" s="179"/>
      <c r="S33" s="179"/>
      <c r="T33" s="179"/>
      <c r="U33" s="179"/>
      <c r="V33" s="179"/>
      <c r="W33" s="179"/>
      <c r="X33" s="178" t="s">
        <v>160</v>
      </c>
      <c r="Y33" s="178" t="s">
        <v>160</v>
      </c>
      <c r="Z33" s="178" t="s">
        <v>160</v>
      </c>
      <c r="AA33" s="178" t="s">
        <v>160</v>
      </c>
      <c r="AB33" s="178" t="s">
        <v>160</v>
      </c>
      <c r="AC33" s="178" t="s">
        <v>160</v>
      </c>
      <c r="AD33" s="178" t="s">
        <v>160</v>
      </c>
      <c r="AE33" s="178" t="s">
        <v>160</v>
      </c>
      <c r="AF33" s="178" t="s">
        <v>160</v>
      </c>
      <c r="AG33" s="178" t="s">
        <v>160</v>
      </c>
      <c r="AH33" s="178" t="s">
        <v>160</v>
      </c>
      <c r="AI33" s="178" t="s">
        <v>160</v>
      </c>
      <c r="AJ33" s="178" t="s">
        <v>160</v>
      </c>
      <c r="AK33" s="178" t="s">
        <v>160</v>
      </c>
      <c r="AL33" s="178" t="s">
        <v>160</v>
      </c>
      <c r="AM33" s="178" t="s">
        <v>160</v>
      </c>
      <c r="AN33" s="178" t="s">
        <v>160</v>
      </c>
      <c r="AO33" s="178" t="s">
        <v>160</v>
      </c>
      <c r="AP33" s="178" t="s">
        <v>160</v>
      </c>
      <c r="AQ33" s="178" t="s">
        <v>160</v>
      </c>
      <c r="AR33" s="178" t="s">
        <v>160</v>
      </c>
      <c r="AS33" s="178" t="s">
        <v>160</v>
      </c>
      <c r="AT33" s="178" t="s">
        <v>160</v>
      </c>
      <c r="AU33" s="178" t="s">
        <v>160</v>
      </c>
      <c r="AV33" s="178" t="s">
        <v>160</v>
      </c>
      <c r="AW33" s="178" t="s">
        <v>160</v>
      </c>
      <c r="AX33" s="178" t="s">
        <v>160</v>
      </c>
      <c r="AY33" s="178" t="s">
        <v>160</v>
      </c>
      <c r="AZ33" s="177">
        <v>30.1</v>
      </c>
      <c r="BA33" s="176">
        <v>32.6</v>
      </c>
      <c r="BB33" s="175">
        <v>35.9</v>
      </c>
      <c r="BC33" s="174">
        <v>36.1</v>
      </c>
      <c r="BD33" s="173">
        <v>38.299999999999997</v>
      </c>
      <c r="BE33" s="173">
        <v>38.9</v>
      </c>
      <c r="BF33" s="173">
        <v>39</v>
      </c>
      <c r="BG33" s="173">
        <v>38.700000000000003</v>
      </c>
      <c r="BH33" s="173">
        <v>38.799999999999997</v>
      </c>
      <c r="BI33" s="173">
        <v>39.299999999999997</v>
      </c>
      <c r="BJ33" s="172">
        <v>35.5</v>
      </c>
      <c r="BK33" s="171">
        <v>36.214241643733658</v>
      </c>
    </row>
    <row r="34" spans="1:63" ht="27" customHeight="1" x14ac:dyDescent="0.15">
      <c r="A34" s="774"/>
      <c r="B34" s="170" t="s">
        <v>159</v>
      </c>
      <c r="C34" s="169"/>
      <c r="D34" s="168"/>
      <c r="E34" s="168"/>
      <c r="F34" s="168"/>
      <c r="G34" s="168"/>
      <c r="H34" s="168"/>
      <c r="I34" s="168">
        <v>74.2</v>
      </c>
      <c r="J34" s="168"/>
      <c r="K34" s="168"/>
      <c r="L34" s="168"/>
      <c r="M34" s="168"/>
      <c r="N34" s="168">
        <v>72.400000000000006</v>
      </c>
      <c r="O34" s="168"/>
      <c r="P34" s="168"/>
      <c r="Q34" s="168"/>
      <c r="R34" s="168"/>
      <c r="S34" s="168">
        <v>70.400000000000006</v>
      </c>
      <c r="T34" s="168"/>
      <c r="U34" s="168"/>
      <c r="V34" s="168"/>
      <c r="W34" s="168"/>
      <c r="X34" s="168">
        <v>62.3</v>
      </c>
      <c r="Y34" s="168"/>
      <c r="Z34" s="168"/>
      <c r="AA34" s="168"/>
      <c r="AB34" s="168"/>
      <c r="AC34" s="168">
        <v>66.5</v>
      </c>
      <c r="AD34" s="168">
        <v>73.400000000000006</v>
      </c>
      <c r="AE34" s="168">
        <v>75.400000000000006</v>
      </c>
      <c r="AF34" s="168">
        <v>75.7</v>
      </c>
      <c r="AG34" s="168">
        <v>73</v>
      </c>
      <c r="AH34" s="168">
        <v>78.2</v>
      </c>
      <c r="AI34" s="168">
        <v>78.900000000000006</v>
      </c>
      <c r="AJ34" s="168">
        <v>79.599999999999994</v>
      </c>
      <c r="AK34" s="167">
        <v>77.2</v>
      </c>
      <c r="AL34" s="167">
        <v>76.8</v>
      </c>
      <c r="AM34" s="167">
        <v>77.3</v>
      </c>
      <c r="AN34" s="167">
        <v>76.599999999999994</v>
      </c>
      <c r="AO34" s="167">
        <v>80.2</v>
      </c>
      <c r="AP34" s="167">
        <v>81.900000000000006</v>
      </c>
      <c r="AQ34" s="167">
        <v>77.5</v>
      </c>
      <c r="AR34" s="162">
        <v>69.900000000000006</v>
      </c>
      <c r="AS34" s="166">
        <v>76.3</v>
      </c>
      <c r="AT34" s="162">
        <v>73.767741935483883</v>
      </c>
      <c r="AU34" s="162">
        <v>80.3</v>
      </c>
      <c r="AV34" s="162">
        <v>74.599999999999994</v>
      </c>
      <c r="AW34" s="161">
        <v>80.400000000000006</v>
      </c>
      <c r="AX34" s="161">
        <v>82.3</v>
      </c>
      <c r="AY34" s="161">
        <v>83.3</v>
      </c>
      <c r="AZ34" s="165">
        <v>83.1</v>
      </c>
      <c r="BA34" s="164">
        <v>78.8</v>
      </c>
      <c r="BB34" s="163">
        <v>84.020078980301776</v>
      </c>
      <c r="BC34" s="162">
        <v>85.361947261311599</v>
      </c>
      <c r="BD34" s="161">
        <v>86.013201422785443</v>
      </c>
      <c r="BE34" s="161">
        <v>85.998862847241725</v>
      </c>
      <c r="BF34" s="161">
        <v>83.237399727231931</v>
      </c>
      <c r="BG34" s="161">
        <v>86.654388018961143</v>
      </c>
      <c r="BH34" s="161">
        <v>66.323005247278871</v>
      </c>
      <c r="BI34" s="161">
        <v>82.890747197245744</v>
      </c>
      <c r="BJ34" s="160">
        <v>86.942300386393754</v>
      </c>
      <c r="BK34" s="159">
        <v>77.933554941593968</v>
      </c>
    </row>
    <row r="35" spans="1:63" ht="27" customHeight="1" x14ac:dyDescent="0.15">
      <c r="A35" s="774"/>
      <c r="B35" s="170" t="s">
        <v>158</v>
      </c>
      <c r="C35" s="169"/>
      <c r="D35" s="168"/>
      <c r="E35" s="168"/>
      <c r="F35" s="168"/>
      <c r="G35" s="168"/>
      <c r="H35" s="168"/>
      <c r="I35" s="168">
        <v>92</v>
      </c>
      <c r="J35" s="168"/>
      <c r="K35" s="168"/>
      <c r="L35" s="168"/>
      <c r="M35" s="168"/>
      <c r="N35" s="168">
        <v>74.099999999999994</v>
      </c>
      <c r="O35" s="168"/>
      <c r="P35" s="168"/>
      <c r="Q35" s="168"/>
      <c r="R35" s="168"/>
      <c r="S35" s="168">
        <v>76.900000000000006</v>
      </c>
      <c r="T35" s="168"/>
      <c r="U35" s="168"/>
      <c r="V35" s="168"/>
      <c r="W35" s="168"/>
      <c r="X35" s="168">
        <v>82</v>
      </c>
      <c r="Y35" s="168"/>
      <c r="Z35" s="168"/>
      <c r="AA35" s="168"/>
      <c r="AB35" s="168"/>
      <c r="AC35" s="168">
        <v>85.2</v>
      </c>
      <c r="AD35" s="168">
        <v>86.6</v>
      </c>
      <c r="AE35" s="168">
        <v>87.8</v>
      </c>
      <c r="AF35" s="168">
        <v>89.2</v>
      </c>
      <c r="AG35" s="168">
        <v>88.9</v>
      </c>
      <c r="AH35" s="168">
        <v>88.9</v>
      </c>
      <c r="AI35" s="168">
        <v>89</v>
      </c>
      <c r="AJ35" s="168">
        <v>90.6</v>
      </c>
      <c r="AK35" s="167">
        <v>90.9</v>
      </c>
      <c r="AL35" s="167">
        <v>92.2</v>
      </c>
      <c r="AM35" s="167">
        <v>91.8</v>
      </c>
      <c r="AN35" s="167">
        <v>92.2</v>
      </c>
      <c r="AO35" s="167">
        <v>90.5</v>
      </c>
      <c r="AP35" s="167">
        <v>93.1</v>
      </c>
      <c r="AQ35" s="167">
        <v>92.5</v>
      </c>
      <c r="AR35" s="162">
        <v>92.5</v>
      </c>
      <c r="AS35" s="166">
        <v>92</v>
      </c>
      <c r="AT35" s="162">
        <v>92.461290322580624</v>
      </c>
      <c r="AU35" s="162">
        <v>94.3</v>
      </c>
      <c r="AV35" s="162">
        <v>95.4</v>
      </c>
      <c r="AW35" s="161">
        <v>94</v>
      </c>
      <c r="AX35" s="161">
        <v>94.4</v>
      </c>
      <c r="AY35" s="161">
        <v>95.4</v>
      </c>
      <c r="AZ35" s="165">
        <v>95.6</v>
      </c>
      <c r="BA35" s="164">
        <v>95.1</v>
      </c>
      <c r="BB35" s="163">
        <v>94.79725547430192</v>
      </c>
      <c r="BC35" s="162">
        <v>94.186820648062692</v>
      </c>
      <c r="BD35" s="161">
        <v>94.60754876086466</v>
      </c>
      <c r="BE35" s="161">
        <v>95.074585885546071</v>
      </c>
      <c r="BF35" s="161">
        <v>95.090632799997294</v>
      </c>
      <c r="BG35" s="161">
        <v>95.548093129499321</v>
      </c>
      <c r="BH35" s="161">
        <v>95.294818344252548</v>
      </c>
      <c r="BI35" s="161">
        <v>95.629466791569442</v>
      </c>
      <c r="BJ35" s="160">
        <v>95.618420977712731</v>
      </c>
      <c r="BK35" s="159">
        <v>96.103774331929458</v>
      </c>
    </row>
    <row r="36" spans="1:63" ht="27" customHeight="1" x14ac:dyDescent="0.15">
      <c r="A36" s="774"/>
      <c r="B36" s="170" t="s">
        <v>157</v>
      </c>
      <c r="C36" s="169"/>
      <c r="D36" s="168"/>
      <c r="E36" s="168"/>
      <c r="F36" s="168"/>
      <c r="G36" s="168"/>
      <c r="H36" s="168"/>
      <c r="I36" s="168">
        <v>69.599999999999994</v>
      </c>
      <c r="J36" s="168"/>
      <c r="K36" s="168"/>
      <c r="L36" s="168"/>
      <c r="M36" s="168"/>
      <c r="N36" s="168">
        <v>72.900000000000006</v>
      </c>
      <c r="O36" s="168"/>
      <c r="P36" s="168"/>
      <c r="Q36" s="168"/>
      <c r="R36" s="168"/>
      <c r="S36" s="168">
        <v>75.599999999999994</v>
      </c>
      <c r="T36" s="168"/>
      <c r="U36" s="168"/>
      <c r="V36" s="168"/>
      <c r="W36" s="168"/>
      <c r="X36" s="168">
        <v>78.900000000000006</v>
      </c>
      <c r="Y36" s="168"/>
      <c r="Z36" s="168"/>
      <c r="AA36" s="168"/>
      <c r="AB36" s="168"/>
      <c r="AC36" s="168">
        <v>82.6</v>
      </c>
      <c r="AD36" s="168">
        <v>84.2</v>
      </c>
      <c r="AE36" s="168">
        <v>85.3</v>
      </c>
      <c r="AF36" s="168">
        <v>86.5</v>
      </c>
      <c r="AG36" s="168">
        <v>86.2</v>
      </c>
      <c r="AH36" s="168">
        <v>86.3</v>
      </c>
      <c r="AI36" s="168">
        <v>86.3</v>
      </c>
      <c r="AJ36" s="168">
        <v>87.7</v>
      </c>
      <c r="AK36" s="167">
        <v>88</v>
      </c>
      <c r="AL36" s="167">
        <v>87</v>
      </c>
      <c r="AM36" s="167">
        <v>88.7</v>
      </c>
      <c r="AN36" s="167">
        <v>89.4</v>
      </c>
      <c r="AO36" s="167">
        <v>87.3</v>
      </c>
      <c r="AP36" s="167">
        <v>89.9</v>
      </c>
      <c r="AQ36" s="167">
        <v>89.6</v>
      </c>
      <c r="AR36" s="162">
        <v>89.4</v>
      </c>
      <c r="AS36" s="166">
        <v>88.6</v>
      </c>
      <c r="AT36" s="162">
        <v>89.274193548387117</v>
      </c>
      <c r="AU36" s="162">
        <v>91.2</v>
      </c>
      <c r="AV36" s="162">
        <v>92.3</v>
      </c>
      <c r="AW36" s="161">
        <v>90.8</v>
      </c>
      <c r="AX36" s="161">
        <v>91.4</v>
      </c>
      <c r="AY36" s="161">
        <v>91.8</v>
      </c>
      <c r="AZ36" s="165">
        <v>92.2</v>
      </c>
      <c r="BA36" s="164">
        <v>91.6</v>
      </c>
      <c r="BB36" s="163">
        <v>91.382151899940041</v>
      </c>
      <c r="BC36" s="162">
        <v>90.498061749531814</v>
      </c>
      <c r="BD36" s="161">
        <v>91.372794178319268</v>
      </c>
      <c r="BE36" s="161">
        <v>91.622990730952765</v>
      </c>
      <c r="BF36" s="161">
        <v>91.646416448137359</v>
      </c>
      <c r="BG36" s="161">
        <v>91.947406011603292</v>
      </c>
      <c r="BH36" s="161">
        <v>91.623763509460588</v>
      </c>
      <c r="BI36" s="161">
        <v>92.332645905985302</v>
      </c>
      <c r="BJ36" s="160">
        <v>92.148103289618817</v>
      </c>
      <c r="BK36" s="159">
        <v>92.643333943934806</v>
      </c>
    </row>
    <row r="37" spans="1:63" ht="27" customHeight="1" x14ac:dyDescent="0.15">
      <c r="A37" s="774"/>
      <c r="B37" s="170" t="s">
        <v>156</v>
      </c>
      <c r="C37" s="169"/>
      <c r="D37" s="168"/>
      <c r="E37" s="168"/>
      <c r="F37" s="168"/>
      <c r="G37" s="168"/>
      <c r="H37" s="168"/>
      <c r="I37" s="168">
        <v>19.2</v>
      </c>
      <c r="J37" s="168"/>
      <c r="K37" s="168"/>
      <c r="L37" s="168"/>
      <c r="M37" s="168"/>
      <c r="N37" s="168">
        <v>28.15</v>
      </c>
      <c r="O37" s="168"/>
      <c r="P37" s="168"/>
      <c r="Q37" s="168"/>
      <c r="R37" s="168"/>
      <c r="S37" s="168">
        <v>56.88</v>
      </c>
      <c r="T37" s="168"/>
      <c r="U37" s="168"/>
      <c r="V37" s="168"/>
      <c r="W37" s="168"/>
      <c r="X37" s="168">
        <v>93.91</v>
      </c>
      <c r="Y37" s="168"/>
      <c r="Z37" s="168"/>
      <c r="AA37" s="168"/>
      <c r="AB37" s="168"/>
      <c r="AC37" s="168">
        <v>133.94</v>
      </c>
      <c r="AD37" s="168">
        <v>142.55000000000001</v>
      </c>
      <c r="AE37" s="168">
        <v>141.84</v>
      </c>
      <c r="AF37" s="168">
        <v>152.03</v>
      </c>
      <c r="AG37" s="168">
        <v>149.57</v>
      </c>
      <c r="AH37" s="168">
        <v>152.81</v>
      </c>
      <c r="AI37" s="168">
        <v>158.78</v>
      </c>
      <c r="AJ37" s="168">
        <v>163.19999999999999</v>
      </c>
      <c r="AK37" s="167">
        <v>171.4</v>
      </c>
      <c r="AL37" s="167">
        <v>170.4</v>
      </c>
      <c r="AM37" s="167">
        <v>178</v>
      </c>
      <c r="AN37" s="167">
        <v>176.7</v>
      </c>
      <c r="AO37" s="167">
        <v>179.7</v>
      </c>
      <c r="AP37" s="167">
        <v>174</v>
      </c>
      <c r="AQ37" s="167">
        <v>180.6</v>
      </c>
      <c r="AR37" s="162">
        <v>179.5</v>
      </c>
      <c r="AS37" s="166">
        <v>183.56215434590425</v>
      </c>
      <c r="AT37" s="162">
        <v>176.8</v>
      </c>
      <c r="AU37" s="162">
        <v>175.3</v>
      </c>
      <c r="AV37" s="162">
        <v>178.6</v>
      </c>
      <c r="AW37" s="161">
        <v>181.6</v>
      </c>
      <c r="AX37" s="161">
        <v>182.6</v>
      </c>
      <c r="AY37" s="161">
        <v>180.3</v>
      </c>
      <c r="AZ37" s="165">
        <v>181</v>
      </c>
      <c r="BA37" s="164">
        <v>169.3</v>
      </c>
      <c r="BB37" s="163">
        <v>168.45320420327408</v>
      </c>
      <c r="BC37" s="162">
        <v>168.01920815366523</v>
      </c>
      <c r="BD37" s="161">
        <v>169.37560990721664</v>
      </c>
      <c r="BE37" s="161">
        <v>188.54560301311204</v>
      </c>
      <c r="BF37" s="161">
        <v>176.06707250277773</v>
      </c>
      <c r="BG37" s="161">
        <v>173.69017068864036</v>
      </c>
      <c r="BH37" s="161">
        <v>148.56452607877611</v>
      </c>
      <c r="BI37" s="161">
        <v>151.29890989849702</v>
      </c>
      <c r="BJ37" s="160">
        <v>152.39185956239999</v>
      </c>
      <c r="BK37" s="159">
        <v>152.22166827067196</v>
      </c>
    </row>
    <row r="38" spans="1:63" ht="27" customHeight="1" x14ac:dyDescent="0.15">
      <c r="A38" s="774"/>
      <c r="B38" s="170" t="s">
        <v>155</v>
      </c>
      <c r="C38" s="169"/>
      <c r="D38" s="168"/>
      <c r="E38" s="168"/>
      <c r="F38" s="168"/>
      <c r="G38" s="168"/>
      <c r="H38" s="168"/>
      <c r="I38" s="168">
        <v>15.96</v>
      </c>
      <c r="J38" s="168"/>
      <c r="K38" s="168"/>
      <c r="L38" s="168"/>
      <c r="M38" s="168"/>
      <c r="N38" s="168">
        <v>27.11</v>
      </c>
      <c r="O38" s="168"/>
      <c r="P38" s="168"/>
      <c r="Q38" s="168"/>
      <c r="R38" s="168"/>
      <c r="S38" s="168">
        <v>53.78</v>
      </c>
      <c r="T38" s="168"/>
      <c r="U38" s="168"/>
      <c r="V38" s="168"/>
      <c r="W38" s="168"/>
      <c r="X38" s="168">
        <v>75.819999999999993</v>
      </c>
      <c r="Y38" s="168"/>
      <c r="Z38" s="168"/>
      <c r="AA38" s="168"/>
      <c r="AB38" s="168"/>
      <c r="AC38" s="168">
        <v>123.87</v>
      </c>
      <c r="AD38" s="168">
        <v>126.63</v>
      </c>
      <c r="AE38" s="168">
        <v>130.88999999999999</v>
      </c>
      <c r="AF38" s="168">
        <v>139.49</v>
      </c>
      <c r="AG38" s="168">
        <v>142.49</v>
      </c>
      <c r="AH38" s="168">
        <v>144.56</v>
      </c>
      <c r="AI38" s="168">
        <v>147.26</v>
      </c>
      <c r="AJ38" s="168">
        <v>148.30000000000001</v>
      </c>
      <c r="AK38" s="167">
        <v>153.4</v>
      </c>
      <c r="AL38" s="167">
        <v>157.4</v>
      </c>
      <c r="AM38" s="167">
        <v>159.19999999999999</v>
      </c>
      <c r="AN38" s="167">
        <v>160.19999999999999</v>
      </c>
      <c r="AO38" s="167">
        <v>166.7</v>
      </c>
      <c r="AP38" s="167">
        <v>170.4</v>
      </c>
      <c r="AQ38" s="167">
        <v>172.3</v>
      </c>
      <c r="AR38" s="162">
        <v>171.2</v>
      </c>
      <c r="AS38" s="166">
        <v>173.57884168614095</v>
      </c>
      <c r="AT38" s="162">
        <v>169</v>
      </c>
      <c r="AU38" s="162">
        <v>168.6</v>
      </c>
      <c r="AV38" s="162">
        <v>171.8</v>
      </c>
      <c r="AW38" s="161">
        <v>171.1</v>
      </c>
      <c r="AX38" s="161">
        <v>170.5</v>
      </c>
      <c r="AY38" s="161">
        <v>170.9</v>
      </c>
      <c r="AZ38" s="165">
        <v>170.7</v>
      </c>
      <c r="BA38" s="164">
        <v>164.8</v>
      </c>
      <c r="BB38" s="163">
        <v>161.71719308318163</v>
      </c>
      <c r="BC38" s="162">
        <v>162.70038662270082</v>
      </c>
      <c r="BD38" s="161">
        <v>162.0514103378305</v>
      </c>
      <c r="BE38" s="161">
        <v>162.89958116492411</v>
      </c>
      <c r="BF38" s="161">
        <v>162.97153409179825</v>
      </c>
      <c r="BG38" s="161">
        <v>163.33582891897194</v>
      </c>
      <c r="BH38" s="161">
        <v>163.03964251565344</v>
      </c>
      <c r="BI38" s="161">
        <v>164.02553996778178</v>
      </c>
      <c r="BJ38" s="160">
        <v>164.42686597905478</v>
      </c>
      <c r="BK38" s="159">
        <v>151.89370966978527</v>
      </c>
    </row>
    <row r="39" spans="1:63" ht="27" customHeight="1" thickBot="1" x14ac:dyDescent="0.2">
      <c r="A39" s="775"/>
      <c r="B39" s="158" t="s">
        <v>154</v>
      </c>
      <c r="C39" s="157"/>
      <c r="D39" s="156"/>
      <c r="E39" s="156"/>
      <c r="F39" s="156"/>
      <c r="G39" s="156"/>
      <c r="H39" s="156"/>
      <c r="I39" s="156">
        <v>83.1</v>
      </c>
      <c r="J39" s="156"/>
      <c r="K39" s="156"/>
      <c r="L39" s="156"/>
      <c r="M39" s="156"/>
      <c r="N39" s="156">
        <v>96.305506216696273</v>
      </c>
      <c r="O39" s="156"/>
      <c r="P39" s="156"/>
      <c r="Q39" s="156"/>
      <c r="R39" s="156"/>
      <c r="S39" s="156">
        <v>94.549929676511951</v>
      </c>
      <c r="T39" s="156"/>
      <c r="U39" s="156"/>
      <c r="V39" s="156"/>
      <c r="W39" s="156"/>
      <c r="X39" s="156">
        <v>80.736875732083902</v>
      </c>
      <c r="Y39" s="156"/>
      <c r="Z39" s="156"/>
      <c r="AA39" s="156"/>
      <c r="AB39" s="156"/>
      <c r="AC39" s="156">
        <v>92.481708227564582</v>
      </c>
      <c r="AD39" s="156">
        <v>88.831988775868112</v>
      </c>
      <c r="AE39" s="156">
        <v>92.280033840947539</v>
      </c>
      <c r="AF39" s="156">
        <v>91.751627968164186</v>
      </c>
      <c r="AG39" s="156">
        <v>95.266430433910557</v>
      </c>
      <c r="AH39" s="156">
        <v>94.601138668935278</v>
      </c>
      <c r="AI39" s="156">
        <v>92.744678171054289</v>
      </c>
      <c r="AJ39" s="156">
        <v>90.9</v>
      </c>
      <c r="AK39" s="151">
        <v>89.5</v>
      </c>
      <c r="AL39" s="151">
        <v>92.370892018779344</v>
      </c>
      <c r="AM39" s="151">
        <v>89.4</v>
      </c>
      <c r="AN39" s="151">
        <v>90.662139219015273</v>
      </c>
      <c r="AO39" s="151">
        <v>92.765720645520318</v>
      </c>
      <c r="AP39" s="151">
        <v>97.9</v>
      </c>
      <c r="AQ39" s="151">
        <v>95.4</v>
      </c>
      <c r="AR39" s="152">
        <v>95.4</v>
      </c>
      <c r="AS39" s="152">
        <v>94.6</v>
      </c>
      <c r="AT39" s="152">
        <f t="shared" ref="AT39:BA39" si="5">ROUND(AT38/AT37*100,1)</f>
        <v>95.6</v>
      </c>
      <c r="AU39" s="152">
        <f t="shared" si="5"/>
        <v>96.2</v>
      </c>
      <c r="AV39" s="152">
        <f t="shared" si="5"/>
        <v>96.2</v>
      </c>
      <c r="AW39" s="151">
        <f t="shared" si="5"/>
        <v>94.2</v>
      </c>
      <c r="AX39" s="151">
        <f t="shared" si="5"/>
        <v>93.4</v>
      </c>
      <c r="AY39" s="151">
        <f t="shared" si="5"/>
        <v>94.8</v>
      </c>
      <c r="AZ39" s="155">
        <f t="shared" si="5"/>
        <v>94.3</v>
      </c>
      <c r="BA39" s="154">
        <f t="shared" si="5"/>
        <v>97.3</v>
      </c>
      <c r="BB39" s="153">
        <v>96</v>
      </c>
      <c r="BC39" s="152">
        <v>96.8</v>
      </c>
      <c r="BD39" s="151">
        <v>95.7</v>
      </c>
      <c r="BE39" s="151">
        <v>86.4</v>
      </c>
      <c r="BF39" s="151">
        <v>92.6</v>
      </c>
      <c r="BG39" s="151">
        <v>94</v>
      </c>
      <c r="BH39" s="151">
        <v>109.7</v>
      </c>
      <c r="BI39" s="151">
        <v>108.4</v>
      </c>
      <c r="BJ39" s="150">
        <v>107.9</v>
      </c>
      <c r="BK39" s="149">
        <v>99.8</v>
      </c>
    </row>
    <row r="40" spans="1:63" ht="27" customHeight="1" x14ac:dyDescent="0.15">
      <c r="A40" s="148"/>
      <c r="B40" s="145"/>
      <c r="C40" s="145"/>
      <c r="X40" s="146"/>
      <c r="Y40" s="146"/>
      <c r="Z40" s="146"/>
      <c r="AA40" s="146"/>
      <c r="AB40" s="146"/>
      <c r="AC40" s="146"/>
      <c r="AD40" s="147"/>
      <c r="AE40" s="147"/>
      <c r="AF40" s="147"/>
      <c r="AG40" s="146"/>
      <c r="AK40" s="145"/>
      <c r="AL40" s="145"/>
      <c r="AM40" s="145"/>
      <c r="AN40" s="145"/>
      <c r="AO40" s="145"/>
      <c r="AP40" s="145"/>
      <c r="AQ40" s="145"/>
      <c r="AR40" s="145"/>
      <c r="BD40" s="144"/>
      <c r="BE40" s="143"/>
    </row>
    <row r="41" spans="1:63" x14ac:dyDescent="0.15">
      <c r="BD41" s="142"/>
    </row>
  </sheetData>
  <mergeCells count="13">
    <mergeCell ref="A3:C3"/>
    <mergeCell ref="A5:A8"/>
    <mergeCell ref="A11:A13"/>
    <mergeCell ref="A14:A16"/>
    <mergeCell ref="A17:A22"/>
    <mergeCell ref="B17:B18"/>
    <mergeCell ref="B19:B20"/>
    <mergeCell ref="B21:B22"/>
    <mergeCell ref="A23:A29"/>
    <mergeCell ref="B25:B26"/>
    <mergeCell ref="B27:B28"/>
    <mergeCell ref="A30:B31"/>
    <mergeCell ref="A32:A39"/>
  </mergeCells>
  <phoneticPr fontId="4"/>
  <printOptions horizontalCentered="1"/>
  <pageMargins left="0.19685039370078741" right="0.19685039370078741" top="0.78740157480314965" bottom="0.19685039370078741" header="0.31496062992125984" footer="0"/>
  <pageSetup paperSize="9" scale="52" orientation="landscape" blackAndWhite="1" verticalDpi="200" r:id="rId1"/>
  <headerFooter alignWithMargins="0">
    <oddFooter>&amp;C3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3"/>
  <sheetViews>
    <sheetView showZeros="0" showOutlineSymbols="0" view="pageBreakPreview" zoomScale="75" zoomScaleNormal="75" zoomScaleSheetLayoutView="75" workbookViewId="0">
      <pane xSplit="1" ySplit="6" topLeftCell="O21" activePane="bottomRight" state="frozen"/>
      <selection activeCell="BK7" sqref="BK7"/>
      <selection pane="topRight" activeCell="BK7" sqref="BK7"/>
      <selection pane="bottomLeft" activeCell="BK7" sqref="BK7"/>
      <selection pane="bottomRight" activeCell="AM3" sqref="AM3"/>
    </sheetView>
  </sheetViews>
  <sheetFormatPr defaultColWidth="12.375" defaultRowHeight="14.25" x14ac:dyDescent="0.15"/>
  <cols>
    <col min="1" max="1" width="12.125" style="222" bestFit="1" customWidth="1"/>
    <col min="2" max="2" width="8.625" style="222" customWidth="1"/>
    <col min="3" max="5" width="8.625" style="223" customWidth="1"/>
    <col min="6" max="6" width="7.625" style="223" customWidth="1"/>
    <col min="7" max="7" width="8.625" style="223" customWidth="1"/>
    <col min="8" max="8" width="7.625" style="223" customWidth="1"/>
    <col min="9" max="9" width="8.625" style="223" customWidth="1"/>
    <col min="10" max="10" width="7.625" style="223" customWidth="1"/>
    <col min="11" max="14" width="8.625" style="223" customWidth="1"/>
    <col min="15" max="21" width="7.625" style="223" customWidth="1"/>
    <col min="22" max="22" width="8.125" style="223" customWidth="1"/>
    <col min="23" max="23" width="9" style="223" bestFit="1" customWidth="1"/>
    <col min="24" max="24" width="7.625" style="223" customWidth="1"/>
    <col min="25" max="25" width="7" style="223" customWidth="1"/>
    <col min="26" max="26" width="8.125" style="223" customWidth="1"/>
    <col min="27" max="28" width="7.625" style="223" customWidth="1"/>
    <col min="29" max="29" width="7" style="223" customWidth="1"/>
    <col min="30" max="30" width="7.625" style="223" customWidth="1"/>
    <col min="31" max="31" width="7" style="223" customWidth="1"/>
    <col min="32" max="32" width="7.625" style="223" customWidth="1"/>
    <col min="33" max="33" width="8.625" style="223" customWidth="1"/>
    <col min="34" max="34" width="7.5" style="223" customWidth="1"/>
    <col min="35" max="35" width="8.625" style="223" customWidth="1"/>
    <col min="36" max="36" width="7.625" style="223" customWidth="1"/>
    <col min="37" max="37" width="8.625" style="223" customWidth="1"/>
    <col min="38" max="38" width="7.625" style="223" customWidth="1"/>
    <col min="39" max="16384" width="12.375" style="222"/>
  </cols>
  <sheetData>
    <row r="1" spans="1:40" s="296" customFormat="1" ht="25.5" customHeight="1" x14ac:dyDescent="0.15">
      <c r="A1" s="299" t="s">
        <v>296</v>
      </c>
      <c r="B1" s="299"/>
      <c r="C1" s="298"/>
      <c r="D1" s="298"/>
      <c r="E1" s="299"/>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c r="AI1" s="298"/>
      <c r="AJ1" s="298"/>
      <c r="AK1" s="298"/>
      <c r="AL1" s="298"/>
      <c r="AM1" s="297"/>
    </row>
    <row r="2" spans="1:40" ht="9.9499999999999993" customHeight="1" x14ac:dyDescent="0.15">
      <c r="A2" s="227"/>
      <c r="B2" s="227"/>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225"/>
      <c r="AK2" s="225"/>
      <c r="AL2" s="225"/>
      <c r="AM2" s="240"/>
    </row>
    <row r="3" spans="1:40" ht="33" customHeight="1" x14ac:dyDescent="0.15">
      <c r="A3" s="252"/>
      <c r="B3" s="780" t="s">
        <v>171</v>
      </c>
      <c r="C3" s="806"/>
      <c r="D3" s="806"/>
      <c r="E3" s="806"/>
      <c r="F3" s="806"/>
      <c r="G3" s="806"/>
      <c r="H3" s="806"/>
      <c r="I3" s="806"/>
      <c r="J3" s="806"/>
      <c r="K3" s="806"/>
      <c r="L3" s="806"/>
      <c r="M3" s="806"/>
      <c r="N3" s="806"/>
      <c r="O3" s="806"/>
      <c r="P3" s="806"/>
      <c r="Q3" s="807"/>
      <c r="R3" s="780" t="s">
        <v>179</v>
      </c>
      <c r="S3" s="806"/>
      <c r="T3" s="806"/>
      <c r="U3" s="806"/>
      <c r="V3" s="806"/>
      <c r="W3" s="806"/>
      <c r="X3" s="806"/>
      <c r="Y3" s="806"/>
      <c r="Z3" s="807"/>
      <c r="AA3" s="803" t="s">
        <v>184</v>
      </c>
      <c r="AB3" s="803"/>
      <c r="AC3" s="804"/>
      <c r="AD3" s="804"/>
      <c r="AE3" s="804"/>
      <c r="AF3" s="805"/>
      <c r="AG3" s="803" t="s">
        <v>295</v>
      </c>
      <c r="AH3" s="803"/>
      <c r="AI3" s="804"/>
      <c r="AJ3" s="804"/>
      <c r="AK3" s="804"/>
      <c r="AL3" s="805"/>
      <c r="AM3" s="240"/>
    </row>
    <row r="4" spans="1:40" ht="27" customHeight="1" x14ac:dyDescent="0.15">
      <c r="A4" s="277" t="s">
        <v>294</v>
      </c>
      <c r="B4" s="786" t="s">
        <v>288</v>
      </c>
      <c r="C4" s="787"/>
      <c r="D4" s="295" t="s">
        <v>285</v>
      </c>
      <c r="E4" s="788" t="s">
        <v>287</v>
      </c>
      <c r="F4" s="792"/>
      <c r="G4" s="792"/>
      <c r="H4" s="787"/>
      <c r="I4" s="808" t="s">
        <v>283</v>
      </c>
      <c r="J4" s="790"/>
      <c r="K4" s="797" t="s">
        <v>293</v>
      </c>
      <c r="L4" s="790"/>
      <c r="M4" s="799" t="s">
        <v>292</v>
      </c>
      <c r="N4" s="790"/>
      <c r="O4" s="790" t="s">
        <v>291</v>
      </c>
      <c r="P4" s="793" t="s">
        <v>290</v>
      </c>
      <c r="Q4" s="795" t="s">
        <v>289</v>
      </c>
      <c r="R4" s="788" t="s">
        <v>288</v>
      </c>
      <c r="S4" s="787"/>
      <c r="T4" s="295" t="s">
        <v>285</v>
      </c>
      <c r="U4" s="788" t="s">
        <v>287</v>
      </c>
      <c r="V4" s="792"/>
      <c r="W4" s="792"/>
      <c r="X4" s="787"/>
      <c r="Y4" s="808" t="s">
        <v>283</v>
      </c>
      <c r="Z4" s="809"/>
      <c r="AA4" s="801" t="s">
        <v>286</v>
      </c>
      <c r="AB4" s="295" t="s">
        <v>285</v>
      </c>
      <c r="AC4" s="780" t="s">
        <v>284</v>
      </c>
      <c r="AD4" s="781"/>
      <c r="AE4" s="782" t="s">
        <v>283</v>
      </c>
      <c r="AF4" s="783"/>
      <c r="AG4" s="801" t="s">
        <v>286</v>
      </c>
      <c r="AH4" s="295" t="s">
        <v>285</v>
      </c>
      <c r="AI4" s="782" t="s">
        <v>284</v>
      </c>
      <c r="AJ4" s="783"/>
      <c r="AK4" s="782" t="s">
        <v>283</v>
      </c>
      <c r="AL4" s="783"/>
      <c r="AM4" s="240"/>
    </row>
    <row r="5" spans="1:40" ht="20.25" customHeight="1" x14ac:dyDescent="0.15">
      <c r="A5" s="277"/>
      <c r="B5" s="294" t="s">
        <v>281</v>
      </c>
      <c r="C5" s="292" t="s">
        <v>282</v>
      </c>
      <c r="D5" s="292" t="s">
        <v>280</v>
      </c>
      <c r="E5" s="784" t="s">
        <v>281</v>
      </c>
      <c r="F5" s="789"/>
      <c r="G5" s="784" t="s">
        <v>279</v>
      </c>
      <c r="H5" s="789"/>
      <c r="I5" s="784" t="s">
        <v>279</v>
      </c>
      <c r="J5" s="789"/>
      <c r="K5" s="798"/>
      <c r="L5" s="791"/>
      <c r="M5" s="800"/>
      <c r="N5" s="791"/>
      <c r="O5" s="791"/>
      <c r="P5" s="794"/>
      <c r="Q5" s="796"/>
      <c r="R5" s="293" t="s">
        <v>281</v>
      </c>
      <c r="S5" s="293" t="s">
        <v>282</v>
      </c>
      <c r="T5" s="292" t="s">
        <v>280</v>
      </c>
      <c r="U5" s="784" t="s">
        <v>281</v>
      </c>
      <c r="V5" s="789"/>
      <c r="W5" s="784" t="s">
        <v>279</v>
      </c>
      <c r="X5" s="789"/>
      <c r="Y5" s="784" t="s">
        <v>279</v>
      </c>
      <c r="Z5" s="785"/>
      <c r="AA5" s="789"/>
      <c r="AB5" s="292" t="s">
        <v>280</v>
      </c>
      <c r="AC5" s="784" t="s">
        <v>279</v>
      </c>
      <c r="AD5" s="789"/>
      <c r="AE5" s="784" t="s">
        <v>279</v>
      </c>
      <c r="AF5" s="785"/>
      <c r="AG5" s="789"/>
      <c r="AH5" s="292" t="s">
        <v>280</v>
      </c>
      <c r="AI5" s="784" t="s">
        <v>279</v>
      </c>
      <c r="AJ5" s="802"/>
      <c r="AK5" s="784" t="s">
        <v>279</v>
      </c>
      <c r="AL5" s="785"/>
      <c r="AM5" s="240"/>
    </row>
    <row r="6" spans="1:40" s="278" customFormat="1" ht="24" customHeight="1" x14ac:dyDescent="0.15">
      <c r="A6" s="285" t="s">
        <v>91</v>
      </c>
      <c r="B6" s="291" t="s">
        <v>277</v>
      </c>
      <c r="C6" s="280" t="s">
        <v>277</v>
      </c>
      <c r="D6" s="281" t="s">
        <v>275</v>
      </c>
      <c r="E6" s="281" t="s">
        <v>274</v>
      </c>
      <c r="F6" s="280" t="s">
        <v>273</v>
      </c>
      <c r="G6" s="281" t="s">
        <v>274</v>
      </c>
      <c r="H6" s="280" t="s">
        <v>273</v>
      </c>
      <c r="I6" s="281" t="s">
        <v>274</v>
      </c>
      <c r="J6" s="280" t="s">
        <v>273</v>
      </c>
      <c r="K6" s="281" t="s">
        <v>275</v>
      </c>
      <c r="L6" s="284" t="s">
        <v>274</v>
      </c>
      <c r="M6" s="290" t="s">
        <v>275</v>
      </c>
      <c r="N6" s="289" t="s">
        <v>274</v>
      </c>
      <c r="O6" s="288" t="s">
        <v>278</v>
      </c>
      <c r="P6" s="287" t="s">
        <v>278</v>
      </c>
      <c r="Q6" s="286" t="s">
        <v>278</v>
      </c>
      <c r="R6" s="285" t="s">
        <v>277</v>
      </c>
      <c r="S6" s="281" t="s">
        <v>277</v>
      </c>
      <c r="T6" s="284" t="s">
        <v>275</v>
      </c>
      <c r="U6" s="283" t="s">
        <v>274</v>
      </c>
      <c r="V6" s="280" t="s">
        <v>273</v>
      </c>
      <c r="W6" s="281" t="s">
        <v>274</v>
      </c>
      <c r="X6" s="280" t="s">
        <v>273</v>
      </c>
      <c r="Y6" s="281" t="s">
        <v>274</v>
      </c>
      <c r="Z6" s="280" t="s">
        <v>273</v>
      </c>
      <c r="AA6" s="282" t="s">
        <v>276</v>
      </c>
      <c r="AB6" s="281" t="s">
        <v>275</v>
      </c>
      <c r="AC6" s="281" t="s">
        <v>274</v>
      </c>
      <c r="AD6" s="280" t="s">
        <v>273</v>
      </c>
      <c r="AE6" s="281" t="s">
        <v>274</v>
      </c>
      <c r="AF6" s="280" t="s">
        <v>273</v>
      </c>
      <c r="AG6" s="282" t="s">
        <v>276</v>
      </c>
      <c r="AH6" s="281" t="s">
        <v>275</v>
      </c>
      <c r="AI6" s="281" t="s">
        <v>274</v>
      </c>
      <c r="AJ6" s="280" t="s">
        <v>273</v>
      </c>
      <c r="AK6" s="281" t="s">
        <v>274</v>
      </c>
      <c r="AL6" s="280" t="s">
        <v>273</v>
      </c>
      <c r="AM6" s="279"/>
    </row>
    <row r="7" spans="1:40" ht="39" customHeight="1" x14ac:dyDescent="0.15">
      <c r="A7" s="277" t="s">
        <v>272</v>
      </c>
      <c r="B7" s="345">
        <v>450400</v>
      </c>
      <c r="C7" s="345">
        <v>460970</v>
      </c>
      <c r="D7" s="346">
        <v>53141</v>
      </c>
      <c r="E7" s="347">
        <v>215200</v>
      </c>
      <c r="F7" s="348">
        <v>477.79751332149203</v>
      </c>
      <c r="G7" s="347">
        <v>175297</v>
      </c>
      <c r="H7" s="255">
        <v>380.27854307221725</v>
      </c>
      <c r="I7" s="255">
        <v>145592</v>
      </c>
      <c r="J7" s="255">
        <v>315.83834088986271</v>
      </c>
      <c r="K7" s="347">
        <v>52412</v>
      </c>
      <c r="L7" s="349">
        <v>143594.5205479452</v>
      </c>
      <c r="M7" s="347">
        <v>49675</v>
      </c>
      <c r="N7" s="349">
        <v>136095.89041095891</v>
      </c>
      <c r="O7" s="350">
        <v>83.054473265372479</v>
      </c>
      <c r="P7" s="351">
        <v>98.62802938893978</v>
      </c>
      <c r="Q7" s="352">
        <v>93.477729060424153</v>
      </c>
      <c r="R7" s="242">
        <v>1506</v>
      </c>
      <c r="S7" s="242">
        <v>762</v>
      </c>
      <c r="T7" s="272">
        <v>97.593999999999994</v>
      </c>
      <c r="U7" s="353">
        <v>501</v>
      </c>
      <c r="V7" s="268">
        <v>332.66932270916334</v>
      </c>
      <c r="W7" s="272">
        <v>412</v>
      </c>
      <c r="X7" s="354">
        <v>540.68241469816269</v>
      </c>
      <c r="Y7" s="348">
        <v>267.38082191780819</v>
      </c>
      <c r="Z7" s="269">
        <v>351</v>
      </c>
      <c r="AA7" s="255">
        <v>1502</v>
      </c>
      <c r="AB7" s="253">
        <v>137.0575</v>
      </c>
      <c r="AC7" s="254">
        <v>473.13</v>
      </c>
      <c r="AD7" s="276">
        <v>315</v>
      </c>
      <c r="AE7" s="253">
        <v>375.5</v>
      </c>
      <c r="AF7" s="275">
        <v>250</v>
      </c>
      <c r="AG7" s="355">
        <v>463234</v>
      </c>
      <c r="AH7" s="356">
        <v>53375.6515</v>
      </c>
      <c r="AI7" s="357">
        <v>176182.13</v>
      </c>
      <c r="AJ7" s="357">
        <v>380</v>
      </c>
      <c r="AK7" s="357">
        <v>146234.88082191782</v>
      </c>
      <c r="AL7" s="251">
        <v>316</v>
      </c>
      <c r="AM7" s="240"/>
      <c r="AN7" s="239"/>
    </row>
    <row r="8" spans="1:40" ht="39" customHeight="1" x14ac:dyDescent="0.15">
      <c r="A8" s="252" t="s">
        <v>271</v>
      </c>
      <c r="B8" s="358">
        <v>51240</v>
      </c>
      <c r="C8" s="358">
        <v>48334</v>
      </c>
      <c r="D8" s="359">
        <v>9044</v>
      </c>
      <c r="E8" s="359">
        <v>32740</v>
      </c>
      <c r="F8" s="270">
        <v>638.95394223263077</v>
      </c>
      <c r="G8" s="359">
        <v>30987</v>
      </c>
      <c r="H8" s="270">
        <v>641.10150204824754</v>
      </c>
      <c r="I8" s="270">
        <v>24778</v>
      </c>
      <c r="J8" s="270">
        <v>512.64120494889733</v>
      </c>
      <c r="K8" s="359">
        <v>8164</v>
      </c>
      <c r="L8" s="349">
        <v>22367.123287671235</v>
      </c>
      <c r="M8" s="359">
        <v>7956</v>
      </c>
      <c r="N8" s="349">
        <v>21797.260273972603</v>
      </c>
      <c r="O8" s="351">
        <v>79.962564946590504</v>
      </c>
      <c r="P8" s="351">
        <v>90.270091563771231</v>
      </c>
      <c r="Q8" s="352">
        <v>87.969924812030072</v>
      </c>
      <c r="R8" s="242">
        <v>220</v>
      </c>
      <c r="S8" s="242">
        <v>101</v>
      </c>
      <c r="T8" s="272">
        <v>9.9550000000000001</v>
      </c>
      <c r="U8" s="273">
        <v>90</v>
      </c>
      <c r="V8" s="268">
        <v>409.09090909090912</v>
      </c>
      <c r="W8" s="272">
        <v>28</v>
      </c>
      <c r="X8" s="271">
        <v>277.22772277227727</v>
      </c>
      <c r="Y8" s="270">
        <v>27.273972602739725</v>
      </c>
      <c r="Z8" s="269">
        <v>270</v>
      </c>
      <c r="AA8" s="255">
        <v>10</v>
      </c>
      <c r="AB8" s="253">
        <v>0.91249999999999998</v>
      </c>
      <c r="AC8" s="254">
        <v>3.15</v>
      </c>
      <c r="AD8" s="274">
        <v>315</v>
      </c>
      <c r="AE8" s="357">
        <v>2.5</v>
      </c>
      <c r="AF8" s="247">
        <v>250</v>
      </c>
      <c r="AG8" s="360">
        <v>48445</v>
      </c>
      <c r="AH8" s="356">
        <v>9054.8675000000003</v>
      </c>
      <c r="AI8" s="349">
        <v>31018.15</v>
      </c>
      <c r="AJ8" s="349">
        <v>640</v>
      </c>
      <c r="AK8" s="349">
        <v>24807.773972602739</v>
      </c>
      <c r="AL8" s="269">
        <v>512</v>
      </c>
      <c r="AM8" s="240"/>
      <c r="AN8" s="239"/>
    </row>
    <row r="9" spans="1:40" ht="39" customHeight="1" x14ac:dyDescent="0.15">
      <c r="A9" s="252" t="s">
        <v>270</v>
      </c>
      <c r="B9" s="358">
        <v>115100</v>
      </c>
      <c r="C9" s="358">
        <v>105374</v>
      </c>
      <c r="D9" s="359">
        <v>13845</v>
      </c>
      <c r="E9" s="359">
        <v>107000</v>
      </c>
      <c r="F9" s="270">
        <v>929.62641181581228</v>
      </c>
      <c r="G9" s="359">
        <v>55340</v>
      </c>
      <c r="H9" s="270">
        <v>525.17698863097166</v>
      </c>
      <c r="I9" s="270">
        <v>37828</v>
      </c>
      <c r="J9" s="270">
        <v>358.9879856511094</v>
      </c>
      <c r="K9" s="359">
        <v>13460</v>
      </c>
      <c r="L9" s="349">
        <v>36876.712328767127</v>
      </c>
      <c r="M9" s="359">
        <v>13106</v>
      </c>
      <c r="N9" s="349">
        <v>35906.849315068488</v>
      </c>
      <c r="O9" s="351">
        <v>68.355619804842789</v>
      </c>
      <c r="P9" s="351">
        <v>97.485228742643343</v>
      </c>
      <c r="Q9" s="352">
        <v>94.662332972192132</v>
      </c>
      <c r="R9" s="242">
        <v>303</v>
      </c>
      <c r="S9" s="242">
        <v>247</v>
      </c>
      <c r="T9" s="272">
        <v>48.19</v>
      </c>
      <c r="U9" s="273">
        <v>313</v>
      </c>
      <c r="V9" s="268">
        <v>1033.003300330033</v>
      </c>
      <c r="W9" s="272">
        <v>184</v>
      </c>
      <c r="X9" s="271">
        <v>744.93927125506082</v>
      </c>
      <c r="Y9" s="270">
        <v>132.02739726027397</v>
      </c>
      <c r="Z9" s="269">
        <v>535</v>
      </c>
      <c r="AA9" s="255">
        <v>97</v>
      </c>
      <c r="AB9" s="253">
        <v>8.8512500000000003</v>
      </c>
      <c r="AC9" s="254">
        <v>30.555</v>
      </c>
      <c r="AD9" s="249">
        <v>315</v>
      </c>
      <c r="AE9" s="253">
        <v>24.25</v>
      </c>
      <c r="AF9" s="247">
        <v>250</v>
      </c>
      <c r="AG9" s="360">
        <v>105718</v>
      </c>
      <c r="AH9" s="356">
        <v>13902.04125</v>
      </c>
      <c r="AI9" s="349">
        <v>55554.555</v>
      </c>
      <c r="AJ9" s="349">
        <v>525</v>
      </c>
      <c r="AK9" s="349">
        <v>37984.277397260274</v>
      </c>
      <c r="AL9" s="269">
        <v>359</v>
      </c>
      <c r="AM9" s="240"/>
      <c r="AN9" s="239"/>
    </row>
    <row r="10" spans="1:40" ht="39" customHeight="1" x14ac:dyDescent="0.15">
      <c r="A10" s="252" t="s">
        <v>269</v>
      </c>
      <c r="B10" s="358">
        <v>25277</v>
      </c>
      <c r="C10" s="358">
        <v>19572</v>
      </c>
      <c r="D10" s="359">
        <v>2358</v>
      </c>
      <c r="E10" s="359">
        <v>14750</v>
      </c>
      <c r="F10" s="270">
        <v>583.53443842228114</v>
      </c>
      <c r="G10" s="359">
        <v>9487</v>
      </c>
      <c r="H10" s="270">
        <v>484.72307377886773</v>
      </c>
      <c r="I10" s="270">
        <v>6460</v>
      </c>
      <c r="J10" s="270">
        <v>330.06335581442875</v>
      </c>
      <c r="K10" s="359">
        <v>2358</v>
      </c>
      <c r="L10" s="349">
        <v>6460.2739726027394</v>
      </c>
      <c r="M10" s="359">
        <v>2268</v>
      </c>
      <c r="N10" s="349">
        <v>6213.6986301369861</v>
      </c>
      <c r="O10" s="351">
        <v>68.093180141245909</v>
      </c>
      <c r="P10" s="351">
        <v>100.00424106196191</v>
      </c>
      <c r="Q10" s="352">
        <v>96.18320610687023</v>
      </c>
      <c r="R10" s="242">
        <v>5130</v>
      </c>
      <c r="S10" s="242">
        <v>3305</v>
      </c>
      <c r="T10" s="272">
        <v>500.07</v>
      </c>
      <c r="U10" s="273">
        <v>2869</v>
      </c>
      <c r="V10" s="268">
        <v>559.25925925925924</v>
      </c>
      <c r="W10" s="272">
        <v>2030</v>
      </c>
      <c r="X10" s="271">
        <v>614.22087745839633</v>
      </c>
      <c r="Y10" s="270">
        <v>1370.0547945205478</v>
      </c>
      <c r="Z10" s="269">
        <v>415</v>
      </c>
      <c r="AA10" s="255">
        <v>0</v>
      </c>
      <c r="AB10" s="253">
        <v>0</v>
      </c>
      <c r="AC10" s="254">
        <v>0</v>
      </c>
      <c r="AD10" s="249"/>
      <c r="AE10" s="253">
        <v>0</v>
      </c>
      <c r="AF10" s="247"/>
      <c r="AG10" s="360">
        <v>22877</v>
      </c>
      <c r="AH10" s="356">
        <v>2858.07</v>
      </c>
      <c r="AI10" s="349">
        <v>11517</v>
      </c>
      <c r="AJ10" s="349">
        <v>503</v>
      </c>
      <c r="AK10" s="349">
        <v>7830.0547945205481</v>
      </c>
      <c r="AL10" s="269">
        <v>342</v>
      </c>
      <c r="AM10" s="240"/>
      <c r="AN10" s="239"/>
    </row>
    <row r="11" spans="1:40" ht="39" customHeight="1" x14ac:dyDescent="0.15">
      <c r="A11" s="252" t="s">
        <v>268</v>
      </c>
      <c r="B11" s="358">
        <v>17600</v>
      </c>
      <c r="C11" s="358">
        <v>10886</v>
      </c>
      <c r="D11" s="359">
        <v>1570</v>
      </c>
      <c r="E11" s="359">
        <v>12840</v>
      </c>
      <c r="F11" s="270">
        <v>729.5454545454545</v>
      </c>
      <c r="G11" s="359">
        <v>5274</v>
      </c>
      <c r="H11" s="270">
        <v>484.47547308469598</v>
      </c>
      <c r="I11" s="270">
        <v>4301</v>
      </c>
      <c r="J11" s="270">
        <v>395.09461693918797</v>
      </c>
      <c r="K11" s="359">
        <v>1399</v>
      </c>
      <c r="L11" s="349">
        <v>3832.8767123287671</v>
      </c>
      <c r="M11" s="359">
        <v>1304</v>
      </c>
      <c r="N11" s="349">
        <v>3572.6027397260273</v>
      </c>
      <c r="O11" s="351">
        <v>81.551004929844524</v>
      </c>
      <c r="P11" s="351">
        <v>89.115943090647917</v>
      </c>
      <c r="Q11" s="352">
        <v>83.057324840764338</v>
      </c>
      <c r="R11" s="242"/>
      <c r="S11" s="242"/>
      <c r="T11" s="272"/>
      <c r="U11" s="273"/>
      <c r="V11" s="268"/>
      <c r="W11" s="272"/>
      <c r="X11" s="271"/>
      <c r="Y11" s="270"/>
      <c r="Z11" s="269"/>
      <c r="AA11" s="255">
        <v>0</v>
      </c>
      <c r="AB11" s="253">
        <v>0</v>
      </c>
      <c r="AC11" s="254">
        <v>0</v>
      </c>
      <c r="AD11" s="249"/>
      <c r="AE11" s="253">
        <v>0</v>
      </c>
      <c r="AF11" s="247"/>
      <c r="AG11" s="360">
        <v>10886</v>
      </c>
      <c r="AH11" s="356">
        <v>1570</v>
      </c>
      <c r="AI11" s="349">
        <v>5274</v>
      </c>
      <c r="AJ11" s="349">
        <v>484</v>
      </c>
      <c r="AK11" s="349">
        <v>4301</v>
      </c>
      <c r="AL11" s="269">
        <v>395</v>
      </c>
      <c r="AM11" s="240"/>
      <c r="AN11" s="239"/>
    </row>
    <row r="12" spans="1:40" ht="39" customHeight="1" x14ac:dyDescent="0.15">
      <c r="A12" s="252" t="s">
        <v>267</v>
      </c>
      <c r="B12" s="358">
        <v>75000</v>
      </c>
      <c r="C12" s="358">
        <v>62682</v>
      </c>
      <c r="D12" s="359">
        <v>11392</v>
      </c>
      <c r="E12" s="359">
        <v>54100</v>
      </c>
      <c r="F12" s="270">
        <v>721.33333333333337</v>
      </c>
      <c r="G12" s="359">
        <v>36838</v>
      </c>
      <c r="H12" s="270">
        <v>587.69662742095022</v>
      </c>
      <c r="I12" s="270">
        <v>31211</v>
      </c>
      <c r="J12" s="270">
        <v>497.92603937334485</v>
      </c>
      <c r="K12" s="359">
        <v>10648</v>
      </c>
      <c r="L12" s="349">
        <v>29172.602739726026</v>
      </c>
      <c r="M12" s="359">
        <v>10295</v>
      </c>
      <c r="N12" s="349">
        <v>28205.479452054795</v>
      </c>
      <c r="O12" s="351">
        <v>84.725012215646885</v>
      </c>
      <c r="P12" s="351">
        <v>93.468978051731838</v>
      </c>
      <c r="Q12" s="352">
        <v>90.370435393258433</v>
      </c>
      <c r="R12" s="245"/>
      <c r="S12" s="245"/>
      <c r="T12" s="245"/>
      <c r="U12" s="245"/>
      <c r="V12" s="245"/>
      <c r="W12" s="245"/>
      <c r="X12" s="245"/>
      <c r="Y12" s="245"/>
      <c r="Z12" s="245"/>
      <c r="AA12" s="255">
        <v>0</v>
      </c>
      <c r="AB12" s="253">
        <v>0</v>
      </c>
      <c r="AC12" s="254">
        <v>0</v>
      </c>
      <c r="AD12" s="249"/>
      <c r="AE12" s="253">
        <v>0</v>
      </c>
      <c r="AF12" s="247"/>
      <c r="AG12" s="360">
        <v>62682</v>
      </c>
      <c r="AH12" s="356">
        <v>11392</v>
      </c>
      <c r="AI12" s="349">
        <v>36838</v>
      </c>
      <c r="AJ12" s="349">
        <v>588</v>
      </c>
      <c r="AK12" s="349">
        <v>31211</v>
      </c>
      <c r="AL12" s="269">
        <v>498</v>
      </c>
      <c r="AM12" s="240"/>
      <c r="AN12" s="239"/>
    </row>
    <row r="13" spans="1:40" ht="39" customHeight="1" x14ac:dyDescent="0.15">
      <c r="A13" s="252" t="s">
        <v>106</v>
      </c>
      <c r="B13" s="358">
        <v>24300</v>
      </c>
      <c r="C13" s="358">
        <v>19890</v>
      </c>
      <c r="D13" s="359">
        <v>2451</v>
      </c>
      <c r="E13" s="359">
        <v>15400</v>
      </c>
      <c r="F13" s="270">
        <v>633.74485596707814</v>
      </c>
      <c r="G13" s="359">
        <v>8987</v>
      </c>
      <c r="H13" s="270">
        <v>451.83509301156363</v>
      </c>
      <c r="I13" s="270">
        <v>6715</v>
      </c>
      <c r="J13" s="270">
        <v>337.60683760683764</v>
      </c>
      <c r="K13" s="359">
        <v>2362</v>
      </c>
      <c r="L13" s="349">
        <v>6471.232876712329</v>
      </c>
      <c r="M13" s="359">
        <v>2311</v>
      </c>
      <c r="N13" s="349">
        <v>6331.5068493150684</v>
      </c>
      <c r="O13" s="351">
        <v>74.719038611327477</v>
      </c>
      <c r="P13" s="351">
        <v>96.369812013586426</v>
      </c>
      <c r="Q13" s="352">
        <v>94.288045695634437</v>
      </c>
      <c r="R13" s="245"/>
      <c r="S13" s="245"/>
      <c r="T13" s="245"/>
      <c r="U13" s="245"/>
      <c r="V13" s="245"/>
      <c r="W13" s="245"/>
      <c r="X13" s="245"/>
      <c r="Y13" s="245"/>
      <c r="Z13" s="245"/>
      <c r="AA13" s="255">
        <v>0</v>
      </c>
      <c r="AB13" s="253">
        <v>0</v>
      </c>
      <c r="AC13" s="254">
        <v>0</v>
      </c>
      <c r="AD13" s="249"/>
      <c r="AE13" s="253">
        <v>0</v>
      </c>
      <c r="AF13" s="247"/>
      <c r="AG13" s="360">
        <v>19890</v>
      </c>
      <c r="AH13" s="356">
        <v>2451</v>
      </c>
      <c r="AI13" s="349">
        <v>8987</v>
      </c>
      <c r="AJ13" s="349">
        <v>452</v>
      </c>
      <c r="AK13" s="349">
        <v>6715</v>
      </c>
      <c r="AL13" s="269">
        <v>338</v>
      </c>
      <c r="AM13" s="240"/>
      <c r="AN13" s="239"/>
    </row>
    <row r="14" spans="1:40" ht="39" customHeight="1" x14ac:dyDescent="0.15">
      <c r="A14" s="252" t="s">
        <v>266</v>
      </c>
      <c r="B14" s="358">
        <v>33700</v>
      </c>
      <c r="C14" s="358">
        <v>34604</v>
      </c>
      <c r="D14" s="361">
        <v>3754</v>
      </c>
      <c r="E14" s="361">
        <v>13500</v>
      </c>
      <c r="F14" s="270">
        <v>400.59347181008906</v>
      </c>
      <c r="G14" s="361">
        <v>14319</v>
      </c>
      <c r="H14" s="270">
        <v>413.79609293723269</v>
      </c>
      <c r="I14" s="270">
        <v>10285</v>
      </c>
      <c r="J14" s="270">
        <v>297.21997456941398</v>
      </c>
      <c r="K14" s="361">
        <v>3658</v>
      </c>
      <c r="L14" s="349">
        <v>10021.917808219179</v>
      </c>
      <c r="M14" s="361">
        <v>3509</v>
      </c>
      <c r="N14" s="349">
        <v>9613.6986301369852</v>
      </c>
      <c r="O14" s="351">
        <v>71.827641595083463</v>
      </c>
      <c r="P14" s="351">
        <v>97.44207883538337</v>
      </c>
      <c r="Q14" s="352">
        <v>93.473628129994665</v>
      </c>
      <c r="R14" s="245"/>
      <c r="S14" s="245"/>
      <c r="T14" s="245"/>
      <c r="U14" s="245"/>
      <c r="V14" s="245"/>
      <c r="W14" s="245"/>
      <c r="X14" s="245"/>
      <c r="Y14" s="245"/>
      <c r="Z14" s="245"/>
      <c r="AA14" s="255">
        <v>0</v>
      </c>
      <c r="AB14" s="253">
        <v>0</v>
      </c>
      <c r="AC14" s="254">
        <v>0</v>
      </c>
      <c r="AD14" s="249"/>
      <c r="AE14" s="253">
        <v>0</v>
      </c>
      <c r="AF14" s="247"/>
      <c r="AG14" s="360">
        <v>34604</v>
      </c>
      <c r="AH14" s="356">
        <v>3754</v>
      </c>
      <c r="AI14" s="349">
        <v>14319</v>
      </c>
      <c r="AJ14" s="349">
        <v>414</v>
      </c>
      <c r="AK14" s="349">
        <v>10285</v>
      </c>
      <c r="AL14" s="269">
        <v>297</v>
      </c>
      <c r="AM14" s="240"/>
      <c r="AN14" s="239"/>
    </row>
    <row r="15" spans="1:40" ht="39" customHeight="1" x14ac:dyDescent="0.15">
      <c r="A15" s="252" t="s">
        <v>265</v>
      </c>
      <c r="B15" s="358">
        <v>92000</v>
      </c>
      <c r="C15" s="358">
        <v>82623</v>
      </c>
      <c r="D15" s="362">
        <v>10086</v>
      </c>
      <c r="E15" s="362">
        <v>36000</v>
      </c>
      <c r="F15" s="270">
        <v>391.304347826087</v>
      </c>
      <c r="G15" s="362">
        <v>40380</v>
      </c>
      <c r="H15" s="270">
        <v>488.72589956791688</v>
      </c>
      <c r="I15" s="270">
        <v>27633</v>
      </c>
      <c r="J15" s="270">
        <v>334.44682473403293</v>
      </c>
      <c r="K15" s="362">
        <v>9372</v>
      </c>
      <c r="L15" s="349">
        <v>25676.712328767124</v>
      </c>
      <c r="M15" s="362">
        <v>9356</v>
      </c>
      <c r="N15" s="349">
        <v>25632.876712328765</v>
      </c>
      <c r="O15" s="351">
        <v>68.43239227340267</v>
      </c>
      <c r="P15" s="351">
        <v>92.920465851580076</v>
      </c>
      <c r="Q15" s="352">
        <v>92.762244695617696</v>
      </c>
      <c r="R15" s="242">
        <v>29138</v>
      </c>
      <c r="S15" s="242">
        <v>20569</v>
      </c>
      <c r="T15" s="272">
        <v>3248.2779999999998</v>
      </c>
      <c r="U15" s="273">
        <v>14566</v>
      </c>
      <c r="V15" s="268">
        <v>499.8970416638067</v>
      </c>
      <c r="W15" s="272">
        <v>12000</v>
      </c>
      <c r="X15" s="271">
        <v>583.40220720501725</v>
      </c>
      <c r="Y15" s="270">
        <v>8899.3917808219176</v>
      </c>
      <c r="Z15" s="269">
        <v>433</v>
      </c>
      <c r="AA15" s="255">
        <v>402</v>
      </c>
      <c r="AB15" s="253">
        <v>36.682499999999997</v>
      </c>
      <c r="AC15" s="254">
        <v>126.63</v>
      </c>
      <c r="AD15" s="249">
        <v>315</v>
      </c>
      <c r="AE15" s="253">
        <v>100.5</v>
      </c>
      <c r="AF15" s="247">
        <v>250</v>
      </c>
      <c r="AG15" s="360">
        <v>103594</v>
      </c>
      <c r="AH15" s="356">
        <v>13370.960500000001</v>
      </c>
      <c r="AI15" s="349">
        <v>52506.63</v>
      </c>
      <c r="AJ15" s="349">
        <v>507</v>
      </c>
      <c r="AK15" s="349">
        <v>36632.891780821919</v>
      </c>
      <c r="AL15" s="269">
        <v>354</v>
      </c>
      <c r="AM15" s="240"/>
      <c r="AN15" s="239"/>
    </row>
    <row r="16" spans="1:40" ht="39" customHeight="1" x14ac:dyDescent="0.15">
      <c r="A16" s="252" t="s">
        <v>264</v>
      </c>
      <c r="B16" s="358">
        <v>49850</v>
      </c>
      <c r="C16" s="358">
        <v>48269</v>
      </c>
      <c r="D16" s="359">
        <v>7053</v>
      </c>
      <c r="E16" s="359">
        <v>27000</v>
      </c>
      <c r="F16" s="270">
        <v>541.62487462387162</v>
      </c>
      <c r="G16" s="359">
        <v>27509</v>
      </c>
      <c r="H16" s="270">
        <v>569.9102943918457</v>
      </c>
      <c r="I16" s="270">
        <v>19323</v>
      </c>
      <c r="J16" s="270">
        <v>400.31904535001763</v>
      </c>
      <c r="K16" s="359">
        <v>6736</v>
      </c>
      <c r="L16" s="349">
        <v>18454.794520547945</v>
      </c>
      <c r="M16" s="359">
        <v>6487</v>
      </c>
      <c r="N16" s="349">
        <v>17772.60273972603</v>
      </c>
      <c r="O16" s="351">
        <v>70.242466102002979</v>
      </c>
      <c r="P16" s="351">
        <v>95.506880507933261</v>
      </c>
      <c r="Q16" s="352">
        <v>91.975046079682414</v>
      </c>
      <c r="R16" s="268"/>
      <c r="S16" s="268"/>
      <c r="T16" s="268"/>
      <c r="U16" s="268"/>
      <c r="V16" s="268"/>
      <c r="W16" s="268"/>
      <c r="X16" s="268"/>
      <c r="Y16" s="268"/>
      <c r="Z16" s="268"/>
      <c r="AA16" s="255">
        <v>0</v>
      </c>
      <c r="AB16" s="253">
        <v>0</v>
      </c>
      <c r="AC16" s="254">
        <v>0</v>
      </c>
      <c r="AD16" s="249"/>
      <c r="AE16" s="253">
        <v>0</v>
      </c>
      <c r="AF16" s="247"/>
      <c r="AG16" s="360">
        <v>48269</v>
      </c>
      <c r="AH16" s="356">
        <v>7053</v>
      </c>
      <c r="AI16" s="349">
        <v>27509</v>
      </c>
      <c r="AJ16" s="349">
        <v>570</v>
      </c>
      <c r="AK16" s="349">
        <v>19323</v>
      </c>
      <c r="AL16" s="269">
        <v>400</v>
      </c>
      <c r="AM16" s="240"/>
      <c r="AN16" s="239"/>
    </row>
    <row r="17" spans="1:40" ht="39" customHeight="1" x14ac:dyDescent="0.15">
      <c r="A17" s="252" t="s">
        <v>263</v>
      </c>
      <c r="B17" s="358">
        <v>61000</v>
      </c>
      <c r="C17" s="358">
        <v>56834</v>
      </c>
      <c r="D17" s="359">
        <v>6187</v>
      </c>
      <c r="E17" s="359">
        <v>30300</v>
      </c>
      <c r="F17" s="270">
        <v>496.72131147540983</v>
      </c>
      <c r="G17" s="359">
        <v>22350</v>
      </c>
      <c r="H17" s="270">
        <v>393.25051905549498</v>
      </c>
      <c r="I17" s="270">
        <v>16951</v>
      </c>
      <c r="J17" s="270">
        <v>298.25456592884541</v>
      </c>
      <c r="K17" s="359">
        <v>6187</v>
      </c>
      <c r="L17" s="349">
        <v>16950.68493150685</v>
      </c>
      <c r="M17" s="359">
        <v>6017</v>
      </c>
      <c r="N17" s="349">
        <v>16484.931506849312</v>
      </c>
      <c r="O17" s="351">
        <v>75.843400447427285</v>
      </c>
      <c r="P17" s="351">
        <v>99.998141298488889</v>
      </c>
      <c r="Q17" s="352">
        <v>97.252303216421538</v>
      </c>
      <c r="R17" s="268"/>
      <c r="S17" s="268"/>
      <c r="T17" s="268"/>
      <c r="U17" s="268"/>
      <c r="V17" s="268"/>
      <c r="W17" s="268"/>
      <c r="X17" s="268"/>
      <c r="Y17" s="268"/>
      <c r="Z17" s="268"/>
      <c r="AA17" s="242">
        <v>502</v>
      </c>
      <c r="AB17" s="363">
        <v>45.807499999999997</v>
      </c>
      <c r="AC17" s="254">
        <v>158.13</v>
      </c>
      <c r="AD17" s="249">
        <v>315</v>
      </c>
      <c r="AE17" s="253">
        <v>125.5</v>
      </c>
      <c r="AF17" s="247">
        <v>250</v>
      </c>
      <c r="AG17" s="360">
        <v>57336</v>
      </c>
      <c r="AH17" s="356">
        <v>6232.8074999999999</v>
      </c>
      <c r="AI17" s="349">
        <v>22508.13</v>
      </c>
      <c r="AJ17" s="349">
        <v>393</v>
      </c>
      <c r="AK17" s="349">
        <v>17076.5</v>
      </c>
      <c r="AL17" s="269">
        <v>298</v>
      </c>
      <c r="AM17" s="240"/>
      <c r="AN17" s="239"/>
    </row>
    <row r="18" spans="1:40" ht="39" hidden="1" customHeight="1" x14ac:dyDescent="0.15">
      <c r="A18" s="252"/>
      <c r="B18" s="264"/>
      <c r="C18" s="264"/>
      <c r="D18" s="249"/>
      <c r="E18" s="249"/>
      <c r="F18" s="263"/>
      <c r="G18" s="249"/>
      <c r="H18" s="263"/>
      <c r="I18" s="263"/>
      <c r="J18" s="263"/>
      <c r="K18" s="249"/>
      <c r="L18" s="262"/>
      <c r="M18" s="249"/>
      <c r="N18" s="262"/>
      <c r="O18" s="261"/>
      <c r="P18" s="261"/>
      <c r="Q18" s="260"/>
      <c r="R18" s="244"/>
      <c r="S18" s="242">
        <v>0</v>
      </c>
      <c r="T18" s="272">
        <v>0</v>
      </c>
      <c r="U18" s="267"/>
      <c r="V18" s="245"/>
      <c r="W18" s="272">
        <v>0</v>
      </c>
      <c r="X18" s="266"/>
      <c r="Y18" s="263"/>
      <c r="Z18" s="256"/>
      <c r="AA18" s="265"/>
      <c r="AB18" s="253"/>
      <c r="AC18" s="254"/>
      <c r="AD18" s="249"/>
      <c r="AE18" s="357"/>
      <c r="AF18" s="247"/>
      <c r="AG18" s="360"/>
      <c r="AH18" s="356"/>
      <c r="AI18" s="349"/>
      <c r="AJ18" s="349"/>
      <c r="AK18" s="349"/>
      <c r="AL18" s="269"/>
      <c r="AM18" s="240"/>
      <c r="AN18" s="239"/>
    </row>
    <row r="19" spans="1:40" ht="39" customHeight="1" x14ac:dyDescent="0.15">
      <c r="A19" s="252" t="s">
        <v>101</v>
      </c>
      <c r="B19" s="264"/>
      <c r="C19" s="264"/>
      <c r="D19" s="249"/>
      <c r="E19" s="249"/>
      <c r="F19" s="263"/>
      <c r="G19" s="249"/>
      <c r="H19" s="263"/>
      <c r="I19" s="263"/>
      <c r="J19" s="263"/>
      <c r="K19" s="249"/>
      <c r="L19" s="262"/>
      <c r="M19" s="249"/>
      <c r="N19" s="262"/>
      <c r="O19" s="261"/>
      <c r="P19" s="261"/>
      <c r="Q19" s="260"/>
      <c r="R19" s="242">
        <v>5662</v>
      </c>
      <c r="S19" s="242">
        <v>6029</v>
      </c>
      <c r="T19" s="272">
        <v>624.654</v>
      </c>
      <c r="U19" s="273">
        <v>2920</v>
      </c>
      <c r="V19" s="268">
        <v>515.71882726951617</v>
      </c>
      <c r="W19" s="272">
        <v>2020</v>
      </c>
      <c r="X19" s="271">
        <v>335.04727152098189</v>
      </c>
      <c r="Y19" s="270">
        <v>1711.3808219178081</v>
      </c>
      <c r="Z19" s="269">
        <v>284</v>
      </c>
      <c r="AA19" s="255">
        <v>76</v>
      </c>
      <c r="AB19" s="253">
        <v>6.9349999999999996</v>
      </c>
      <c r="AC19" s="254">
        <v>23.94</v>
      </c>
      <c r="AD19" s="249">
        <v>315</v>
      </c>
      <c r="AE19" s="253">
        <v>19</v>
      </c>
      <c r="AF19" s="247">
        <v>250</v>
      </c>
      <c r="AG19" s="360">
        <v>6105</v>
      </c>
      <c r="AH19" s="356">
        <v>631.58899999999994</v>
      </c>
      <c r="AI19" s="349">
        <v>2043.94</v>
      </c>
      <c r="AJ19" s="349">
        <v>335</v>
      </c>
      <c r="AK19" s="349">
        <v>1730.3808219178081</v>
      </c>
      <c r="AL19" s="269">
        <v>283</v>
      </c>
      <c r="AM19" s="240"/>
      <c r="AN19" s="239"/>
    </row>
    <row r="20" spans="1:40" ht="39" customHeight="1" x14ac:dyDescent="0.15">
      <c r="A20" s="252" t="s">
        <v>262</v>
      </c>
      <c r="B20" s="364">
        <v>43650</v>
      </c>
      <c r="C20" s="364">
        <v>36337</v>
      </c>
      <c r="D20" s="359">
        <v>4015</v>
      </c>
      <c r="E20" s="359">
        <v>21000</v>
      </c>
      <c r="F20" s="270">
        <v>481.09965635738831</v>
      </c>
      <c r="G20" s="359">
        <v>12575</v>
      </c>
      <c r="H20" s="270">
        <v>346.06599334012162</v>
      </c>
      <c r="I20" s="270">
        <v>11000</v>
      </c>
      <c r="J20" s="270">
        <v>302.72174367724358</v>
      </c>
      <c r="K20" s="359">
        <v>3620</v>
      </c>
      <c r="L20" s="349">
        <v>9917.8082191780832</v>
      </c>
      <c r="M20" s="359">
        <v>3618</v>
      </c>
      <c r="N20" s="349">
        <v>9912.3287671232883</v>
      </c>
      <c r="O20" s="351">
        <v>87.475149105367791</v>
      </c>
      <c r="P20" s="351">
        <v>90.161892901618927</v>
      </c>
      <c r="Q20" s="352">
        <v>90.112079701120791</v>
      </c>
      <c r="R20" s="365">
        <v>971</v>
      </c>
      <c r="S20" s="365">
        <v>192</v>
      </c>
      <c r="T20" s="366">
        <v>17.434000000000001</v>
      </c>
      <c r="U20" s="273">
        <v>106</v>
      </c>
      <c r="V20" s="250">
        <v>109.16580844490215</v>
      </c>
      <c r="W20" s="366">
        <v>55</v>
      </c>
      <c r="X20" s="271">
        <v>286.45833333333331</v>
      </c>
      <c r="Y20" s="269">
        <v>47.764383561643839</v>
      </c>
      <c r="Z20" s="269">
        <v>249</v>
      </c>
      <c r="AA20" s="255">
        <v>0</v>
      </c>
      <c r="AB20" s="253">
        <v>0</v>
      </c>
      <c r="AC20" s="254">
        <v>0</v>
      </c>
      <c r="AD20" s="249"/>
      <c r="AE20" s="253">
        <v>0</v>
      </c>
      <c r="AF20" s="247"/>
      <c r="AG20" s="360">
        <v>36529</v>
      </c>
      <c r="AH20" s="356">
        <v>4032.4340000000002</v>
      </c>
      <c r="AI20" s="349">
        <v>12630</v>
      </c>
      <c r="AJ20" s="349">
        <v>346</v>
      </c>
      <c r="AK20" s="349">
        <v>11047.764383561644</v>
      </c>
      <c r="AL20" s="269">
        <v>302</v>
      </c>
      <c r="AM20" s="240"/>
      <c r="AN20" s="239"/>
    </row>
    <row r="21" spans="1:40" ht="39" customHeight="1" x14ac:dyDescent="0.15">
      <c r="A21" s="252" t="s">
        <v>261</v>
      </c>
      <c r="B21" s="364">
        <v>37300</v>
      </c>
      <c r="C21" s="364">
        <v>26101</v>
      </c>
      <c r="D21" s="359">
        <v>2995</v>
      </c>
      <c r="E21" s="359">
        <v>21300</v>
      </c>
      <c r="F21" s="270">
        <v>571.0455764075067</v>
      </c>
      <c r="G21" s="359">
        <v>9678</v>
      </c>
      <c r="H21" s="270">
        <v>370.79039117275198</v>
      </c>
      <c r="I21" s="270">
        <v>8205</v>
      </c>
      <c r="J21" s="270">
        <v>314.35577180950918</v>
      </c>
      <c r="K21" s="359">
        <v>2990</v>
      </c>
      <c r="L21" s="349">
        <v>8191.7808219178078</v>
      </c>
      <c r="M21" s="359">
        <v>2984</v>
      </c>
      <c r="N21" s="349">
        <v>8175.3424657534242</v>
      </c>
      <c r="O21" s="351">
        <v>84.779913205207691</v>
      </c>
      <c r="P21" s="351">
        <v>99.838888749760002</v>
      </c>
      <c r="Q21" s="352">
        <v>99.632721202003339</v>
      </c>
      <c r="R21" s="259"/>
      <c r="S21" s="259"/>
      <c r="T21" s="259"/>
      <c r="U21" s="259"/>
      <c r="V21" s="259"/>
      <c r="W21" s="259"/>
      <c r="X21" s="259"/>
      <c r="Y21" s="259"/>
      <c r="Z21" s="259"/>
      <c r="AA21" s="258">
        <v>0</v>
      </c>
      <c r="AB21" s="253">
        <v>0</v>
      </c>
      <c r="AC21" s="254">
        <v>0</v>
      </c>
      <c r="AD21" s="249"/>
      <c r="AE21" s="253">
        <v>0</v>
      </c>
      <c r="AF21" s="247"/>
      <c r="AG21" s="360">
        <v>26101</v>
      </c>
      <c r="AH21" s="356">
        <v>2995</v>
      </c>
      <c r="AI21" s="349">
        <v>9678</v>
      </c>
      <c r="AJ21" s="349">
        <v>371</v>
      </c>
      <c r="AK21" s="349">
        <v>8205</v>
      </c>
      <c r="AL21" s="269">
        <v>314</v>
      </c>
      <c r="AM21" s="240"/>
      <c r="AN21" s="239"/>
    </row>
    <row r="22" spans="1:40" ht="39" customHeight="1" x14ac:dyDescent="0.15">
      <c r="A22" s="257" t="s">
        <v>260</v>
      </c>
      <c r="B22" s="364">
        <v>19000</v>
      </c>
      <c r="C22" s="364">
        <v>17340</v>
      </c>
      <c r="D22" s="359">
        <v>2642</v>
      </c>
      <c r="E22" s="359">
        <v>13120</v>
      </c>
      <c r="F22" s="270">
        <v>690.52631578947364</v>
      </c>
      <c r="G22" s="359">
        <v>9218</v>
      </c>
      <c r="H22" s="270">
        <v>531.60322952710487</v>
      </c>
      <c r="I22" s="270">
        <v>7238</v>
      </c>
      <c r="J22" s="270">
        <v>417.41637831603231</v>
      </c>
      <c r="K22" s="359">
        <v>2303</v>
      </c>
      <c r="L22" s="349">
        <v>6309.58904109589</v>
      </c>
      <c r="M22" s="359">
        <v>2256</v>
      </c>
      <c r="N22" s="349">
        <v>6180.82191780822</v>
      </c>
      <c r="O22" s="351">
        <v>78.520286396181376</v>
      </c>
      <c r="P22" s="351">
        <v>87.173100871731009</v>
      </c>
      <c r="Q22" s="352">
        <v>85.389856169568517</v>
      </c>
      <c r="R22" s="245"/>
      <c r="S22" s="245"/>
      <c r="T22" s="245"/>
      <c r="U22" s="245"/>
      <c r="V22" s="245"/>
      <c r="W22" s="245"/>
      <c r="X22" s="245"/>
      <c r="Y22" s="245"/>
      <c r="Z22" s="245"/>
      <c r="AA22" s="255">
        <v>0</v>
      </c>
      <c r="AB22" s="253">
        <v>0</v>
      </c>
      <c r="AC22" s="254">
        <v>0</v>
      </c>
      <c r="AD22" s="249"/>
      <c r="AE22" s="253">
        <v>0</v>
      </c>
      <c r="AF22" s="247"/>
      <c r="AG22" s="360">
        <v>17340</v>
      </c>
      <c r="AH22" s="356">
        <v>2642</v>
      </c>
      <c r="AI22" s="349">
        <v>9218</v>
      </c>
      <c r="AJ22" s="349">
        <v>532</v>
      </c>
      <c r="AK22" s="349">
        <v>7238</v>
      </c>
      <c r="AL22" s="269">
        <v>417</v>
      </c>
      <c r="AM22" s="240"/>
      <c r="AN22" s="239"/>
    </row>
    <row r="23" spans="1:40" ht="39" customHeight="1" x14ac:dyDescent="0.15">
      <c r="A23" s="252" t="s">
        <v>259</v>
      </c>
      <c r="B23" s="364">
        <v>11820</v>
      </c>
      <c r="C23" s="364">
        <v>11382</v>
      </c>
      <c r="D23" s="359">
        <v>1222</v>
      </c>
      <c r="E23" s="359">
        <v>4527</v>
      </c>
      <c r="F23" s="270">
        <v>382.99492385786806</v>
      </c>
      <c r="G23" s="359">
        <v>5065</v>
      </c>
      <c r="H23" s="270">
        <v>445.00087858021436</v>
      </c>
      <c r="I23" s="270">
        <v>3348</v>
      </c>
      <c r="J23" s="270">
        <v>294.14865577227198</v>
      </c>
      <c r="K23" s="359">
        <v>1177</v>
      </c>
      <c r="L23" s="349">
        <v>3224.6575342465753</v>
      </c>
      <c r="M23" s="359">
        <v>1147</v>
      </c>
      <c r="N23" s="349">
        <v>3142.4657534246576</v>
      </c>
      <c r="O23" s="351">
        <v>66.100691016781838</v>
      </c>
      <c r="P23" s="351">
        <v>96.315935909395918</v>
      </c>
      <c r="Q23" s="352">
        <v>93.862520458265138</v>
      </c>
      <c r="R23" s="242">
        <v>300</v>
      </c>
      <c r="S23" s="242">
        <v>98</v>
      </c>
      <c r="T23" s="272">
        <v>8.9019999999999992</v>
      </c>
      <c r="U23" s="273">
        <v>80</v>
      </c>
      <c r="V23" s="268">
        <v>266.66666666666669</v>
      </c>
      <c r="W23" s="272">
        <v>32</v>
      </c>
      <c r="X23" s="271">
        <v>326.53061224489795</v>
      </c>
      <c r="Y23" s="270">
        <v>24.389041095890409</v>
      </c>
      <c r="Z23" s="269">
        <v>249</v>
      </c>
      <c r="AA23" s="255">
        <v>0</v>
      </c>
      <c r="AB23" s="253">
        <v>0</v>
      </c>
      <c r="AC23" s="254">
        <v>0</v>
      </c>
      <c r="AD23" s="249"/>
      <c r="AE23" s="253">
        <v>0</v>
      </c>
      <c r="AF23" s="247"/>
      <c r="AG23" s="360">
        <v>11480</v>
      </c>
      <c r="AH23" s="356">
        <v>1230.902</v>
      </c>
      <c r="AI23" s="349">
        <v>5097</v>
      </c>
      <c r="AJ23" s="349">
        <v>444</v>
      </c>
      <c r="AK23" s="349">
        <v>3372.3890410958902</v>
      </c>
      <c r="AL23" s="269">
        <v>294</v>
      </c>
      <c r="AM23" s="240"/>
      <c r="AN23" s="239"/>
    </row>
    <row r="24" spans="1:40" ht="39" customHeight="1" x14ac:dyDescent="0.15">
      <c r="A24" s="252" t="s">
        <v>258</v>
      </c>
      <c r="B24" s="364">
        <v>18860</v>
      </c>
      <c r="C24" s="364">
        <v>15766</v>
      </c>
      <c r="D24" s="359">
        <v>2080</v>
      </c>
      <c r="E24" s="359">
        <v>9600</v>
      </c>
      <c r="F24" s="270">
        <v>509.01378579003176</v>
      </c>
      <c r="G24" s="359">
        <v>6699</v>
      </c>
      <c r="H24" s="270">
        <v>424.90168717493339</v>
      </c>
      <c r="I24" s="270">
        <v>5699</v>
      </c>
      <c r="J24" s="270">
        <v>361.4740580997082</v>
      </c>
      <c r="K24" s="359">
        <v>2031</v>
      </c>
      <c r="L24" s="349">
        <v>5564.3835616438355</v>
      </c>
      <c r="M24" s="359">
        <v>1906</v>
      </c>
      <c r="N24" s="349">
        <v>5221.9178082191784</v>
      </c>
      <c r="O24" s="351">
        <v>85.072398865502322</v>
      </c>
      <c r="P24" s="351">
        <v>97.637893694399637</v>
      </c>
      <c r="Q24" s="352">
        <v>91.634615384615387</v>
      </c>
      <c r="R24" s="245"/>
      <c r="S24" s="245"/>
      <c r="T24" s="245"/>
      <c r="U24" s="245"/>
      <c r="V24" s="245"/>
      <c r="W24" s="245"/>
      <c r="X24" s="245"/>
      <c r="Y24" s="245"/>
      <c r="Z24" s="256"/>
      <c r="AA24" s="255">
        <v>0</v>
      </c>
      <c r="AB24" s="253">
        <v>0</v>
      </c>
      <c r="AC24" s="254">
        <v>0</v>
      </c>
      <c r="AD24" s="249"/>
      <c r="AE24" s="253">
        <v>0</v>
      </c>
      <c r="AF24" s="247"/>
      <c r="AG24" s="360">
        <v>15766</v>
      </c>
      <c r="AH24" s="356">
        <v>2080</v>
      </c>
      <c r="AI24" s="349">
        <v>6699</v>
      </c>
      <c r="AJ24" s="349">
        <v>425</v>
      </c>
      <c r="AK24" s="349">
        <v>5699</v>
      </c>
      <c r="AL24" s="269">
        <v>361</v>
      </c>
      <c r="AM24" s="240"/>
      <c r="AN24" s="239"/>
    </row>
    <row r="25" spans="1:40" ht="39" customHeight="1" x14ac:dyDescent="0.15">
      <c r="A25" s="252" t="s">
        <v>257</v>
      </c>
      <c r="B25" s="364">
        <v>7900</v>
      </c>
      <c r="C25" s="364">
        <v>6455</v>
      </c>
      <c r="D25" s="359">
        <v>870</v>
      </c>
      <c r="E25" s="359">
        <v>5400</v>
      </c>
      <c r="F25" s="270">
        <v>683.54430379746839</v>
      </c>
      <c r="G25" s="359">
        <v>2827</v>
      </c>
      <c r="H25" s="270">
        <v>437.95507358636718</v>
      </c>
      <c r="I25" s="270">
        <v>2384</v>
      </c>
      <c r="J25" s="270">
        <v>369.32610379550732</v>
      </c>
      <c r="K25" s="359">
        <v>829</v>
      </c>
      <c r="L25" s="349">
        <v>2271.232876712329</v>
      </c>
      <c r="M25" s="359">
        <v>811</v>
      </c>
      <c r="N25" s="349">
        <v>2221.9178082191784</v>
      </c>
      <c r="O25" s="351">
        <v>84.329678103997168</v>
      </c>
      <c r="P25" s="351">
        <v>95.269835432564136</v>
      </c>
      <c r="Q25" s="352">
        <v>93.218390804597703</v>
      </c>
      <c r="R25" s="242">
        <v>633</v>
      </c>
      <c r="S25" s="242">
        <v>355</v>
      </c>
      <c r="T25" s="272">
        <v>33.823999999999998</v>
      </c>
      <c r="U25" s="273">
        <v>282</v>
      </c>
      <c r="V25" s="268">
        <v>445.49763033175356</v>
      </c>
      <c r="W25" s="272">
        <v>115</v>
      </c>
      <c r="X25" s="271">
        <v>323.94366197183098</v>
      </c>
      <c r="Y25" s="270">
        <v>92.668493150684924</v>
      </c>
      <c r="Z25" s="269">
        <v>261</v>
      </c>
      <c r="AA25" s="251">
        <v>0</v>
      </c>
      <c r="AB25" s="248">
        <v>0</v>
      </c>
      <c r="AC25" s="250">
        <v>0</v>
      </c>
      <c r="AD25" s="249"/>
      <c r="AE25" s="248">
        <v>0</v>
      </c>
      <c r="AF25" s="247"/>
      <c r="AG25" s="360">
        <v>6810</v>
      </c>
      <c r="AH25" s="356">
        <v>903.82399999999996</v>
      </c>
      <c r="AI25" s="349">
        <v>2942</v>
      </c>
      <c r="AJ25" s="349">
        <v>432</v>
      </c>
      <c r="AK25" s="349">
        <v>2476.6684931506848</v>
      </c>
      <c r="AL25" s="269">
        <v>364</v>
      </c>
      <c r="AM25" s="240"/>
      <c r="AN25" s="239"/>
    </row>
    <row r="26" spans="1:40" ht="39" customHeight="1" x14ac:dyDescent="0.15">
      <c r="A26" s="246" t="s">
        <v>256</v>
      </c>
      <c r="B26" s="367">
        <v>24940</v>
      </c>
      <c r="C26" s="367">
        <v>15094</v>
      </c>
      <c r="D26" s="368">
        <v>2165</v>
      </c>
      <c r="E26" s="368">
        <v>13625</v>
      </c>
      <c r="F26" s="270">
        <v>546.31114675220522</v>
      </c>
      <c r="G26" s="368">
        <v>8199</v>
      </c>
      <c r="H26" s="369">
        <v>543.19597190936793</v>
      </c>
      <c r="I26" s="369">
        <v>5932</v>
      </c>
      <c r="J26" s="369">
        <v>393.00384258645823</v>
      </c>
      <c r="K26" s="368">
        <v>1795</v>
      </c>
      <c r="L26" s="349">
        <v>4917.8082191780823</v>
      </c>
      <c r="M26" s="368">
        <v>1760</v>
      </c>
      <c r="N26" s="349">
        <v>4821.9178082191775</v>
      </c>
      <c r="O26" s="351">
        <v>72.350286620319551</v>
      </c>
      <c r="P26" s="351">
        <v>82.903038084593433</v>
      </c>
      <c r="Q26" s="352">
        <v>81.293302540415695</v>
      </c>
      <c r="R26" s="245"/>
      <c r="S26" s="245"/>
      <c r="T26" s="245"/>
      <c r="U26" s="245"/>
      <c r="V26" s="245"/>
      <c r="W26" s="245"/>
      <c r="X26" s="245"/>
      <c r="Y26" s="245"/>
      <c r="Z26" s="244"/>
      <c r="AA26" s="242">
        <v>0</v>
      </c>
      <c r="AB26" s="242">
        <v>0</v>
      </c>
      <c r="AC26" s="242">
        <v>0</v>
      </c>
      <c r="AD26" s="243"/>
      <c r="AE26" s="242">
        <v>0</v>
      </c>
      <c r="AF26" s="241"/>
      <c r="AG26" s="360">
        <v>15094</v>
      </c>
      <c r="AH26" s="356">
        <v>2165</v>
      </c>
      <c r="AI26" s="349">
        <v>8199</v>
      </c>
      <c r="AJ26" s="349">
        <v>543</v>
      </c>
      <c r="AK26" s="349">
        <v>5932</v>
      </c>
      <c r="AL26" s="269">
        <v>393</v>
      </c>
      <c r="AM26" s="240"/>
      <c r="AN26" s="239"/>
    </row>
    <row r="27" spans="1:40" s="228" customFormat="1" ht="39" customHeight="1" x14ac:dyDescent="0.15">
      <c r="A27" s="238" t="s">
        <v>255</v>
      </c>
      <c r="B27" s="370">
        <v>1158937</v>
      </c>
      <c r="C27" s="371">
        <v>1078513</v>
      </c>
      <c r="D27" s="372">
        <v>136870</v>
      </c>
      <c r="E27" s="372">
        <v>647402</v>
      </c>
      <c r="F27" s="373">
        <v>558.61707754606164</v>
      </c>
      <c r="G27" s="372">
        <v>481029</v>
      </c>
      <c r="H27" s="372">
        <v>446.01131372547206</v>
      </c>
      <c r="I27" s="372">
        <v>374883</v>
      </c>
      <c r="J27" s="372">
        <v>347.59247222796574</v>
      </c>
      <c r="K27" s="372">
        <v>131501</v>
      </c>
      <c r="L27" s="374">
        <v>360276.71232876711</v>
      </c>
      <c r="M27" s="372">
        <v>126766</v>
      </c>
      <c r="N27" s="374">
        <v>347304.10958904109</v>
      </c>
      <c r="O27" s="375">
        <v>77.933554941593968</v>
      </c>
      <c r="P27" s="375">
        <v>96.103774331929458</v>
      </c>
      <c r="Q27" s="352">
        <v>92.617812522831883</v>
      </c>
      <c r="R27" s="372">
        <v>43863</v>
      </c>
      <c r="S27" s="372">
        <v>31658</v>
      </c>
      <c r="T27" s="372">
        <v>4588.9009999999998</v>
      </c>
      <c r="U27" s="372">
        <v>21727</v>
      </c>
      <c r="V27" s="376">
        <v>495.33775619542672</v>
      </c>
      <c r="W27" s="372">
        <v>16876</v>
      </c>
      <c r="X27" s="372">
        <v>533.07220923621196</v>
      </c>
      <c r="Y27" s="372">
        <v>12572.331506849314</v>
      </c>
      <c r="Z27" s="372">
        <v>397</v>
      </c>
      <c r="AA27" s="370">
        <v>2589</v>
      </c>
      <c r="AB27" s="372">
        <v>236.24625</v>
      </c>
      <c r="AC27" s="372">
        <v>815.53499999999997</v>
      </c>
      <c r="AD27" s="237">
        <v>315</v>
      </c>
      <c r="AE27" s="371">
        <v>647.25</v>
      </c>
      <c r="AF27" s="236">
        <v>250</v>
      </c>
      <c r="AG27" s="377">
        <v>1112760</v>
      </c>
      <c r="AH27" s="378">
        <v>141695.14725000001</v>
      </c>
      <c r="AI27" s="374">
        <v>498720.53500000003</v>
      </c>
      <c r="AJ27" s="374">
        <v>448</v>
      </c>
      <c r="AK27" s="374">
        <v>388102.58150684927</v>
      </c>
      <c r="AL27" s="373">
        <v>349</v>
      </c>
      <c r="AM27" s="230"/>
      <c r="AN27" s="229"/>
    </row>
    <row r="28" spans="1:40" s="228" customFormat="1" ht="39" hidden="1" customHeight="1" x14ac:dyDescent="0.15">
      <c r="A28" s="235" t="s">
        <v>254</v>
      </c>
      <c r="B28" s="234" t="s">
        <v>253</v>
      </c>
      <c r="C28" s="233">
        <v>206</v>
      </c>
      <c r="D28" s="233">
        <v>5020</v>
      </c>
      <c r="E28" s="234" t="s">
        <v>252</v>
      </c>
      <c r="F28" s="234" t="s">
        <v>251</v>
      </c>
      <c r="G28" s="231">
        <v>5103</v>
      </c>
      <c r="H28" s="231">
        <v>5113</v>
      </c>
      <c r="I28" s="231">
        <v>5106</v>
      </c>
      <c r="J28" s="231">
        <v>5114</v>
      </c>
      <c r="K28" s="231">
        <v>5021</v>
      </c>
      <c r="L28" s="231">
        <v>5108</v>
      </c>
      <c r="M28" s="231">
        <v>5022</v>
      </c>
      <c r="N28" s="231">
        <v>5110</v>
      </c>
      <c r="O28" s="233">
        <v>5121</v>
      </c>
      <c r="P28" s="231">
        <v>5122</v>
      </c>
      <c r="Q28" s="352">
        <v>100.0398406374502</v>
      </c>
      <c r="R28" s="232">
        <v>4</v>
      </c>
      <c r="S28" s="231">
        <v>46</v>
      </c>
      <c r="T28" s="231">
        <v>69</v>
      </c>
      <c r="U28" s="231">
        <v>17</v>
      </c>
      <c r="V28" s="231"/>
      <c r="W28" s="231">
        <v>74</v>
      </c>
      <c r="X28" s="231"/>
      <c r="Y28" s="231"/>
      <c r="Z28" s="231"/>
      <c r="AA28" s="231"/>
      <c r="AB28" s="231"/>
      <c r="AC28" s="231"/>
      <c r="AD28" s="231"/>
      <c r="AE28" s="231"/>
      <c r="AF28" s="231"/>
      <c r="AG28" s="231"/>
      <c r="AH28" s="231"/>
      <c r="AI28" s="231"/>
      <c r="AJ28" s="231"/>
      <c r="AK28" s="231"/>
      <c r="AL28" s="231"/>
      <c r="AM28" s="230"/>
      <c r="AN28" s="229"/>
    </row>
    <row r="29" spans="1:40" ht="39" customHeight="1" x14ac:dyDescent="0.15">
      <c r="A29" s="227" t="s">
        <v>250</v>
      </c>
      <c r="B29" s="227" t="s">
        <v>249</v>
      </c>
      <c r="D29" s="227"/>
      <c r="E29" s="227"/>
      <c r="F29" s="227"/>
      <c r="G29" s="225"/>
      <c r="H29" s="225"/>
      <c r="I29" s="225"/>
      <c r="J29" s="226"/>
      <c r="K29" s="226"/>
      <c r="L29" s="226"/>
      <c r="M29" s="226"/>
      <c r="N29" s="226"/>
      <c r="O29" s="226"/>
      <c r="P29" s="226"/>
      <c r="Q29" s="226"/>
      <c r="R29" s="226"/>
      <c r="S29" s="226"/>
      <c r="T29" s="226"/>
      <c r="U29" s="227"/>
      <c r="V29" s="227"/>
      <c r="W29" s="226"/>
      <c r="X29" s="226"/>
      <c r="Y29" s="226"/>
      <c r="Z29" s="226"/>
      <c r="AA29" s="225"/>
      <c r="AB29" s="225"/>
      <c r="AC29" s="225"/>
      <c r="AD29" s="225"/>
      <c r="AE29" s="225"/>
      <c r="AF29" s="225"/>
      <c r="AG29" s="225"/>
      <c r="AH29" s="225"/>
      <c r="AI29" s="225"/>
      <c r="AJ29" s="225"/>
      <c r="AK29" s="225"/>
      <c r="AL29" s="225"/>
    </row>
    <row r="30" spans="1:40" x14ac:dyDescent="0.15">
      <c r="A30" s="227"/>
      <c r="B30" s="227"/>
      <c r="C30" s="225"/>
      <c r="D30" s="225"/>
      <c r="E30" s="225"/>
      <c r="F30" s="225"/>
      <c r="G30" s="225"/>
      <c r="H30" s="225"/>
      <c r="I30" s="225"/>
      <c r="J30" s="226"/>
      <c r="K30" s="226"/>
      <c r="L30" s="226"/>
      <c r="M30" s="226"/>
      <c r="N30" s="226"/>
      <c r="O30" s="226"/>
      <c r="P30" s="226"/>
      <c r="Q30" s="226"/>
      <c r="R30" s="226"/>
      <c r="S30" s="226"/>
      <c r="T30" s="226"/>
      <c r="U30" s="225"/>
      <c r="V30" s="225"/>
      <c r="W30" s="226"/>
      <c r="X30" s="226"/>
      <c r="Y30" s="226"/>
      <c r="Z30" s="226"/>
      <c r="AA30" s="225"/>
      <c r="AB30" s="225"/>
      <c r="AC30" s="225"/>
      <c r="AD30" s="225"/>
      <c r="AE30" s="225"/>
      <c r="AF30" s="225"/>
      <c r="AG30" s="225"/>
      <c r="AH30" s="225"/>
      <c r="AI30" s="225"/>
      <c r="AJ30" s="225"/>
      <c r="AK30" s="225"/>
      <c r="AL30" s="225"/>
    </row>
    <row r="31" spans="1:40" x14ac:dyDescent="0.15">
      <c r="C31" s="779"/>
      <c r="D31" s="779"/>
      <c r="E31" s="779"/>
      <c r="F31" s="779"/>
      <c r="G31" s="779"/>
      <c r="H31" s="779"/>
      <c r="J31" s="224"/>
      <c r="K31" s="224"/>
      <c r="L31" s="224"/>
      <c r="M31" s="224"/>
      <c r="N31" s="224"/>
      <c r="O31" s="224"/>
      <c r="P31" s="224"/>
      <c r="Q31" s="224"/>
      <c r="R31" s="224"/>
      <c r="S31" s="224"/>
      <c r="T31" s="224"/>
      <c r="U31" s="224"/>
      <c r="V31" s="224"/>
      <c r="W31" s="224"/>
      <c r="X31" s="224"/>
      <c r="Y31" s="224"/>
      <c r="Z31" s="224"/>
    </row>
    <row r="32" spans="1:40" x14ac:dyDescent="0.15">
      <c r="I32" s="224"/>
      <c r="J32" s="224"/>
      <c r="K32" s="224"/>
      <c r="L32" s="224"/>
      <c r="M32" s="224"/>
      <c r="N32" s="224"/>
      <c r="O32" s="224"/>
      <c r="P32" s="224"/>
      <c r="Q32" s="224"/>
      <c r="R32" s="224"/>
      <c r="S32" s="224"/>
      <c r="T32" s="224"/>
      <c r="W32" s="224"/>
      <c r="X32" s="224"/>
      <c r="Y32" s="224"/>
      <c r="Z32" s="224"/>
    </row>
    <row r="33" spans="9:26" x14ac:dyDescent="0.15">
      <c r="I33" s="224"/>
      <c r="J33" s="224"/>
      <c r="K33" s="224"/>
      <c r="L33" s="224"/>
      <c r="M33" s="224"/>
      <c r="N33" s="224"/>
      <c r="O33" s="224"/>
      <c r="P33" s="224"/>
      <c r="Q33" s="224"/>
      <c r="R33" s="224"/>
      <c r="S33" s="224"/>
      <c r="T33" s="224"/>
      <c r="W33" s="224"/>
      <c r="X33" s="224"/>
      <c r="Y33" s="224"/>
      <c r="Z33" s="224"/>
    </row>
    <row r="34" spans="9:26" x14ac:dyDescent="0.15">
      <c r="J34" s="224"/>
      <c r="K34" s="224"/>
      <c r="L34" s="224"/>
      <c r="M34" s="224"/>
      <c r="N34" s="224"/>
      <c r="O34" s="224"/>
      <c r="P34" s="224"/>
      <c r="Q34" s="224"/>
      <c r="R34" s="224"/>
      <c r="S34" s="224"/>
      <c r="T34" s="224"/>
      <c r="W34" s="224"/>
      <c r="X34" s="224"/>
      <c r="Y34" s="224"/>
      <c r="Z34" s="224"/>
    </row>
    <row r="35" spans="9:26" x14ac:dyDescent="0.15">
      <c r="J35" s="224"/>
      <c r="K35" s="224"/>
      <c r="L35" s="224"/>
      <c r="M35" s="224"/>
      <c r="N35" s="224"/>
      <c r="O35" s="224"/>
      <c r="P35" s="224"/>
      <c r="Q35" s="224"/>
      <c r="R35" s="224"/>
      <c r="S35" s="224"/>
      <c r="T35" s="224"/>
      <c r="W35" s="224"/>
      <c r="X35" s="224"/>
      <c r="Y35" s="224"/>
      <c r="Z35" s="224"/>
    </row>
    <row r="36" spans="9:26" x14ac:dyDescent="0.15">
      <c r="J36" s="224"/>
      <c r="K36" s="224"/>
      <c r="L36" s="224"/>
      <c r="M36" s="224"/>
      <c r="N36" s="224"/>
      <c r="O36" s="224"/>
      <c r="P36" s="224"/>
      <c r="Q36" s="224"/>
      <c r="R36" s="224"/>
      <c r="S36" s="224"/>
      <c r="T36" s="224"/>
      <c r="W36" s="224"/>
      <c r="X36" s="224"/>
      <c r="Y36" s="224"/>
      <c r="Z36" s="224"/>
    </row>
    <row r="37" spans="9:26" x14ac:dyDescent="0.15">
      <c r="J37" s="224"/>
      <c r="K37" s="224"/>
      <c r="L37" s="224"/>
      <c r="M37" s="224"/>
      <c r="N37" s="224"/>
      <c r="O37" s="224"/>
      <c r="P37" s="224"/>
      <c r="Q37" s="224"/>
      <c r="R37" s="224"/>
      <c r="S37" s="224"/>
      <c r="T37" s="224"/>
      <c r="W37" s="224"/>
      <c r="X37" s="224"/>
      <c r="Y37" s="224"/>
      <c r="Z37" s="224"/>
    </row>
    <row r="38" spans="9:26" x14ac:dyDescent="0.15">
      <c r="J38" s="224"/>
      <c r="K38" s="224"/>
      <c r="L38" s="224"/>
      <c r="M38" s="224"/>
      <c r="N38" s="224"/>
      <c r="O38" s="224"/>
      <c r="P38" s="224"/>
      <c r="Q38" s="224"/>
      <c r="R38" s="224"/>
      <c r="S38" s="224"/>
      <c r="T38" s="224"/>
      <c r="W38" s="224"/>
      <c r="X38" s="224"/>
      <c r="Y38" s="224"/>
      <c r="Z38" s="224"/>
    </row>
    <row r="39" spans="9:26" x14ac:dyDescent="0.15">
      <c r="J39" s="224"/>
      <c r="K39" s="224"/>
      <c r="L39" s="224"/>
      <c r="M39" s="224"/>
      <c r="N39" s="224"/>
      <c r="O39" s="224"/>
      <c r="P39" s="224"/>
      <c r="Q39" s="224"/>
      <c r="R39" s="224"/>
      <c r="S39" s="224"/>
      <c r="T39" s="224"/>
      <c r="W39" s="224"/>
      <c r="X39" s="224"/>
      <c r="Y39" s="224"/>
      <c r="Z39" s="224"/>
    </row>
    <row r="40" spans="9:26" x14ac:dyDescent="0.15">
      <c r="J40" s="224"/>
      <c r="K40" s="224"/>
      <c r="L40" s="224"/>
      <c r="M40" s="224"/>
      <c r="N40" s="224"/>
      <c r="O40" s="224"/>
      <c r="P40" s="224"/>
      <c r="Q40" s="224"/>
      <c r="R40" s="224"/>
      <c r="S40" s="224"/>
      <c r="T40" s="224"/>
      <c r="W40" s="224"/>
      <c r="X40" s="224"/>
      <c r="Y40" s="224"/>
      <c r="Z40" s="224"/>
    </row>
    <row r="41" spans="9:26" x14ac:dyDescent="0.15">
      <c r="J41" s="224"/>
      <c r="K41" s="224"/>
      <c r="L41" s="224"/>
      <c r="M41" s="224"/>
      <c r="N41" s="224"/>
      <c r="O41" s="224"/>
      <c r="P41" s="224"/>
      <c r="Q41" s="224"/>
      <c r="R41" s="224"/>
      <c r="S41" s="224"/>
      <c r="T41" s="224"/>
      <c r="W41" s="224"/>
      <c r="X41" s="224"/>
      <c r="Y41" s="224"/>
      <c r="Z41" s="224"/>
    </row>
    <row r="42" spans="9:26" x14ac:dyDescent="0.15">
      <c r="J42" s="224"/>
      <c r="K42" s="224"/>
      <c r="L42" s="224"/>
      <c r="M42" s="224"/>
      <c r="N42" s="224"/>
      <c r="O42" s="224"/>
      <c r="P42" s="224"/>
      <c r="Q42" s="224"/>
      <c r="R42" s="224"/>
      <c r="S42" s="224"/>
      <c r="T42" s="224"/>
      <c r="W42" s="224"/>
      <c r="X42" s="224"/>
      <c r="Y42" s="224"/>
      <c r="Z42" s="224"/>
    </row>
    <row r="43" spans="9:26" x14ac:dyDescent="0.15">
      <c r="J43" s="224"/>
      <c r="K43" s="224"/>
      <c r="L43" s="224"/>
      <c r="M43" s="224"/>
      <c r="N43" s="224"/>
      <c r="O43" s="224"/>
      <c r="P43" s="224"/>
      <c r="Q43" s="224"/>
      <c r="R43" s="224"/>
      <c r="S43" s="224"/>
      <c r="T43" s="224"/>
      <c r="W43" s="224"/>
      <c r="X43" s="224"/>
      <c r="Y43" s="224"/>
      <c r="Z43" s="224"/>
    </row>
    <row r="44" spans="9:26" x14ac:dyDescent="0.15">
      <c r="J44" s="224"/>
      <c r="K44" s="224"/>
      <c r="L44" s="224"/>
      <c r="M44" s="224"/>
      <c r="N44" s="224"/>
      <c r="O44" s="224"/>
      <c r="P44" s="224"/>
      <c r="Q44" s="224"/>
      <c r="R44" s="224"/>
      <c r="S44" s="224"/>
      <c r="T44" s="224"/>
      <c r="W44" s="224"/>
      <c r="X44" s="224"/>
      <c r="Y44" s="224"/>
      <c r="Z44" s="224"/>
    </row>
    <row r="45" spans="9:26" x14ac:dyDescent="0.15">
      <c r="J45" s="224"/>
      <c r="K45" s="224"/>
      <c r="L45" s="224"/>
      <c r="M45" s="224"/>
      <c r="N45" s="224"/>
      <c r="O45" s="224"/>
      <c r="P45" s="224"/>
      <c r="Q45" s="224"/>
      <c r="R45" s="224"/>
      <c r="S45" s="224"/>
      <c r="T45" s="224"/>
      <c r="W45" s="224"/>
      <c r="X45" s="224"/>
      <c r="Y45" s="224"/>
      <c r="Z45" s="224"/>
    </row>
    <row r="46" spans="9:26" x14ac:dyDescent="0.15">
      <c r="J46" s="224"/>
      <c r="K46" s="224"/>
      <c r="L46" s="224"/>
      <c r="M46" s="224"/>
      <c r="N46" s="224"/>
      <c r="O46" s="224"/>
      <c r="P46" s="224"/>
      <c r="Q46" s="224"/>
      <c r="R46" s="224"/>
      <c r="S46" s="224"/>
      <c r="T46" s="224"/>
      <c r="W46" s="224"/>
      <c r="X46" s="224"/>
      <c r="Y46" s="224"/>
      <c r="Z46" s="224"/>
    </row>
    <row r="47" spans="9:26" x14ac:dyDescent="0.15">
      <c r="J47" s="224"/>
      <c r="K47" s="224"/>
      <c r="L47" s="224"/>
      <c r="M47" s="224"/>
      <c r="N47" s="224"/>
      <c r="O47" s="224"/>
      <c r="P47" s="224"/>
      <c r="Q47" s="224"/>
      <c r="R47" s="224"/>
      <c r="S47" s="224"/>
      <c r="T47" s="224"/>
      <c r="W47" s="224"/>
      <c r="X47" s="224"/>
      <c r="Y47" s="224"/>
      <c r="Z47" s="224"/>
    </row>
    <row r="48" spans="9:26" x14ac:dyDescent="0.15">
      <c r="J48" s="224"/>
      <c r="K48" s="224"/>
      <c r="L48" s="224"/>
      <c r="M48" s="224"/>
      <c r="N48" s="224"/>
      <c r="O48" s="224"/>
      <c r="P48" s="224"/>
      <c r="Q48" s="224"/>
      <c r="R48" s="224"/>
      <c r="S48" s="224"/>
      <c r="T48" s="224"/>
      <c r="W48" s="224"/>
      <c r="X48" s="224"/>
      <c r="Y48" s="224"/>
      <c r="Z48" s="224"/>
    </row>
    <row r="49" spans="10:26" x14ac:dyDescent="0.15">
      <c r="J49" s="224"/>
      <c r="K49" s="224"/>
      <c r="L49" s="224"/>
      <c r="M49" s="224"/>
      <c r="N49" s="224"/>
      <c r="O49" s="224"/>
      <c r="P49" s="224"/>
      <c r="Q49" s="224"/>
      <c r="R49" s="224"/>
      <c r="S49" s="224"/>
      <c r="T49" s="224"/>
      <c r="W49" s="224"/>
      <c r="X49" s="224"/>
      <c r="Y49" s="224"/>
      <c r="Z49" s="224"/>
    </row>
    <row r="50" spans="10:26" x14ac:dyDescent="0.15">
      <c r="J50" s="224"/>
      <c r="K50" s="224"/>
      <c r="L50" s="224"/>
      <c r="M50" s="224"/>
      <c r="N50" s="224"/>
      <c r="O50" s="224"/>
      <c r="P50" s="224"/>
      <c r="Q50" s="224"/>
      <c r="R50" s="224"/>
      <c r="S50" s="224"/>
      <c r="T50" s="224"/>
      <c r="W50" s="224"/>
      <c r="X50" s="224"/>
      <c r="Y50" s="224"/>
      <c r="Z50" s="224"/>
    </row>
    <row r="51" spans="10:26" x14ac:dyDescent="0.15">
      <c r="J51" s="224"/>
      <c r="K51" s="224"/>
      <c r="L51" s="224"/>
      <c r="M51" s="224"/>
      <c r="N51" s="224"/>
      <c r="O51" s="224"/>
      <c r="P51" s="224"/>
      <c r="Q51" s="224"/>
      <c r="R51" s="224"/>
      <c r="S51" s="224"/>
      <c r="T51" s="224"/>
      <c r="W51" s="224"/>
      <c r="X51" s="224"/>
      <c r="Y51" s="224"/>
      <c r="Z51" s="224"/>
    </row>
    <row r="52" spans="10:26" x14ac:dyDescent="0.15">
      <c r="J52" s="224"/>
      <c r="K52" s="224"/>
      <c r="L52" s="224"/>
      <c r="M52" s="224"/>
      <c r="N52" s="224"/>
      <c r="O52" s="224"/>
      <c r="P52" s="224"/>
      <c r="Q52" s="224"/>
      <c r="R52" s="224"/>
      <c r="S52" s="224"/>
      <c r="T52" s="224"/>
      <c r="W52" s="224"/>
      <c r="X52" s="224"/>
      <c r="Y52" s="224"/>
      <c r="Z52" s="224"/>
    </row>
    <row r="53" spans="10:26" x14ac:dyDescent="0.15">
      <c r="J53" s="224"/>
      <c r="K53" s="224"/>
      <c r="L53" s="224"/>
      <c r="M53" s="224"/>
      <c r="N53" s="224"/>
      <c r="O53" s="224"/>
      <c r="P53" s="224"/>
      <c r="Q53" s="224"/>
      <c r="R53" s="224"/>
      <c r="S53" s="224"/>
      <c r="T53" s="224"/>
      <c r="W53" s="224"/>
      <c r="X53" s="224"/>
      <c r="Y53" s="224"/>
      <c r="Z53" s="224"/>
    </row>
  </sheetData>
  <mergeCells count="32">
    <mergeCell ref="AA3:AF3"/>
    <mergeCell ref="AG3:AL3"/>
    <mergeCell ref="B3:Q3"/>
    <mergeCell ref="R3:Z3"/>
    <mergeCell ref="AK4:AL4"/>
    <mergeCell ref="AI4:AJ4"/>
    <mergeCell ref="Y4:Z4"/>
    <mergeCell ref="U4:X4"/>
    <mergeCell ref="I4:J4"/>
    <mergeCell ref="AK5:AL5"/>
    <mergeCell ref="K4:L5"/>
    <mergeCell ref="M4:N5"/>
    <mergeCell ref="Y5:Z5"/>
    <mergeCell ref="AA4:AA5"/>
    <mergeCell ref="AG4:AG5"/>
    <mergeCell ref="AI5:AJ5"/>
    <mergeCell ref="C31:H31"/>
    <mergeCell ref="AC4:AD4"/>
    <mergeCell ref="AE4:AF4"/>
    <mergeCell ref="AE5:AF5"/>
    <mergeCell ref="B4:C4"/>
    <mergeCell ref="R4:S4"/>
    <mergeCell ref="I5:J5"/>
    <mergeCell ref="O4:O5"/>
    <mergeCell ref="E4:H4"/>
    <mergeCell ref="AC5:AD5"/>
    <mergeCell ref="E5:F5"/>
    <mergeCell ref="U5:V5"/>
    <mergeCell ref="W5:X5"/>
    <mergeCell ref="P4:P5"/>
    <mergeCell ref="Q4:Q5"/>
    <mergeCell ref="G5:H5"/>
  </mergeCells>
  <phoneticPr fontId="4"/>
  <printOptions horizontalCentered="1"/>
  <pageMargins left="0.19685039370078741" right="0.19685039370078741" top="0.78740157480314965" bottom="0.19685039370078741" header="0" footer="0"/>
  <pageSetup paperSize="9" scale="44" orientation="landscape" blackAndWhite="1" r:id="rId1"/>
  <headerFooter alignWithMargins="0">
    <oddFooter>&amp;C4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2"/>
  <sheetViews>
    <sheetView showOutlineSymbols="0" view="pageBreakPreview" zoomScale="75" zoomScaleNormal="75" zoomScaleSheetLayoutView="75" workbookViewId="0">
      <selection activeCell="D9" sqref="D9"/>
    </sheetView>
  </sheetViews>
  <sheetFormatPr defaultRowHeight="14.25" x14ac:dyDescent="0.15"/>
  <cols>
    <col min="1" max="1" width="17.75" style="222" customWidth="1"/>
    <col min="2" max="9" width="9.125" style="222" customWidth="1"/>
    <col min="10" max="20" width="7.625" style="222" customWidth="1"/>
    <col min="21" max="27" width="9.125" style="222" customWidth="1"/>
    <col min="28" max="28" width="9.625" style="222" customWidth="1"/>
    <col min="29" max="30" width="9.125" style="222" customWidth="1"/>
    <col min="31" max="31" width="6.75" style="222" customWidth="1"/>
    <col min="32" max="32" width="14.5" style="222" bestFit="1" customWidth="1"/>
    <col min="33" max="33" width="38" style="222" bestFit="1" customWidth="1"/>
    <col min="34" max="16384" width="9" style="300"/>
  </cols>
  <sheetData>
    <row r="1" spans="1:34" s="341" customFormat="1" ht="25.5" customHeight="1" x14ac:dyDescent="0.15">
      <c r="A1" s="299" t="s">
        <v>325</v>
      </c>
      <c r="B1" s="299"/>
      <c r="C1" s="299"/>
      <c r="D1" s="299"/>
      <c r="E1" s="299"/>
      <c r="F1" s="299"/>
      <c r="G1" s="299"/>
      <c r="H1" s="299"/>
      <c r="I1" s="299"/>
      <c r="J1" s="299"/>
      <c r="K1" s="299"/>
      <c r="L1" s="299"/>
      <c r="M1" s="299"/>
      <c r="N1" s="299"/>
      <c r="O1" s="299"/>
      <c r="P1" s="299"/>
      <c r="Q1" s="299"/>
      <c r="R1" s="299"/>
      <c r="S1" s="299"/>
      <c r="T1" s="299"/>
      <c r="U1" s="299"/>
      <c r="V1" s="299"/>
      <c r="W1" s="299"/>
      <c r="X1" s="299"/>
      <c r="Y1" s="299"/>
      <c r="Z1" s="299"/>
      <c r="AA1" s="344"/>
      <c r="AB1" s="343"/>
      <c r="AC1" s="343"/>
      <c r="AD1" s="342" t="s">
        <v>324</v>
      </c>
      <c r="AE1" s="296"/>
      <c r="AF1" s="296"/>
      <c r="AG1" s="296"/>
    </row>
    <row r="2" spans="1:34" ht="10.5" customHeight="1" x14ac:dyDescent="0.15">
      <c r="A2" s="227"/>
      <c r="B2" s="227"/>
      <c r="C2" s="227"/>
      <c r="D2" s="227"/>
      <c r="E2" s="227"/>
      <c r="F2" s="227"/>
      <c r="G2" s="227"/>
      <c r="H2" s="227"/>
      <c r="I2" s="227"/>
      <c r="J2" s="340"/>
      <c r="K2" s="227"/>
      <c r="L2" s="227"/>
      <c r="M2" s="227"/>
      <c r="N2" s="227"/>
      <c r="O2" s="227"/>
      <c r="P2" s="227"/>
      <c r="Q2" s="227"/>
      <c r="R2" s="227"/>
      <c r="S2" s="227"/>
      <c r="T2" s="227"/>
      <c r="U2" s="227"/>
      <c r="V2" s="227"/>
      <c r="W2" s="227"/>
      <c r="X2" s="227"/>
      <c r="Y2" s="227"/>
      <c r="Z2" s="227"/>
      <c r="AA2" s="339"/>
      <c r="AB2" s="338"/>
      <c r="AC2" s="338"/>
    </row>
    <row r="3" spans="1:34" ht="33" customHeight="1" x14ac:dyDescent="0.15">
      <c r="A3" s="337"/>
      <c r="B3" s="822" t="s">
        <v>323</v>
      </c>
      <c r="C3" s="823"/>
      <c r="D3" s="823"/>
      <c r="E3" s="823"/>
      <c r="F3" s="823"/>
      <c r="G3" s="823"/>
      <c r="H3" s="823"/>
      <c r="I3" s="823"/>
      <c r="J3" s="822" t="s">
        <v>322</v>
      </c>
      <c r="K3" s="823"/>
      <c r="L3" s="823"/>
      <c r="M3" s="823"/>
      <c r="N3" s="823"/>
      <c r="O3" s="823"/>
      <c r="P3" s="823"/>
      <c r="Q3" s="824"/>
      <c r="R3" s="816" t="s">
        <v>321</v>
      </c>
      <c r="S3" s="817"/>
      <c r="T3" s="817"/>
      <c r="U3" s="822" t="s">
        <v>320</v>
      </c>
      <c r="V3" s="823"/>
      <c r="W3" s="823"/>
      <c r="X3" s="823"/>
      <c r="Y3" s="823"/>
      <c r="Z3" s="823"/>
      <c r="AA3" s="823"/>
      <c r="AB3" s="823"/>
      <c r="AC3" s="823"/>
      <c r="AD3" s="825"/>
    </row>
    <row r="4" spans="1:34" ht="33" customHeight="1" x14ac:dyDescent="0.15">
      <c r="A4" s="335" t="s">
        <v>319</v>
      </c>
      <c r="B4" s="816" t="s">
        <v>316</v>
      </c>
      <c r="C4" s="817"/>
      <c r="D4" s="822" t="s">
        <v>315</v>
      </c>
      <c r="E4" s="823"/>
      <c r="F4" s="823"/>
      <c r="G4" s="814" t="s">
        <v>314</v>
      </c>
      <c r="H4" s="814" t="s">
        <v>312</v>
      </c>
      <c r="I4" s="819" t="s">
        <v>167</v>
      </c>
      <c r="J4" s="816" t="s">
        <v>318</v>
      </c>
      <c r="K4" s="817"/>
      <c r="L4" s="816" t="s">
        <v>315</v>
      </c>
      <c r="M4" s="817"/>
      <c r="N4" s="817"/>
      <c r="O4" s="814" t="s">
        <v>314</v>
      </c>
      <c r="P4" s="814" t="s">
        <v>312</v>
      </c>
      <c r="Q4" s="819" t="s">
        <v>167</v>
      </c>
      <c r="R4" s="336" t="s">
        <v>316</v>
      </c>
      <c r="S4" s="336" t="s">
        <v>317</v>
      </c>
      <c r="T4" s="819" t="s">
        <v>167</v>
      </c>
      <c r="U4" s="828" t="s">
        <v>316</v>
      </c>
      <c r="V4" s="811"/>
      <c r="W4" s="828" t="s">
        <v>315</v>
      </c>
      <c r="X4" s="811"/>
      <c r="Y4" s="811"/>
      <c r="Z4" s="814" t="s">
        <v>314</v>
      </c>
      <c r="AA4" s="819" t="s">
        <v>313</v>
      </c>
      <c r="AB4" s="814" t="s">
        <v>312</v>
      </c>
      <c r="AC4" s="829" t="s">
        <v>295</v>
      </c>
      <c r="AD4" s="826" t="s">
        <v>311</v>
      </c>
      <c r="AG4" s="327"/>
      <c r="AH4" s="329"/>
    </row>
    <row r="5" spans="1:34" ht="15.75" customHeight="1" x14ac:dyDescent="0.15">
      <c r="A5" s="335"/>
      <c r="B5" s="814" t="s">
        <v>309</v>
      </c>
      <c r="C5" s="814" t="s">
        <v>308</v>
      </c>
      <c r="D5" s="814" t="s">
        <v>307</v>
      </c>
      <c r="E5" s="814" t="s">
        <v>306</v>
      </c>
      <c r="F5" s="814" t="s">
        <v>305</v>
      </c>
      <c r="G5" s="818"/>
      <c r="H5" s="818"/>
      <c r="I5" s="820"/>
      <c r="J5" s="810" t="s">
        <v>309</v>
      </c>
      <c r="K5" s="812" t="s">
        <v>308</v>
      </c>
      <c r="L5" s="814" t="s">
        <v>307</v>
      </c>
      <c r="M5" s="814" t="s">
        <v>306</v>
      </c>
      <c r="N5" s="814" t="s">
        <v>305</v>
      </c>
      <c r="O5" s="818"/>
      <c r="P5" s="818"/>
      <c r="Q5" s="820"/>
      <c r="R5" s="814" t="s">
        <v>308</v>
      </c>
      <c r="S5" s="814" t="s">
        <v>310</v>
      </c>
      <c r="T5" s="821"/>
      <c r="U5" s="814" t="s">
        <v>309</v>
      </c>
      <c r="V5" s="814" t="s">
        <v>308</v>
      </c>
      <c r="W5" s="814" t="s">
        <v>307</v>
      </c>
      <c r="X5" s="814" t="s">
        <v>306</v>
      </c>
      <c r="Y5" s="814" t="s">
        <v>305</v>
      </c>
      <c r="Z5" s="818"/>
      <c r="AA5" s="821"/>
      <c r="AB5" s="818"/>
      <c r="AC5" s="830"/>
      <c r="AD5" s="827"/>
      <c r="AF5" s="328"/>
      <c r="AG5" s="327"/>
    </row>
    <row r="6" spans="1:34" ht="15.75" customHeight="1" x14ac:dyDescent="0.15">
      <c r="A6" s="334"/>
      <c r="B6" s="815"/>
      <c r="C6" s="815"/>
      <c r="D6" s="815"/>
      <c r="E6" s="815"/>
      <c r="F6" s="815"/>
      <c r="G6" s="332"/>
      <c r="H6" s="332"/>
      <c r="I6" s="333"/>
      <c r="J6" s="811"/>
      <c r="K6" s="813"/>
      <c r="L6" s="815"/>
      <c r="M6" s="815"/>
      <c r="N6" s="815"/>
      <c r="O6" s="332"/>
      <c r="P6" s="332"/>
      <c r="Q6" s="333"/>
      <c r="R6" s="815"/>
      <c r="S6" s="815"/>
      <c r="T6" s="333"/>
      <c r="U6" s="815"/>
      <c r="V6" s="815"/>
      <c r="W6" s="815"/>
      <c r="X6" s="815"/>
      <c r="Y6" s="815"/>
      <c r="Z6" s="332"/>
      <c r="AA6" s="333"/>
      <c r="AB6" s="332"/>
      <c r="AC6" s="331"/>
      <c r="AD6" s="330"/>
      <c r="AF6" s="328"/>
      <c r="AG6" s="327"/>
    </row>
    <row r="7" spans="1:34" ht="33" customHeight="1" x14ac:dyDescent="0.15">
      <c r="A7" s="320" t="s">
        <v>112</v>
      </c>
      <c r="B7" s="318">
        <v>30601</v>
      </c>
      <c r="C7" s="318">
        <v>0</v>
      </c>
      <c r="D7" s="318">
        <v>0</v>
      </c>
      <c r="E7" s="318">
        <v>0</v>
      </c>
      <c r="F7" s="318">
        <v>0</v>
      </c>
      <c r="G7" s="318">
        <v>0</v>
      </c>
      <c r="H7" s="318">
        <v>24795</v>
      </c>
      <c r="I7" s="316">
        <v>55396</v>
      </c>
      <c r="J7" s="318">
        <v>0</v>
      </c>
      <c r="K7" s="319">
        <v>77.5</v>
      </c>
      <c r="L7" s="318">
        <v>0</v>
      </c>
      <c r="M7" s="319">
        <v>10</v>
      </c>
      <c r="N7" s="319">
        <v>0</v>
      </c>
      <c r="O7" s="319">
        <v>3.0000000000000001E-3</v>
      </c>
      <c r="P7" s="318">
        <v>0</v>
      </c>
      <c r="Q7" s="316">
        <v>87.503</v>
      </c>
      <c r="R7" s="323">
        <v>0</v>
      </c>
      <c r="S7" s="319">
        <v>137.0575</v>
      </c>
      <c r="T7" s="316">
        <v>137.0575</v>
      </c>
      <c r="U7" s="316">
        <v>30601</v>
      </c>
      <c r="V7" s="316">
        <v>77.5</v>
      </c>
      <c r="W7" s="316">
        <v>0</v>
      </c>
      <c r="X7" s="316">
        <v>10</v>
      </c>
      <c r="Y7" s="316">
        <v>137.0575</v>
      </c>
      <c r="Z7" s="316">
        <v>3.0000000000000001E-3</v>
      </c>
      <c r="AA7" s="316">
        <v>30825.5605</v>
      </c>
      <c r="AB7" s="316">
        <v>24795</v>
      </c>
      <c r="AC7" s="315">
        <v>55620.5605</v>
      </c>
      <c r="AD7" s="321">
        <v>44.578838791097766</v>
      </c>
      <c r="AE7" s="239"/>
      <c r="AG7" s="327"/>
      <c r="AH7" s="329"/>
    </row>
    <row r="8" spans="1:34" ht="33" customHeight="1" x14ac:dyDescent="0.15">
      <c r="A8" s="320" t="s">
        <v>111</v>
      </c>
      <c r="B8" s="318">
        <v>0</v>
      </c>
      <c r="C8" s="318">
        <v>332</v>
      </c>
      <c r="D8" s="318">
        <v>0</v>
      </c>
      <c r="E8" s="318">
        <v>0</v>
      </c>
      <c r="F8" s="318">
        <v>4319</v>
      </c>
      <c r="G8" s="318">
        <v>0</v>
      </c>
      <c r="H8" s="318">
        <v>4490</v>
      </c>
      <c r="I8" s="316">
        <v>9141</v>
      </c>
      <c r="J8" s="318">
        <v>0</v>
      </c>
      <c r="K8" s="319">
        <v>9.9550000000000001</v>
      </c>
      <c r="L8" s="318">
        <v>0</v>
      </c>
      <c r="M8" s="319">
        <v>0</v>
      </c>
      <c r="N8" s="319">
        <v>0</v>
      </c>
      <c r="O8" s="319">
        <v>0</v>
      </c>
      <c r="P8" s="318">
        <v>0</v>
      </c>
      <c r="Q8" s="316">
        <v>9.9550000000000001</v>
      </c>
      <c r="R8" s="323">
        <v>0</v>
      </c>
      <c r="S8" s="319">
        <v>0.91249999999999998</v>
      </c>
      <c r="T8" s="316">
        <v>0.91249999999999998</v>
      </c>
      <c r="U8" s="316">
        <v>0</v>
      </c>
      <c r="V8" s="316">
        <v>341.95499999999998</v>
      </c>
      <c r="W8" s="316">
        <v>0</v>
      </c>
      <c r="X8" s="316">
        <v>0</v>
      </c>
      <c r="Y8" s="316">
        <v>4319.9125000000004</v>
      </c>
      <c r="Z8" s="316">
        <v>0</v>
      </c>
      <c r="AA8" s="316">
        <v>4661.8675000000003</v>
      </c>
      <c r="AB8" s="316">
        <v>4490</v>
      </c>
      <c r="AC8" s="315">
        <v>9151.8675000000003</v>
      </c>
      <c r="AD8" s="321">
        <v>49.061024976596308</v>
      </c>
      <c r="AE8" s="239"/>
      <c r="AF8" s="328"/>
      <c r="AG8" s="327"/>
    </row>
    <row r="9" spans="1:34" ht="33" customHeight="1" x14ac:dyDescent="0.15">
      <c r="A9" s="320" t="s">
        <v>304</v>
      </c>
      <c r="B9" s="318">
        <v>0</v>
      </c>
      <c r="C9" s="318">
        <v>0</v>
      </c>
      <c r="D9" s="318">
        <v>0</v>
      </c>
      <c r="E9" s="318">
        <v>0</v>
      </c>
      <c r="F9" s="318">
        <v>7193</v>
      </c>
      <c r="G9" s="318">
        <v>0</v>
      </c>
      <c r="H9" s="318">
        <v>6724</v>
      </c>
      <c r="I9" s="316">
        <v>13917</v>
      </c>
      <c r="J9" s="318">
        <v>0</v>
      </c>
      <c r="K9" s="319">
        <v>18.763999999999999</v>
      </c>
      <c r="L9" s="318">
        <v>0</v>
      </c>
      <c r="M9" s="319">
        <v>0</v>
      </c>
      <c r="N9" s="319">
        <v>0</v>
      </c>
      <c r="O9" s="319">
        <v>29.425999999999998</v>
      </c>
      <c r="P9" s="318">
        <v>0</v>
      </c>
      <c r="Q9" s="316">
        <v>48.19</v>
      </c>
      <c r="R9" s="317">
        <v>0</v>
      </c>
      <c r="S9" s="319">
        <v>8.8512500000000003</v>
      </c>
      <c r="T9" s="316">
        <v>8.8512500000000003</v>
      </c>
      <c r="U9" s="316">
        <v>0</v>
      </c>
      <c r="V9" s="316">
        <v>18.763999999999999</v>
      </c>
      <c r="W9" s="316">
        <v>0</v>
      </c>
      <c r="X9" s="316">
        <v>0</v>
      </c>
      <c r="Y9" s="316">
        <v>7201.8512499999997</v>
      </c>
      <c r="Z9" s="316">
        <v>29.425999999999998</v>
      </c>
      <c r="AA9" s="316">
        <v>7250.0412500000002</v>
      </c>
      <c r="AB9" s="316">
        <v>6724</v>
      </c>
      <c r="AC9" s="315">
        <v>13974.04125</v>
      </c>
      <c r="AD9" s="321">
        <v>48.117791265286272</v>
      </c>
      <c r="AE9" s="239"/>
      <c r="AF9" s="239"/>
      <c r="AG9" s="239"/>
    </row>
    <row r="10" spans="1:34" ht="33" customHeight="1" x14ac:dyDescent="0.15">
      <c r="A10" s="320" t="s">
        <v>109</v>
      </c>
      <c r="B10" s="318">
        <v>846</v>
      </c>
      <c r="C10" s="318">
        <v>2371</v>
      </c>
      <c r="D10" s="318">
        <v>0</v>
      </c>
      <c r="E10" s="318">
        <v>0</v>
      </c>
      <c r="F10" s="318">
        <v>0</v>
      </c>
      <c r="G10" s="318">
        <v>0</v>
      </c>
      <c r="H10" s="318">
        <v>0</v>
      </c>
      <c r="I10" s="316">
        <v>3217</v>
      </c>
      <c r="J10" s="318">
        <v>0</v>
      </c>
      <c r="K10" s="319">
        <v>552.30399999999997</v>
      </c>
      <c r="L10" s="318">
        <v>0</v>
      </c>
      <c r="M10" s="319">
        <v>0</v>
      </c>
      <c r="N10" s="319">
        <v>8.8000000000000007</v>
      </c>
      <c r="O10" s="319">
        <v>1E-3</v>
      </c>
      <c r="P10" s="318">
        <v>0</v>
      </c>
      <c r="Q10" s="316">
        <v>561.1049999999999</v>
      </c>
      <c r="R10" s="317"/>
      <c r="S10" s="317"/>
      <c r="T10" s="317"/>
      <c r="U10" s="316">
        <v>846</v>
      </c>
      <c r="V10" s="316">
        <v>2923.3040000000001</v>
      </c>
      <c r="W10" s="316">
        <v>0</v>
      </c>
      <c r="X10" s="316">
        <v>0</v>
      </c>
      <c r="Y10" s="316">
        <v>8.8000000000000007</v>
      </c>
      <c r="Z10" s="316">
        <v>1E-3</v>
      </c>
      <c r="AA10" s="316">
        <v>3778.1050000000005</v>
      </c>
      <c r="AB10" s="316">
        <v>0</v>
      </c>
      <c r="AC10" s="315">
        <v>3778.1050000000005</v>
      </c>
      <c r="AD10" s="314">
        <v>0</v>
      </c>
      <c r="AE10" s="239"/>
      <c r="AF10" s="239"/>
      <c r="AG10" s="239"/>
    </row>
    <row r="11" spans="1:34" ht="33" customHeight="1" x14ac:dyDescent="0.15">
      <c r="A11" s="320" t="s">
        <v>108</v>
      </c>
      <c r="B11" s="318">
        <v>1578</v>
      </c>
      <c r="C11" s="318">
        <v>132</v>
      </c>
      <c r="D11" s="318">
        <v>0</v>
      </c>
      <c r="E11" s="318">
        <v>0</v>
      </c>
      <c r="F11" s="318">
        <v>0</v>
      </c>
      <c r="G11" s="318">
        <v>0</v>
      </c>
      <c r="H11" s="318">
        <v>0</v>
      </c>
      <c r="I11" s="316">
        <v>1710</v>
      </c>
      <c r="J11" s="318">
        <v>0</v>
      </c>
      <c r="K11" s="319">
        <v>0</v>
      </c>
      <c r="L11" s="318">
        <v>0</v>
      </c>
      <c r="M11" s="319">
        <v>0</v>
      </c>
      <c r="N11" s="319">
        <v>0</v>
      </c>
      <c r="O11" s="319">
        <v>0</v>
      </c>
      <c r="P11" s="318">
        <v>0</v>
      </c>
      <c r="Q11" s="316">
        <v>0</v>
      </c>
      <c r="R11" s="317"/>
      <c r="S11" s="317"/>
      <c r="T11" s="317"/>
      <c r="U11" s="316">
        <v>1578</v>
      </c>
      <c r="V11" s="316">
        <v>132</v>
      </c>
      <c r="W11" s="316">
        <v>0</v>
      </c>
      <c r="X11" s="316">
        <v>0</v>
      </c>
      <c r="Y11" s="316">
        <v>0</v>
      </c>
      <c r="Z11" s="316">
        <v>0</v>
      </c>
      <c r="AA11" s="316">
        <v>1710</v>
      </c>
      <c r="AB11" s="316">
        <v>0</v>
      </c>
      <c r="AC11" s="315">
        <v>1710</v>
      </c>
      <c r="AD11" s="314">
        <v>0</v>
      </c>
      <c r="AE11" s="239"/>
      <c r="AF11" s="239"/>
      <c r="AG11" s="239"/>
    </row>
    <row r="12" spans="1:34" ht="33" customHeight="1" x14ac:dyDescent="0.15">
      <c r="A12" s="320" t="s">
        <v>107</v>
      </c>
      <c r="B12" s="318">
        <v>6677</v>
      </c>
      <c r="C12" s="318">
        <v>0</v>
      </c>
      <c r="D12" s="318">
        <v>0</v>
      </c>
      <c r="E12" s="318">
        <v>0</v>
      </c>
      <c r="F12" s="318">
        <v>0</v>
      </c>
      <c r="G12" s="318">
        <v>0</v>
      </c>
      <c r="H12" s="318">
        <v>5102</v>
      </c>
      <c r="I12" s="316">
        <v>11779</v>
      </c>
      <c r="J12" s="318">
        <v>0</v>
      </c>
      <c r="K12" s="319">
        <v>0</v>
      </c>
      <c r="L12" s="318">
        <v>0</v>
      </c>
      <c r="M12" s="319">
        <v>0</v>
      </c>
      <c r="N12" s="319">
        <v>0</v>
      </c>
      <c r="O12" s="319">
        <v>0</v>
      </c>
      <c r="P12" s="318">
        <v>0</v>
      </c>
      <c r="Q12" s="322"/>
      <c r="R12" s="317"/>
      <c r="S12" s="317"/>
      <c r="T12" s="317"/>
      <c r="U12" s="316">
        <v>6677</v>
      </c>
      <c r="V12" s="316">
        <v>0</v>
      </c>
      <c r="W12" s="316">
        <v>0</v>
      </c>
      <c r="X12" s="316">
        <v>0</v>
      </c>
      <c r="Y12" s="316">
        <v>0</v>
      </c>
      <c r="Z12" s="316">
        <v>0</v>
      </c>
      <c r="AA12" s="316">
        <v>6677</v>
      </c>
      <c r="AB12" s="316">
        <v>5102</v>
      </c>
      <c r="AC12" s="315">
        <v>11779</v>
      </c>
      <c r="AD12" s="321">
        <v>43.314373036760337</v>
      </c>
      <c r="AE12" s="239"/>
      <c r="AF12" s="239"/>
      <c r="AG12" s="239"/>
    </row>
    <row r="13" spans="1:34" ht="33" customHeight="1" x14ac:dyDescent="0.15">
      <c r="A13" s="320" t="s">
        <v>106</v>
      </c>
      <c r="B13" s="318">
        <v>0</v>
      </c>
      <c r="C13" s="318">
        <v>0</v>
      </c>
      <c r="D13" s="318">
        <v>0</v>
      </c>
      <c r="E13" s="318">
        <v>0</v>
      </c>
      <c r="F13" s="318">
        <v>945</v>
      </c>
      <c r="G13" s="318">
        <v>0</v>
      </c>
      <c r="H13" s="318">
        <v>1548</v>
      </c>
      <c r="I13" s="316">
        <v>2493</v>
      </c>
      <c r="J13" s="318">
        <v>0</v>
      </c>
      <c r="K13" s="319">
        <v>0</v>
      </c>
      <c r="L13" s="318">
        <v>0</v>
      </c>
      <c r="M13" s="319">
        <v>0</v>
      </c>
      <c r="N13" s="319">
        <v>0</v>
      </c>
      <c r="O13" s="319">
        <v>0</v>
      </c>
      <c r="P13" s="318">
        <v>0</v>
      </c>
      <c r="Q13" s="322"/>
      <c r="R13" s="317"/>
      <c r="S13" s="317"/>
      <c r="T13" s="317"/>
      <c r="U13" s="316">
        <v>0</v>
      </c>
      <c r="V13" s="316">
        <v>0</v>
      </c>
      <c r="W13" s="316">
        <v>0</v>
      </c>
      <c r="X13" s="316">
        <v>0</v>
      </c>
      <c r="Y13" s="316">
        <v>945</v>
      </c>
      <c r="Z13" s="316">
        <v>0</v>
      </c>
      <c r="AA13" s="316">
        <v>945</v>
      </c>
      <c r="AB13" s="316">
        <v>1548</v>
      </c>
      <c r="AC13" s="315">
        <v>2493</v>
      </c>
      <c r="AD13" s="321">
        <v>62.093862815884485</v>
      </c>
      <c r="AE13" s="239"/>
      <c r="AF13" s="239"/>
      <c r="AG13" s="239"/>
    </row>
    <row r="14" spans="1:34" ht="33" customHeight="1" x14ac:dyDescent="0.15">
      <c r="A14" s="320" t="s">
        <v>303</v>
      </c>
      <c r="B14" s="318">
        <v>0</v>
      </c>
      <c r="C14" s="318">
        <v>0</v>
      </c>
      <c r="D14" s="318">
        <v>0</v>
      </c>
      <c r="E14" s="318">
        <v>0</v>
      </c>
      <c r="F14" s="318">
        <v>2610</v>
      </c>
      <c r="G14" s="318">
        <v>0</v>
      </c>
      <c r="H14" s="318">
        <v>1144</v>
      </c>
      <c r="I14" s="316">
        <v>3754</v>
      </c>
      <c r="J14" s="318">
        <v>0</v>
      </c>
      <c r="K14" s="319">
        <v>0</v>
      </c>
      <c r="L14" s="318">
        <v>0</v>
      </c>
      <c r="M14" s="319">
        <v>0</v>
      </c>
      <c r="N14" s="319">
        <v>0</v>
      </c>
      <c r="O14" s="319">
        <v>0</v>
      </c>
      <c r="P14" s="318">
        <v>0</v>
      </c>
      <c r="Q14" s="322"/>
      <c r="R14" s="317"/>
      <c r="S14" s="317"/>
      <c r="T14" s="317"/>
      <c r="U14" s="316">
        <v>0</v>
      </c>
      <c r="V14" s="316">
        <v>0</v>
      </c>
      <c r="W14" s="316">
        <v>0</v>
      </c>
      <c r="X14" s="316">
        <v>0</v>
      </c>
      <c r="Y14" s="316">
        <v>2610</v>
      </c>
      <c r="Z14" s="316">
        <v>0</v>
      </c>
      <c r="AA14" s="316">
        <v>2610</v>
      </c>
      <c r="AB14" s="316">
        <v>1144</v>
      </c>
      <c r="AC14" s="315">
        <v>3754</v>
      </c>
      <c r="AD14" s="321">
        <v>30.474160895045284</v>
      </c>
      <c r="AE14" s="239"/>
      <c r="AF14" s="239"/>
      <c r="AG14" s="239"/>
    </row>
    <row r="15" spans="1:34" ht="33" customHeight="1" x14ac:dyDescent="0.15">
      <c r="A15" s="320" t="s">
        <v>302</v>
      </c>
      <c r="B15" s="326">
        <v>0</v>
      </c>
      <c r="C15" s="326">
        <v>0</v>
      </c>
      <c r="D15" s="326">
        <v>0</v>
      </c>
      <c r="E15" s="326">
        <v>0</v>
      </c>
      <c r="F15" s="326">
        <v>8981</v>
      </c>
      <c r="G15" s="326">
        <v>0</v>
      </c>
      <c r="H15" s="326">
        <v>1157</v>
      </c>
      <c r="I15" s="316">
        <v>10138</v>
      </c>
      <c r="J15" s="318">
        <v>0</v>
      </c>
      <c r="K15" s="319">
        <v>671.37099999999998</v>
      </c>
      <c r="L15" s="318">
        <v>139.50800000000001</v>
      </c>
      <c r="M15" s="319">
        <v>154.047</v>
      </c>
      <c r="N15" s="319">
        <v>1682.558</v>
      </c>
      <c r="O15" s="319">
        <v>415.61900000000003</v>
      </c>
      <c r="P15" s="318">
        <v>211.96700000000001</v>
      </c>
      <c r="Q15" s="316">
        <v>3275.07</v>
      </c>
      <c r="R15" s="325">
        <v>0</v>
      </c>
      <c r="S15" s="324">
        <v>36.682499999999997</v>
      </c>
      <c r="T15" s="316">
        <v>36.682499999999997</v>
      </c>
      <c r="U15" s="316">
        <v>0</v>
      </c>
      <c r="V15" s="316">
        <v>671.37099999999998</v>
      </c>
      <c r="W15" s="316">
        <v>139.50800000000001</v>
      </c>
      <c r="X15" s="316">
        <v>154.047</v>
      </c>
      <c r="Y15" s="316">
        <v>10700.240500000002</v>
      </c>
      <c r="Z15" s="316">
        <v>415.61900000000003</v>
      </c>
      <c r="AA15" s="316">
        <v>12080.785500000002</v>
      </c>
      <c r="AB15" s="316">
        <v>1368.9670000000001</v>
      </c>
      <c r="AC15" s="315">
        <v>13449.752500000002</v>
      </c>
      <c r="AD15" s="321">
        <v>10.178380605888472</v>
      </c>
      <c r="AE15" s="239"/>
      <c r="AF15" s="239"/>
      <c r="AG15" s="239"/>
    </row>
    <row r="16" spans="1:34" ht="33" customHeight="1" x14ac:dyDescent="0.15">
      <c r="A16" s="320" t="s">
        <v>301</v>
      </c>
      <c r="B16" s="318">
        <v>0</v>
      </c>
      <c r="C16" s="318">
        <v>0</v>
      </c>
      <c r="D16" s="318">
        <v>0</v>
      </c>
      <c r="E16" s="318">
        <v>0</v>
      </c>
      <c r="F16" s="318">
        <v>5500</v>
      </c>
      <c r="G16" s="318">
        <v>11</v>
      </c>
      <c r="H16" s="318">
        <v>1752</v>
      </c>
      <c r="I16" s="316">
        <v>7263</v>
      </c>
      <c r="J16" s="318">
        <v>0</v>
      </c>
      <c r="K16" s="319">
        <v>0</v>
      </c>
      <c r="L16" s="318">
        <v>0</v>
      </c>
      <c r="M16" s="319">
        <v>0</v>
      </c>
      <c r="N16" s="319">
        <v>0</v>
      </c>
      <c r="O16" s="319">
        <v>0</v>
      </c>
      <c r="P16" s="318">
        <v>0</v>
      </c>
      <c r="Q16" s="316">
        <v>0</v>
      </c>
      <c r="R16" s="317"/>
      <c r="S16" s="317"/>
      <c r="T16" s="317"/>
      <c r="U16" s="316">
        <v>0</v>
      </c>
      <c r="V16" s="316">
        <v>0</v>
      </c>
      <c r="W16" s="316">
        <v>0</v>
      </c>
      <c r="X16" s="316">
        <v>0</v>
      </c>
      <c r="Y16" s="316">
        <v>5500</v>
      </c>
      <c r="Z16" s="316">
        <v>11</v>
      </c>
      <c r="AA16" s="316">
        <v>5511</v>
      </c>
      <c r="AB16" s="316">
        <v>1752</v>
      </c>
      <c r="AC16" s="315">
        <v>7263</v>
      </c>
      <c r="AD16" s="314">
        <v>24.12226352746799</v>
      </c>
      <c r="AE16" s="239"/>
      <c r="AF16" s="239"/>
      <c r="AG16" s="239"/>
    </row>
    <row r="17" spans="1:33" ht="33" customHeight="1" x14ac:dyDescent="0.15">
      <c r="A17" s="320" t="s">
        <v>300</v>
      </c>
      <c r="B17" s="318">
        <v>0</v>
      </c>
      <c r="C17" s="318">
        <v>0</v>
      </c>
      <c r="D17" s="318">
        <v>0</v>
      </c>
      <c r="E17" s="318">
        <v>0</v>
      </c>
      <c r="F17" s="318">
        <v>5693</v>
      </c>
      <c r="G17" s="318">
        <v>0</v>
      </c>
      <c r="H17" s="318">
        <v>1137</v>
      </c>
      <c r="I17" s="316">
        <v>6830</v>
      </c>
      <c r="J17" s="318">
        <v>0</v>
      </c>
      <c r="K17" s="319">
        <v>0</v>
      </c>
      <c r="L17" s="318">
        <v>0</v>
      </c>
      <c r="M17" s="319">
        <v>0</v>
      </c>
      <c r="N17" s="319">
        <v>0</v>
      </c>
      <c r="O17" s="319">
        <v>0</v>
      </c>
      <c r="P17" s="318">
        <v>0</v>
      </c>
      <c r="Q17" s="322"/>
      <c r="R17" s="323">
        <v>0</v>
      </c>
      <c r="S17" s="319">
        <v>45.807499999999997</v>
      </c>
      <c r="T17" s="316">
        <v>45.807499999999997</v>
      </c>
      <c r="U17" s="316">
        <v>0</v>
      </c>
      <c r="V17" s="316">
        <v>0</v>
      </c>
      <c r="W17" s="316">
        <v>0</v>
      </c>
      <c r="X17" s="316">
        <v>0</v>
      </c>
      <c r="Y17" s="316">
        <v>5738.8074999999999</v>
      </c>
      <c r="Z17" s="316">
        <v>0</v>
      </c>
      <c r="AA17" s="316">
        <v>5738.8074999999999</v>
      </c>
      <c r="AB17" s="316">
        <v>1137</v>
      </c>
      <c r="AC17" s="315">
        <v>6875.8074999999999</v>
      </c>
      <c r="AD17" s="321">
        <v>16.536239561680574</v>
      </c>
      <c r="AE17" s="239"/>
      <c r="AF17" s="239"/>
      <c r="AG17" s="239"/>
    </row>
    <row r="18" spans="1:33" ht="33" hidden="1" customHeight="1" x14ac:dyDescent="0.15">
      <c r="A18" s="320"/>
      <c r="B18" s="323"/>
      <c r="C18" s="323"/>
      <c r="D18" s="323"/>
      <c r="E18" s="323"/>
      <c r="F18" s="323"/>
      <c r="G18" s="323"/>
      <c r="H18" s="323"/>
      <c r="I18" s="322"/>
      <c r="J18" s="318">
        <v>0</v>
      </c>
      <c r="K18" s="319">
        <v>0</v>
      </c>
      <c r="L18" s="318">
        <v>0</v>
      </c>
      <c r="M18" s="319">
        <v>0</v>
      </c>
      <c r="N18" s="319">
        <v>0</v>
      </c>
      <c r="O18" s="319">
        <v>0</v>
      </c>
      <c r="P18" s="318">
        <v>0</v>
      </c>
      <c r="Q18" s="322">
        <v>0</v>
      </c>
      <c r="R18" s="323"/>
      <c r="S18" s="317"/>
      <c r="T18" s="316"/>
      <c r="U18" s="316"/>
      <c r="V18" s="316"/>
      <c r="W18" s="316"/>
      <c r="X18" s="316"/>
      <c r="Y18" s="316"/>
      <c r="Z18" s="316"/>
      <c r="AA18" s="316"/>
      <c r="AB18" s="316"/>
      <c r="AC18" s="315"/>
      <c r="AD18" s="321"/>
      <c r="AE18" s="239"/>
      <c r="AF18" s="239"/>
      <c r="AG18" s="239"/>
    </row>
    <row r="19" spans="1:33" ht="33" customHeight="1" x14ac:dyDescent="0.15">
      <c r="A19" s="320" t="s">
        <v>101</v>
      </c>
      <c r="B19" s="323"/>
      <c r="C19" s="323"/>
      <c r="D19" s="323"/>
      <c r="E19" s="323"/>
      <c r="F19" s="323"/>
      <c r="G19" s="323"/>
      <c r="H19" s="323"/>
      <c r="I19" s="322"/>
      <c r="J19" s="318">
        <v>0</v>
      </c>
      <c r="K19" s="319">
        <v>0</v>
      </c>
      <c r="L19" s="318">
        <v>0</v>
      </c>
      <c r="M19" s="319">
        <v>0</v>
      </c>
      <c r="N19" s="319">
        <v>630.96299999999997</v>
      </c>
      <c r="O19" s="319">
        <v>0</v>
      </c>
      <c r="P19" s="318">
        <v>0</v>
      </c>
      <c r="Q19" s="316">
        <v>630.96299999999997</v>
      </c>
      <c r="R19" s="323">
        <v>0</v>
      </c>
      <c r="S19" s="319">
        <v>6.9349999999999996</v>
      </c>
      <c r="T19" s="316">
        <v>6.9349999999999996</v>
      </c>
      <c r="U19" s="316">
        <v>0</v>
      </c>
      <c r="V19" s="316">
        <v>0</v>
      </c>
      <c r="W19" s="316">
        <v>0</v>
      </c>
      <c r="X19" s="316">
        <v>0</v>
      </c>
      <c r="Y19" s="316">
        <v>637.89799999999991</v>
      </c>
      <c r="Z19" s="316">
        <v>0</v>
      </c>
      <c r="AA19" s="316">
        <v>637.89799999999991</v>
      </c>
      <c r="AB19" s="316">
        <v>0</v>
      </c>
      <c r="AC19" s="315">
        <v>637.89799999999991</v>
      </c>
      <c r="AD19" s="314">
        <v>0</v>
      </c>
      <c r="AE19" s="239"/>
      <c r="AF19" s="239"/>
      <c r="AG19" s="239"/>
    </row>
    <row r="20" spans="1:33" ht="33" customHeight="1" x14ac:dyDescent="0.15">
      <c r="A20" s="320" t="s">
        <v>100</v>
      </c>
      <c r="B20" s="318">
        <v>0</v>
      </c>
      <c r="C20" s="318">
        <v>0</v>
      </c>
      <c r="D20" s="318">
        <v>0</v>
      </c>
      <c r="E20" s="318">
        <v>0</v>
      </c>
      <c r="F20" s="318">
        <v>1918</v>
      </c>
      <c r="G20" s="318">
        <v>0</v>
      </c>
      <c r="H20" s="318">
        <v>2097</v>
      </c>
      <c r="I20" s="316">
        <v>4015</v>
      </c>
      <c r="J20" s="318">
        <v>0</v>
      </c>
      <c r="K20" s="319">
        <v>8.9169999999999998</v>
      </c>
      <c r="L20" s="318">
        <v>0</v>
      </c>
      <c r="M20" s="319">
        <v>0</v>
      </c>
      <c r="N20" s="319">
        <v>0</v>
      </c>
      <c r="O20" s="319">
        <v>8.5169999999999995</v>
      </c>
      <c r="P20" s="318">
        <v>0</v>
      </c>
      <c r="Q20" s="316">
        <v>17.433999999999997</v>
      </c>
      <c r="R20" s="317"/>
      <c r="S20" s="317"/>
      <c r="T20" s="317"/>
      <c r="U20" s="316">
        <v>0</v>
      </c>
      <c r="V20" s="316">
        <v>8.9169999999999998</v>
      </c>
      <c r="W20" s="316">
        <v>0</v>
      </c>
      <c r="X20" s="316">
        <v>0</v>
      </c>
      <c r="Y20" s="316">
        <v>1918</v>
      </c>
      <c r="Z20" s="316">
        <v>8.5169999999999995</v>
      </c>
      <c r="AA20" s="316">
        <v>1935.434</v>
      </c>
      <c r="AB20" s="316">
        <v>2097</v>
      </c>
      <c r="AC20" s="315">
        <v>4032.4340000000002</v>
      </c>
      <c r="AD20" s="321">
        <v>52.003330990662214</v>
      </c>
      <c r="AE20" s="239"/>
      <c r="AF20" s="239"/>
      <c r="AG20" s="239"/>
    </row>
    <row r="21" spans="1:33" ht="33" customHeight="1" x14ac:dyDescent="0.15">
      <c r="A21" s="320" t="s">
        <v>99</v>
      </c>
      <c r="B21" s="318">
        <v>0</v>
      </c>
      <c r="C21" s="318">
        <v>0</v>
      </c>
      <c r="D21" s="318">
        <v>0</v>
      </c>
      <c r="E21" s="318">
        <v>0</v>
      </c>
      <c r="F21" s="318">
        <v>0</v>
      </c>
      <c r="G21" s="318">
        <v>0</v>
      </c>
      <c r="H21" s="318">
        <v>3028</v>
      </c>
      <c r="I21" s="316">
        <v>3028</v>
      </c>
      <c r="J21" s="318">
        <v>0</v>
      </c>
      <c r="K21" s="319">
        <v>0</v>
      </c>
      <c r="L21" s="318">
        <v>0</v>
      </c>
      <c r="M21" s="319">
        <v>0</v>
      </c>
      <c r="N21" s="319">
        <v>0</v>
      </c>
      <c r="O21" s="319">
        <v>0</v>
      </c>
      <c r="P21" s="318">
        <v>0</v>
      </c>
      <c r="Q21" s="322"/>
      <c r="R21" s="317"/>
      <c r="S21" s="317"/>
      <c r="T21" s="317"/>
      <c r="U21" s="316">
        <v>0</v>
      </c>
      <c r="V21" s="316">
        <v>0</v>
      </c>
      <c r="W21" s="316">
        <v>0</v>
      </c>
      <c r="X21" s="316">
        <v>0</v>
      </c>
      <c r="Y21" s="316">
        <v>0</v>
      </c>
      <c r="Z21" s="316">
        <v>0</v>
      </c>
      <c r="AA21" s="316">
        <v>0</v>
      </c>
      <c r="AB21" s="316">
        <v>3028</v>
      </c>
      <c r="AC21" s="315">
        <v>3028</v>
      </c>
      <c r="AD21" s="321">
        <v>100</v>
      </c>
      <c r="AE21" s="239"/>
      <c r="AF21" s="239"/>
      <c r="AG21" s="239"/>
    </row>
    <row r="22" spans="1:33" ht="33" customHeight="1" x14ac:dyDescent="0.15">
      <c r="A22" s="257" t="s">
        <v>260</v>
      </c>
      <c r="B22" s="318">
        <v>0</v>
      </c>
      <c r="C22" s="318">
        <v>692</v>
      </c>
      <c r="D22" s="318">
        <v>0</v>
      </c>
      <c r="E22" s="318">
        <v>0</v>
      </c>
      <c r="F22" s="318">
        <v>2194</v>
      </c>
      <c r="G22" s="318">
        <v>0</v>
      </c>
      <c r="H22" s="318">
        <v>0</v>
      </c>
      <c r="I22" s="316">
        <v>2886</v>
      </c>
      <c r="J22" s="318">
        <v>0</v>
      </c>
      <c r="K22" s="319">
        <v>0</v>
      </c>
      <c r="L22" s="318">
        <v>0</v>
      </c>
      <c r="M22" s="319">
        <v>0</v>
      </c>
      <c r="N22" s="319">
        <v>0</v>
      </c>
      <c r="O22" s="319">
        <v>0</v>
      </c>
      <c r="P22" s="318">
        <v>0</v>
      </c>
      <c r="Q22" s="316">
        <v>0</v>
      </c>
      <c r="R22" s="317"/>
      <c r="S22" s="317"/>
      <c r="T22" s="317"/>
      <c r="U22" s="316">
        <v>0</v>
      </c>
      <c r="V22" s="316">
        <v>692</v>
      </c>
      <c r="W22" s="316">
        <v>0</v>
      </c>
      <c r="X22" s="316">
        <v>0</v>
      </c>
      <c r="Y22" s="316">
        <v>2194</v>
      </c>
      <c r="Z22" s="316">
        <v>0</v>
      </c>
      <c r="AA22" s="316">
        <v>2886</v>
      </c>
      <c r="AB22" s="316">
        <v>0</v>
      </c>
      <c r="AC22" s="315">
        <v>2886</v>
      </c>
      <c r="AD22" s="314">
        <v>0</v>
      </c>
      <c r="AE22" s="239"/>
      <c r="AF22" s="239"/>
      <c r="AG22" s="239"/>
    </row>
    <row r="23" spans="1:33" ht="33" customHeight="1" x14ac:dyDescent="0.15">
      <c r="A23" s="320" t="s">
        <v>299</v>
      </c>
      <c r="B23" s="318">
        <v>0</v>
      </c>
      <c r="C23" s="318">
        <v>0</v>
      </c>
      <c r="D23" s="318">
        <v>0</v>
      </c>
      <c r="E23" s="318">
        <v>0</v>
      </c>
      <c r="F23" s="318">
        <v>812</v>
      </c>
      <c r="G23" s="318">
        <v>0</v>
      </c>
      <c r="H23" s="318">
        <v>555</v>
      </c>
      <c r="I23" s="316">
        <v>1367</v>
      </c>
      <c r="J23" s="318">
        <v>0</v>
      </c>
      <c r="K23" s="319">
        <v>0</v>
      </c>
      <c r="L23" s="318">
        <v>0</v>
      </c>
      <c r="M23" s="319">
        <v>8.9019999999999992</v>
      </c>
      <c r="N23" s="319">
        <v>0</v>
      </c>
      <c r="O23" s="319">
        <v>0</v>
      </c>
      <c r="P23" s="318">
        <v>0</v>
      </c>
      <c r="Q23" s="316">
        <v>8.9019999999999992</v>
      </c>
      <c r="R23" s="317"/>
      <c r="S23" s="317"/>
      <c r="T23" s="317"/>
      <c r="U23" s="316">
        <v>0</v>
      </c>
      <c r="V23" s="316">
        <v>0</v>
      </c>
      <c r="W23" s="316">
        <v>0</v>
      </c>
      <c r="X23" s="316">
        <v>8.9019999999999992</v>
      </c>
      <c r="Y23" s="316">
        <v>812</v>
      </c>
      <c r="Z23" s="316">
        <v>0</v>
      </c>
      <c r="AA23" s="316">
        <v>820.90200000000004</v>
      </c>
      <c r="AB23" s="316">
        <v>555</v>
      </c>
      <c r="AC23" s="315">
        <v>1375.902</v>
      </c>
      <c r="AD23" s="321">
        <v>40.337175176720436</v>
      </c>
      <c r="AE23" s="239"/>
      <c r="AF23" s="239"/>
      <c r="AG23" s="239"/>
    </row>
    <row r="24" spans="1:33" ht="33" customHeight="1" x14ac:dyDescent="0.15">
      <c r="A24" s="320" t="s">
        <v>298</v>
      </c>
      <c r="B24" s="318">
        <v>0</v>
      </c>
      <c r="C24" s="318">
        <v>0</v>
      </c>
      <c r="D24" s="318">
        <v>0</v>
      </c>
      <c r="E24" s="318">
        <v>0</v>
      </c>
      <c r="F24" s="318">
        <v>1890</v>
      </c>
      <c r="G24" s="318">
        <v>0</v>
      </c>
      <c r="H24" s="318">
        <v>280</v>
      </c>
      <c r="I24" s="316">
        <v>2170</v>
      </c>
      <c r="J24" s="318">
        <v>0</v>
      </c>
      <c r="K24" s="319">
        <v>0</v>
      </c>
      <c r="L24" s="318">
        <v>0</v>
      </c>
      <c r="M24" s="319">
        <v>0</v>
      </c>
      <c r="N24" s="319">
        <v>0</v>
      </c>
      <c r="O24" s="319">
        <v>0</v>
      </c>
      <c r="P24" s="318">
        <v>0</v>
      </c>
      <c r="Q24" s="322"/>
      <c r="R24" s="317"/>
      <c r="S24" s="317"/>
      <c r="T24" s="317"/>
      <c r="U24" s="316">
        <v>0</v>
      </c>
      <c r="V24" s="316">
        <v>0</v>
      </c>
      <c r="W24" s="316">
        <v>0</v>
      </c>
      <c r="X24" s="316">
        <v>0</v>
      </c>
      <c r="Y24" s="316">
        <v>1890</v>
      </c>
      <c r="Z24" s="316">
        <v>0</v>
      </c>
      <c r="AA24" s="316">
        <v>1890</v>
      </c>
      <c r="AB24" s="316">
        <v>280</v>
      </c>
      <c r="AC24" s="315">
        <v>2170</v>
      </c>
      <c r="AD24" s="321">
        <v>12.903225806451612</v>
      </c>
      <c r="AE24" s="239"/>
      <c r="AF24" s="239"/>
      <c r="AG24" s="239"/>
    </row>
    <row r="25" spans="1:33" ht="33" customHeight="1" x14ac:dyDescent="0.15">
      <c r="A25" s="320" t="s">
        <v>95</v>
      </c>
      <c r="B25" s="318">
        <v>0</v>
      </c>
      <c r="C25" s="318">
        <v>952</v>
      </c>
      <c r="D25" s="318">
        <v>0</v>
      </c>
      <c r="E25" s="318">
        <v>0</v>
      </c>
      <c r="F25" s="318">
        <v>23</v>
      </c>
      <c r="G25" s="318">
        <v>0</v>
      </c>
      <c r="H25" s="318">
        <v>0</v>
      </c>
      <c r="I25" s="316">
        <v>975</v>
      </c>
      <c r="J25" s="318">
        <v>0</v>
      </c>
      <c r="K25" s="319">
        <v>11.699</v>
      </c>
      <c r="L25" s="318">
        <v>0</v>
      </c>
      <c r="M25" s="319">
        <v>0</v>
      </c>
      <c r="N25" s="319">
        <v>10.994</v>
      </c>
      <c r="O25" s="319">
        <v>11.131</v>
      </c>
      <c r="P25" s="318">
        <v>0</v>
      </c>
      <c r="Q25" s="316">
        <v>33.823999999999998</v>
      </c>
      <c r="R25" s="317"/>
      <c r="S25" s="317"/>
      <c r="T25" s="317"/>
      <c r="U25" s="316">
        <v>0</v>
      </c>
      <c r="V25" s="316">
        <v>963.69899999999996</v>
      </c>
      <c r="W25" s="316">
        <v>0</v>
      </c>
      <c r="X25" s="316">
        <v>0</v>
      </c>
      <c r="Y25" s="316">
        <v>33.994</v>
      </c>
      <c r="Z25" s="316">
        <v>11.131</v>
      </c>
      <c r="AA25" s="316">
        <v>1008.824</v>
      </c>
      <c r="AB25" s="316">
        <v>0</v>
      </c>
      <c r="AC25" s="315">
        <v>1008.824</v>
      </c>
      <c r="AD25" s="314">
        <v>0</v>
      </c>
      <c r="AE25" s="239"/>
      <c r="AF25" s="239"/>
      <c r="AG25" s="239"/>
    </row>
    <row r="26" spans="1:33" ht="33" customHeight="1" thickBot="1" x14ac:dyDescent="0.2">
      <c r="A26" s="313" t="s">
        <v>297</v>
      </c>
      <c r="B26" s="311">
        <v>356</v>
      </c>
      <c r="C26" s="311">
        <v>2796</v>
      </c>
      <c r="D26" s="311">
        <v>0</v>
      </c>
      <c r="E26" s="311">
        <v>0</v>
      </c>
      <c r="F26" s="311">
        <v>0</v>
      </c>
      <c r="G26" s="311">
        <v>0</v>
      </c>
      <c r="H26" s="311">
        <v>0</v>
      </c>
      <c r="I26" s="309">
        <v>3152</v>
      </c>
      <c r="J26" s="311">
        <v>0</v>
      </c>
      <c r="K26" s="312">
        <v>0</v>
      </c>
      <c r="L26" s="311">
        <v>0</v>
      </c>
      <c r="M26" s="312">
        <v>0</v>
      </c>
      <c r="N26" s="312">
        <v>0</v>
      </c>
      <c r="O26" s="312">
        <v>0</v>
      </c>
      <c r="P26" s="311">
        <v>0</v>
      </c>
      <c r="Q26" s="309">
        <v>0</v>
      </c>
      <c r="R26" s="310"/>
      <c r="S26" s="310"/>
      <c r="T26" s="310"/>
      <c r="U26" s="309">
        <v>356</v>
      </c>
      <c r="V26" s="309">
        <v>2796</v>
      </c>
      <c r="W26" s="309">
        <v>0</v>
      </c>
      <c r="X26" s="309">
        <v>0</v>
      </c>
      <c r="Y26" s="309">
        <v>0</v>
      </c>
      <c r="Z26" s="309">
        <v>0</v>
      </c>
      <c r="AA26" s="309">
        <v>3152</v>
      </c>
      <c r="AB26" s="309">
        <v>0</v>
      </c>
      <c r="AC26" s="308">
        <v>3152</v>
      </c>
      <c r="AD26" s="307">
        <v>0</v>
      </c>
      <c r="AE26" s="239"/>
      <c r="AF26" s="239"/>
      <c r="AG26" s="239"/>
    </row>
    <row r="27" spans="1:33" ht="33" customHeight="1" x14ac:dyDescent="0.15">
      <c r="A27" s="306" t="s">
        <v>295</v>
      </c>
      <c r="B27" s="305">
        <v>40058</v>
      </c>
      <c r="C27" s="305">
        <v>7275</v>
      </c>
      <c r="D27" s="305">
        <v>0</v>
      </c>
      <c r="E27" s="305">
        <v>0</v>
      </c>
      <c r="F27" s="305">
        <v>42078</v>
      </c>
      <c r="G27" s="305">
        <v>11</v>
      </c>
      <c r="H27" s="305">
        <v>53809</v>
      </c>
      <c r="I27" s="305">
        <v>143231</v>
      </c>
      <c r="J27" s="305">
        <v>0</v>
      </c>
      <c r="K27" s="305">
        <v>1350.5099999999998</v>
      </c>
      <c r="L27" s="305">
        <v>139.50800000000001</v>
      </c>
      <c r="M27" s="305">
        <v>172.94899999999998</v>
      </c>
      <c r="N27" s="305">
        <v>2333.3150000000001</v>
      </c>
      <c r="O27" s="305">
        <v>464.697</v>
      </c>
      <c r="P27" s="305">
        <v>211.96700000000001</v>
      </c>
      <c r="Q27" s="305">
        <v>4672.9459999999999</v>
      </c>
      <c r="R27" s="305">
        <v>0</v>
      </c>
      <c r="S27" s="305">
        <v>236.24625</v>
      </c>
      <c r="T27" s="305">
        <v>236.24625</v>
      </c>
      <c r="U27" s="305">
        <v>40058</v>
      </c>
      <c r="V27" s="305">
        <v>8625.51</v>
      </c>
      <c r="W27" s="305">
        <v>139.50800000000001</v>
      </c>
      <c r="X27" s="305">
        <v>172.94899999999998</v>
      </c>
      <c r="Y27" s="305">
        <v>44647.561249999999</v>
      </c>
      <c r="Z27" s="305">
        <v>475.697</v>
      </c>
      <c r="AA27" s="305">
        <v>94119.225250000003</v>
      </c>
      <c r="AB27" s="305">
        <v>54020.966999999997</v>
      </c>
      <c r="AC27" s="304">
        <v>148140.19224999999</v>
      </c>
      <c r="AD27" s="303">
        <v>36.466111039490698</v>
      </c>
      <c r="AE27" s="239"/>
      <c r="AF27" s="239"/>
      <c r="AG27" s="239"/>
    </row>
    <row r="28" spans="1:33" ht="30" customHeight="1" x14ac:dyDescent="0.15">
      <c r="A28" s="227"/>
      <c r="B28" s="227"/>
      <c r="C28" s="227"/>
      <c r="D28" s="227"/>
      <c r="E28" s="227"/>
      <c r="F28" s="227"/>
      <c r="G28" s="227"/>
      <c r="H28" s="227"/>
      <c r="I28" s="227"/>
      <c r="J28" s="227"/>
      <c r="K28" s="301"/>
      <c r="L28" s="301"/>
      <c r="M28" s="301"/>
      <c r="N28" s="301"/>
      <c r="O28" s="301"/>
      <c r="P28" s="301"/>
      <c r="Q28" s="227"/>
      <c r="R28" s="227"/>
      <c r="S28" s="227"/>
      <c r="T28" s="227"/>
      <c r="U28" s="227"/>
      <c r="V28" s="227"/>
      <c r="W28" s="227"/>
      <c r="X28" s="227"/>
      <c r="Y28" s="301"/>
      <c r="Z28" s="302"/>
      <c r="AA28" s="227"/>
      <c r="AB28" s="227"/>
      <c r="AC28" s="227"/>
      <c r="AE28" s="239"/>
      <c r="AF28" s="239"/>
      <c r="AG28" s="239"/>
    </row>
    <row r="29" spans="1:33" ht="30" customHeight="1" x14ac:dyDescent="0.15">
      <c r="L29" s="301"/>
      <c r="M29" s="301"/>
      <c r="N29" s="301"/>
      <c r="O29" s="301"/>
      <c r="P29" s="301"/>
      <c r="Q29" s="227"/>
      <c r="R29" s="227"/>
      <c r="S29" s="227"/>
      <c r="T29" s="227"/>
      <c r="U29" s="227"/>
      <c r="V29" s="227"/>
      <c r="W29" s="227"/>
      <c r="X29" s="227"/>
      <c r="Y29" s="301"/>
      <c r="Z29" s="302"/>
      <c r="AA29" s="227"/>
      <c r="AB29" s="227"/>
      <c r="AC29" s="227"/>
      <c r="AE29" s="239"/>
      <c r="AF29" s="239"/>
      <c r="AG29" s="239"/>
    </row>
    <row r="30" spans="1:33" ht="30" customHeight="1" x14ac:dyDescent="0.15">
      <c r="L30" s="301"/>
      <c r="M30" s="301"/>
      <c r="N30" s="301"/>
      <c r="O30" s="301"/>
      <c r="P30" s="301"/>
      <c r="Q30" s="227"/>
      <c r="R30" s="227"/>
      <c r="S30" s="227"/>
      <c r="T30" s="227"/>
      <c r="U30" s="227"/>
      <c r="V30" s="227"/>
      <c r="W30" s="227"/>
      <c r="X30" s="227"/>
      <c r="Y30" s="301"/>
      <c r="Z30" s="302"/>
      <c r="AA30" s="227"/>
      <c r="AB30" s="227"/>
      <c r="AC30" s="227"/>
      <c r="AE30" s="239"/>
      <c r="AF30" s="239"/>
      <c r="AG30" s="239"/>
    </row>
    <row r="31" spans="1:33" ht="30" customHeight="1" x14ac:dyDescent="0.15">
      <c r="L31" s="301"/>
      <c r="M31" s="301"/>
      <c r="N31" s="301"/>
      <c r="O31" s="301"/>
      <c r="P31" s="301"/>
      <c r="Q31" s="227"/>
      <c r="R31" s="227"/>
      <c r="S31" s="227"/>
      <c r="T31" s="227"/>
      <c r="U31" s="227"/>
      <c r="V31" s="227"/>
      <c r="W31" s="227"/>
      <c r="X31" s="227"/>
      <c r="Y31" s="301"/>
      <c r="Z31" s="302"/>
      <c r="AA31" s="227"/>
      <c r="AB31" s="227"/>
      <c r="AC31" s="227"/>
      <c r="AE31" s="239"/>
      <c r="AF31" s="239"/>
      <c r="AG31" s="239"/>
    </row>
    <row r="32" spans="1:33" ht="30" customHeight="1" x14ac:dyDescent="0.15">
      <c r="L32" s="301"/>
      <c r="M32" s="301"/>
      <c r="N32" s="301"/>
      <c r="O32" s="301"/>
      <c r="P32" s="301"/>
      <c r="Q32" s="227"/>
      <c r="R32" s="227"/>
      <c r="S32" s="227"/>
      <c r="T32" s="227"/>
      <c r="U32" s="227"/>
      <c r="V32" s="227"/>
      <c r="W32" s="227"/>
      <c r="X32" s="227"/>
      <c r="Y32" s="301"/>
      <c r="Z32" s="227"/>
      <c r="AA32" s="227"/>
      <c r="AB32" s="227"/>
      <c r="AC32" s="227"/>
      <c r="AE32" s="239"/>
      <c r="AF32" s="239"/>
      <c r="AG32" s="239"/>
    </row>
  </sheetData>
  <mergeCells count="39">
    <mergeCell ref="AB4:AB5"/>
    <mergeCell ref="AC4:AC5"/>
    <mergeCell ref="Y5:Y6"/>
    <mergeCell ref="X5:X6"/>
    <mergeCell ref="W5:W6"/>
    <mergeCell ref="W4:Y4"/>
    <mergeCell ref="Z4:Z5"/>
    <mergeCell ref="AA4:AA5"/>
    <mergeCell ref="V5:V6"/>
    <mergeCell ref="U5:U6"/>
    <mergeCell ref="U3:AD3"/>
    <mergeCell ref="B4:C4"/>
    <mergeCell ref="D4:F4"/>
    <mergeCell ref="G4:G5"/>
    <mergeCell ref="H4:H5"/>
    <mergeCell ref="I4:I5"/>
    <mergeCell ref="J4:K4"/>
    <mergeCell ref="D5:D6"/>
    <mergeCell ref="C5:C6"/>
    <mergeCell ref="B5:B6"/>
    <mergeCell ref="N5:N6"/>
    <mergeCell ref="M5:M6"/>
    <mergeCell ref="AD4:AD5"/>
    <mergeCell ref="F5:F6"/>
    <mergeCell ref="E5:E6"/>
    <mergeCell ref="U4:V4"/>
    <mergeCell ref="P4:P5"/>
    <mergeCell ref="Q4:Q5"/>
    <mergeCell ref="T4:T5"/>
    <mergeCell ref="B3:I3"/>
    <mergeCell ref="J3:Q3"/>
    <mergeCell ref="R3:T3"/>
    <mergeCell ref="S5:S6"/>
    <mergeCell ref="R5:R6"/>
    <mergeCell ref="J5:J6"/>
    <mergeCell ref="K5:K6"/>
    <mergeCell ref="L5:L6"/>
    <mergeCell ref="L4:N4"/>
    <mergeCell ref="O4:O5"/>
  </mergeCells>
  <phoneticPr fontId="4"/>
  <printOptions horizontalCentered="1"/>
  <pageMargins left="0.19685039370078741" right="0.19685039370078741" top="0.78740157480314965" bottom="0.19685039370078741" header="0" footer="0"/>
  <pageSetup paperSize="9" scale="55" orientation="landscape" blackAndWhite="1" r:id="rId1"/>
  <headerFooter alignWithMargins="0">
    <oddFooter>&amp;C5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2"/>
  <sheetViews>
    <sheetView showOutlineSymbols="0" view="pageBreakPreview" zoomScale="75" zoomScaleNormal="75" zoomScaleSheetLayoutView="75" workbookViewId="0"/>
  </sheetViews>
  <sheetFormatPr defaultRowHeight="14.25" x14ac:dyDescent="0.15"/>
  <cols>
    <col min="1" max="1" width="17.75" style="380" customWidth="1"/>
    <col min="2" max="9" width="9.125" style="380" customWidth="1"/>
    <col min="10" max="20" width="7.625" style="380" customWidth="1"/>
    <col min="21" max="30" width="9.125" style="380" customWidth="1"/>
    <col min="31" max="31" width="6.75" style="380" customWidth="1"/>
    <col min="32" max="32" width="14.5" style="380" bestFit="1" customWidth="1"/>
    <col min="33" max="33" width="38" style="380" bestFit="1" customWidth="1"/>
    <col min="34" max="16384" width="9" style="379"/>
  </cols>
  <sheetData>
    <row r="1" spans="1:34" s="341" customFormat="1" ht="25.5" customHeight="1" x14ac:dyDescent="0.2">
      <c r="A1" s="299" t="s">
        <v>331</v>
      </c>
      <c r="B1" s="299"/>
      <c r="C1" s="299"/>
      <c r="D1" s="299"/>
      <c r="F1" s="299"/>
      <c r="G1" s="299"/>
      <c r="H1" s="299"/>
      <c r="I1" s="299"/>
      <c r="J1" s="299"/>
      <c r="K1" s="299"/>
      <c r="L1" s="299"/>
      <c r="M1" s="299"/>
      <c r="N1" s="299"/>
      <c r="O1" s="299"/>
      <c r="P1" s="299"/>
      <c r="Q1" s="299"/>
      <c r="R1" s="299"/>
      <c r="S1" s="299"/>
      <c r="T1" s="299"/>
      <c r="U1" s="299"/>
      <c r="V1" s="299"/>
      <c r="W1" s="299"/>
      <c r="X1" s="299"/>
      <c r="Y1" s="299"/>
      <c r="Z1" s="299"/>
      <c r="AA1" s="227"/>
      <c r="AB1" s="395"/>
      <c r="AC1" s="395"/>
      <c r="AD1" s="394" t="s">
        <v>330</v>
      </c>
      <c r="AE1" s="296"/>
      <c r="AF1" s="296"/>
      <c r="AG1" s="296"/>
    </row>
    <row r="2" spans="1:34" s="300" customFormat="1" ht="10.5" customHeight="1" x14ac:dyDescent="0.15">
      <c r="A2" s="227"/>
      <c r="B2" s="227"/>
      <c r="C2" s="227"/>
      <c r="D2" s="227"/>
      <c r="E2" s="227"/>
      <c r="F2" s="227"/>
      <c r="G2" s="227"/>
      <c r="H2" s="227"/>
      <c r="I2" s="227"/>
      <c r="J2" s="340"/>
      <c r="K2" s="227"/>
      <c r="L2" s="227"/>
      <c r="M2" s="227"/>
      <c r="N2" s="227"/>
      <c r="O2" s="227"/>
      <c r="P2" s="227"/>
      <c r="Q2" s="227"/>
      <c r="R2" s="227"/>
      <c r="S2" s="227"/>
      <c r="T2" s="227"/>
      <c r="U2" s="227"/>
      <c r="V2" s="227"/>
      <c r="W2" s="227"/>
      <c r="X2" s="227"/>
      <c r="Y2" s="227"/>
      <c r="Z2" s="227"/>
      <c r="AA2" s="339"/>
      <c r="AB2" s="338"/>
      <c r="AC2" s="338"/>
      <c r="AD2" s="222"/>
      <c r="AE2" s="222"/>
      <c r="AF2" s="222"/>
      <c r="AG2" s="222"/>
    </row>
    <row r="3" spans="1:34" s="300" customFormat="1" ht="33" customHeight="1" x14ac:dyDescent="0.15">
      <c r="A3" s="337"/>
      <c r="B3" s="822" t="s">
        <v>323</v>
      </c>
      <c r="C3" s="823"/>
      <c r="D3" s="823"/>
      <c r="E3" s="823"/>
      <c r="F3" s="823"/>
      <c r="G3" s="823"/>
      <c r="H3" s="823"/>
      <c r="I3" s="823"/>
      <c r="J3" s="822" t="s">
        <v>322</v>
      </c>
      <c r="K3" s="823"/>
      <c r="L3" s="823"/>
      <c r="M3" s="823"/>
      <c r="N3" s="823"/>
      <c r="O3" s="823"/>
      <c r="P3" s="823"/>
      <c r="Q3" s="824"/>
      <c r="R3" s="816" t="s">
        <v>321</v>
      </c>
      <c r="S3" s="817"/>
      <c r="T3" s="817"/>
      <c r="U3" s="822" t="s">
        <v>320</v>
      </c>
      <c r="V3" s="823"/>
      <c r="W3" s="823"/>
      <c r="X3" s="823"/>
      <c r="Y3" s="823"/>
      <c r="Z3" s="823"/>
      <c r="AA3" s="823"/>
      <c r="AB3" s="823"/>
      <c r="AC3" s="823"/>
      <c r="AD3" s="825"/>
      <c r="AE3" s="222"/>
      <c r="AF3" s="222"/>
      <c r="AG3" s="222"/>
    </row>
    <row r="4" spans="1:34" s="300" customFormat="1" ht="33" customHeight="1" x14ac:dyDescent="0.15">
      <c r="A4" s="335" t="s">
        <v>319</v>
      </c>
      <c r="B4" s="816" t="s">
        <v>316</v>
      </c>
      <c r="C4" s="817"/>
      <c r="D4" s="816" t="s">
        <v>315</v>
      </c>
      <c r="E4" s="817"/>
      <c r="F4" s="817"/>
      <c r="G4" s="814" t="s">
        <v>314</v>
      </c>
      <c r="H4" s="814" t="s">
        <v>312</v>
      </c>
      <c r="I4" s="819" t="s">
        <v>167</v>
      </c>
      <c r="J4" s="816" t="s">
        <v>318</v>
      </c>
      <c r="K4" s="831"/>
      <c r="L4" s="816" t="s">
        <v>315</v>
      </c>
      <c r="M4" s="817"/>
      <c r="N4" s="817"/>
      <c r="O4" s="814" t="s">
        <v>314</v>
      </c>
      <c r="P4" s="814" t="s">
        <v>312</v>
      </c>
      <c r="Q4" s="819" t="s">
        <v>167</v>
      </c>
      <c r="R4" s="336" t="s">
        <v>316</v>
      </c>
      <c r="S4" s="336" t="s">
        <v>317</v>
      </c>
      <c r="T4" s="819" t="s">
        <v>167</v>
      </c>
      <c r="U4" s="828" t="s">
        <v>316</v>
      </c>
      <c r="V4" s="811"/>
      <c r="W4" s="828" t="s">
        <v>315</v>
      </c>
      <c r="X4" s="811"/>
      <c r="Y4" s="811"/>
      <c r="Z4" s="814" t="s">
        <v>314</v>
      </c>
      <c r="AA4" s="819" t="s">
        <v>313</v>
      </c>
      <c r="AB4" s="814" t="s">
        <v>312</v>
      </c>
      <c r="AC4" s="829" t="s">
        <v>295</v>
      </c>
      <c r="AD4" s="826" t="s">
        <v>311</v>
      </c>
      <c r="AE4" s="222"/>
      <c r="AF4" s="222"/>
      <c r="AG4" s="327"/>
      <c r="AH4" s="329"/>
    </row>
    <row r="5" spans="1:34" s="300" customFormat="1" ht="15.75" customHeight="1" x14ac:dyDescent="0.15">
      <c r="A5" s="335"/>
      <c r="B5" s="814" t="s">
        <v>309</v>
      </c>
      <c r="C5" s="814" t="s">
        <v>308</v>
      </c>
      <c r="D5" s="814" t="s">
        <v>307</v>
      </c>
      <c r="E5" s="814" t="s">
        <v>306</v>
      </c>
      <c r="F5" s="814" t="s">
        <v>305</v>
      </c>
      <c r="G5" s="818"/>
      <c r="H5" s="818"/>
      <c r="I5" s="820"/>
      <c r="J5" s="810" t="s">
        <v>309</v>
      </c>
      <c r="K5" s="812" t="s">
        <v>308</v>
      </c>
      <c r="L5" s="814" t="s">
        <v>307</v>
      </c>
      <c r="M5" s="814" t="s">
        <v>306</v>
      </c>
      <c r="N5" s="814" t="s">
        <v>305</v>
      </c>
      <c r="O5" s="818"/>
      <c r="P5" s="818"/>
      <c r="Q5" s="820"/>
      <c r="R5" s="814" t="s">
        <v>308</v>
      </c>
      <c r="S5" s="814" t="s">
        <v>310</v>
      </c>
      <c r="T5" s="820"/>
      <c r="U5" s="814" t="s">
        <v>309</v>
      </c>
      <c r="V5" s="814" t="s">
        <v>308</v>
      </c>
      <c r="W5" s="814" t="s">
        <v>307</v>
      </c>
      <c r="X5" s="814" t="s">
        <v>306</v>
      </c>
      <c r="Y5" s="814" t="s">
        <v>305</v>
      </c>
      <c r="Z5" s="818"/>
      <c r="AA5" s="820"/>
      <c r="AB5" s="818"/>
      <c r="AC5" s="830"/>
      <c r="AD5" s="827"/>
      <c r="AE5" s="222"/>
      <c r="AF5" s="328"/>
      <c r="AG5" s="327"/>
    </row>
    <row r="6" spans="1:34" s="300" customFormat="1" ht="15.75" customHeight="1" x14ac:dyDescent="0.15">
      <c r="A6" s="334"/>
      <c r="B6" s="815"/>
      <c r="C6" s="815"/>
      <c r="D6" s="815"/>
      <c r="E6" s="815"/>
      <c r="F6" s="815"/>
      <c r="G6" s="332"/>
      <c r="H6" s="332"/>
      <c r="I6" s="333"/>
      <c r="J6" s="811"/>
      <c r="K6" s="813"/>
      <c r="L6" s="815"/>
      <c r="M6" s="815"/>
      <c r="N6" s="815"/>
      <c r="O6" s="332"/>
      <c r="P6" s="332"/>
      <c r="Q6" s="333"/>
      <c r="R6" s="815"/>
      <c r="S6" s="815"/>
      <c r="T6" s="333"/>
      <c r="U6" s="815"/>
      <c r="V6" s="815"/>
      <c r="W6" s="815"/>
      <c r="X6" s="815"/>
      <c r="Y6" s="815"/>
      <c r="Z6" s="332"/>
      <c r="AA6" s="333"/>
      <c r="AB6" s="332"/>
      <c r="AC6" s="331"/>
      <c r="AD6" s="330"/>
      <c r="AE6" s="222"/>
      <c r="AF6" s="328"/>
      <c r="AG6" s="327"/>
    </row>
    <row r="7" spans="1:34" ht="33" customHeight="1" x14ac:dyDescent="0.15">
      <c r="A7" s="320" t="s">
        <v>112</v>
      </c>
      <c r="B7" s="318">
        <v>218000</v>
      </c>
      <c r="C7" s="318">
        <v>0</v>
      </c>
      <c r="D7" s="390">
        <v>0</v>
      </c>
      <c r="E7" s="390">
        <v>0</v>
      </c>
      <c r="F7" s="390">
        <v>0</v>
      </c>
      <c r="G7" s="390">
        <v>0</v>
      </c>
      <c r="H7" s="318">
        <v>113220</v>
      </c>
      <c r="I7" s="316">
        <v>331220</v>
      </c>
      <c r="J7" s="318">
        <v>0</v>
      </c>
      <c r="K7" s="319">
        <v>285</v>
      </c>
      <c r="L7" s="318">
        <v>0</v>
      </c>
      <c r="M7" s="319">
        <v>39</v>
      </c>
      <c r="N7" s="319">
        <v>0</v>
      </c>
      <c r="O7" s="319">
        <v>186</v>
      </c>
      <c r="P7" s="318">
        <v>0</v>
      </c>
      <c r="Q7" s="316">
        <v>510</v>
      </c>
      <c r="R7" s="391"/>
      <c r="S7" s="319">
        <v>473.13</v>
      </c>
      <c r="T7" s="316">
        <v>473.13</v>
      </c>
      <c r="U7" s="316">
        <v>218000</v>
      </c>
      <c r="V7" s="316">
        <v>285</v>
      </c>
      <c r="W7" s="316">
        <v>0</v>
      </c>
      <c r="X7" s="316">
        <v>39</v>
      </c>
      <c r="Y7" s="316">
        <v>473.13</v>
      </c>
      <c r="Z7" s="316">
        <v>186</v>
      </c>
      <c r="AA7" s="316">
        <v>218983.13</v>
      </c>
      <c r="AB7" s="316">
        <v>113220</v>
      </c>
      <c r="AC7" s="315">
        <v>332203.13</v>
      </c>
      <c r="AD7" s="321">
        <v>34.08155726889148</v>
      </c>
      <c r="AE7" s="239"/>
      <c r="AF7" s="222"/>
      <c r="AG7" s="327"/>
      <c r="AH7" s="393"/>
    </row>
    <row r="8" spans="1:34" ht="33" customHeight="1" x14ac:dyDescent="0.15">
      <c r="A8" s="320" t="s">
        <v>111</v>
      </c>
      <c r="B8" s="318">
        <v>0</v>
      </c>
      <c r="C8" s="318">
        <v>1700</v>
      </c>
      <c r="D8" s="318">
        <v>0</v>
      </c>
      <c r="E8" s="390">
        <v>0</v>
      </c>
      <c r="F8" s="318">
        <v>20590</v>
      </c>
      <c r="G8" s="390">
        <v>0</v>
      </c>
      <c r="H8" s="318">
        <v>18500</v>
      </c>
      <c r="I8" s="316">
        <v>40790</v>
      </c>
      <c r="J8" s="318">
        <v>0</v>
      </c>
      <c r="K8" s="319">
        <v>99</v>
      </c>
      <c r="L8" s="318">
        <v>0</v>
      </c>
      <c r="M8" s="319">
        <v>0</v>
      </c>
      <c r="N8" s="319">
        <v>0</v>
      </c>
      <c r="O8" s="319">
        <v>0</v>
      </c>
      <c r="P8" s="318">
        <v>0</v>
      </c>
      <c r="Q8" s="316">
        <v>99</v>
      </c>
      <c r="R8" s="391"/>
      <c r="S8" s="319">
        <v>3.15</v>
      </c>
      <c r="T8" s="316">
        <v>3.15</v>
      </c>
      <c r="U8" s="316">
        <v>0</v>
      </c>
      <c r="V8" s="316">
        <v>1799</v>
      </c>
      <c r="W8" s="316">
        <v>0</v>
      </c>
      <c r="X8" s="316">
        <v>0</v>
      </c>
      <c r="Y8" s="316">
        <v>20593.150000000001</v>
      </c>
      <c r="Z8" s="316">
        <v>0</v>
      </c>
      <c r="AA8" s="316">
        <v>22392.15</v>
      </c>
      <c r="AB8" s="316">
        <v>18500</v>
      </c>
      <c r="AC8" s="315">
        <v>40892.15</v>
      </c>
      <c r="AD8" s="321">
        <v>45.240957005195369</v>
      </c>
      <c r="AE8" s="239"/>
      <c r="AF8" s="328"/>
      <c r="AG8" s="327"/>
    </row>
    <row r="9" spans="1:34" ht="33" customHeight="1" x14ac:dyDescent="0.15">
      <c r="A9" s="320" t="s">
        <v>304</v>
      </c>
      <c r="B9" s="390">
        <v>0</v>
      </c>
      <c r="C9" s="390">
        <v>0</v>
      </c>
      <c r="D9" s="390">
        <v>0</v>
      </c>
      <c r="E9" s="390">
        <v>0</v>
      </c>
      <c r="F9" s="318">
        <v>57000</v>
      </c>
      <c r="G9" s="390">
        <v>0</v>
      </c>
      <c r="H9" s="318">
        <v>50000</v>
      </c>
      <c r="I9" s="316">
        <v>107000</v>
      </c>
      <c r="J9" s="318">
        <v>0</v>
      </c>
      <c r="K9" s="319">
        <v>120</v>
      </c>
      <c r="L9" s="318">
        <v>0</v>
      </c>
      <c r="M9" s="319">
        <v>0</v>
      </c>
      <c r="N9" s="319">
        <v>0</v>
      </c>
      <c r="O9" s="319">
        <v>193</v>
      </c>
      <c r="P9" s="318">
        <v>0</v>
      </c>
      <c r="Q9" s="316">
        <v>313</v>
      </c>
      <c r="R9" s="319"/>
      <c r="S9" s="319">
        <v>30.555</v>
      </c>
      <c r="T9" s="316">
        <v>30.555</v>
      </c>
      <c r="U9" s="316">
        <v>0</v>
      </c>
      <c r="V9" s="316">
        <v>120</v>
      </c>
      <c r="W9" s="316">
        <v>0</v>
      </c>
      <c r="X9" s="316">
        <v>0</v>
      </c>
      <c r="Y9" s="316">
        <v>57030.555</v>
      </c>
      <c r="Z9" s="316">
        <v>193</v>
      </c>
      <c r="AA9" s="316">
        <v>57343.555</v>
      </c>
      <c r="AB9" s="316">
        <v>50000</v>
      </c>
      <c r="AC9" s="315">
        <v>107343.55499999999</v>
      </c>
      <c r="AD9" s="321">
        <v>46.579415038005777</v>
      </c>
      <c r="AE9" s="239"/>
      <c r="AF9" s="239"/>
      <c r="AG9" s="239"/>
    </row>
    <row r="10" spans="1:34" ht="33" customHeight="1" x14ac:dyDescent="0.15">
      <c r="A10" s="320" t="s">
        <v>109</v>
      </c>
      <c r="B10" s="318">
        <v>4000</v>
      </c>
      <c r="C10" s="318">
        <v>11900</v>
      </c>
      <c r="D10" s="390">
        <v>0</v>
      </c>
      <c r="E10" s="390">
        <v>0</v>
      </c>
      <c r="F10" s="390">
        <v>0</v>
      </c>
      <c r="G10" s="390">
        <v>0</v>
      </c>
      <c r="H10" s="390">
        <v>0</v>
      </c>
      <c r="I10" s="316">
        <v>15900</v>
      </c>
      <c r="J10" s="318">
        <v>0</v>
      </c>
      <c r="K10" s="319">
        <v>2960</v>
      </c>
      <c r="L10" s="318">
        <v>0</v>
      </c>
      <c r="M10" s="319">
        <v>0</v>
      </c>
      <c r="N10" s="319">
        <v>72</v>
      </c>
      <c r="O10" s="319">
        <v>658</v>
      </c>
      <c r="P10" s="318">
        <v>0</v>
      </c>
      <c r="Q10" s="316">
        <v>3690</v>
      </c>
      <c r="R10" s="317"/>
      <c r="S10" s="317"/>
      <c r="T10" s="316">
        <v>0</v>
      </c>
      <c r="U10" s="316">
        <v>4000</v>
      </c>
      <c r="V10" s="316">
        <v>14860</v>
      </c>
      <c r="W10" s="316">
        <v>0</v>
      </c>
      <c r="X10" s="316">
        <v>0</v>
      </c>
      <c r="Y10" s="316">
        <v>72</v>
      </c>
      <c r="Z10" s="316">
        <v>658</v>
      </c>
      <c r="AA10" s="316">
        <v>19590</v>
      </c>
      <c r="AB10" s="316">
        <v>0</v>
      </c>
      <c r="AC10" s="315">
        <v>19590</v>
      </c>
      <c r="AD10" s="321">
        <v>0</v>
      </c>
      <c r="AE10" s="239"/>
      <c r="AF10" s="239"/>
      <c r="AG10" s="239"/>
    </row>
    <row r="11" spans="1:34" ht="33" customHeight="1" x14ac:dyDescent="0.15">
      <c r="A11" s="320" t="s">
        <v>108</v>
      </c>
      <c r="B11" s="318">
        <v>10700</v>
      </c>
      <c r="C11" s="318">
        <v>3130</v>
      </c>
      <c r="D11" s="390">
        <v>0</v>
      </c>
      <c r="E11" s="390">
        <v>0</v>
      </c>
      <c r="F11" s="390">
        <v>0</v>
      </c>
      <c r="G11" s="390">
        <v>0</v>
      </c>
      <c r="H11" s="390">
        <v>0</v>
      </c>
      <c r="I11" s="316">
        <v>13830</v>
      </c>
      <c r="J11" s="318">
        <v>0</v>
      </c>
      <c r="K11" s="319">
        <v>0</v>
      </c>
      <c r="L11" s="318">
        <v>0</v>
      </c>
      <c r="M11" s="319">
        <v>0</v>
      </c>
      <c r="N11" s="319">
        <v>0</v>
      </c>
      <c r="O11" s="319">
        <v>0</v>
      </c>
      <c r="P11" s="318">
        <v>0</v>
      </c>
      <c r="Q11" s="316">
        <v>0</v>
      </c>
      <c r="R11" s="317"/>
      <c r="S11" s="317"/>
      <c r="T11" s="316">
        <v>0</v>
      </c>
      <c r="U11" s="316">
        <v>10700</v>
      </c>
      <c r="V11" s="316">
        <v>3130</v>
      </c>
      <c r="W11" s="316">
        <v>0</v>
      </c>
      <c r="X11" s="316">
        <v>0</v>
      </c>
      <c r="Y11" s="316">
        <v>0</v>
      </c>
      <c r="Z11" s="316">
        <v>0</v>
      </c>
      <c r="AA11" s="316">
        <v>13830</v>
      </c>
      <c r="AB11" s="316">
        <v>0</v>
      </c>
      <c r="AC11" s="315">
        <v>13830</v>
      </c>
      <c r="AD11" s="321">
        <v>0</v>
      </c>
      <c r="AE11" s="239"/>
      <c r="AF11" s="239"/>
      <c r="AG11" s="239"/>
    </row>
    <row r="12" spans="1:34" ht="33" customHeight="1" x14ac:dyDescent="0.15">
      <c r="A12" s="320" t="s">
        <v>107</v>
      </c>
      <c r="B12" s="318">
        <v>30494</v>
      </c>
      <c r="C12" s="390">
        <v>0</v>
      </c>
      <c r="D12" s="318">
        <v>0</v>
      </c>
      <c r="E12" s="390">
        <v>0</v>
      </c>
      <c r="F12" s="390">
        <v>0</v>
      </c>
      <c r="G12" s="390">
        <v>0</v>
      </c>
      <c r="H12" s="318">
        <v>32830</v>
      </c>
      <c r="I12" s="316">
        <v>63324</v>
      </c>
      <c r="J12" s="317"/>
      <c r="K12" s="317"/>
      <c r="L12" s="317"/>
      <c r="M12" s="317"/>
      <c r="N12" s="317"/>
      <c r="O12" s="317"/>
      <c r="P12" s="391"/>
      <c r="Q12" s="322"/>
      <c r="R12" s="317"/>
      <c r="S12" s="317"/>
      <c r="T12" s="316">
        <v>0</v>
      </c>
      <c r="U12" s="316">
        <v>30494</v>
      </c>
      <c r="V12" s="316">
        <v>0</v>
      </c>
      <c r="W12" s="316">
        <v>0</v>
      </c>
      <c r="X12" s="316">
        <v>0</v>
      </c>
      <c r="Y12" s="316">
        <v>0</v>
      </c>
      <c r="Z12" s="316">
        <v>0</v>
      </c>
      <c r="AA12" s="316">
        <v>30494</v>
      </c>
      <c r="AB12" s="316">
        <v>32830</v>
      </c>
      <c r="AC12" s="315">
        <v>63324</v>
      </c>
      <c r="AD12" s="321">
        <v>51.844482344766597</v>
      </c>
      <c r="AE12" s="239"/>
      <c r="AF12" s="239"/>
      <c r="AG12" s="239"/>
    </row>
    <row r="13" spans="1:34" ht="33" customHeight="1" x14ac:dyDescent="0.15">
      <c r="A13" s="320" t="s">
        <v>106</v>
      </c>
      <c r="B13" s="390">
        <v>0</v>
      </c>
      <c r="C13" s="390">
        <v>0</v>
      </c>
      <c r="D13" s="390">
        <v>0</v>
      </c>
      <c r="E13" s="390">
        <v>0</v>
      </c>
      <c r="F13" s="318">
        <v>7401</v>
      </c>
      <c r="G13" s="318">
        <v>626</v>
      </c>
      <c r="H13" s="318">
        <v>7430</v>
      </c>
      <c r="I13" s="316">
        <v>15457</v>
      </c>
      <c r="J13" s="391"/>
      <c r="K13" s="391"/>
      <c r="L13" s="391"/>
      <c r="M13" s="391"/>
      <c r="N13" s="391"/>
      <c r="O13" s="317"/>
      <c r="P13" s="391"/>
      <c r="Q13" s="322"/>
      <c r="R13" s="317"/>
      <c r="S13" s="317"/>
      <c r="T13" s="316">
        <v>0</v>
      </c>
      <c r="U13" s="316">
        <v>0</v>
      </c>
      <c r="V13" s="316">
        <v>0</v>
      </c>
      <c r="W13" s="316">
        <v>0</v>
      </c>
      <c r="X13" s="316">
        <v>0</v>
      </c>
      <c r="Y13" s="316">
        <v>7401</v>
      </c>
      <c r="Z13" s="316">
        <v>626</v>
      </c>
      <c r="AA13" s="316">
        <v>8027</v>
      </c>
      <c r="AB13" s="316">
        <v>7430</v>
      </c>
      <c r="AC13" s="315">
        <v>15457</v>
      </c>
      <c r="AD13" s="321">
        <v>48.068836126027044</v>
      </c>
      <c r="AE13" s="239"/>
      <c r="AF13" s="239"/>
      <c r="AG13" s="239"/>
    </row>
    <row r="14" spans="1:34" ht="33" customHeight="1" x14ac:dyDescent="0.15">
      <c r="A14" s="320" t="s">
        <v>303</v>
      </c>
      <c r="B14" s="390">
        <v>0</v>
      </c>
      <c r="C14" s="390">
        <v>0</v>
      </c>
      <c r="D14" s="390">
        <v>0</v>
      </c>
      <c r="E14" s="390">
        <v>0</v>
      </c>
      <c r="F14" s="318">
        <v>11700</v>
      </c>
      <c r="G14" s="390">
        <v>0</v>
      </c>
      <c r="H14" s="318">
        <v>5220</v>
      </c>
      <c r="I14" s="316">
        <v>16920</v>
      </c>
      <c r="J14" s="391"/>
      <c r="K14" s="391"/>
      <c r="L14" s="391"/>
      <c r="M14" s="391"/>
      <c r="N14" s="391"/>
      <c r="O14" s="391"/>
      <c r="P14" s="391"/>
      <c r="Q14" s="322"/>
      <c r="R14" s="317"/>
      <c r="S14" s="317"/>
      <c r="T14" s="316">
        <v>0</v>
      </c>
      <c r="U14" s="316">
        <v>0</v>
      </c>
      <c r="V14" s="316">
        <v>0</v>
      </c>
      <c r="W14" s="316">
        <v>0</v>
      </c>
      <c r="X14" s="316">
        <v>0</v>
      </c>
      <c r="Y14" s="316">
        <v>11700</v>
      </c>
      <c r="Z14" s="316">
        <v>0</v>
      </c>
      <c r="AA14" s="316">
        <v>11700</v>
      </c>
      <c r="AB14" s="316">
        <v>5220</v>
      </c>
      <c r="AC14" s="315">
        <v>16920</v>
      </c>
      <c r="AD14" s="321">
        <v>30.851063829787233</v>
      </c>
      <c r="AE14" s="239"/>
      <c r="AF14" s="239"/>
      <c r="AG14" s="239"/>
    </row>
    <row r="15" spans="1:34" ht="33" customHeight="1" x14ac:dyDescent="0.15">
      <c r="A15" s="320" t="s">
        <v>302</v>
      </c>
      <c r="B15" s="392">
        <v>0</v>
      </c>
      <c r="C15" s="392">
        <v>0</v>
      </c>
      <c r="D15" s="392">
        <v>0</v>
      </c>
      <c r="E15" s="392">
        <v>0</v>
      </c>
      <c r="F15" s="326">
        <v>33519</v>
      </c>
      <c r="G15" s="392">
        <v>0</v>
      </c>
      <c r="H15" s="326">
        <v>3036</v>
      </c>
      <c r="I15" s="316">
        <v>36555</v>
      </c>
      <c r="J15" s="318">
        <v>0</v>
      </c>
      <c r="K15" s="319">
        <v>2577</v>
      </c>
      <c r="L15" s="318">
        <v>1195</v>
      </c>
      <c r="M15" s="319">
        <v>209</v>
      </c>
      <c r="N15" s="319">
        <v>9150</v>
      </c>
      <c r="O15" s="319">
        <v>575</v>
      </c>
      <c r="P15" s="318">
        <v>860</v>
      </c>
      <c r="Q15" s="316">
        <v>14566</v>
      </c>
      <c r="R15" s="391"/>
      <c r="S15" s="319">
        <v>126.63</v>
      </c>
      <c r="T15" s="316">
        <v>126.63</v>
      </c>
      <c r="U15" s="316">
        <v>0</v>
      </c>
      <c r="V15" s="316">
        <v>2577</v>
      </c>
      <c r="W15" s="316">
        <v>1195</v>
      </c>
      <c r="X15" s="316">
        <v>209</v>
      </c>
      <c r="Y15" s="316">
        <v>42795.63</v>
      </c>
      <c r="Z15" s="316">
        <v>575</v>
      </c>
      <c r="AA15" s="316">
        <v>47351.63</v>
      </c>
      <c r="AB15" s="316">
        <v>3896</v>
      </c>
      <c r="AC15" s="315">
        <v>51247.63</v>
      </c>
      <c r="AD15" s="321">
        <v>7.60230277966025</v>
      </c>
      <c r="AE15" s="239"/>
      <c r="AF15" s="239"/>
      <c r="AG15" s="239"/>
    </row>
    <row r="16" spans="1:34" ht="33" customHeight="1" x14ac:dyDescent="0.15">
      <c r="A16" s="320" t="s">
        <v>301</v>
      </c>
      <c r="B16" s="390">
        <v>0</v>
      </c>
      <c r="C16" s="390">
        <v>0</v>
      </c>
      <c r="D16" s="390">
        <v>0</v>
      </c>
      <c r="E16" s="390">
        <v>0</v>
      </c>
      <c r="F16" s="318">
        <v>18938</v>
      </c>
      <c r="G16" s="390">
        <v>62</v>
      </c>
      <c r="H16" s="390">
        <v>8000</v>
      </c>
      <c r="I16" s="316">
        <v>27000</v>
      </c>
      <c r="J16" s="318">
        <v>0</v>
      </c>
      <c r="K16" s="319">
        <v>0</v>
      </c>
      <c r="L16" s="318">
        <v>0</v>
      </c>
      <c r="M16" s="319">
        <v>0</v>
      </c>
      <c r="N16" s="319">
        <v>0</v>
      </c>
      <c r="O16" s="319">
        <v>0</v>
      </c>
      <c r="P16" s="318">
        <v>0</v>
      </c>
      <c r="Q16" s="316">
        <v>0</v>
      </c>
      <c r="R16" s="317"/>
      <c r="S16" s="317"/>
      <c r="T16" s="316">
        <v>0</v>
      </c>
      <c r="U16" s="316">
        <v>0</v>
      </c>
      <c r="V16" s="316">
        <v>0</v>
      </c>
      <c r="W16" s="316">
        <v>0</v>
      </c>
      <c r="X16" s="316">
        <v>0</v>
      </c>
      <c r="Y16" s="316">
        <v>18938</v>
      </c>
      <c r="Z16" s="316">
        <v>62</v>
      </c>
      <c r="AA16" s="316">
        <v>19000</v>
      </c>
      <c r="AB16" s="316">
        <v>8000</v>
      </c>
      <c r="AC16" s="315">
        <v>27000</v>
      </c>
      <c r="AD16" s="321">
        <v>29.629629629629626</v>
      </c>
      <c r="AE16" s="239"/>
      <c r="AF16" s="239"/>
      <c r="AG16" s="239"/>
    </row>
    <row r="17" spans="1:33" ht="33" customHeight="1" x14ac:dyDescent="0.15">
      <c r="A17" s="320" t="s">
        <v>300</v>
      </c>
      <c r="B17" s="390">
        <v>0</v>
      </c>
      <c r="C17" s="390">
        <v>0</v>
      </c>
      <c r="D17" s="390">
        <v>0</v>
      </c>
      <c r="E17" s="390">
        <v>0</v>
      </c>
      <c r="F17" s="318">
        <v>25100</v>
      </c>
      <c r="G17" s="390">
        <v>0</v>
      </c>
      <c r="H17" s="318">
        <v>5200</v>
      </c>
      <c r="I17" s="316">
        <v>30300</v>
      </c>
      <c r="J17" s="391"/>
      <c r="K17" s="391"/>
      <c r="L17" s="391"/>
      <c r="M17" s="391"/>
      <c r="N17" s="317"/>
      <c r="O17" s="391"/>
      <c r="P17" s="391"/>
      <c r="Q17" s="322"/>
      <c r="R17" s="391"/>
      <c r="S17" s="319">
        <v>158.13</v>
      </c>
      <c r="T17" s="316">
        <v>158.13</v>
      </c>
      <c r="U17" s="316">
        <v>0</v>
      </c>
      <c r="V17" s="316">
        <v>0</v>
      </c>
      <c r="W17" s="316">
        <v>0</v>
      </c>
      <c r="X17" s="316">
        <v>0</v>
      </c>
      <c r="Y17" s="316">
        <v>25258.13</v>
      </c>
      <c r="Z17" s="316">
        <v>0</v>
      </c>
      <c r="AA17" s="316">
        <v>25258.13</v>
      </c>
      <c r="AB17" s="316">
        <v>5200</v>
      </c>
      <c r="AC17" s="315">
        <v>30458.13</v>
      </c>
      <c r="AD17" s="321">
        <v>17.07261739312295</v>
      </c>
      <c r="AE17" s="239"/>
      <c r="AF17" s="239"/>
      <c r="AG17" s="239"/>
    </row>
    <row r="18" spans="1:33" ht="33" customHeight="1" x14ac:dyDescent="0.15">
      <c r="A18" s="320" t="s">
        <v>101</v>
      </c>
      <c r="B18" s="391"/>
      <c r="C18" s="391"/>
      <c r="D18" s="391"/>
      <c r="E18" s="391"/>
      <c r="F18" s="391"/>
      <c r="G18" s="391"/>
      <c r="H18" s="391"/>
      <c r="I18" s="391"/>
      <c r="J18" s="318">
        <v>0</v>
      </c>
      <c r="K18" s="319">
        <v>0</v>
      </c>
      <c r="L18" s="318">
        <v>0</v>
      </c>
      <c r="M18" s="319">
        <v>0</v>
      </c>
      <c r="N18" s="319">
        <v>3321</v>
      </c>
      <c r="O18" s="319">
        <v>0</v>
      </c>
      <c r="P18" s="318">
        <v>0</v>
      </c>
      <c r="Q18" s="316">
        <v>3321</v>
      </c>
      <c r="R18" s="391"/>
      <c r="S18" s="319">
        <v>23.94</v>
      </c>
      <c r="T18" s="316">
        <v>23.94</v>
      </c>
      <c r="U18" s="316">
        <v>0</v>
      </c>
      <c r="V18" s="316">
        <v>0</v>
      </c>
      <c r="W18" s="316">
        <v>0</v>
      </c>
      <c r="X18" s="316">
        <v>0</v>
      </c>
      <c r="Y18" s="316">
        <v>3344.94</v>
      </c>
      <c r="Z18" s="316">
        <v>0</v>
      </c>
      <c r="AA18" s="316">
        <v>3344.94</v>
      </c>
      <c r="AB18" s="316">
        <v>0</v>
      </c>
      <c r="AC18" s="315">
        <v>3344.94</v>
      </c>
      <c r="AD18" s="321">
        <v>0</v>
      </c>
      <c r="AE18" s="239"/>
      <c r="AF18" s="239"/>
      <c r="AG18" s="239"/>
    </row>
    <row r="19" spans="1:33" ht="33" customHeight="1" x14ac:dyDescent="0.15">
      <c r="A19" s="320" t="s">
        <v>100</v>
      </c>
      <c r="B19" s="390">
        <v>0</v>
      </c>
      <c r="C19" s="390">
        <v>0</v>
      </c>
      <c r="D19" s="390">
        <v>0</v>
      </c>
      <c r="E19" s="390">
        <v>0</v>
      </c>
      <c r="F19" s="318">
        <v>6000</v>
      </c>
      <c r="G19" s="390">
        <v>0</v>
      </c>
      <c r="H19" s="318">
        <v>15000</v>
      </c>
      <c r="I19" s="316">
        <v>21000</v>
      </c>
      <c r="J19" s="318">
        <v>0</v>
      </c>
      <c r="K19" s="319">
        <v>70</v>
      </c>
      <c r="L19" s="318">
        <v>0</v>
      </c>
      <c r="M19" s="319">
        <v>0</v>
      </c>
      <c r="N19" s="319">
        <v>0</v>
      </c>
      <c r="O19" s="319">
        <v>36</v>
      </c>
      <c r="P19" s="318">
        <v>0</v>
      </c>
      <c r="Q19" s="316">
        <v>106</v>
      </c>
      <c r="R19" s="389"/>
      <c r="S19" s="389"/>
      <c r="T19" s="316">
        <v>0</v>
      </c>
      <c r="U19" s="316">
        <v>0</v>
      </c>
      <c r="V19" s="316">
        <v>70</v>
      </c>
      <c r="W19" s="316">
        <v>0</v>
      </c>
      <c r="X19" s="316">
        <v>0</v>
      </c>
      <c r="Y19" s="316">
        <v>6000</v>
      </c>
      <c r="Z19" s="316">
        <v>36</v>
      </c>
      <c r="AA19" s="316">
        <v>6106</v>
      </c>
      <c r="AB19" s="316">
        <v>15000</v>
      </c>
      <c r="AC19" s="315">
        <v>21106</v>
      </c>
      <c r="AD19" s="321">
        <v>71.069837960769448</v>
      </c>
      <c r="AE19" s="239"/>
      <c r="AF19" s="239"/>
      <c r="AG19" s="239"/>
    </row>
    <row r="20" spans="1:33" ht="33" customHeight="1" x14ac:dyDescent="0.15">
      <c r="A20" s="320" t="s">
        <v>99</v>
      </c>
      <c r="B20" s="390">
        <v>0</v>
      </c>
      <c r="C20" s="390">
        <v>0</v>
      </c>
      <c r="D20" s="390">
        <v>0</v>
      </c>
      <c r="E20" s="390">
        <v>0</v>
      </c>
      <c r="F20" s="318">
        <v>8300</v>
      </c>
      <c r="G20" s="390">
        <v>0</v>
      </c>
      <c r="H20" s="318">
        <v>13000</v>
      </c>
      <c r="I20" s="316">
        <v>21300</v>
      </c>
      <c r="J20" s="317"/>
      <c r="K20" s="317"/>
      <c r="L20" s="317"/>
      <c r="M20" s="317"/>
      <c r="N20" s="317"/>
      <c r="O20" s="317"/>
      <c r="P20" s="317"/>
      <c r="Q20" s="322"/>
      <c r="R20" s="389"/>
      <c r="S20" s="389"/>
      <c r="T20" s="316">
        <v>0</v>
      </c>
      <c r="U20" s="316">
        <v>0</v>
      </c>
      <c r="V20" s="316">
        <v>0</v>
      </c>
      <c r="W20" s="316">
        <v>0</v>
      </c>
      <c r="X20" s="316">
        <v>0</v>
      </c>
      <c r="Y20" s="316">
        <v>8300</v>
      </c>
      <c r="Z20" s="316">
        <v>0</v>
      </c>
      <c r="AA20" s="316">
        <v>8300</v>
      </c>
      <c r="AB20" s="316">
        <v>13000</v>
      </c>
      <c r="AC20" s="315">
        <v>21300</v>
      </c>
      <c r="AD20" s="321">
        <v>61.032863849765263</v>
      </c>
      <c r="AE20" s="239"/>
      <c r="AF20" s="239"/>
      <c r="AG20" s="239"/>
    </row>
    <row r="21" spans="1:33" ht="33" customHeight="1" x14ac:dyDescent="0.15">
      <c r="A21" s="257" t="s">
        <v>260</v>
      </c>
      <c r="B21" s="390">
        <v>0</v>
      </c>
      <c r="C21" s="390">
        <v>4700</v>
      </c>
      <c r="D21" s="390">
        <v>0</v>
      </c>
      <c r="E21" s="390">
        <v>0</v>
      </c>
      <c r="F21" s="318">
        <v>10100</v>
      </c>
      <c r="G21" s="390">
        <v>140</v>
      </c>
      <c r="H21" s="390">
        <v>0</v>
      </c>
      <c r="I21" s="316">
        <v>14940</v>
      </c>
      <c r="J21" s="318">
        <v>0</v>
      </c>
      <c r="K21" s="319">
        <v>0</v>
      </c>
      <c r="L21" s="318">
        <v>0</v>
      </c>
      <c r="M21" s="319">
        <v>0</v>
      </c>
      <c r="N21" s="319">
        <v>0</v>
      </c>
      <c r="O21" s="319">
        <v>0</v>
      </c>
      <c r="P21" s="318">
        <v>0</v>
      </c>
      <c r="Q21" s="316">
        <v>0</v>
      </c>
      <c r="R21" s="389"/>
      <c r="S21" s="389"/>
      <c r="T21" s="316">
        <v>0</v>
      </c>
      <c r="U21" s="316">
        <v>0</v>
      </c>
      <c r="V21" s="316">
        <v>4700</v>
      </c>
      <c r="W21" s="316">
        <v>0</v>
      </c>
      <c r="X21" s="316">
        <v>0</v>
      </c>
      <c r="Y21" s="316">
        <v>10100</v>
      </c>
      <c r="Z21" s="316">
        <v>140</v>
      </c>
      <c r="AA21" s="316">
        <v>14940</v>
      </c>
      <c r="AB21" s="316">
        <v>0</v>
      </c>
      <c r="AC21" s="315">
        <v>14940</v>
      </c>
      <c r="AD21" s="321">
        <v>0</v>
      </c>
      <c r="AE21" s="239"/>
      <c r="AF21" s="239"/>
      <c r="AG21" s="239"/>
    </row>
    <row r="22" spans="1:33" ht="33" customHeight="1" x14ac:dyDescent="0.15">
      <c r="A22" s="320" t="s">
        <v>299</v>
      </c>
      <c r="B22" s="390">
        <v>0</v>
      </c>
      <c r="C22" s="390">
        <v>0</v>
      </c>
      <c r="D22" s="390">
        <v>0</v>
      </c>
      <c r="E22" s="390">
        <v>0</v>
      </c>
      <c r="F22" s="318">
        <v>2978</v>
      </c>
      <c r="G22" s="390">
        <v>0</v>
      </c>
      <c r="H22" s="318">
        <v>1774</v>
      </c>
      <c r="I22" s="316">
        <v>4752</v>
      </c>
      <c r="J22" s="318">
        <v>0</v>
      </c>
      <c r="K22" s="319">
        <v>0</v>
      </c>
      <c r="L22" s="318">
        <v>0</v>
      </c>
      <c r="M22" s="319">
        <v>80</v>
      </c>
      <c r="N22" s="319">
        <v>0</v>
      </c>
      <c r="O22" s="319">
        <v>0</v>
      </c>
      <c r="P22" s="318">
        <v>0</v>
      </c>
      <c r="Q22" s="316">
        <v>80</v>
      </c>
      <c r="R22" s="317"/>
      <c r="S22" s="317"/>
      <c r="T22" s="316">
        <v>0</v>
      </c>
      <c r="U22" s="316">
        <v>0</v>
      </c>
      <c r="V22" s="316">
        <v>0</v>
      </c>
      <c r="W22" s="316">
        <v>0</v>
      </c>
      <c r="X22" s="316">
        <v>80</v>
      </c>
      <c r="Y22" s="316">
        <v>2978</v>
      </c>
      <c r="Z22" s="316">
        <v>0</v>
      </c>
      <c r="AA22" s="316">
        <v>3058</v>
      </c>
      <c r="AB22" s="316">
        <v>1774</v>
      </c>
      <c r="AC22" s="315">
        <v>4832</v>
      </c>
      <c r="AD22" s="321">
        <v>36.713576158940398</v>
      </c>
      <c r="AE22" s="239"/>
      <c r="AF22" s="239"/>
      <c r="AG22" s="239"/>
    </row>
    <row r="23" spans="1:33" ht="33" customHeight="1" x14ac:dyDescent="0.15">
      <c r="A23" s="320" t="s">
        <v>298</v>
      </c>
      <c r="B23" s="390">
        <v>0</v>
      </c>
      <c r="C23" s="318">
        <v>0</v>
      </c>
      <c r="D23" s="390">
        <v>0</v>
      </c>
      <c r="E23" s="390">
        <v>0</v>
      </c>
      <c r="F23" s="318">
        <v>8250</v>
      </c>
      <c r="G23" s="390">
        <v>0</v>
      </c>
      <c r="H23" s="318">
        <v>1350</v>
      </c>
      <c r="I23" s="316">
        <v>9600</v>
      </c>
      <c r="J23" s="317"/>
      <c r="K23" s="317"/>
      <c r="L23" s="317"/>
      <c r="M23" s="317"/>
      <c r="N23" s="317"/>
      <c r="O23" s="317"/>
      <c r="P23" s="317"/>
      <c r="Q23" s="322"/>
      <c r="R23" s="389"/>
      <c r="S23" s="389"/>
      <c r="T23" s="316">
        <v>0</v>
      </c>
      <c r="U23" s="316">
        <v>0</v>
      </c>
      <c r="V23" s="316">
        <v>0</v>
      </c>
      <c r="W23" s="316">
        <v>0</v>
      </c>
      <c r="X23" s="316">
        <v>0</v>
      </c>
      <c r="Y23" s="316">
        <v>8250</v>
      </c>
      <c r="Z23" s="316">
        <v>0</v>
      </c>
      <c r="AA23" s="316">
        <v>8250</v>
      </c>
      <c r="AB23" s="316">
        <v>1350</v>
      </c>
      <c r="AC23" s="315">
        <v>9600</v>
      </c>
      <c r="AD23" s="321">
        <v>14.0625</v>
      </c>
      <c r="AE23" s="239"/>
      <c r="AF23" s="239"/>
      <c r="AG23" s="239"/>
    </row>
    <row r="24" spans="1:33" ht="33" customHeight="1" x14ac:dyDescent="0.15">
      <c r="A24" s="320" t="s">
        <v>95</v>
      </c>
      <c r="B24" s="318">
        <v>3000</v>
      </c>
      <c r="C24" s="318">
        <v>3930</v>
      </c>
      <c r="D24" s="390">
        <v>0</v>
      </c>
      <c r="E24" s="390">
        <v>0</v>
      </c>
      <c r="F24" s="390">
        <v>150</v>
      </c>
      <c r="G24" s="390">
        <v>0</v>
      </c>
      <c r="H24" s="390">
        <v>0</v>
      </c>
      <c r="I24" s="316">
        <v>7080</v>
      </c>
      <c r="J24" s="318">
        <v>0</v>
      </c>
      <c r="K24" s="319">
        <v>74</v>
      </c>
      <c r="L24" s="318">
        <v>0</v>
      </c>
      <c r="M24" s="319">
        <v>0</v>
      </c>
      <c r="N24" s="319">
        <v>127</v>
      </c>
      <c r="O24" s="319">
        <v>81</v>
      </c>
      <c r="P24" s="318">
        <v>0</v>
      </c>
      <c r="Q24" s="316">
        <v>282</v>
      </c>
      <c r="R24" s="389"/>
      <c r="S24" s="389"/>
      <c r="T24" s="316">
        <v>0</v>
      </c>
      <c r="U24" s="316">
        <v>3000</v>
      </c>
      <c r="V24" s="316">
        <v>4004</v>
      </c>
      <c r="W24" s="316">
        <v>0</v>
      </c>
      <c r="X24" s="316">
        <v>0</v>
      </c>
      <c r="Y24" s="316">
        <v>277</v>
      </c>
      <c r="Z24" s="316">
        <v>81</v>
      </c>
      <c r="AA24" s="316">
        <v>7362</v>
      </c>
      <c r="AB24" s="316">
        <v>0</v>
      </c>
      <c r="AC24" s="315">
        <v>7362</v>
      </c>
      <c r="AD24" s="321">
        <v>0</v>
      </c>
      <c r="AE24" s="239"/>
      <c r="AF24" s="239"/>
      <c r="AG24" s="239"/>
    </row>
    <row r="25" spans="1:33" ht="33" customHeight="1" thickBot="1" x14ac:dyDescent="0.2">
      <c r="A25" s="313" t="s">
        <v>297</v>
      </c>
      <c r="B25" s="311">
        <v>1600</v>
      </c>
      <c r="C25" s="311">
        <v>8770</v>
      </c>
      <c r="D25" s="388">
        <v>0</v>
      </c>
      <c r="E25" s="388">
        <v>0</v>
      </c>
      <c r="F25" s="388">
        <v>0</v>
      </c>
      <c r="G25" s="388">
        <v>0</v>
      </c>
      <c r="H25" s="388">
        <v>0</v>
      </c>
      <c r="I25" s="309">
        <v>10370</v>
      </c>
      <c r="J25" s="311">
        <v>0</v>
      </c>
      <c r="K25" s="312">
        <v>0</v>
      </c>
      <c r="L25" s="311">
        <v>0</v>
      </c>
      <c r="M25" s="312">
        <v>0</v>
      </c>
      <c r="N25" s="312">
        <v>0</v>
      </c>
      <c r="O25" s="312">
        <v>0</v>
      </c>
      <c r="P25" s="311">
        <v>0</v>
      </c>
      <c r="Q25" s="309">
        <v>0</v>
      </c>
      <c r="R25" s="387"/>
      <c r="S25" s="387"/>
      <c r="T25" s="309">
        <v>0</v>
      </c>
      <c r="U25" s="309">
        <v>1600</v>
      </c>
      <c r="V25" s="309">
        <v>8770</v>
      </c>
      <c r="W25" s="309">
        <v>0</v>
      </c>
      <c r="X25" s="309">
        <v>0</v>
      </c>
      <c r="Y25" s="309">
        <v>0</v>
      </c>
      <c r="Z25" s="309">
        <v>0</v>
      </c>
      <c r="AA25" s="309">
        <v>10370</v>
      </c>
      <c r="AB25" s="309">
        <v>0</v>
      </c>
      <c r="AC25" s="308">
        <v>10370</v>
      </c>
      <c r="AD25" s="386">
        <v>0</v>
      </c>
      <c r="AE25" s="239"/>
      <c r="AF25" s="239"/>
      <c r="AG25" s="239"/>
    </row>
    <row r="26" spans="1:33" s="300" customFormat="1" ht="33" customHeight="1" x14ac:dyDescent="0.15">
      <c r="A26" s="306" t="s">
        <v>295</v>
      </c>
      <c r="B26" s="385">
        <v>267794</v>
      </c>
      <c r="C26" s="385">
        <v>34130</v>
      </c>
      <c r="D26" s="385">
        <v>0</v>
      </c>
      <c r="E26" s="385">
        <v>0</v>
      </c>
      <c r="F26" s="385">
        <v>210026</v>
      </c>
      <c r="G26" s="385">
        <v>828</v>
      </c>
      <c r="H26" s="385">
        <v>274560</v>
      </c>
      <c r="I26" s="305">
        <v>787338</v>
      </c>
      <c r="J26" s="385">
        <v>0</v>
      </c>
      <c r="K26" s="385">
        <v>6185</v>
      </c>
      <c r="L26" s="385">
        <v>1195</v>
      </c>
      <c r="M26" s="385">
        <v>328</v>
      </c>
      <c r="N26" s="385">
        <v>12670</v>
      </c>
      <c r="O26" s="385">
        <v>1729</v>
      </c>
      <c r="P26" s="385">
        <v>860</v>
      </c>
      <c r="Q26" s="305">
        <v>22967</v>
      </c>
      <c r="R26" s="385">
        <v>0</v>
      </c>
      <c r="S26" s="385">
        <v>815.53499999999997</v>
      </c>
      <c r="T26" s="305">
        <v>815.53499999999997</v>
      </c>
      <c r="U26" s="305">
        <v>267794</v>
      </c>
      <c r="V26" s="305">
        <v>40315</v>
      </c>
      <c r="W26" s="305">
        <v>1195</v>
      </c>
      <c r="X26" s="305">
        <v>328</v>
      </c>
      <c r="Y26" s="305">
        <v>223511.535</v>
      </c>
      <c r="Z26" s="305">
        <v>2557</v>
      </c>
      <c r="AA26" s="305">
        <v>535700.53500000003</v>
      </c>
      <c r="AB26" s="305">
        <v>275420</v>
      </c>
      <c r="AC26" s="304">
        <v>811120.53500000003</v>
      </c>
      <c r="AD26" s="303">
        <v>33.955495899262367</v>
      </c>
      <c r="AE26" s="239"/>
      <c r="AF26" s="239"/>
      <c r="AG26" s="239"/>
    </row>
    <row r="27" spans="1:33" ht="35.25" hidden="1" customHeight="1" x14ac:dyDescent="0.15">
      <c r="A27" s="383" t="s">
        <v>254</v>
      </c>
      <c r="B27" s="384" t="s">
        <v>329</v>
      </c>
      <c r="C27" s="383">
        <v>404</v>
      </c>
      <c r="D27" s="383">
        <v>405</v>
      </c>
      <c r="E27" s="383">
        <v>406</v>
      </c>
      <c r="F27" s="383">
        <v>407</v>
      </c>
      <c r="G27" s="384" t="s">
        <v>328</v>
      </c>
      <c r="H27" s="383">
        <v>411</v>
      </c>
      <c r="I27" s="383">
        <v>412</v>
      </c>
      <c r="J27" s="383" t="s">
        <v>327</v>
      </c>
      <c r="K27" s="382">
        <v>10</v>
      </c>
      <c r="L27" s="382">
        <v>11</v>
      </c>
      <c r="M27" s="382">
        <v>12</v>
      </c>
      <c r="N27" s="382">
        <v>13</v>
      </c>
      <c r="O27" s="382" t="s">
        <v>326</v>
      </c>
      <c r="P27" s="382">
        <v>15</v>
      </c>
      <c r="Q27" s="383">
        <v>6</v>
      </c>
      <c r="R27" s="383"/>
      <c r="S27" s="383"/>
      <c r="T27" s="383"/>
      <c r="U27" s="382"/>
      <c r="V27" s="382"/>
      <c r="W27" s="382"/>
      <c r="X27" s="382"/>
      <c r="Y27" s="382"/>
      <c r="Z27" s="382"/>
      <c r="AA27" s="382"/>
      <c r="AB27" s="382"/>
      <c r="AC27" s="382"/>
      <c r="AD27" s="381"/>
      <c r="AE27" s="239"/>
      <c r="AF27" s="239"/>
      <c r="AG27" s="239"/>
    </row>
    <row r="28" spans="1:33" ht="30" customHeight="1" x14ac:dyDescent="0.15">
      <c r="A28" s="227"/>
      <c r="B28" s="227"/>
      <c r="C28" s="227"/>
      <c r="D28" s="227"/>
      <c r="E28" s="227"/>
      <c r="F28" s="227"/>
      <c r="G28" s="227"/>
      <c r="H28" s="227"/>
      <c r="I28" s="227"/>
      <c r="J28" s="227"/>
      <c r="K28" s="301"/>
      <c r="L28" s="301"/>
      <c r="M28" s="301"/>
      <c r="N28" s="301"/>
      <c r="O28" s="301"/>
      <c r="P28" s="301"/>
      <c r="Q28" s="227"/>
      <c r="R28" s="227"/>
      <c r="S28" s="227"/>
      <c r="T28" s="227"/>
      <c r="U28" s="227"/>
      <c r="V28" s="227"/>
      <c r="W28" s="227"/>
      <c r="X28" s="227"/>
      <c r="Y28" s="301"/>
      <c r="Z28" s="302"/>
      <c r="AA28" s="227"/>
      <c r="AB28" s="227"/>
      <c r="AC28" s="227"/>
      <c r="AE28" s="239"/>
      <c r="AF28" s="239"/>
      <c r="AG28" s="239"/>
    </row>
    <row r="29" spans="1:33" ht="30" customHeight="1" x14ac:dyDescent="0.15">
      <c r="L29" s="301"/>
      <c r="M29" s="301"/>
      <c r="N29" s="301"/>
      <c r="O29" s="301"/>
      <c r="P29" s="301"/>
      <c r="Q29" s="227"/>
      <c r="R29" s="227"/>
      <c r="S29" s="227"/>
      <c r="T29" s="227"/>
      <c r="U29" s="227"/>
      <c r="V29" s="227"/>
      <c r="W29" s="227"/>
      <c r="X29" s="227"/>
      <c r="Y29" s="301"/>
      <c r="Z29" s="302"/>
      <c r="AA29" s="227"/>
      <c r="AB29" s="227"/>
      <c r="AC29" s="227"/>
      <c r="AE29" s="239"/>
      <c r="AF29" s="239"/>
      <c r="AG29" s="239"/>
    </row>
    <row r="30" spans="1:33" ht="30" customHeight="1" x14ac:dyDescent="0.15">
      <c r="L30" s="301"/>
      <c r="M30" s="301"/>
      <c r="N30" s="301"/>
      <c r="O30" s="301"/>
      <c r="P30" s="301"/>
      <c r="Q30" s="227"/>
      <c r="R30" s="227"/>
      <c r="S30" s="227"/>
      <c r="T30" s="227"/>
      <c r="U30" s="227"/>
      <c r="V30" s="227"/>
      <c r="W30" s="227"/>
      <c r="X30" s="227"/>
      <c r="Y30" s="301"/>
      <c r="Z30" s="302"/>
      <c r="AA30" s="227"/>
      <c r="AB30" s="227"/>
      <c r="AC30" s="227"/>
      <c r="AE30" s="239"/>
      <c r="AF30" s="239"/>
      <c r="AG30" s="239"/>
    </row>
    <row r="31" spans="1:33" ht="30" customHeight="1" x14ac:dyDescent="0.15">
      <c r="L31" s="301"/>
      <c r="M31" s="301"/>
      <c r="N31" s="301"/>
      <c r="O31" s="301"/>
      <c r="P31" s="301"/>
      <c r="Q31" s="227"/>
      <c r="R31" s="227"/>
      <c r="S31" s="227"/>
      <c r="T31" s="227"/>
      <c r="U31" s="227"/>
      <c r="V31" s="227"/>
      <c r="W31" s="227"/>
      <c r="X31" s="227"/>
      <c r="Y31" s="301"/>
      <c r="Z31" s="302"/>
      <c r="AA31" s="227"/>
      <c r="AB31" s="227"/>
      <c r="AC31" s="227"/>
      <c r="AE31" s="239"/>
      <c r="AF31" s="239"/>
      <c r="AG31" s="239"/>
    </row>
    <row r="32" spans="1:33" ht="30" customHeight="1" x14ac:dyDescent="0.15">
      <c r="L32" s="301"/>
      <c r="M32" s="301"/>
      <c r="N32" s="301"/>
      <c r="O32" s="301"/>
      <c r="P32" s="301"/>
      <c r="Q32" s="227"/>
      <c r="R32" s="227"/>
      <c r="S32" s="227"/>
      <c r="T32" s="227"/>
      <c r="U32" s="227"/>
      <c r="V32" s="227"/>
      <c r="W32" s="227"/>
      <c r="X32" s="227"/>
      <c r="Y32" s="301"/>
      <c r="Z32" s="227"/>
      <c r="AA32" s="227"/>
      <c r="AB32" s="227"/>
      <c r="AC32" s="227"/>
      <c r="AE32" s="239"/>
      <c r="AF32" s="239"/>
      <c r="AG32" s="239"/>
    </row>
  </sheetData>
  <mergeCells count="39">
    <mergeCell ref="O4:O5"/>
    <mergeCell ref="AD4:AD5"/>
    <mergeCell ref="U4:V4"/>
    <mergeCell ref="W4:Y4"/>
    <mergeCell ref="Z4:Z5"/>
    <mergeCell ref="AA4:AA5"/>
    <mergeCell ref="V5:V6"/>
    <mergeCell ref="U3:AD3"/>
    <mergeCell ref="B4:C4"/>
    <mergeCell ref="D4:F4"/>
    <mergeCell ref="G4:G5"/>
    <mergeCell ref="E5:E6"/>
    <mergeCell ref="D5:D6"/>
    <mergeCell ref="C5:C6"/>
    <mergeCell ref="B5:B6"/>
    <mergeCell ref="J4:K4"/>
    <mergeCell ref="AB4:AB5"/>
    <mergeCell ref="AC4:AC5"/>
    <mergeCell ref="Y5:Y6"/>
    <mergeCell ref="X5:X6"/>
    <mergeCell ref="W5:W6"/>
    <mergeCell ref="U5:U6"/>
    <mergeCell ref="K5:K6"/>
    <mergeCell ref="H4:H5"/>
    <mergeCell ref="I4:I5"/>
    <mergeCell ref="F5:F6"/>
    <mergeCell ref="L5:L6"/>
    <mergeCell ref="R3:T3"/>
    <mergeCell ref="J5:J6"/>
    <mergeCell ref="B3:I3"/>
    <mergeCell ref="J3:Q3"/>
    <mergeCell ref="S5:S6"/>
    <mergeCell ref="R5:R6"/>
    <mergeCell ref="N5:N6"/>
    <mergeCell ref="M5:M6"/>
    <mergeCell ref="T4:T5"/>
    <mergeCell ref="P4:P5"/>
    <mergeCell ref="Q4:Q5"/>
    <mergeCell ref="L4:N4"/>
  </mergeCells>
  <phoneticPr fontId="4"/>
  <printOptions horizontalCentered="1"/>
  <pageMargins left="0.19685039370078741" right="0.19685039370078741" top="0.78740157480314965" bottom="0.19685039370078741" header="0" footer="0"/>
  <pageSetup paperSize="9" scale="55" orientation="landscape" blackAndWhite="1" r:id="rId1"/>
  <headerFooter alignWithMargins="0">
    <oddFooter>&amp;C6</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8"/>
  <sheetViews>
    <sheetView view="pageBreakPreview" zoomScaleNormal="100" zoomScaleSheetLayoutView="100" workbookViewId="0">
      <selection activeCell="G10" sqref="G10"/>
    </sheetView>
  </sheetViews>
  <sheetFormatPr defaultColWidth="12.375" defaultRowHeight="14.25" x14ac:dyDescent="0.15"/>
  <cols>
    <col min="1" max="1" width="19.625" style="396" customWidth="1"/>
    <col min="2" max="9" width="8.25" style="396" customWidth="1"/>
    <col min="10" max="10" width="9.375" style="396" customWidth="1"/>
    <col min="11" max="27" width="8.25" style="396" customWidth="1"/>
    <col min="28" max="16384" width="12.375" style="396"/>
  </cols>
  <sheetData>
    <row r="1" spans="1:31" s="413" customFormat="1" ht="25.5" customHeight="1" x14ac:dyDescent="0.15">
      <c r="A1" s="413" t="s">
        <v>365</v>
      </c>
      <c r="B1" s="299"/>
    </row>
    <row r="2" spans="1:31" s="300" customFormat="1" ht="10.5" customHeight="1" x14ac:dyDescent="0.15">
      <c r="A2" s="227"/>
      <c r="B2" s="227"/>
      <c r="C2" s="227"/>
      <c r="D2" s="227"/>
      <c r="E2" s="227"/>
      <c r="F2" s="227"/>
      <c r="G2" s="227"/>
      <c r="H2" s="227"/>
      <c r="I2" s="227"/>
      <c r="J2" s="340"/>
      <c r="K2" s="227"/>
      <c r="L2" s="227"/>
      <c r="M2" s="227"/>
      <c r="N2" s="227"/>
      <c r="O2" s="227"/>
      <c r="P2" s="227"/>
      <c r="Q2" s="227"/>
      <c r="R2" s="227"/>
      <c r="S2" s="227"/>
      <c r="T2" s="227"/>
      <c r="U2" s="227"/>
      <c r="V2" s="227"/>
      <c r="W2" s="227"/>
      <c r="X2" s="227"/>
      <c r="Y2" s="227"/>
      <c r="Z2" s="227"/>
      <c r="AA2" s="339"/>
      <c r="AB2" s="338"/>
      <c r="AC2" s="222"/>
      <c r="AD2" s="222"/>
      <c r="AE2" s="222"/>
    </row>
    <row r="3" spans="1:31" ht="39" customHeight="1" x14ac:dyDescent="0.15">
      <c r="A3" s="836" t="s">
        <v>364</v>
      </c>
      <c r="B3" s="839" t="s">
        <v>362</v>
      </c>
      <c r="C3" s="840"/>
      <c r="D3" s="840"/>
      <c r="E3" s="840"/>
      <c r="F3" s="840"/>
      <c r="G3" s="840"/>
      <c r="H3" s="840"/>
      <c r="I3" s="840"/>
      <c r="J3" s="840"/>
      <c r="K3" s="840"/>
      <c r="L3" s="839" t="s">
        <v>361</v>
      </c>
      <c r="M3" s="840"/>
      <c r="N3" s="840"/>
      <c r="O3" s="840"/>
      <c r="P3" s="840"/>
      <c r="Q3" s="840"/>
      <c r="R3" s="840"/>
      <c r="S3" s="840"/>
      <c r="T3" s="840"/>
      <c r="U3" s="840"/>
      <c r="V3" s="840"/>
      <c r="W3" s="840"/>
      <c r="X3" s="840"/>
      <c r="Y3" s="840"/>
      <c r="Z3" s="840"/>
      <c r="AA3" s="841"/>
    </row>
    <row r="4" spans="1:31" ht="33" customHeight="1" x14ac:dyDescent="0.15">
      <c r="A4" s="837"/>
      <c r="B4" s="832" t="s">
        <v>360</v>
      </c>
      <c r="C4" s="833"/>
      <c r="D4" s="834" t="s">
        <v>359</v>
      </c>
      <c r="E4" s="835"/>
      <c r="F4" s="832" t="s">
        <v>358</v>
      </c>
      <c r="G4" s="833"/>
      <c r="H4" s="832" t="s">
        <v>357</v>
      </c>
      <c r="I4" s="833"/>
      <c r="J4" s="834" t="s">
        <v>354</v>
      </c>
      <c r="K4" s="835"/>
      <c r="L4" s="832" t="s">
        <v>360</v>
      </c>
      <c r="M4" s="833"/>
      <c r="N4" s="834" t="s">
        <v>359</v>
      </c>
      <c r="O4" s="835"/>
      <c r="P4" s="832" t="s">
        <v>358</v>
      </c>
      <c r="Q4" s="842"/>
      <c r="R4" s="842"/>
      <c r="S4" s="833"/>
      <c r="T4" s="832" t="s">
        <v>357</v>
      </c>
      <c r="U4" s="833"/>
      <c r="V4" s="832" t="s">
        <v>356</v>
      </c>
      <c r="W4" s="833"/>
      <c r="X4" s="832" t="s">
        <v>355</v>
      </c>
      <c r="Y4" s="833"/>
      <c r="Z4" s="834" t="s">
        <v>354</v>
      </c>
      <c r="AA4" s="835"/>
    </row>
    <row r="5" spans="1:31" ht="60.75" customHeight="1" x14ac:dyDescent="0.15">
      <c r="A5" s="838"/>
      <c r="B5" s="698"/>
      <c r="C5" s="696" t="s">
        <v>350</v>
      </c>
      <c r="D5" s="697"/>
      <c r="E5" s="696" t="s">
        <v>350</v>
      </c>
      <c r="F5" s="698"/>
      <c r="G5" s="696" t="s">
        <v>350</v>
      </c>
      <c r="H5" s="698"/>
      <c r="I5" s="696" t="s">
        <v>350</v>
      </c>
      <c r="J5" s="697"/>
      <c r="K5" s="696" t="s">
        <v>350</v>
      </c>
      <c r="L5" s="698"/>
      <c r="M5" s="696" t="s">
        <v>350</v>
      </c>
      <c r="N5" s="697"/>
      <c r="O5" s="696" t="s">
        <v>350</v>
      </c>
      <c r="P5" s="698"/>
      <c r="Q5" s="696" t="s">
        <v>353</v>
      </c>
      <c r="R5" s="696" t="s">
        <v>352</v>
      </c>
      <c r="S5" s="696" t="s">
        <v>351</v>
      </c>
      <c r="T5" s="698"/>
      <c r="U5" s="696" t="s">
        <v>350</v>
      </c>
      <c r="V5" s="698"/>
      <c r="W5" s="696" t="s">
        <v>350</v>
      </c>
      <c r="X5" s="698"/>
      <c r="Y5" s="696" t="s">
        <v>350</v>
      </c>
      <c r="Z5" s="697"/>
      <c r="AA5" s="696" t="s">
        <v>350</v>
      </c>
    </row>
    <row r="6" spans="1:31" ht="33.75" customHeight="1" x14ac:dyDescent="0.15">
      <c r="A6" s="411" t="s">
        <v>349</v>
      </c>
      <c r="B6" s="695">
        <v>0</v>
      </c>
      <c r="C6" s="406">
        <v>0</v>
      </c>
      <c r="D6" s="406">
        <v>4218</v>
      </c>
      <c r="E6" s="406">
        <v>0</v>
      </c>
      <c r="F6" s="406">
        <v>25250</v>
      </c>
      <c r="G6" s="406">
        <v>0</v>
      </c>
      <c r="H6" s="406">
        <v>0</v>
      </c>
      <c r="I6" s="406">
        <v>0</v>
      </c>
      <c r="J6" s="694">
        <v>29468</v>
      </c>
      <c r="K6" s="694">
        <v>0</v>
      </c>
      <c r="L6" s="406">
        <v>33</v>
      </c>
      <c r="M6" s="405">
        <v>0</v>
      </c>
      <c r="N6" s="406">
        <v>108</v>
      </c>
      <c r="O6" s="405">
        <v>0</v>
      </c>
      <c r="P6" s="406">
        <v>0</v>
      </c>
      <c r="Q6" s="406">
        <v>0</v>
      </c>
      <c r="R6" s="406">
        <v>0</v>
      </c>
      <c r="S6" s="406">
        <v>0</v>
      </c>
      <c r="T6" s="406">
        <v>0</v>
      </c>
      <c r="U6" s="405">
        <v>0</v>
      </c>
      <c r="V6" s="406">
        <v>0</v>
      </c>
      <c r="W6" s="405">
        <v>0</v>
      </c>
      <c r="X6" s="406">
        <v>0</v>
      </c>
      <c r="Y6" s="405">
        <v>0</v>
      </c>
      <c r="Z6" s="694">
        <v>141</v>
      </c>
      <c r="AA6" s="694">
        <v>0</v>
      </c>
    </row>
    <row r="7" spans="1:31" ht="33.75" customHeight="1" x14ac:dyDescent="0.15">
      <c r="A7" s="407" t="s">
        <v>348</v>
      </c>
      <c r="B7" s="693">
        <v>4319</v>
      </c>
      <c r="C7" s="406">
        <v>0</v>
      </c>
      <c r="D7" s="406">
        <v>0</v>
      </c>
      <c r="E7" s="406">
        <v>0</v>
      </c>
      <c r="F7" s="406">
        <v>332</v>
      </c>
      <c r="G7" s="406">
        <v>0</v>
      </c>
      <c r="H7" s="406">
        <v>0</v>
      </c>
      <c r="I7" s="406">
        <v>0</v>
      </c>
      <c r="J7" s="404">
        <v>4651</v>
      </c>
      <c r="K7" s="404">
        <v>0</v>
      </c>
      <c r="L7" s="406">
        <v>0</v>
      </c>
      <c r="M7" s="405">
        <v>0</v>
      </c>
      <c r="N7" s="406">
        <v>0</v>
      </c>
      <c r="O7" s="405">
        <v>0</v>
      </c>
      <c r="P7" s="406">
        <v>9.9550000000000001</v>
      </c>
      <c r="Q7" s="406">
        <v>0</v>
      </c>
      <c r="R7" s="406">
        <v>0</v>
      </c>
      <c r="S7" s="406">
        <v>0</v>
      </c>
      <c r="T7" s="406">
        <v>0</v>
      </c>
      <c r="U7" s="405">
        <v>0</v>
      </c>
      <c r="V7" s="406">
        <v>0</v>
      </c>
      <c r="W7" s="405">
        <v>0</v>
      </c>
      <c r="X7" s="406">
        <v>0</v>
      </c>
      <c r="Y7" s="405">
        <v>0</v>
      </c>
      <c r="Z7" s="404">
        <v>9.9550000000000001</v>
      </c>
      <c r="AA7" s="404">
        <v>0</v>
      </c>
    </row>
    <row r="8" spans="1:31" ht="33.75" customHeight="1" x14ac:dyDescent="0.15">
      <c r="A8" s="407" t="s">
        <v>347</v>
      </c>
      <c r="B8" s="693">
        <v>7193</v>
      </c>
      <c r="C8" s="406">
        <v>0</v>
      </c>
      <c r="D8" s="406">
        <v>0</v>
      </c>
      <c r="E8" s="406">
        <v>0</v>
      </c>
      <c r="F8" s="406">
        <v>0</v>
      </c>
      <c r="G8" s="406">
        <v>0</v>
      </c>
      <c r="H8" s="406">
        <v>0</v>
      </c>
      <c r="I8" s="406">
        <v>0</v>
      </c>
      <c r="J8" s="404">
        <v>7193</v>
      </c>
      <c r="K8" s="404">
        <v>0</v>
      </c>
      <c r="L8" s="406">
        <v>29.425999999999998</v>
      </c>
      <c r="M8" s="405">
        <v>0</v>
      </c>
      <c r="N8" s="406">
        <v>0</v>
      </c>
      <c r="O8" s="405">
        <v>0</v>
      </c>
      <c r="P8" s="406">
        <v>0</v>
      </c>
      <c r="Q8" s="406">
        <v>0</v>
      </c>
      <c r="R8" s="406">
        <v>0</v>
      </c>
      <c r="S8" s="406">
        <v>0</v>
      </c>
      <c r="T8" s="406">
        <v>18.763999999999999</v>
      </c>
      <c r="U8" s="405">
        <v>0</v>
      </c>
      <c r="V8" s="406">
        <v>0</v>
      </c>
      <c r="W8" s="405">
        <v>0</v>
      </c>
      <c r="X8" s="406">
        <v>0</v>
      </c>
      <c r="Y8" s="405">
        <v>0</v>
      </c>
      <c r="Z8" s="404">
        <v>48.19</v>
      </c>
      <c r="AA8" s="404">
        <v>0</v>
      </c>
    </row>
    <row r="9" spans="1:31" ht="33.75" customHeight="1" x14ac:dyDescent="0.15">
      <c r="A9" s="407" t="s">
        <v>346</v>
      </c>
      <c r="B9" s="693">
        <v>0</v>
      </c>
      <c r="C9" s="406">
        <v>0</v>
      </c>
      <c r="D9" s="406">
        <v>0</v>
      </c>
      <c r="E9" s="406">
        <v>0</v>
      </c>
      <c r="F9" s="406">
        <v>2820</v>
      </c>
      <c r="G9" s="406">
        <v>0</v>
      </c>
      <c r="H9" s="406">
        <v>0</v>
      </c>
      <c r="I9" s="406">
        <v>0</v>
      </c>
      <c r="J9" s="404">
        <v>2820</v>
      </c>
      <c r="K9" s="404">
        <v>0</v>
      </c>
      <c r="L9" s="406">
        <v>0</v>
      </c>
      <c r="M9" s="405">
        <v>0</v>
      </c>
      <c r="N9" s="406">
        <v>0</v>
      </c>
      <c r="O9" s="405">
        <v>0</v>
      </c>
      <c r="P9" s="406">
        <v>21.28</v>
      </c>
      <c r="Q9" s="406">
        <v>0</v>
      </c>
      <c r="R9" s="406">
        <v>0</v>
      </c>
      <c r="S9" s="406">
        <v>0</v>
      </c>
      <c r="T9" s="406">
        <v>515.96600000000001</v>
      </c>
      <c r="U9" s="405">
        <v>0</v>
      </c>
      <c r="V9" s="406">
        <v>0</v>
      </c>
      <c r="W9" s="405">
        <v>0</v>
      </c>
      <c r="X9" s="406">
        <v>0</v>
      </c>
      <c r="Y9" s="405">
        <v>0</v>
      </c>
      <c r="Z9" s="404">
        <v>537.24599999999998</v>
      </c>
      <c r="AA9" s="404">
        <v>0</v>
      </c>
    </row>
    <row r="10" spans="1:31" ht="33.75" customHeight="1" x14ac:dyDescent="0.15">
      <c r="A10" s="407" t="s">
        <v>345</v>
      </c>
      <c r="B10" s="693">
        <v>0</v>
      </c>
      <c r="C10" s="406">
        <v>0</v>
      </c>
      <c r="D10" s="406">
        <v>0</v>
      </c>
      <c r="E10" s="406">
        <v>0</v>
      </c>
      <c r="F10" s="406">
        <v>1616</v>
      </c>
      <c r="G10" s="406">
        <v>0</v>
      </c>
      <c r="H10" s="406">
        <v>0</v>
      </c>
      <c r="I10" s="406">
        <v>0</v>
      </c>
      <c r="J10" s="404">
        <v>1616</v>
      </c>
      <c r="K10" s="404">
        <v>0</v>
      </c>
      <c r="L10" s="406">
        <v>0</v>
      </c>
      <c r="M10" s="405">
        <v>0</v>
      </c>
      <c r="N10" s="406">
        <v>0</v>
      </c>
      <c r="O10" s="405">
        <v>0</v>
      </c>
      <c r="P10" s="406">
        <v>0</v>
      </c>
      <c r="Q10" s="406">
        <v>0</v>
      </c>
      <c r="R10" s="406">
        <v>0</v>
      </c>
      <c r="S10" s="406">
        <v>0</v>
      </c>
      <c r="T10" s="406">
        <v>0</v>
      </c>
      <c r="U10" s="405">
        <v>0</v>
      </c>
      <c r="V10" s="406">
        <v>0</v>
      </c>
      <c r="W10" s="405">
        <v>0</v>
      </c>
      <c r="X10" s="406">
        <v>0</v>
      </c>
      <c r="Y10" s="405">
        <v>0</v>
      </c>
      <c r="Z10" s="404">
        <v>0</v>
      </c>
      <c r="AA10" s="404">
        <v>0</v>
      </c>
    </row>
    <row r="11" spans="1:31" ht="33.75" customHeight="1" x14ac:dyDescent="0.15">
      <c r="A11" s="407" t="s">
        <v>344</v>
      </c>
      <c r="B11" s="693">
        <v>0</v>
      </c>
      <c r="C11" s="406">
        <v>0</v>
      </c>
      <c r="D11" s="406">
        <v>0</v>
      </c>
      <c r="E11" s="406">
        <v>0</v>
      </c>
      <c r="F11" s="406">
        <v>2551</v>
      </c>
      <c r="G11" s="406">
        <v>0</v>
      </c>
      <c r="H11" s="406">
        <v>3739</v>
      </c>
      <c r="I11" s="406">
        <v>3739</v>
      </c>
      <c r="J11" s="404">
        <v>6290</v>
      </c>
      <c r="K11" s="404">
        <v>3739</v>
      </c>
      <c r="L11" s="408"/>
      <c r="M11" s="408"/>
      <c r="N11" s="408"/>
      <c r="O11" s="408"/>
      <c r="P11" s="408"/>
      <c r="Q11" s="408"/>
      <c r="R11" s="408"/>
      <c r="S11" s="408"/>
      <c r="T11" s="408"/>
      <c r="U11" s="408"/>
      <c r="V11" s="408"/>
      <c r="W11" s="408"/>
      <c r="X11" s="408"/>
      <c r="Y11" s="408"/>
      <c r="Z11" s="408"/>
      <c r="AA11" s="408"/>
    </row>
    <row r="12" spans="1:31" ht="33.75" customHeight="1" x14ac:dyDescent="0.15">
      <c r="A12" s="407" t="s">
        <v>343</v>
      </c>
      <c r="B12" s="693">
        <v>945</v>
      </c>
      <c r="C12" s="406">
        <v>0</v>
      </c>
      <c r="D12" s="406">
        <v>0</v>
      </c>
      <c r="E12" s="406">
        <v>0</v>
      </c>
      <c r="F12" s="406">
        <v>0</v>
      </c>
      <c r="G12" s="406">
        <v>0</v>
      </c>
      <c r="H12" s="406">
        <v>0</v>
      </c>
      <c r="I12" s="406">
        <v>0</v>
      </c>
      <c r="J12" s="404">
        <v>945</v>
      </c>
      <c r="K12" s="404">
        <v>0</v>
      </c>
      <c r="L12" s="408"/>
      <c r="M12" s="408"/>
      <c r="N12" s="408"/>
      <c r="O12" s="408"/>
      <c r="P12" s="408"/>
      <c r="Q12" s="408"/>
      <c r="R12" s="408"/>
      <c r="S12" s="408"/>
      <c r="T12" s="408"/>
      <c r="U12" s="408"/>
      <c r="V12" s="408"/>
      <c r="W12" s="408"/>
      <c r="X12" s="408"/>
      <c r="Y12" s="408"/>
      <c r="Z12" s="408"/>
      <c r="AA12" s="408"/>
    </row>
    <row r="13" spans="1:31" ht="33.75" customHeight="1" x14ac:dyDescent="0.15">
      <c r="A13" s="407" t="s">
        <v>342</v>
      </c>
      <c r="B13" s="693">
        <v>224</v>
      </c>
      <c r="C13" s="406">
        <v>0</v>
      </c>
      <c r="D13" s="406">
        <v>0</v>
      </c>
      <c r="E13" s="406">
        <v>0</v>
      </c>
      <c r="F13" s="406">
        <v>2386</v>
      </c>
      <c r="G13" s="406">
        <v>0</v>
      </c>
      <c r="H13" s="406">
        <v>0</v>
      </c>
      <c r="I13" s="406">
        <v>0</v>
      </c>
      <c r="J13" s="404">
        <v>2610</v>
      </c>
      <c r="K13" s="404">
        <v>0</v>
      </c>
      <c r="L13" s="408"/>
      <c r="M13" s="408"/>
      <c r="N13" s="408"/>
      <c r="O13" s="408"/>
      <c r="P13" s="408"/>
      <c r="Q13" s="408"/>
      <c r="R13" s="408"/>
      <c r="S13" s="408"/>
      <c r="T13" s="408"/>
      <c r="U13" s="408"/>
      <c r="V13" s="408"/>
      <c r="W13" s="408"/>
      <c r="X13" s="408"/>
      <c r="Y13" s="408"/>
      <c r="Z13" s="408"/>
      <c r="AA13" s="408"/>
    </row>
    <row r="14" spans="1:31" ht="33.75" customHeight="1" x14ac:dyDescent="0.15">
      <c r="A14" s="407" t="s">
        <v>104</v>
      </c>
      <c r="B14" s="693">
        <v>8929</v>
      </c>
      <c r="C14" s="406">
        <v>0</v>
      </c>
      <c r="D14" s="406">
        <v>0</v>
      </c>
      <c r="E14" s="406">
        <v>0</v>
      </c>
      <c r="F14" s="406">
        <v>0</v>
      </c>
      <c r="G14" s="406">
        <v>0</v>
      </c>
      <c r="H14" s="406">
        <v>0</v>
      </c>
      <c r="I14" s="406">
        <v>0</v>
      </c>
      <c r="J14" s="404">
        <v>8929</v>
      </c>
      <c r="K14" s="404">
        <v>0</v>
      </c>
      <c r="L14" s="406">
        <v>2285.1559999999999</v>
      </c>
      <c r="M14" s="405">
        <v>0</v>
      </c>
      <c r="N14" s="406">
        <v>174.68100000000001</v>
      </c>
      <c r="O14" s="405">
        <v>0</v>
      </c>
      <c r="P14" s="406">
        <v>549.08799999999997</v>
      </c>
      <c r="Q14" s="406">
        <v>0</v>
      </c>
      <c r="R14" s="406">
        <v>0</v>
      </c>
      <c r="S14" s="406">
        <v>0</v>
      </c>
      <c r="T14" s="406">
        <v>0</v>
      </c>
      <c r="U14" s="405">
        <v>0</v>
      </c>
      <c r="V14" s="406">
        <v>0</v>
      </c>
      <c r="W14" s="405">
        <v>0</v>
      </c>
      <c r="X14" s="406">
        <v>0</v>
      </c>
      <c r="Y14" s="405">
        <v>0</v>
      </c>
      <c r="Z14" s="404">
        <v>3008.9250000000002</v>
      </c>
      <c r="AA14" s="404">
        <v>0</v>
      </c>
    </row>
    <row r="15" spans="1:31" ht="33.75" customHeight="1" x14ac:dyDescent="0.15">
      <c r="A15" s="407" t="s">
        <v>103</v>
      </c>
      <c r="B15" s="693">
        <v>5301</v>
      </c>
      <c r="C15" s="406">
        <v>0</v>
      </c>
      <c r="D15" s="406">
        <v>0</v>
      </c>
      <c r="E15" s="406">
        <v>0</v>
      </c>
      <c r="F15" s="406">
        <v>0</v>
      </c>
      <c r="G15" s="406">
        <v>0</v>
      </c>
      <c r="H15" s="406">
        <v>10</v>
      </c>
      <c r="I15" s="406">
        <v>0</v>
      </c>
      <c r="J15" s="404">
        <v>5311</v>
      </c>
      <c r="K15" s="404">
        <v>0</v>
      </c>
      <c r="L15" s="408"/>
      <c r="M15" s="408"/>
      <c r="N15" s="408"/>
      <c r="O15" s="408"/>
      <c r="P15" s="408"/>
      <c r="Q15" s="408"/>
      <c r="R15" s="408"/>
      <c r="S15" s="408"/>
      <c r="T15" s="408"/>
      <c r="U15" s="408"/>
      <c r="V15" s="408"/>
      <c r="W15" s="408"/>
      <c r="X15" s="408"/>
      <c r="Y15" s="408"/>
      <c r="Z15" s="408"/>
      <c r="AA15" s="408"/>
    </row>
    <row r="16" spans="1:31" ht="33.75" customHeight="1" x14ac:dyDescent="0.15">
      <c r="A16" s="407" t="s">
        <v>341</v>
      </c>
      <c r="B16" s="693">
        <v>5693</v>
      </c>
      <c r="C16" s="406">
        <v>0</v>
      </c>
      <c r="D16" s="406">
        <v>0</v>
      </c>
      <c r="E16" s="406">
        <v>0</v>
      </c>
      <c r="F16" s="406">
        <v>0</v>
      </c>
      <c r="G16" s="406">
        <v>0</v>
      </c>
      <c r="H16" s="406">
        <v>0</v>
      </c>
      <c r="I16" s="406">
        <v>0</v>
      </c>
      <c r="J16" s="404">
        <v>5693</v>
      </c>
      <c r="K16" s="404">
        <v>0</v>
      </c>
      <c r="L16" s="408"/>
      <c r="M16" s="408"/>
      <c r="N16" s="408"/>
      <c r="O16" s="408"/>
      <c r="P16" s="408"/>
      <c r="Q16" s="408"/>
      <c r="R16" s="408"/>
      <c r="S16" s="408"/>
      <c r="T16" s="408"/>
      <c r="U16" s="408"/>
      <c r="V16" s="408"/>
      <c r="W16" s="408"/>
      <c r="X16" s="408"/>
      <c r="Y16" s="408"/>
      <c r="Z16" s="408"/>
      <c r="AA16" s="408"/>
    </row>
    <row r="17" spans="1:27" ht="33.75" hidden="1" customHeight="1" x14ac:dyDescent="0.15">
      <c r="A17" s="407"/>
      <c r="B17" s="408"/>
      <c r="C17" s="408"/>
      <c r="D17" s="408"/>
      <c r="E17" s="408"/>
      <c r="F17" s="408"/>
      <c r="G17" s="408"/>
      <c r="H17" s="408"/>
      <c r="I17" s="408"/>
      <c r="J17" s="410"/>
      <c r="K17" s="410"/>
      <c r="L17" s="409">
        <v>0</v>
      </c>
      <c r="M17" s="408"/>
      <c r="N17" s="408"/>
      <c r="O17" s="408"/>
      <c r="P17" s="408"/>
      <c r="Q17" s="406">
        <v>0</v>
      </c>
      <c r="R17" s="406">
        <v>0</v>
      </c>
      <c r="S17" s="406">
        <v>0</v>
      </c>
      <c r="T17" s="406">
        <v>0</v>
      </c>
      <c r="U17" s="408"/>
      <c r="V17" s="406">
        <v>0</v>
      </c>
      <c r="W17" s="408"/>
      <c r="X17" s="406">
        <v>0</v>
      </c>
      <c r="Y17" s="408"/>
      <c r="Z17" s="404"/>
      <c r="AA17" s="404"/>
    </row>
    <row r="18" spans="1:27" ht="33.75" customHeight="1" x14ac:dyDescent="0.15">
      <c r="A18" s="407" t="s">
        <v>340</v>
      </c>
      <c r="B18" s="408"/>
      <c r="C18" s="408"/>
      <c r="D18" s="408"/>
      <c r="E18" s="408"/>
      <c r="F18" s="408"/>
      <c r="G18" s="408"/>
      <c r="H18" s="408"/>
      <c r="I18" s="408"/>
      <c r="J18" s="410"/>
      <c r="K18" s="410"/>
      <c r="L18" s="406">
        <v>630.96299999999997</v>
      </c>
      <c r="M18" s="405">
        <v>0</v>
      </c>
      <c r="N18" s="406">
        <v>0</v>
      </c>
      <c r="O18" s="405">
        <v>0</v>
      </c>
      <c r="P18" s="406">
        <v>0</v>
      </c>
      <c r="Q18" s="406">
        <v>0</v>
      </c>
      <c r="R18" s="406">
        <v>0</v>
      </c>
      <c r="S18" s="406">
        <v>0</v>
      </c>
      <c r="T18" s="406">
        <v>0</v>
      </c>
      <c r="U18" s="405">
        <v>0</v>
      </c>
      <c r="V18" s="406">
        <v>0</v>
      </c>
      <c r="W18" s="405">
        <v>0</v>
      </c>
      <c r="X18" s="406">
        <v>0</v>
      </c>
      <c r="Y18" s="405">
        <v>0</v>
      </c>
      <c r="Z18" s="404">
        <v>630.96299999999997</v>
      </c>
      <c r="AA18" s="404">
        <v>0</v>
      </c>
    </row>
    <row r="19" spans="1:27" ht="33.75" customHeight="1" x14ac:dyDescent="0.15">
      <c r="A19" s="407" t="s">
        <v>339</v>
      </c>
      <c r="B19" s="693">
        <v>0</v>
      </c>
      <c r="C19" s="406">
        <v>0</v>
      </c>
      <c r="D19" s="406">
        <v>0</v>
      </c>
      <c r="E19" s="406">
        <v>0</v>
      </c>
      <c r="F19" s="406">
        <v>1918</v>
      </c>
      <c r="G19" s="406">
        <v>1918</v>
      </c>
      <c r="H19" s="406">
        <v>0</v>
      </c>
      <c r="I19" s="406">
        <v>0</v>
      </c>
      <c r="J19" s="404">
        <v>1918</v>
      </c>
      <c r="K19" s="404">
        <v>1918</v>
      </c>
      <c r="L19" s="406">
        <v>17.434000000000001</v>
      </c>
      <c r="M19" s="405">
        <v>0</v>
      </c>
      <c r="N19" s="406">
        <v>0</v>
      </c>
      <c r="O19" s="405">
        <v>0</v>
      </c>
      <c r="P19" s="406">
        <v>0</v>
      </c>
      <c r="Q19" s="406">
        <v>0</v>
      </c>
      <c r="R19" s="406">
        <v>0</v>
      </c>
      <c r="S19" s="406">
        <v>0</v>
      </c>
      <c r="T19" s="406">
        <v>0</v>
      </c>
      <c r="U19" s="405">
        <v>0</v>
      </c>
      <c r="V19" s="406">
        <v>0</v>
      </c>
      <c r="W19" s="405">
        <v>0</v>
      </c>
      <c r="X19" s="406">
        <v>0</v>
      </c>
      <c r="Y19" s="405">
        <v>0</v>
      </c>
      <c r="Z19" s="404">
        <v>17.434000000000001</v>
      </c>
      <c r="AA19" s="404">
        <v>0</v>
      </c>
    </row>
    <row r="20" spans="1:27" ht="33.75" customHeight="1" x14ac:dyDescent="0.15">
      <c r="A20" s="407" t="s">
        <v>338</v>
      </c>
      <c r="B20" s="693">
        <v>0</v>
      </c>
      <c r="C20" s="406">
        <v>0</v>
      </c>
      <c r="D20" s="406">
        <v>0</v>
      </c>
      <c r="E20" s="406">
        <v>0</v>
      </c>
      <c r="F20" s="406">
        <v>0</v>
      </c>
      <c r="G20" s="406">
        <v>0</v>
      </c>
      <c r="H20" s="406">
        <v>0</v>
      </c>
      <c r="I20" s="406">
        <v>0</v>
      </c>
      <c r="J20" s="404">
        <v>0</v>
      </c>
      <c r="K20" s="404">
        <v>0</v>
      </c>
      <c r="L20" s="408"/>
      <c r="M20" s="408"/>
      <c r="N20" s="408"/>
      <c r="O20" s="408"/>
      <c r="P20" s="408"/>
      <c r="Q20" s="408"/>
      <c r="R20" s="408"/>
      <c r="S20" s="408"/>
      <c r="T20" s="408"/>
      <c r="U20" s="408"/>
      <c r="V20" s="408"/>
      <c r="W20" s="408"/>
      <c r="X20" s="408"/>
      <c r="Y20" s="408"/>
      <c r="Z20" s="408"/>
      <c r="AA20" s="408"/>
    </row>
    <row r="21" spans="1:27" ht="33.75" hidden="1" customHeight="1" x14ac:dyDescent="0.15">
      <c r="A21" s="407"/>
      <c r="B21" s="409"/>
      <c r="C21" s="409"/>
      <c r="D21" s="409"/>
      <c r="E21" s="409"/>
      <c r="F21" s="409"/>
      <c r="G21" s="409"/>
      <c r="H21" s="409"/>
      <c r="I21" s="409"/>
      <c r="J21" s="404"/>
      <c r="K21" s="404"/>
      <c r="L21" s="408"/>
      <c r="M21" s="408"/>
      <c r="N21" s="408"/>
      <c r="O21" s="408"/>
      <c r="P21" s="408"/>
      <c r="Q21" s="406">
        <v>0</v>
      </c>
      <c r="R21" s="406">
        <v>0</v>
      </c>
      <c r="S21" s="406">
        <v>0</v>
      </c>
      <c r="T21" s="406">
        <v>0</v>
      </c>
      <c r="U21" s="408"/>
      <c r="V21" s="406">
        <v>0</v>
      </c>
      <c r="W21" s="408"/>
      <c r="X21" s="406">
        <v>0</v>
      </c>
      <c r="Y21" s="408"/>
      <c r="Z21" s="404"/>
      <c r="AA21" s="404"/>
    </row>
    <row r="22" spans="1:27" ht="33.75" customHeight="1" x14ac:dyDescent="0.15">
      <c r="A22" s="407" t="s">
        <v>337</v>
      </c>
      <c r="B22" s="693">
        <v>1226</v>
      </c>
      <c r="C22" s="406">
        <v>0</v>
      </c>
      <c r="D22" s="406">
        <v>0</v>
      </c>
      <c r="E22" s="406">
        <v>0</v>
      </c>
      <c r="F22" s="406">
        <v>1416</v>
      </c>
      <c r="G22" s="406">
        <v>0</v>
      </c>
      <c r="H22" s="406">
        <v>0</v>
      </c>
      <c r="I22" s="406">
        <v>0</v>
      </c>
      <c r="J22" s="404">
        <v>2642</v>
      </c>
      <c r="K22" s="404">
        <v>0</v>
      </c>
      <c r="L22" s="406">
        <v>0</v>
      </c>
      <c r="M22" s="405">
        <v>0</v>
      </c>
      <c r="N22" s="406">
        <v>0</v>
      </c>
      <c r="O22" s="405">
        <v>0</v>
      </c>
      <c r="P22" s="406">
        <v>0</v>
      </c>
      <c r="Q22" s="406">
        <v>0</v>
      </c>
      <c r="R22" s="406">
        <v>0</v>
      </c>
      <c r="S22" s="406">
        <v>0</v>
      </c>
      <c r="T22" s="406">
        <v>0</v>
      </c>
      <c r="U22" s="405">
        <v>0</v>
      </c>
      <c r="V22" s="406">
        <v>0</v>
      </c>
      <c r="W22" s="405">
        <v>0</v>
      </c>
      <c r="X22" s="406">
        <v>0</v>
      </c>
      <c r="Y22" s="405">
        <v>0</v>
      </c>
      <c r="Z22" s="404">
        <v>0</v>
      </c>
      <c r="AA22" s="404">
        <v>0</v>
      </c>
    </row>
    <row r="23" spans="1:27" ht="33.75" customHeight="1" x14ac:dyDescent="0.15">
      <c r="A23" s="407" t="s">
        <v>336</v>
      </c>
      <c r="B23" s="693">
        <v>191</v>
      </c>
      <c r="C23" s="406">
        <v>0</v>
      </c>
      <c r="D23" s="406">
        <v>0</v>
      </c>
      <c r="E23" s="406">
        <v>0</v>
      </c>
      <c r="F23" s="406">
        <v>621</v>
      </c>
      <c r="G23" s="406">
        <v>0</v>
      </c>
      <c r="H23" s="406">
        <v>0</v>
      </c>
      <c r="I23" s="406">
        <v>0</v>
      </c>
      <c r="J23" s="404">
        <v>812</v>
      </c>
      <c r="K23" s="404">
        <v>0</v>
      </c>
      <c r="L23" s="406">
        <v>8.9019999999999992</v>
      </c>
      <c r="M23" s="405">
        <v>0</v>
      </c>
      <c r="N23" s="406">
        <v>0</v>
      </c>
      <c r="O23" s="405">
        <v>0</v>
      </c>
      <c r="P23" s="406">
        <v>0</v>
      </c>
      <c r="Q23" s="406">
        <v>0</v>
      </c>
      <c r="R23" s="406">
        <v>0</v>
      </c>
      <c r="S23" s="406">
        <v>0</v>
      </c>
      <c r="T23" s="406">
        <v>0</v>
      </c>
      <c r="U23" s="405">
        <v>0</v>
      </c>
      <c r="V23" s="406">
        <v>0</v>
      </c>
      <c r="W23" s="405">
        <v>0</v>
      </c>
      <c r="X23" s="406">
        <v>0</v>
      </c>
      <c r="Y23" s="405">
        <v>0</v>
      </c>
      <c r="Z23" s="404">
        <v>8.9019999999999992</v>
      </c>
      <c r="AA23" s="404">
        <v>0</v>
      </c>
    </row>
    <row r="24" spans="1:27" ht="33.75" customHeight="1" x14ac:dyDescent="0.15">
      <c r="A24" s="407" t="s">
        <v>96</v>
      </c>
      <c r="B24" s="693">
        <v>1883</v>
      </c>
      <c r="C24" s="406">
        <v>0</v>
      </c>
      <c r="D24" s="406">
        <v>0</v>
      </c>
      <c r="E24" s="406">
        <v>0</v>
      </c>
      <c r="F24" s="406">
        <v>0</v>
      </c>
      <c r="G24" s="406">
        <v>0</v>
      </c>
      <c r="H24" s="406">
        <v>0</v>
      </c>
      <c r="I24" s="406">
        <v>0</v>
      </c>
      <c r="J24" s="404">
        <v>1883</v>
      </c>
      <c r="K24" s="404">
        <v>0</v>
      </c>
      <c r="L24" s="408"/>
      <c r="M24" s="408"/>
      <c r="N24" s="408"/>
      <c r="O24" s="408"/>
      <c r="P24" s="408"/>
      <c r="Q24" s="408"/>
      <c r="R24" s="408"/>
      <c r="S24" s="408"/>
      <c r="T24" s="408"/>
      <c r="U24" s="408"/>
      <c r="V24" s="408"/>
      <c r="W24" s="408"/>
      <c r="X24" s="408"/>
      <c r="Y24" s="408"/>
      <c r="Z24" s="408"/>
      <c r="AA24" s="408"/>
    </row>
    <row r="25" spans="1:27" ht="33.75" customHeight="1" x14ac:dyDescent="0.15">
      <c r="A25" s="407" t="s">
        <v>335</v>
      </c>
      <c r="B25" s="693">
        <v>23</v>
      </c>
      <c r="C25" s="406">
        <v>0</v>
      </c>
      <c r="D25" s="406">
        <v>0</v>
      </c>
      <c r="E25" s="406">
        <v>0</v>
      </c>
      <c r="F25" s="406">
        <v>917</v>
      </c>
      <c r="G25" s="406">
        <v>0</v>
      </c>
      <c r="H25" s="406">
        <v>0</v>
      </c>
      <c r="I25" s="406">
        <v>0</v>
      </c>
      <c r="J25" s="404">
        <v>940</v>
      </c>
      <c r="K25" s="404">
        <v>0</v>
      </c>
      <c r="L25" s="406">
        <v>11.131</v>
      </c>
      <c r="M25" s="405">
        <v>0</v>
      </c>
      <c r="N25" s="406">
        <v>11.699</v>
      </c>
      <c r="O25" s="405">
        <v>0</v>
      </c>
      <c r="P25" s="406">
        <v>10.994</v>
      </c>
      <c r="Q25" s="406">
        <v>0</v>
      </c>
      <c r="R25" s="406">
        <v>0</v>
      </c>
      <c r="S25" s="406">
        <v>0</v>
      </c>
      <c r="T25" s="406">
        <v>0</v>
      </c>
      <c r="U25" s="405">
        <v>0</v>
      </c>
      <c r="V25" s="406">
        <v>0</v>
      </c>
      <c r="W25" s="405">
        <v>0</v>
      </c>
      <c r="X25" s="406">
        <v>0</v>
      </c>
      <c r="Y25" s="405">
        <v>0</v>
      </c>
      <c r="Z25" s="404">
        <v>33.823999999999998</v>
      </c>
      <c r="AA25" s="404">
        <v>0</v>
      </c>
    </row>
    <row r="26" spans="1:27" ht="33.75" customHeight="1" thickBot="1" x14ac:dyDescent="0.2">
      <c r="A26" s="403" t="s">
        <v>334</v>
      </c>
      <c r="B26" s="692">
        <v>0</v>
      </c>
      <c r="C26" s="402">
        <v>0</v>
      </c>
      <c r="D26" s="402">
        <v>0</v>
      </c>
      <c r="E26" s="402">
        <v>0</v>
      </c>
      <c r="F26" s="402">
        <v>2466</v>
      </c>
      <c r="G26" s="402">
        <v>0</v>
      </c>
      <c r="H26" s="402">
        <v>0</v>
      </c>
      <c r="I26" s="402">
        <v>0</v>
      </c>
      <c r="J26" s="400">
        <v>2466</v>
      </c>
      <c r="K26" s="400">
        <v>0</v>
      </c>
      <c r="L26" s="402">
        <v>0</v>
      </c>
      <c r="M26" s="401">
        <v>0</v>
      </c>
      <c r="N26" s="402">
        <v>0</v>
      </c>
      <c r="O26" s="401">
        <v>0</v>
      </c>
      <c r="P26" s="402">
        <v>0</v>
      </c>
      <c r="Q26" s="402">
        <v>0</v>
      </c>
      <c r="R26" s="402">
        <v>0</v>
      </c>
      <c r="S26" s="402">
        <v>0</v>
      </c>
      <c r="T26" s="402">
        <v>0</v>
      </c>
      <c r="U26" s="401">
        <v>0</v>
      </c>
      <c r="V26" s="402">
        <v>0</v>
      </c>
      <c r="W26" s="401">
        <v>0</v>
      </c>
      <c r="X26" s="402">
        <v>0</v>
      </c>
      <c r="Y26" s="401">
        <v>0</v>
      </c>
      <c r="Z26" s="400">
        <v>0</v>
      </c>
      <c r="AA26" s="400">
        <v>0</v>
      </c>
    </row>
    <row r="27" spans="1:27" ht="40.5" customHeight="1" x14ac:dyDescent="0.15">
      <c r="A27" s="399" t="s">
        <v>149</v>
      </c>
      <c r="B27" s="398">
        <v>35927</v>
      </c>
      <c r="C27" s="398">
        <v>0</v>
      </c>
      <c r="D27" s="398">
        <v>4218</v>
      </c>
      <c r="E27" s="398">
        <v>0</v>
      </c>
      <c r="F27" s="398">
        <v>42293</v>
      </c>
      <c r="G27" s="398">
        <v>1918</v>
      </c>
      <c r="H27" s="398">
        <v>3749</v>
      </c>
      <c r="I27" s="398">
        <v>3739</v>
      </c>
      <c r="J27" s="398">
        <v>86187</v>
      </c>
      <c r="K27" s="398">
        <v>5657</v>
      </c>
      <c r="L27" s="398">
        <v>3016.0120000000002</v>
      </c>
      <c r="M27" s="398">
        <v>0</v>
      </c>
      <c r="N27" s="398">
        <v>294.38000000000005</v>
      </c>
      <c r="O27" s="398">
        <v>0</v>
      </c>
      <c r="P27" s="398">
        <v>591.31700000000001</v>
      </c>
      <c r="Q27" s="398">
        <v>0</v>
      </c>
      <c r="R27" s="398">
        <v>0</v>
      </c>
      <c r="S27" s="398">
        <v>0</v>
      </c>
      <c r="T27" s="398">
        <v>534.73</v>
      </c>
      <c r="U27" s="398">
        <v>0</v>
      </c>
      <c r="V27" s="398">
        <v>0</v>
      </c>
      <c r="W27" s="398">
        <v>0</v>
      </c>
      <c r="X27" s="398">
        <v>0</v>
      </c>
      <c r="Y27" s="398">
        <v>0</v>
      </c>
      <c r="Z27" s="398">
        <v>4436.4390000000003</v>
      </c>
      <c r="AA27" s="398">
        <v>0</v>
      </c>
    </row>
    <row r="28" spans="1:27" ht="38.25" hidden="1" customHeight="1" x14ac:dyDescent="0.15">
      <c r="A28" s="397" t="s">
        <v>333</v>
      </c>
      <c r="B28" s="397">
        <v>5014</v>
      </c>
      <c r="C28" s="397">
        <v>5050</v>
      </c>
      <c r="D28" s="397">
        <v>5015</v>
      </c>
      <c r="E28" s="397">
        <v>5051</v>
      </c>
      <c r="F28" s="397">
        <v>5016</v>
      </c>
      <c r="G28" s="397">
        <v>5052</v>
      </c>
      <c r="H28" s="397">
        <v>5040</v>
      </c>
      <c r="I28" s="397">
        <v>5054</v>
      </c>
      <c r="J28" s="397">
        <v>5018</v>
      </c>
      <c r="K28" s="397">
        <v>5053</v>
      </c>
      <c r="L28" s="397" t="s">
        <v>332</v>
      </c>
      <c r="M28" s="397"/>
      <c r="N28" s="397">
        <v>61</v>
      </c>
      <c r="O28" s="397"/>
      <c r="P28" s="397">
        <v>62</v>
      </c>
      <c r="Q28" s="397">
        <v>63</v>
      </c>
      <c r="R28" s="397">
        <v>64</v>
      </c>
      <c r="S28" s="397">
        <v>65</v>
      </c>
      <c r="T28" s="397">
        <v>66</v>
      </c>
      <c r="U28" s="397"/>
      <c r="V28" s="397">
        <v>67</v>
      </c>
      <c r="W28" s="397"/>
      <c r="X28" s="397">
        <v>68</v>
      </c>
      <c r="Y28" s="397"/>
      <c r="Z28" s="397">
        <v>69</v>
      </c>
      <c r="AA28" s="397"/>
    </row>
  </sheetData>
  <mergeCells count="15">
    <mergeCell ref="T4:U4"/>
    <mergeCell ref="V4:W4"/>
    <mergeCell ref="X4:Y4"/>
    <mergeCell ref="Z4:AA4"/>
    <mergeCell ref="A3:A5"/>
    <mergeCell ref="B3:K3"/>
    <mergeCell ref="L3:AA3"/>
    <mergeCell ref="B4:C4"/>
    <mergeCell ref="D4:E4"/>
    <mergeCell ref="F4:G4"/>
    <mergeCell ref="H4:I4"/>
    <mergeCell ref="J4:K4"/>
    <mergeCell ref="L4:M4"/>
    <mergeCell ref="N4:O4"/>
    <mergeCell ref="P4:S4"/>
  </mergeCells>
  <phoneticPr fontId="4"/>
  <printOptions horizontalCentered="1"/>
  <pageMargins left="0.19685039370078741" right="0.19685039370078741" top="0.78740157480314965" bottom="0.19685039370078741" header="0.59055118110236227" footer="0.39370078740157483"/>
  <pageSetup paperSize="9" scale="57" orientation="landscape" blackAndWhite="1" r:id="rId1"/>
  <headerFooter alignWithMargins="0">
    <oddFooter>&amp;C7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23</vt:i4>
      </vt:variant>
    </vt:vector>
  </HeadingPairs>
  <TitlesOfParts>
    <vt:vector size="41" baseType="lpstr">
      <vt:lpstr>A_表紙</vt:lpstr>
      <vt:lpstr>B_目次</vt:lpstr>
      <vt:lpstr>1_1都道府県別普及率</vt:lpstr>
      <vt:lpstr>1_2水道普及表</vt:lpstr>
      <vt:lpstr>1_3_主要指標</vt:lpstr>
      <vt:lpstr>2_1_施設別給水量</vt:lpstr>
      <vt:lpstr>2_2_施設別取水_実績</vt:lpstr>
      <vt:lpstr>2_3_ 施設別取水_計画</vt:lpstr>
      <vt:lpstr>2_4_施設別浄水量 </vt:lpstr>
      <vt:lpstr>2_5_用途別有収水量</vt:lpstr>
      <vt:lpstr>2_6_口径別有収水量</vt:lpstr>
      <vt:lpstr>3_1_施設概況（上水道)</vt:lpstr>
      <vt:lpstr>3_2_基幹管路</vt:lpstr>
      <vt:lpstr>3_3_総延長</vt:lpstr>
      <vt:lpstr>4_1_水道料金</vt:lpstr>
      <vt:lpstr>4_2損益計算</vt:lpstr>
      <vt:lpstr>4_3賃借対照</vt:lpstr>
      <vt:lpstr>5_専用水道</vt:lpstr>
      <vt:lpstr>'1_1都道府県別普及率'!Print_Area</vt:lpstr>
      <vt:lpstr>'1_2水道普及表'!Print_Area</vt:lpstr>
      <vt:lpstr>'1_3_主要指標'!Print_Area</vt:lpstr>
      <vt:lpstr>'2_1_施設別給水量'!Print_Area</vt:lpstr>
      <vt:lpstr>'2_2_施設別取水_実績'!Print_Area</vt:lpstr>
      <vt:lpstr>'2_3_ 施設別取水_計画'!Print_Area</vt:lpstr>
      <vt:lpstr>'2_4_施設別浄水量 '!Print_Area</vt:lpstr>
      <vt:lpstr>'2_5_用途別有収水量'!Print_Area</vt:lpstr>
      <vt:lpstr>'2_6_口径別有収水量'!Print_Area</vt:lpstr>
      <vt:lpstr>'3_1_施設概況（上水道)'!Print_Area</vt:lpstr>
      <vt:lpstr>'3_2_基幹管路'!Print_Area</vt:lpstr>
      <vt:lpstr>'3_3_総延長'!Print_Area</vt:lpstr>
      <vt:lpstr>'4_1_水道料金'!Print_Area</vt:lpstr>
      <vt:lpstr>'4_2損益計算'!Print_Area</vt:lpstr>
      <vt:lpstr>'4_3賃借対照'!Print_Area</vt:lpstr>
      <vt:lpstr>A_表紙!Print_Area</vt:lpstr>
      <vt:lpstr>B_目次!Print_Area</vt:lpstr>
      <vt:lpstr>'1_2水道普及表'!Print_Titles</vt:lpstr>
      <vt:lpstr>'2_4_施設別浄水量 '!Print_Titles</vt:lpstr>
      <vt:lpstr>'2_5_用途別有収水量'!Print_Titles</vt:lpstr>
      <vt:lpstr>'2_6_口径別有収水量'!Print_Titles</vt:lpstr>
      <vt:lpstr>'4_2損益計算'!Print_Titles</vt:lpstr>
      <vt:lpstr>'4_3賃借対照'!Print_Titles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航</dc:creator>
  <cp:lastModifiedBy>Administrator</cp:lastModifiedBy>
  <cp:lastPrinted>2022-04-05T02:03:59Z</cp:lastPrinted>
  <dcterms:created xsi:type="dcterms:W3CDTF">2017-12-25T11:00:34Z</dcterms:created>
  <dcterms:modified xsi:type="dcterms:W3CDTF">2022-04-15T08:06:32Z</dcterms:modified>
</cp:coreProperties>
</file>