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kidani\Desktop\ホームページ作成\"/>
    </mc:Choice>
  </mc:AlternateContent>
  <bookViews>
    <workbookView xWindow="0" yWindow="0" windowWidth="16335" windowHeight="4800" tabRatio="769" firstSheet="1" activeTab="2"/>
  </bookViews>
  <sheets>
    <sheet name="その1 " sheetId="4" r:id="rId1"/>
    <sheet name="その１回答" sheetId="8" r:id="rId2"/>
    <sheet name="取り組み回答" sheetId="9" r:id="rId3"/>
  </sheets>
  <definedNames>
    <definedName name="_xlnm.Print_Area" localSheetId="0">'その1 '!$A$1:$K$24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8" l="1"/>
  <c r="D104" i="8"/>
  <c r="G103" i="8"/>
  <c r="E99" i="8"/>
  <c r="E104" i="8" s="1"/>
  <c r="D99" i="8"/>
  <c r="F97" i="8"/>
  <c r="E97" i="8"/>
  <c r="D97" i="8"/>
  <c r="G95" i="8"/>
  <c r="G94" i="8"/>
  <c r="G97" i="8" s="1"/>
  <c r="G77" i="8"/>
  <c r="G100" i="8" s="1"/>
  <c r="G99" i="8" s="1"/>
  <c r="F77" i="8"/>
  <c r="E77" i="8"/>
  <c r="D77" i="8"/>
  <c r="G74" i="8"/>
  <c r="F74" i="8"/>
  <c r="F75" i="8" s="1"/>
  <c r="E74" i="8"/>
  <c r="D74" i="8"/>
  <c r="G73" i="8"/>
  <c r="F73" i="8"/>
  <c r="E73" i="8"/>
  <c r="D73" i="8"/>
  <c r="G70" i="8"/>
  <c r="F70" i="8"/>
  <c r="E70" i="8"/>
  <c r="D70" i="8"/>
  <c r="G69" i="8"/>
  <c r="F69" i="8"/>
  <c r="E69" i="8"/>
  <c r="D69" i="8"/>
  <c r="G68" i="8"/>
  <c r="F68" i="8"/>
  <c r="E68" i="8"/>
  <c r="D68" i="8"/>
  <c r="G67" i="8"/>
  <c r="F67" i="8"/>
  <c r="E67" i="8"/>
  <c r="D67" i="8"/>
  <c r="G66" i="8"/>
  <c r="F66" i="8"/>
  <c r="E66" i="8"/>
  <c r="D66" i="8"/>
  <c r="G64" i="8"/>
  <c r="F64" i="8"/>
  <c r="E64" i="8"/>
  <c r="D64" i="8"/>
  <c r="G63" i="8"/>
  <c r="G65" i="8" s="1"/>
  <c r="F63" i="8"/>
  <c r="F65" i="8" s="1"/>
  <c r="E63" i="8"/>
  <c r="E65" i="8" s="1"/>
  <c r="D63" i="8"/>
  <c r="D65" i="8" s="1"/>
  <c r="G62" i="8"/>
  <c r="F62" i="8"/>
  <c r="E62" i="8"/>
  <c r="D62" i="8"/>
  <c r="G61" i="8"/>
  <c r="F61" i="8"/>
  <c r="E61" i="8"/>
  <c r="D61" i="8"/>
  <c r="G57" i="8"/>
  <c r="F57" i="8"/>
  <c r="E57" i="8"/>
  <c r="D57" i="8"/>
  <c r="G56" i="8"/>
  <c r="F56" i="8"/>
  <c r="E56" i="8"/>
  <c r="D56" i="8"/>
  <c r="G48" i="8"/>
  <c r="F48" i="8"/>
  <c r="E48" i="8"/>
  <c r="D48" i="8"/>
  <c r="G40" i="8"/>
  <c r="F40" i="8"/>
  <c r="E40" i="8"/>
  <c r="D40" i="8"/>
  <c r="G39" i="8"/>
  <c r="F39" i="8"/>
  <c r="E39" i="8"/>
  <c r="D39" i="8"/>
  <c r="G30" i="8"/>
  <c r="F30" i="8"/>
  <c r="E30" i="8"/>
  <c r="D30" i="8"/>
  <c r="G22" i="8"/>
  <c r="F22" i="8"/>
  <c r="E22" i="8"/>
  <c r="D22" i="8"/>
  <c r="G21" i="8"/>
  <c r="F21" i="8"/>
  <c r="E21" i="8"/>
  <c r="D21" i="8"/>
  <c r="G11" i="8"/>
  <c r="F11" i="8"/>
  <c r="E11" i="8"/>
  <c r="D11" i="8"/>
  <c r="F112" i="8"/>
  <c r="E112" i="8"/>
  <c r="D112" i="8"/>
  <c r="H97" i="8"/>
  <c r="H77" i="8"/>
  <c r="H100" i="8" s="1"/>
  <c r="H74" i="8"/>
  <c r="H73" i="8"/>
  <c r="H70" i="8"/>
  <c r="H69" i="8"/>
  <c r="H68" i="8"/>
  <c r="H67" i="8"/>
  <c r="H66" i="8"/>
  <c r="H64" i="8"/>
  <c r="H63" i="8"/>
  <c r="H62" i="8"/>
  <c r="H61" i="8"/>
  <c r="H57" i="8"/>
  <c r="H56" i="8"/>
  <c r="H48" i="8"/>
  <c r="H40" i="8"/>
  <c r="H39" i="8"/>
  <c r="H30" i="8"/>
  <c r="H22" i="8"/>
  <c r="H21" i="8"/>
  <c r="H11" i="8"/>
  <c r="G75" i="8" l="1"/>
  <c r="G98" i="8"/>
  <c r="F76" i="8"/>
  <c r="G76" i="8"/>
  <c r="G110" i="8" s="1"/>
  <c r="G112" i="8" s="1"/>
  <c r="D76" i="8"/>
  <c r="D75" i="8"/>
  <c r="E76" i="8"/>
  <c r="E75" i="8"/>
  <c r="H76" i="8"/>
  <c r="H110" i="8" s="1"/>
  <c r="H112" i="8" s="1"/>
  <c r="H75" i="8"/>
  <c r="H98" i="8"/>
  <c r="H108" i="8" s="1"/>
  <c r="H65" i="8"/>
  <c r="G104" i="8" l="1"/>
  <c r="G108" i="8"/>
  <c r="G111" i="8" s="1"/>
  <c r="H104" i="8"/>
  <c r="H111" i="8"/>
</calcChain>
</file>

<file path=xl/comments1.xml><?xml version="1.0" encoding="utf-8"?>
<comments xmlns="http://schemas.openxmlformats.org/spreadsheetml/2006/main">
  <authors>
    <author>Windows ユーザー</author>
  </authors>
  <commentList>
    <comment ref="A1" authorId="0" shapeId="0">
      <text>
        <r>
          <rPr>
            <sz val="10"/>
            <color indexed="81"/>
            <rFont val="Meiryo UI"/>
            <family val="3"/>
            <charset val="128"/>
          </rPr>
          <t>○本シートは、可能な範囲で構いませんので、行列を追加＆削除しないでいただけると助かります。
(例:使用しない行　→　非表示にする)
○幅を増やし、ページを増やす等は、いくらでも構いません。</t>
        </r>
      </text>
    </comment>
  </commentList>
</comments>
</file>

<file path=xl/sharedStrings.xml><?xml version="1.0" encoding="utf-8"?>
<sst xmlns="http://schemas.openxmlformats.org/spreadsheetml/2006/main" count="230" uniqueCount="94">
  <si>
    <t>歳出</t>
  </si>
  <si>
    <t>計</t>
  </si>
  <si>
    <t>歳入</t>
  </si>
  <si>
    <t>指標</t>
  </si>
  <si>
    <t>参考資料</t>
    <phoneticPr fontId="1"/>
  </si>
  <si>
    <t>測定指標</t>
    <phoneticPr fontId="1"/>
  </si>
  <si>
    <t xml:space="preserve">
</t>
    <phoneticPr fontId="1"/>
  </si>
  <si>
    <t>備考(増減理由等)</t>
  </si>
  <si>
    <t>(単位：千円)</t>
  </si>
  <si>
    <t>②</t>
    <phoneticPr fontId="1"/>
  </si>
  <si>
    <t>③</t>
    <phoneticPr fontId="1"/>
  </si>
  <si>
    <t>職員費を除いた額(千円)①’</t>
    <phoneticPr fontId="1"/>
  </si>
  <si>
    <t>①</t>
    <phoneticPr fontId="1"/>
  </si>
  <si>
    <t>1 中期経営目標の進捗状況</t>
    <phoneticPr fontId="1"/>
  </si>
  <si>
    <t>　(1)施設の利用促進及びサービス(満足度)向上に向けた取組</t>
    <phoneticPr fontId="1"/>
  </si>
  <si>
    <t>　(2)施設運営の効率化に向けた取組</t>
    <phoneticPr fontId="1"/>
  </si>
  <si>
    <t>　(3)その他の取組　(1)、(2)以外の取組があれば記載</t>
    <phoneticPr fontId="1"/>
  </si>
  <si>
    <t>2 収支の状況　　　　</t>
    <phoneticPr fontId="1"/>
  </si>
  <si>
    <t>3 利用者1人あたりの一般財源投入額</t>
    <phoneticPr fontId="1"/>
  </si>
  <si>
    <t>1 施設の利用状況</t>
    <phoneticPr fontId="1"/>
  </si>
  <si>
    <t>　(2)使用許可等の状況</t>
    <phoneticPr fontId="1"/>
  </si>
  <si>
    <t>　(3)使用料の収入実績</t>
    <phoneticPr fontId="1"/>
  </si>
  <si>
    <t>利用者1人あたりの一般財源投入額(円)
①÷②</t>
    <phoneticPr fontId="1"/>
  </si>
  <si>
    <t>職員費を除いた額(円)
①’÷②</t>
    <phoneticPr fontId="1"/>
  </si>
  <si>
    <t>一般財源投入額(千円)　①</t>
    <phoneticPr fontId="1"/>
  </si>
  <si>
    <t>④</t>
    <phoneticPr fontId="1"/>
  </si>
  <si>
    <t>⑤</t>
    <phoneticPr fontId="1"/>
  </si>
  <si>
    <t>基準値</t>
    <phoneticPr fontId="1"/>
  </si>
  <si>
    <t>中期経営目標(実施期間　H30～R4)
①
②
③
④</t>
    <rPh sb="7" eb="9">
      <t>ジッシ</t>
    </rPh>
    <rPh sb="9" eb="11">
      <t>キカン</t>
    </rPh>
    <phoneticPr fontId="1"/>
  </si>
  <si>
    <t>中間目標値(R2)</t>
    <rPh sb="0" eb="2">
      <t>チュウカン</t>
    </rPh>
    <phoneticPr fontId="1"/>
  </si>
  <si>
    <t>最終目標値(R4)</t>
    <rPh sb="0" eb="2">
      <t>サイシュウ</t>
    </rPh>
    <phoneticPr fontId="1"/>
  </si>
  <si>
    <t>H30</t>
    <phoneticPr fontId="1"/>
  </si>
  <si>
    <t>R1</t>
    <phoneticPr fontId="1"/>
  </si>
  <si>
    <t>○○(施設名) 中期経営目標取組状況(令和2年度)</t>
    <rPh sb="19" eb="21">
      <t>レイワ</t>
    </rPh>
    <phoneticPr fontId="1"/>
  </si>
  <si>
    <t>実績値(R2)</t>
    <phoneticPr fontId="1"/>
  </si>
  <si>
    <t>2 令和2年度における主な取組内容</t>
    <rPh sb="2" eb="4">
      <t>レイワ</t>
    </rPh>
    <phoneticPr fontId="1"/>
  </si>
  <si>
    <t>3 令和3年度における取組内容の見直し等</t>
    <rPh sb="2" eb="4">
      <t>レイワ</t>
    </rPh>
    <phoneticPr fontId="1"/>
  </si>
  <si>
    <t>R2</t>
    <phoneticPr fontId="1"/>
  </si>
  <si>
    <t>利用指標(利用人数、稼働率などの状況)</t>
    <phoneticPr fontId="1"/>
  </si>
  <si>
    <t>① 第二看護学科</t>
    <rPh sb="2" eb="3">
      <t>ダイ</t>
    </rPh>
    <rPh sb="3" eb="4">
      <t>2</t>
    </rPh>
    <rPh sb="4" eb="6">
      <t>カンゴ</t>
    </rPh>
    <rPh sb="6" eb="8">
      <t>ガッカ</t>
    </rPh>
    <phoneticPr fontId="14"/>
  </si>
  <si>
    <t>H27</t>
  </si>
  <si>
    <t>H28</t>
  </si>
  <si>
    <t>H29</t>
  </si>
  <si>
    <t>入学者の状況</t>
    <rPh sb="0" eb="3">
      <t>ニュウガクシャ</t>
    </rPh>
    <rPh sb="4" eb="6">
      <t>ジョウキョウ</t>
    </rPh>
    <phoneticPr fontId="1"/>
  </si>
  <si>
    <t>入学定員</t>
    <rPh sb="0" eb="2">
      <t>ニュウガク</t>
    </rPh>
    <rPh sb="2" eb="4">
      <t>テイイン</t>
    </rPh>
    <phoneticPr fontId="1"/>
  </si>
  <si>
    <t>出願者数</t>
    <rPh sb="0" eb="3">
      <t>シュツガンシャ</t>
    </rPh>
    <rPh sb="3" eb="4">
      <t>スウ</t>
    </rPh>
    <phoneticPr fontId="1"/>
  </si>
  <si>
    <t>受験者数　①</t>
    <rPh sb="0" eb="3">
      <t>ジュケンシャ</t>
    </rPh>
    <rPh sb="3" eb="4">
      <t>スウ</t>
    </rPh>
    <phoneticPr fontId="1"/>
  </si>
  <si>
    <t>合格者数　②</t>
    <rPh sb="0" eb="3">
      <t>ゴウカクシャ</t>
    </rPh>
    <rPh sb="3" eb="4">
      <t>スウ</t>
    </rPh>
    <phoneticPr fontId="1"/>
  </si>
  <si>
    <t>倍率　①/②</t>
    <rPh sb="0" eb="2">
      <t>バイリツ</t>
    </rPh>
    <phoneticPr fontId="1"/>
  </si>
  <si>
    <t>入学者数（１年生）</t>
    <rPh sb="0" eb="2">
      <t>ニュウガク</t>
    </rPh>
    <rPh sb="2" eb="3">
      <t>シャ</t>
    </rPh>
    <rPh sb="3" eb="4">
      <t>スウ</t>
    </rPh>
    <rPh sb="6" eb="8">
      <t>ネンセイ</t>
    </rPh>
    <phoneticPr fontId="1"/>
  </si>
  <si>
    <t>年度当初の学生数（留学生を含む）</t>
    <rPh sb="0" eb="2">
      <t>ネンド</t>
    </rPh>
    <rPh sb="2" eb="4">
      <t>トウショ</t>
    </rPh>
    <rPh sb="5" eb="8">
      <t>ガクセイスウ</t>
    </rPh>
    <rPh sb="9" eb="12">
      <t>リュウガクセイ</t>
    </rPh>
    <rPh sb="13" eb="14">
      <t>フク</t>
    </rPh>
    <phoneticPr fontId="1"/>
  </si>
  <si>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</si>
  <si>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</si>
  <si>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</si>
  <si>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</si>
  <si>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卒業者の進路</t>
    <rPh sb="0" eb="3">
      <t>ソツギョウシャ</t>
    </rPh>
    <rPh sb="4" eb="6">
      <t>シンロ</t>
    </rPh>
    <phoneticPr fontId="1"/>
  </si>
  <si>
    <t>卒業者　Ａ</t>
    <rPh sb="0" eb="3">
      <t>ソツギョウシャ</t>
    </rPh>
    <phoneticPr fontId="1"/>
  </si>
  <si>
    <t>H29</t>
    <phoneticPr fontId="14"/>
  </si>
  <si>
    <t>H30</t>
    <phoneticPr fontId="14"/>
  </si>
  <si>
    <t>H31</t>
  </si>
  <si>
    <t>3月</t>
    <phoneticPr fontId="18"/>
  </si>
  <si>
    <t>3月</t>
  </si>
  <si>
    <t>就職者　Ｂ</t>
    <rPh sb="0" eb="2">
      <t>シュウショク</t>
    </rPh>
    <rPh sb="2" eb="3">
      <t>シャ</t>
    </rPh>
    <phoneticPr fontId="1"/>
  </si>
  <si>
    <t>就職率（％）Ｂ/Ａ</t>
    <rPh sb="0" eb="2">
      <t>シュウショク</t>
    </rPh>
    <rPh sb="2" eb="3">
      <t>リツ</t>
    </rPh>
    <phoneticPr fontId="1"/>
  </si>
  <si>
    <t>年度当初の学生数合計</t>
    <rPh sb="0" eb="2">
      <t>ネンド</t>
    </rPh>
    <rPh sb="2" eb="4">
      <t>トウショ</t>
    </rPh>
    <rPh sb="5" eb="8">
      <t>ガクセイスウ</t>
    </rPh>
    <rPh sb="8" eb="10">
      <t>ゴウケイ</t>
    </rPh>
    <phoneticPr fontId="1"/>
  </si>
  <si>
    <t>授業料収入（＠年間72千円/人）</t>
    <rPh sb="0" eb="3">
      <t>ジュギョウリョウ</t>
    </rPh>
    <rPh sb="3" eb="5">
      <t>シュウニュウ</t>
    </rPh>
    <rPh sb="7" eb="9">
      <t>ネンカン</t>
    </rPh>
    <rPh sb="11" eb="13">
      <t>センエン</t>
    </rPh>
    <rPh sb="14" eb="15">
      <t>ヒト</t>
    </rPh>
    <phoneticPr fontId="1"/>
  </si>
  <si>
    <t>②第三看護学科</t>
    <rPh sb="1" eb="2">
      <t>ダイ</t>
    </rPh>
    <rPh sb="2" eb="3">
      <t>3</t>
    </rPh>
    <rPh sb="3" eb="5">
      <t>カンゴ</t>
    </rPh>
    <rPh sb="5" eb="7">
      <t>ガッカ</t>
    </rPh>
    <phoneticPr fontId="14"/>
  </si>
  <si>
    <t>授業料収入（＠年間66千円/人）</t>
    <rPh sb="0" eb="3">
      <t>ジュギョウリョウ</t>
    </rPh>
    <rPh sb="3" eb="5">
      <t>シュウニュウ</t>
    </rPh>
    <rPh sb="7" eb="9">
      <t>ネンカン</t>
    </rPh>
    <rPh sb="11" eb="13">
      <t>センエン</t>
    </rPh>
    <rPh sb="14" eb="15">
      <t>ヒト</t>
    </rPh>
    <phoneticPr fontId="1"/>
  </si>
  <si>
    <t>③准看護学科</t>
    <rPh sb="1" eb="3">
      <t>ジュンカン</t>
    </rPh>
    <rPh sb="4" eb="6">
      <t>ガッカ</t>
    </rPh>
    <phoneticPr fontId="14"/>
  </si>
  <si>
    <t>授業料収入（＠年間54千円/人）</t>
    <rPh sb="0" eb="3">
      <t>ジュギョウリョウ</t>
    </rPh>
    <rPh sb="3" eb="5">
      <t>シュウニュウ</t>
    </rPh>
    <rPh sb="7" eb="9">
      <t>ネンカン</t>
    </rPh>
    <rPh sb="11" eb="13">
      <t>センエン</t>
    </rPh>
    <rPh sb="14" eb="15">
      <t>ヒト</t>
    </rPh>
    <phoneticPr fontId="1"/>
  </si>
  <si>
    <t>■３学科合計</t>
    <rPh sb="2" eb="4">
      <t>ガッカ</t>
    </rPh>
    <rPh sb="5" eb="6">
      <t>ケイ</t>
    </rPh>
    <phoneticPr fontId="14"/>
  </si>
  <si>
    <t>授業料収入（学校全体）</t>
    <rPh sb="0" eb="3">
      <t>ジュギョウリョウ</t>
    </rPh>
    <rPh sb="3" eb="5">
      <t>シュウニュウ</t>
    </rPh>
    <rPh sb="6" eb="8">
      <t>ガッコウ</t>
    </rPh>
    <rPh sb="8" eb="10">
      <t>ゼンタイ</t>
    </rPh>
    <phoneticPr fontId="1"/>
  </si>
  <si>
    <t>職員費</t>
    <rPh sb="0" eb="2">
      <t>ショクイン</t>
    </rPh>
    <rPh sb="2" eb="3">
      <t>ヒ</t>
    </rPh>
    <phoneticPr fontId="18"/>
  </si>
  <si>
    <t>講師謝金等費</t>
    <rPh sb="0" eb="2">
      <t>コウシ</t>
    </rPh>
    <rPh sb="2" eb="4">
      <t>シャキン</t>
    </rPh>
    <rPh sb="4" eb="5">
      <t>トウ</t>
    </rPh>
    <rPh sb="5" eb="6">
      <t>ヒ</t>
    </rPh>
    <phoneticPr fontId="18"/>
  </si>
  <si>
    <t>庁舎維持管理費等</t>
    <rPh sb="0" eb="2">
      <t>チョウシャ</t>
    </rPh>
    <rPh sb="2" eb="4">
      <t>イジ</t>
    </rPh>
    <rPh sb="4" eb="7">
      <t>カンリヒ</t>
    </rPh>
    <rPh sb="7" eb="8">
      <t>トウ</t>
    </rPh>
    <phoneticPr fontId="18"/>
  </si>
  <si>
    <t>病院実習委託料</t>
    <rPh sb="0" eb="2">
      <t>ビョウイン</t>
    </rPh>
    <rPh sb="2" eb="4">
      <t>ジッシュウ</t>
    </rPh>
    <rPh sb="4" eb="7">
      <t>イタクリョウ</t>
    </rPh>
    <phoneticPr fontId="18"/>
  </si>
  <si>
    <t>一般財源</t>
    <rPh sb="0" eb="2">
      <t>イッパン</t>
    </rPh>
    <rPh sb="2" eb="4">
      <t>ザイゲン</t>
    </rPh>
    <phoneticPr fontId="18"/>
  </si>
  <si>
    <t>使用料及び手数料</t>
    <rPh sb="0" eb="3">
      <t>シヨウリョウ</t>
    </rPh>
    <rPh sb="3" eb="4">
      <t>オヨ</t>
    </rPh>
    <rPh sb="5" eb="8">
      <t>テスウリョウ</t>
    </rPh>
    <phoneticPr fontId="18"/>
  </si>
  <si>
    <t>（授業料）</t>
    <rPh sb="1" eb="4">
      <t>ジュギョウリョウ</t>
    </rPh>
    <phoneticPr fontId="18"/>
  </si>
  <si>
    <t>（受験手数料）</t>
    <rPh sb="1" eb="3">
      <t>ジュケン</t>
    </rPh>
    <rPh sb="3" eb="6">
      <t>テスウリョウ</t>
    </rPh>
    <phoneticPr fontId="18"/>
  </si>
  <si>
    <t>財産収入(自販機設置）</t>
    <rPh sb="0" eb="2">
      <t>ザイサン</t>
    </rPh>
    <rPh sb="2" eb="4">
      <t>シュウニュウ</t>
    </rPh>
    <rPh sb="5" eb="8">
      <t>ジハンキ</t>
    </rPh>
    <rPh sb="8" eb="10">
      <t>セッチ</t>
    </rPh>
    <phoneticPr fontId="18"/>
  </si>
  <si>
    <t>諸収入</t>
    <rPh sb="0" eb="3">
      <t>ショシュウニュウ</t>
    </rPh>
    <phoneticPr fontId="18"/>
  </si>
  <si>
    <t>H30</t>
  </si>
  <si>
    <t>利用者(学生)数(人)　②</t>
    <rPh sb="4" eb="6">
      <t>ガクセイ</t>
    </rPh>
    <phoneticPr fontId="1"/>
  </si>
  <si>
    <t>R3</t>
    <phoneticPr fontId="1"/>
  </si>
  <si>
    <r>
      <t>備考</t>
    </r>
    <r>
      <rPr>
        <sz val="10"/>
        <color theme="1"/>
        <rFont val="ＭＳ Ｐ明朝"/>
        <family val="1"/>
        <charset val="128"/>
      </rPr>
      <t>(増減理由等)</t>
    </r>
    <phoneticPr fontId="1"/>
  </si>
  <si>
    <t>実績値(R1)</t>
    <phoneticPr fontId="1"/>
  </si>
  <si>
    <t>中期経営目標(実施期間　H30～R4)
①　社会から求められる実践能力の高い看護職の養成に努めます。
②　最近の医療・看護・看護基礎教育の動向に対応した学習環境を整えるとともに、学生への支援体制の充実を図ります。</t>
    <rPh sb="7" eb="9">
      <t>ジッシ</t>
    </rPh>
    <rPh sb="9" eb="11">
      <t>キカン</t>
    </rPh>
    <rPh sb="62" eb="64">
      <t>カンゴ</t>
    </rPh>
    <rPh sb="89" eb="91">
      <t>ガクセイ</t>
    </rPh>
    <rPh sb="93" eb="95">
      <t>シエン</t>
    </rPh>
    <rPh sb="95" eb="97">
      <t>タイセイ</t>
    </rPh>
    <rPh sb="98" eb="100">
      <t>ジュウジツ</t>
    </rPh>
    <rPh sb="101" eb="102">
      <t>ハカ</t>
    </rPh>
    <phoneticPr fontId="1"/>
  </si>
  <si>
    <t>石川県立総合看護専門学校 中期経営目標取組状況(令和２年度)</t>
    <rPh sb="0" eb="3">
      <t>イシカワケン</t>
    </rPh>
    <rPh sb="3" eb="4">
      <t>リツ</t>
    </rPh>
    <rPh sb="4" eb="6">
      <t>ソウゴウ</t>
    </rPh>
    <rPh sb="6" eb="8">
      <t>カンゴ</t>
    </rPh>
    <rPh sb="8" eb="10">
      <t>センモン</t>
    </rPh>
    <rPh sb="10" eb="12">
      <t>ガッコウ</t>
    </rPh>
    <rPh sb="24" eb="26">
      <t>レイワ</t>
    </rPh>
    <phoneticPr fontId="1"/>
  </si>
  <si>
    <t>2 令和２年度における主な取組内容</t>
    <rPh sb="2" eb="4">
      <t>レイワ</t>
    </rPh>
    <phoneticPr fontId="1"/>
  </si>
  <si>
    <t>3 令和３年度における取組内容の見直し等</t>
    <rPh sb="2" eb="4">
      <t>レイワ</t>
    </rPh>
    <phoneticPr fontId="1"/>
  </si>
  <si>
    <r>
      <t xml:space="preserve">・実習器材の老朽化したものを随時更新し、実習授業の充実に努めます。
</t>
    </r>
    <r>
      <rPr>
        <sz val="12"/>
        <color rgb="FFFF0000"/>
        <rFont val="ＭＳ 明朝"/>
        <family val="1"/>
        <charset val="128"/>
      </rPr>
      <t>・新型コロナウイルス感染症拡大防止のための環境整備を、さらに進めます。</t>
    </r>
    <rPh sb="64" eb="65">
      <t>スス</t>
    </rPh>
    <phoneticPr fontId="1"/>
  </si>
  <si>
    <t>新型コロナウイルス感染症まん延下での対応措置
・臨地実習の中止に伴う学内演習で、学習効果を上げるアクティブラーニング等、教育方法を検討しました。　　　　　　　　　　　　　　　　　　　　　　　　　　　　　　　　　　　・新型コロナウイルス感染症拡大防止のための環境整備として、ＣＯ2測定器を導入し、適正換気に努めました。</t>
    <rPh sb="24" eb="28">
      <t>リンチジッシュウ</t>
    </rPh>
    <rPh sb="29" eb="31">
      <t>チュウシ</t>
    </rPh>
    <rPh sb="32" eb="33">
      <t>トモナ</t>
    </rPh>
    <rPh sb="34" eb="36">
      <t>ガクナイ</t>
    </rPh>
    <rPh sb="36" eb="38">
      <t>エンシュウ</t>
    </rPh>
    <rPh sb="40" eb="42">
      <t>ガクシュウ</t>
    </rPh>
    <rPh sb="42" eb="44">
      <t>コウカ</t>
    </rPh>
    <rPh sb="45" eb="46">
      <t>ア</t>
    </rPh>
    <rPh sb="58" eb="59">
      <t>トウ</t>
    </rPh>
    <rPh sb="60" eb="62">
      <t>キョウイク</t>
    </rPh>
    <rPh sb="62" eb="64">
      <t>ホウホウ</t>
    </rPh>
    <rPh sb="65" eb="67">
      <t>ケントウ</t>
    </rPh>
    <rPh sb="108" eb="110">
      <t>シンガタ</t>
    </rPh>
    <rPh sb="128" eb="132">
      <t>カンキョウセイビ</t>
    </rPh>
    <rPh sb="139" eb="141">
      <t>ソクテイ</t>
    </rPh>
    <rPh sb="141" eb="142">
      <t>キ</t>
    </rPh>
    <rPh sb="143" eb="145">
      <t>ドウニュウ</t>
    </rPh>
    <rPh sb="147" eb="149">
      <t>テキセイ</t>
    </rPh>
    <rPh sb="149" eb="151">
      <t>カンキ</t>
    </rPh>
    <rPh sb="152" eb="153">
      <t>ツト</t>
    </rPh>
    <phoneticPr fontId="1"/>
  </si>
  <si>
    <r>
      <t>実践能力の高い看護職の養成について
・ＩＣＴ環境整備として、パソコン等の設備を更新しました。　　　　　　　　　　　　　　　　　　　　　　　　　　　　　　　　　　　　　　・シミユレーション教育の充実のため、新たにシミユレーションモデル人形を購入しました。　　　　　　　　　　　　　　　　　　　　　　　　　　　・学生に実践的な能力を習得させるため、平成２２年度、平成２５年度及び令和２年度に整備した実習器材（ﾄﾚｰﾆﾝｸﾞﾓﾃﾞﾙなど）を活用し、</t>
    </r>
    <r>
      <rPr>
        <sz val="12"/>
        <color rgb="FFFF0000"/>
        <rFont val="ＭＳ 明朝"/>
        <family val="1"/>
        <charset val="128"/>
      </rPr>
      <t>シミユレーション教育</t>
    </r>
    <r>
      <rPr>
        <sz val="12"/>
        <rFont val="ＭＳ 明朝"/>
        <family val="1"/>
        <charset val="128"/>
      </rPr>
      <t>のさらなる充実に努めました。
　　トレーニングモデルの使用実績  24</t>
    </r>
    <r>
      <rPr>
        <sz val="12"/>
        <color rgb="FFFF0000"/>
        <rFont val="ＭＳ 明朝"/>
        <family val="1"/>
        <charset val="128"/>
      </rPr>
      <t>回</t>
    </r>
    <r>
      <rPr>
        <sz val="12"/>
        <rFont val="ＭＳ 明朝"/>
        <family val="1"/>
        <charset val="128"/>
      </rPr>
      <t>（R1年度　18回）、</t>
    </r>
    <r>
      <rPr>
        <sz val="12"/>
        <color rgb="FFFF0000"/>
        <rFont val="ＭＳ 明朝"/>
        <family val="1"/>
        <charset val="128"/>
      </rPr>
      <t>シミユレーションモデル人形の使用実績  144回</t>
    </r>
    <r>
      <rPr>
        <sz val="12"/>
        <rFont val="ＭＳ 明朝"/>
        <family val="1"/>
        <charset val="128"/>
      </rPr>
      <t>　　　　　　　　　　　　　　　　　　　
・カウンセラー１名を配置して学生のメンタルヘルス相談（月２回）に応じ、学業継続を側面から支援しました。
　　</t>
    </r>
    <r>
      <rPr>
        <sz val="12"/>
        <color rgb="FFFF0000"/>
        <rFont val="ＭＳ 明朝"/>
        <family val="1"/>
        <charset val="128"/>
      </rPr>
      <t>相談件数 10件（R1年度　6件）</t>
    </r>
    <r>
      <rPr>
        <sz val="12"/>
        <rFont val="ＭＳ 明朝"/>
        <family val="1"/>
        <charset val="128"/>
      </rPr>
      <t xml:space="preserve">
・就業支援のため必要な時期に進路指導を実施するほか、就職先の状況を確認するとともに、在校生に向けては採用に関する情報を学生ラウンジに掲示するなど、幅広く就業を支援しました。
　　　</t>
    </r>
    <rPh sb="34" eb="35">
      <t>トウ</t>
    </rPh>
    <rPh sb="36" eb="38">
      <t>セツビ</t>
    </rPh>
    <rPh sb="39" eb="41">
      <t>コウシン</t>
    </rPh>
    <rPh sb="102" eb="103">
      <t>アラ</t>
    </rPh>
    <rPh sb="116" eb="118">
      <t>ニンギョウ</t>
    </rPh>
    <rPh sb="119" eb="121">
      <t>コウニュウ</t>
    </rPh>
    <rPh sb="187" eb="189">
      <t>レイワ</t>
    </rPh>
    <rPh sb="190" eb="192">
      <t>ネンド</t>
    </rPh>
    <rPh sb="229" eb="231">
      <t>キョウイク</t>
    </rPh>
    <rPh sb="289" eb="291">
      <t>ニンギョウ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</si>
</sst>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_);[Red]\(#,##0\)"/>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indexed="81"/>
      <name val="Meiryo UI"/>
      <family val="3"/>
      <charset val="128"/>
    </font>
    <font>
      <sz val="13"/>
      <color theme="1"/>
      <name val="ＭＳ Ｐゴシック"/>
      <family val="3"/>
      <charset val="128"/>
    </font>
    <font>
      <sz val="12"/>
      <color theme="1"/>
      <name val="ＭＳ Ｐゴシック"/>
      <family val="3"/>
      <charset val="128"/>
    </font>
    <font>
      <b/>
      <sz val="13"/>
      <color theme="1"/>
      <name val="ＭＳ Ｐゴシック"/>
      <family val="3"/>
      <charset val="128"/>
    </font>
    <font>
      <sz val="12"/>
      <color theme="1"/>
      <name val="ＭＳ Ｐ明朝"/>
      <family val="1"/>
      <charset val="128"/>
    </font>
    <font>
      <sz val="13"/>
      <color theme="1"/>
      <name val="游ゴシック"/>
      <family val="3"/>
      <charset val="128"/>
    </font>
    <font>
      <sz val="12"/>
      <color theme="1"/>
      <name val="ＭＳ 明朝"/>
      <family val="1"/>
      <charset val="128"/>
    </font>
    <font>
      <sz val="12"/>
      <color theme="1"/>
      <name val="游ゴシック"/>
      <family val="3"/>
      <charset val="128"/>
    </font>
    <font>
      <b/>
      <sz val="13"/>
      <color theme="1"/>
      <name val="游ゴシック"/>
      <family val="3"/>
      <charset val="128"/>
    </font>
    <font>
      <sz val="11"/>
      <color indexed="8"/>
      <name val="ＭＳ Ｐゴシック"/>
      <family val="3"/>
      <charset val="128"/>
    </font>
    <font>
      <sz val="12"/>
      <name val="游ゴシック"/>
      <family val="3"/>
      <charset val="128"/>
      <scheme val="minor"/>
    </font>
    <font>
      <sz val="6"/>
      <name val="ＤＦ平成明朝体W3"/>
      <family val="3"/>
      <charset val="128"/>
    </font>
    <font>
      <sz val="12"/>
      <color rgb="FF000000"/>
      <name val="ＭＳ 明朝"/>
      <family val="1"/>
      <charset val="128"/>
    </font>
    <font>
      <sz val="12"/>
      <name val="ＭＳ 明朝"/>
      <family val="1"/>
      <charset val="128"/>
    </font>
    <font>
      <sz val="12"/>
      <color rgb="FFFF0000"/>
      <name val="ＭＳ 明朝"/>
      <family val="1"/>
      <charset val="128"/>
    </font>
    <font>
      <sz val="6"/>
      <name val="ＭＳ Ｐゴシック"/>
      <family val="3"/>
      <charset val="128"/>
    </font>
    <font>
      <sz val="13"/>
      <color theme="1"/>
      <name val="游ゴシック"/>
      <family val="3"/>
      <charset val="128"/>
      <scheme val="minor"/>
    </font>
    <font>
      <b/>
      <sz val="13"/>
      <name val="游ゴシック"/>
      <family val="3"/>
      <charset val="128"/>
    </font>
    <font>
      <sz val="10"/>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2" fillId="0" borderId="0">
      <alignment vertical="center"/>
    </xf>
  </cellStyleXfs>
  <cellXfs count="291">
    <xf numFmtId="0" fontId="0" fillId="0" borderId="0" xfId="0">
      <alignment vertical="center"/>
    </xf>
    <xf numFmtId="0" fontId="4" fillId="3" borderId="0" xfId="0" applyFont="1" applyFill="1" applyAlignment="1">
      <alignment vertical="center"/>
    </xf>
    <xf numFmtId="0" fontId="5" fillId="0" borderId="0" xfId="0" applyFont="1">
      <alignment vertical="center"/>
    </xf>
    <xf numFmtId="0" fontId="5" fillId="3" borderId="0" xfId="0" applyFont="1" applyFill="1">
      <alignment vertical="center"/>
    </xf>
    <xf numFmtId="0" fontId="5" fillId="0" borderId="11" xfId="0" applyFont="1" applyBorder="1" applyAlignment="1">
      <alignment vertical="center"/>
    </xf>
    <xf numFmtId="0" fontId="6" fillId="3" borderId="0" xfId="0" applyFont="1" applyFill="1">
      <alignment vertical="center"/>
    </xf>
    <xf numFmtId="0" fontId="4" fillId="3" borderId="0" xfId="0" applyFont="1" applyFill="1">
      <alignment vertical="center"/>
    </xf>
    <xf numFmtId="0" fontId="5" fillId="3" borderId="11" xfId="0" applyFont="1" applyFill="1" applyBorder="1">
      <alignment vertical="center"/>
    </xf>
    <xf numFmtId="0" fontId="5" fillId="0" borderId="11" xfId="0" applyFont="1" applyBorder="1" applyAlignment="1">
      <alignment horizontal="center" vertical="center"/>
    </xf>
    <xf numFmtId="0" fontId="8" fillId="3" borderId="0" xfId="0" applyFont="1" applyFill="1">
      <alignment vertical="center"/>
    </xf>
    <xf numFmtId="0" fontId="9" fillId="3" borderId="0" xfId="0" applyFont="1" applyFill="1">
      <alignment vertical="center"/>
    </xf>
    <xf numFmtId="0" fontId="9" fillId="0" borderId="0" xfId="0" applyFont="1">
      <alignment vertical="center"/>
    </xf>
    <xf numFmtId="0" fontId="10" fillId="3" borderId="0" xfId="0" applyFont="1" applyFill="1">
      <alignment vertical="center"/>
    </xf>
    <xf numFmtId="0" fontId="11" fillId="3" borderId="0" xfId="0" applyFont="1" applyFill="1">
      <alignment vertical="center"/>
    </xf>
    <xf numFmtId="3" fontId="13" fillId="0" borderId="0" xfId="3" applyNumberFormat="1" applyFont="1" applyFill="1" applyAlignment="1">
      <alignment vertical="center"/>
    </xf>
    <xf numFmtId="0" fontId="9" fillId="2" borderId="27" xfId="0" applyFont="1" applyFill="1" applyBorder="1" applyAlignment="1">
      <alignment horizontal="center" vertical="center" wrapText="1"/>
    </xf>
    <xf numFmtId="0" fontId="16" fillId="0" borderId="17" xfId="3" applyNumberFormat="1" applyFont="1" applyFill="1" applyBorder="1" applyAlignment="1">
      <alignment vertical="center"/>
    </xf>
    <xf numFmtId="0" fontId="9" fillId="0" borderId="30" xfId="1" applyNumberFormat="1" applyFont="1" applyBorder="1" applyAlignment="1">
      <alignment horizontal="right" vertical="center" wrapText="1"/>
    </xf>
    <xf numFmtId="0" fontId="9" fillId="3" borderId="30" xfId="1" applyNumberFormat="1" applyFont="1" applyFill="1" applyBorder="1" applyAlignment="1">
      <alignment horizontal="right" vertical="center" wrapText="1"/>
    </xf>
    <xf numFmtId="0" fontId="16" fillId="0" borderId="1" xfId="3" applyNumberFormat="1" applyFont="1" applyFill="1" applyBorder="1" applyAlignment="1">
      <alignment vertical="center"/>
    </xf>
    <xf numFmtId="0" fontId="9" fillId="0" borderId="13" xfId="1" applyNumberFormat="1" applyFont="1" applyBorder="1" applyAlignment="1">
      <alignment horizontal="right" vertical="center" wrapText="1"/>
    </xf>
    <xf numFmtId="0" fontId="17" fillId="3" borderId="13" xfId="1" applyNumberFormat="1" applyFont="1" applyFill="1" applyBorder="1" applyAlignment="1">
      <alignment horizontal="right" vertical="center" wrapText="1"/>
    </xf>
    <xf numFmtId="40" fontId="9" fillId="0" borderId="1" xfId="1" applyNumberFormat="1" applyFont="1" applyBorder="1" applyAlignment="1">
      <alignment horizontal="right" vertical="center" wrapText="1"/>
    </xf>
    <xf numFmtId="40" fontId="9" fillId="0" borderId="13" xfId="1" applyNumberFormat="1" applyFont="1" applyBorder="1" applyAlignment="1">
      <alignment horizontal="right" vertical="center" wrapText="1"/>
    </xf>
    <xf numFmtId="40" fontId="17" fillId="3" borderId="13" xfId="1" applyNumberFormat="1" applyFont="1" applyFill="1" applyBorder="1" applyAlignment="1">
      <alignment horizontal="right" vertical="center" wrapText="1"/>
    </xf>
    <xf numFmtId="0" fontId="16" fillId="0" borderId="27" xfId="3" applyNumberFormat="1" applyFont="1" applyFill="1" applyBorder="1" applyAlignment="1">
      <alignment vertical="center"/>
    </xf>
    <xf numFmtId="0" fontId="9" fillId="0" borderId="33" xfId="1" applyNumberFormat="1" applyFont="1" applyBorder="1" applyAlignment="1">
      <alignment horizontal="right" vertical="center" wrapText="1"/>
    </xf>
    <xf numFmtId="0" fontId="17" fillId="3" borderId="33" xfId="1" applyNumberFormat="1" applyFont="1" applyFill="1" applyBorder="1" applyAlignment="1">
      <alignment horizontal="right" vertical="center" wrapText="1"/>
    </xf>
    <xf numFmtId="0" fontId="9" fillId="0" borderId="17" xfId="0" applyFont="1" applyBorder="1" applyAlignment="1">
      <alignment horizontal="center" vertical="center" wrapText="1"/>
    </xf>
    <xf numFmtId="0" fontId="17" fillId="3" borderId="30" xfId="1" applyNumberFormat="1" applyFont="1" applyFill="1" applyBorder="1" applyAlignment="1">
      <alignment horizontal="right" vertical="center" wrapText="1"/>
    </xf>
    <xf numFmtId="0" fontId="9" fillId="0" borderId="1" xfId="0" applyFont="1" applyBorder="1" applyAlignment="1">
      <alignment horizontal="center" vertical="center" wrapText="1"/>
    </xf>
    <xf numFmtId="0" fontId="9" fillId="0" borderId="27" xfId="0" applyFont="1" applyBorder="1" applyAlignment="1">
      <alignment horizontal="center" vertical="center" wrapText="1"/>
    </xf>
    <xf numFmtId="0" fontId="16" fillId="0" borderId="31" xfId="3" applyFont="1" applyFill="1" applyBorder="1" applyAlignment="1">
      <alignment horizontal="center" wrapText="1" shrinkToFit="1"/>
    </xf>
    <xf numFmtId="0" fontId="16" fillId="0" borderId="0" xfId="3" applyFont="1" applyFill="1" applyBorder="1" applyAlignment="1">
      <alignment horizontal="center" wrapText="1" shrinkToFit="1"/>
    </xf>
    <xf numFmtId="0" fontId="16" fillId="3" borderId="31" xfId="3" applyFont="1" applyFill="1" applyBorder="1" applyAlignment="1">
      <alignment horizontal="center" wrapText="1" shrinkToFit="1"/>
    </xf>
    <xf numFmtId="0" fontId="9" fillId="0" borderId="3" xfId="0" applyFont="1" applyBorder="1" applyAlignment="1">
      <alignment horizontal="center" vertical="center"/>
    </xf>
    <xf numFmtId="0" fontId="9" fillId="3" borderId="3" xfId="0" applyFont="1" applyFill="1" applyBorder="1" applyAlignment="1">
      <alignment horizontal="center" vertical="center"/>
    </xf>
    <xf numFmtId="0" fontId="9" fillId="0" borderId="1" xfId="0" applyNumberFormat="1" applyFont="1" applyBorder="1">
      <alignment vertical="center"/>
    </xf>
    <xf numFmtId="0" fontId="17" fillId="3" borderId="1" xfId="0" applyNumberFormat="1" applyFont="1" applyFill="1" applyBorder="1">
      <alignment vertical="center"/>
    </xf>
    <xf numFmtId="0" fontId="16" fillId="0" borderId="14" xfId="3" applyNumberFormat="1" applyFont="1" applyFill="1" applyBorder="1" applyAlignment="1">
      <alignment vertical="center"/>
    </xf>
    <xf numFmtId="0" fontId="16" fillId="0" borderId="1" xfId="0" applyNumberFormat="1" applyFont="1" applyFill="1" applyBorder="1">
      <alignment vertical="center"/>
    </xf>
    <xf numFmtId="10" fontId="9" fillId="0" borderId="2" xfId="2" applyNumberFormat="1" applyFont="1" applyBorder="1" applyAlignment="1">
      <alignment horizontal="right" vertical="center" wrapText="1"/>
    </xf>
    <xf numFmtId="10" fontId="16" fillId="0" borderId="2" xfId="2" applyNumberFormat="1" applyFont="1" applyFill="1" applyBorder="1" applyAlignment="1">
      <alignment horizontal="right" vertical="center" wrapText="1"/>
    </xf>
    <xf numFmtId="9" fontId="17" fillId="3" borderId="2" xfId="2" applyNumberFormat="1" applyFont="1" applyFill="1" applyBorder="1" applyAlignment="1">
      <alignment horizontal="right" vertical="center" wrapText="1"/>
    </xf>
    <xf numFmtId="38" fontId="9" fillId="0" borderId="36" xfId="1" applyFont="1" applyBorder="1" applyAlignment="1">
      <alignment horizontal="right" vertical="center" wrapText="1"/>
    </xf>
    <xf numFmtId="38" fontId="16" fillId="0" borderId="36" xfId="1" applyFont="1" applyFill="1" applyBorder="1" applyAlignment="1">
      <alignment horizontal="right" vertical="center" wrapText="1"/>
    </xf>
    <xf numFmtId="38" fontId="17" fillId="3" borderId="36" xfId="1" applyFont="1" applyFill="1" applyBorder="1" applyAlignment="1">
      <alignment horizontal="right" vertical="center" wrapText="1"/>
    </xf>
    <xf numFmtId="38" fontId="16" fillId="0" borderId="17" xfId="1" applyFont="1" applyFill="1" applyBorder="1" applyAlignment="1">
      <alignment vertical="center"/>
    </xf>
    <xf numFmtId="38" fontId="16" fillId="0" borderId="17" xfId="1" applyFont="1" applyFill="1" applyBorder="1">
      <alignment vertical="center"/>
    </xf>
    <xf numFmtId="38" fontId="17" fillId="3" borderId="17" xfId="1" applyFont="1" applyFill="1" applyBorder="1">
      <alignment vertical="center"/>
    </xf>
    <xf numFmtId="0" fontId="9" fillId="0" borderId="0" xfId="0" applyFont="1" applyBorder="1" applyAlignment="1">
      <alignment horizontal="center" vertical="center" wrapText="1"/>
    </xf>
    <xf numFmtId="3" fontId="16" fillId="0" borderId="0" xfId="3" applyNumberFormat="1" applyFont="1" applyFill="1" applyBorder="1" applyAlignment="1">
      <alignment vertical="center"/>
    </xf>
    <xf numFmtId="0" fontId="9" fillId="0" borderId="0" xfId="0" applyFont="1" applyBorder="1">
      <alignment vertical="center"/>
    </xf>
    <xf numFmtId="0" fontId="9" fillId="3" borderId="0" xfId="0" applyFont="1" applyFill="1" applyBorder="1">
      <alignment vertical="center"/>
    </xf>
    <xf numFmtId="0" fontId="9" fillId="2" borderId="2" xfId="0" applyFont="1" applyFill="1" applyBorder="1" applyAlignment="1">
      <alignment horizontal="center" vertical="center" wrapText="1"/>
    </xf>
    <xf numFmtId="0" fontId="9" fillId="0" borderId="17" xfId="0" applyNumberFormat="1" applyFont="1" applyBorder="1">
      <alignment vertical="center"/>
    </xf>
    <xf numFmtId="0" fontId="9" fillId="3" borderId="17" xfId="0" applyNumberFormat="1" applyFont="1" applyFill="1" applyBorder="1">
      <alignment vertical="center"/>
    </xf>
    <xf numFmtId="176" fontId="9" fillId="0" borderId="1" xfId="1" applyNumberFormat="1" applyFont="1" applyBorder="1" applyAlignment="1">
      <alignment horizontal="right" vertical="center" wrapText="1"/>
    </xf>
    <xf numFmtId="176" fontId="17" fillId="3" borderId="1" xfId="1" applyNumberFormat="1" applyFont="1" applyFill="1" applyBorder="1" applyAlignment="1">
      <alignment horizontal="right" vertical="center" wrapText="1"/>
    </xf>
    <xf numFmtId="0" fontId="9" fillId="0" borderId="27" xfId="0" applyNumberFormat="1" applyFont="1" applyBorder="1">
      <alignment vertical="center"/>
    </xf>
    <xf numFmtId="0" fontId="17" fillId="3" borderId="27" xfId="0" applyNumberFormat="1" applyFont="1" applyFill="1" applyBorder="1">
      <alignment vertical="center"/>
    </xf>
    <xf numFmtId="0" fontId="9" fillId="0" borderId="3" xfId="0" applyFont="1" applyBorder="1" applyAlignment="1">
      <alignment horizontal="center" vertical="center" wrapText="1"/>
    </xf>
    <xf numFmtId="0" fontId="16" fillId="0" borderId="3" xfId="3" applyNumberFormat="1" applyFont="1" applyFill="1" applyBorder="1" applyAlignment="1">
      <alignment vertical="center"/>
    </xf>
    <xf numFmtId="0" fontId="9" fillId="0" borderId="3" xfId="0" applyNumberFormat="1" applyFont="1" applyBorder="1">
      <alignment vertical="center"/>
    </xf>
    <xf numFmtId="0" fontId="17" fillId="3" borderId="3" xfId="0" applyNumberFormat="1" applyFont="1" applyFill="1" applyBorder="1">
      <alignment vertical="center"/>
    </xf>
    <xf numFmtId="0" fontId="9" fillId="0" borderId="2" xfId="0" applyFont="1" applyBorder="1" applyAlignment="1">
      <alignment horizontal="center" vertical="center" wrapText="1"/>
    </xf>
    <xf numFmtId="0" fontId="16" fillId="0" borderId="2" xfId="3" applyNumberFormat="1" applyFont="1" applyFill="1" applyBorder="1" applyAlignment="1">
      <alignment vertical="center"/>
    </xf>
    <xf numFmtId="0" fontId="9" fillId="0" borderId="2" xfId="0" applyNumberFormat="1" applyFont="1" applyBorder="1">
      <alignment vertical="center"/>
    </xf>
    <xf numFmtId="0" fontId="17" fillId="3" borderId="2" xfId="0" applyNumberFormat="1" applyFont="1" applyFill="1" applyBorder="1">
      <alignment vertical="center"/>
    </xf>
    <xf numFmtId="0" fontId="16" fillId="0" borderId="28" xfId="3" applyFont="1" applyFill="1" applyBorder="1" applyAlignment="1">
      <alignment horizontal="center" wrapText="1" shrinkToFit="1"/>
    </xf>
    <xf numFmtId="0" fontId="16" fillId="0" borderId="37" xfId="3" applyFont="1" applyFill="1" applyBorder="1" applyAlignment="1">
      <alignment horizontal="center" wrapText="1" shrinkToFit="1"/>
    </xf>
    <xf numFmtId="0" fontId="16" fillId="3" borderId="28" xfId="3" applyFont="1" applyFill="1" applyBorder="1" applyAlignment="1">
      <alignment horizontal="center" wrapText="1" shrinkToFit="1"/>
    </xf>
    <xf numFmtId="0" fontId="9" fillId="0" borderId="3" xfId="0" applyFont="1" applyBorder="1" applyAlignment="1">
      <alignment horizontal="center"/>
    </xf>
    <xf numFmtId="0" fontId="9" fillId="3" borderId="3" xfId="0" applyFont="1" applyFill="1" applyBorder="1" applyAlignment="1">
      <alignment horizontal="center"/>
    </xf>
    <xf numFmtId="10" fontId="9" fillId="0" borderId="27" xfId="2" applyNumberFormat="1" applyFont="1" applyBorder="1" applyAlignment="1">
      <alignment horizontal="right" vertical="center" wrapText="1"/>
    </xf>
    <xf numFmtId="9" fontId="17" fillId="3" borderId="27" xfId="2" applyNumberFormat="1" applyFont="1" applyFill="1" applyBorder="1" applyAlignment="1">
      <alignment horizontal="right" vertical="center" wrapText="1"/>
    </xf>
    <xf numFmtId="38" fontId="16" fillId="0" borderId="3" xfId="1" applyFont="1" applyFill="1" applyBorder="1" applyAlignment="1">
      <alignment vertical="center"/>
    </xf>
    <xf numFmtId="38" fontId="9" fillId="0" borderId="3" xfId="1" applyFont="1" applyFill="1" applyBorder="1" applyAlignment="1">
      <alignment horizontal="right" vertical="center"/>
    </xf>
    <xf numFmtId="38" fontId="17" fillId="3" borderId="3" xfId="1" applyFont="1" applyFill="1" applyBorder="1" applyAlignment="1">
      <alignment horizontal="right" vertical="center"/>
    </xf>
    <xf numFmtId="3" fontId="13" fillId="0" borderId="0" xfId="3" applyNumberFormat="1" applyFont="1" applyFill="1" applyBorder="1" applyAlignment="1">
      <alignment vertical="center"/>
    </xf>
    <xf numFmtId="0" fontId="9" fillId="3" borderId="14" xfId="0" applyFont="1" applyFill="1" applyBorder="1">
      <alignment vertical="center"/>
    </xf>
    <xf numFmtId="10" fontId="17" fillId="3" borderId="27" xfId="2" applyNumberFormat="1" applyFont="1" applyFill="1" applyBorder="1" applyAlignment="1">
      <alignment horizontal="right" vertical="center" wrapText="1"/>
    </xf>
    <xf numFmtId="0" fontId="9" fillId="0" borderId="36" xfId="1" applyNumberFormat="1" applyFont="1" applyBorder="1" applyAlignment="1">
      <alignment horizontal="right" vertical="center" wrapText="1"/>
    </xf>
    <xf numFmtId="0" fontId="17" fillId="3" borderId="36" xfId="1" applyNumberFormat="1" applyFont="1" applyFill="1" applyBorder="1" applyAlignment="1">
      <alignment horizontal="right" vertical="center" wrapText="1"/>
    </xf>
    <xf numFmtId="38" fontId="9" fillId="0" borderId="3" xfId="1" applyFont="1" applyFill="1" applyBorder="1">
      <alignment vertical="center"/>
    </xf>
    <xf numFmtId="38" fontId="17" fillId="3" borderId="3" xfId="1" applyFont="1" applyFill="1" applyBorder="1">
      <alignment vertical="center"/>
    </xf>
    <xf numFmtId="177" fontId="16" fillId="0" borderId="0" xfId="3" applyNumberFormat="1" applyFont="1" applyFill="1" applyBorder="1" applyAlignment="1">
      <alignment vertical="center"/>
    </xf>
    <xf numFmtId="0" fontId="16" fillId="3" borderId="17" xfId="3" applyNumberFormat="1" applyFont="1" applyFill="1" applyBorder="1" applyAlignment="1">
      <alignment vertical="center"/>
    </xf>
    <xf numFmtId="0" fontId="17" fillId="3" borderId="1" xfId="3" applyNumberFormat="1" applyFont="1" applyFill="1" applyBorder="1" applyAlignment="1">
      <alignment vertical="center"/>
    </xf>
    <xf numFmtId="176" fontId="9" fillId="0" borderId="13" xfId="1" applyNumberFormat="1" applyFont="1" applyBorder="1" applyAlignment="1">
      <alignment horizontal="right" vertical="center" wrapText="1"/>
    </xf>
    <xf numFmtId="176" fontId="17" fillId="3" borderId="13" xfId="1" applyNumberFormat="1" applyFont="1" applyFill="1" applyBorder="1" applyAlignment="1">
      <alignment horizontal="right" vertical="center" wrapText="1"/>
    </xf>
    <xf numFmtId="0" fontId="17" fillId="3" borderId="27" xfId="3" applyNumberFormat="1" applyFont="1" applyFill="1" applyBorder="1" applyAlignment="1">
      <alignment vertical="center"/>
    </xf>
    <xf numFmtId="0" fontId="17" fillId="3" borderId="3" xfId="3" applyNumberFormat="1" applyFont="1" applyFill="1" applyBorder="1" applyAlignment="1">
      <alignment vertical="center"/>
    </xf>
    <xf numFmtId="0" fontId="17" fillId="3" borderId="2" xfId="3" applyNumberFormat="1" applyFont="1" applyFill="1" applyBorder="1" applyAlignment="1">
      <alignment vertical="center"/>
    </xf>
    <xf numFmtId="3" fontId="16" fillId="0" borderId="31" xfId="3" applyNumberFormat="1" applyFont="1" applyFill="1" applyBorder="1" applyAlignment="1">
      <alignment vertical="center"/>
    </xf>
    <xf numFmtId="3" fontId="17" fillId="3" borderId="31" xfId="3" applyNumberFormat="1" applyFont="1" applyFill="1" applyBorder="1" applyAlignment="1">
      <alignment vertical="center"/>
    </xf>
    <xf numFmtId="3" fontId="16" fillId="0" borderId="17" xfId="3" applyNumberFormat="1" applyFont="1" applyFill="1" applyBorder="1" applyAlignment="1">
      <alignment vertical="center"/>
    </xf>
    <xf numFmtId="3" fontId="17" fillId="3" borderId="17" xfId="3" applyNumberFormat="1" applyFont="1" applyFill="1" applyBorder="1" applyAlignment="1">
      <alignment vertical="center"/>
    </xf>
    <xf numFmtId="0" fontId="9" fillId="3" borderId="0" xfId="0" applyFont="1" applyFill="1" applyBorder="1" applyAlignment="1">
      <alignment horizontal="right" vertical="center" wrapText="1"/>
    </xf>
    <xf numFmtId="0" fontId="9" fillId="3" borderId="0" xfId="0" applyFont="1" applyFill="1" applyBorder="1" applyAlignment="1">
      <alignment horizontal="justify" vertical="center" wrapText="1"/>
    </xf>
    <xf numFmtId="0" fontId="9"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42" xfId="0" applyFont="1" applyBorder="1" applyAlignment="1">
      <alignment horizontal="center" vertical="center" wrapText="1"/>
    </xf>
    <xf numFmtId="38" fontId="9" fillId="0" borderId="45" xfId="1" applyFont="1" applyBorder="1" applyAlignment="1">
      <alignment horizontal="right" vertical="center" wrapText="1"/>
    </xf>
    <xf numFmtId="38" fontId="9" fillId="0" borderId="45" xfId="1" applyFont="1" applyBorder="1" applyAlignment="1">
      <alignment horizontal="justify" vertical="center" wrapText="1"/>
    </xf>
    <xf numFmtId="0" fontId="9" fillId="0" borderId="42" xfId="0" applyFont="1" applyBorder="1" applyAlignment="1">
      <alignment horizontal="center" vertical="center" shrinkToFit="1"/>
    </xf>
    <xf numFmtId="0" fontId="16" fillId="0" borderId="17" xfId="3" applyFont="1" applyFill="1" applyBorder="1" applyAlignment="1">
      <alignment horizontal="left" vertical="center" shrinkToFit="1"/>
    </xf>
    <xf numFmtId="38" fontId="16" fillId="0" borderId="17" xfId="1" applyFont="1" applyFill="1" applyBorder="1" applyAlignment="1">
      <alignment horizontal="right" vertical="center"/>
    </xf>
    <xf numFmtId="38" fontId="16" fillId="0" borderId="18" xfId="1" applyFont="1" applyFill="1" applyBorder="1" applyAlignment="1">
      <alignment horizontal="right" vertical="center"/>
    </xf>
    <xf numFmtId="38" fontId="17" fillId="0" borderId="17" xfId="1" applyFont="1" applyFill="1" applyBorder="1" applyAlignment="1">
      <alignment horizontal="right" vertical="center"/>
    </xf>
    <xf numFmtId="0" fontId="16" fillId="0" borderId="1" xfId="3" applyFont="1" applyFill="1" applyBorder="1" applyAlignment="1">
      <alignment horizontal="left" vertical="center" shrinkToFit="1"/>
    </xf>
    <xf numFmtId="38" fontId="16" fillId="0" borderId="1" xfId="1" applyFont="1" applyFill="1" applyBorder="1" applyAlignment="1">
      <alignment horizontal="right" vertical="center"/>
    </xf>
    <xf numFmtId="38" fontId="16" fillId="0" borderId="20" xfId="1" applyFont="1" applyFill="1" applyBorder="1" applyAlignment="1">
      <alignment horizontal="right" vertical="center"/>
    </xf>
    <xf numFmtId="38" fontId="17" fillId="3" borderId="1" xfId="1" applyFont="1" applyFill="1" applyBorder="1" applyAlignment="1">
      <alignment horizontal="right" vertical="center"/>
    </xf>
    <xf numFmtId="0" fontId="16" fillId="0" borderId="2" xfId="3" applyFont="1" applyFill="1" applyBorder="1" applyAlignment="1">
      <alignment horizontal="left" vertical="center" shrinkToFit="1"/>
    </xf>
    <xf numFmtId="38" fontId="16" fillId="0" borderId="10" xfId="1" applyFont="1" applyFill="1" applyBorder="1" applyAlignment="1">
      <alignment horizontal="right" vertical="center"/>
    </xf>
    <xf numFmtId="38" fontId="16" fillId="0" borderId="21" xfId="1" applyFont="1" applyFill="1" applyBorder="1" applyAlignment="1">
      <alignment horizontal="right" vertical="center"/>
    </xf>
    <xf numFmtId="38" fontId="17" fillId="3" borderId="10" xfId="1" applyFont="1" applyFill="1" applyBorder="1" applyAlignment="1">
      <alignment horizontal="right" vertical="center"/>
    </xf>
    <xf numFmtId="38" fontId="9" fillId="0" borderId="46" xfId="1" applyFont="1" applyBorder="1" applyAlignment="1">
      <alignment horizontal="center" vertical="center" wrapText="1"/>
    </xf>
    <xf numFmtId="38" fontId="9" fillId="0" borderId="46" xfId="1" applyFont="1" applyBorder="1" applyAlignment="1">
      <alignment horizontal="right" vertical="center"/>
    </xf>
    <xf numFmtId="38" fontId="9" fillId="0" borderId="47" xfId="1" applyFont="1" applyFill="1" applyBorder="1" applyAlignment="1">
      <alignment horizontal="right" vertical="center"/>
    </xf>
    <xf numFmtId="0" fontId="16" fillId="0" borderId="3" xfId="3" applyFont="1" applyFill="1" applyBorder="1" applyAlignment="1">
      <alignment horizontal="left" vertical="center" shrinkToFit="1"/>
    </xf>
    <xf numFmtId="38" fontId="16" fillId="0" borderId="5" xfId="1" applyFont="1" applyFill="1" applyBorder="1" applyAlignment="1">
      <alignment horizontal="right" vertical="center"/>
    </xf>
    <xf numFmtId="38" fontId="9" fillId="0" borderId="18" xfId="1" applyFont="1" applyFill="1" applyBorder="1" applyAlignment="1">
      <alignment horizontal="right" vertical="center"/>
    </xf>
    <xf numFmtId="38" fontId="17" fillId="3" borderId="48" xfId="1" applyFont="1" applyFill="1" applyBorder="1" applyAlignment="1">
      <alignment horizontal="right" vertical="center"/>
    </xf>
    <xf numFmtId="38" fontId="9" fillId="0" borderId="1" xfId="1" applyFont="1" applyBorder="1" applyAlignment="1">
      <alignment horizontal="right" vertical="center"/>
    </xf>
    <xf numFmtId="38" fontId="9" fillId="0" borderId="8" xfId="1" applyFont="1" applyBorder="1" applyAlignment="1">
      <alignment horizontal="right" vertical="center"/>
    </xf>
    <xf numFmtId="38" fontId="9" fillId="0" borderId="25" xfId="1" applyFont="1" applyFill="1" applyBorder="1" applyAlignment="1">
      <alignment horizontal="right" vertical="center"/>
    </xf>
    <xf numFmtId="38" fontId="17" fillId="3" borderId="49" xfId="1" applyFont="1" applyFill="1" applyBorder="1" applyAlignment="1">
      <alignment horizontal="right" vertical="center"/>
    </xf>
    <xf numFmtId="0" fontId="16" fillId="0" borderId="4" xfId="3" applyFont="1" applyFill="1" applyBorder="1" applyAlignment="1">
      <alignment horizontal="right" vertical="center" shrinkToFit="1"/>
    </xf>
    <xf numFmtId="38" fontId="16" fillId="0" borderId="14" xfId="1" applyFont="1" applyFill="1" applyBorder="1" applyAlignment="1">
      <alignment horizontal="right" vertical="center"/>
    </xf>
    <xf numFmtId="38" fontId="17" fillId="3" borderId="50" xfId="1" applyFont="1" applyFill="1" applyBorder="1" applyAlignment="1">
      <alignment horizontal="right" vertical="center"/>
    </xf>
    <xf numFmtId="38" fontId="16" fillId="0" borderId="1" xfId="1" applyFont="1" applyFill="1" applyBorder="1" applyAlignment="1" applyProtection="1">
      <alignment horizontal="right" vertical="center"/>
      <protection locked="0"/>
    </xf>
    <xf numFmtId="38" fontId="9" fillId="0" borderId="20" xfId="1" applyFont="1" applyFill="1" applyBorder="1" applyAlignment="1">
      <alignment horizontal="right" vertical="center"/>
    </xf>
    <xf numFmtId="38" fontId="17" fillId="3" borderId="50" xfId="1" applyFont="1" applyFill="1" applyBorder="1" applyAlignment="1" applyProtection="1">
      <alignment horizontal="right" vertical="center"/>
      <protection locked="0"/>
    </xf>
    <xf numFmtId="0" fontId="16" fillId="0" borderId="4" xfId="3" applyFont="1" applyFill="1" applyBorder="1" applyAlignment="1">
      <alignment horizontal="left" vertical="center" shrinkToFit="1"/>
    </xf>
    <xf numFmtId="0" fontId="16" fillId="0" borderId="51" xfId="3" applyFont="1" applyFill="1" applyBorder="1" applyAlignment="1">
      <alignment horizontal="left" vertical="center" shrinkToFit="1"/>
    </xf>
    <xf numFmtId="38" fontId="9" fillId="0" borderId="21" xfId="1" applyFont="1" applyFill="1" applyBorder="1" applyAlignment="1">
      <alignment horizontal="right" vertical="center"/>
    </xf>
    <xf numFmtId="38" fontId="9" fillId="0" borderId="24" xfId="1" applyFont="1" applyBorder="1" applyAlignment="1">
      <alignment horizontal="center" vertical="center" wrapText="1"/>
    </xf>
    <xf numFmtId="38" fontId="9" fillId="0" borderId="24" xfId="1" applyFont="1" applyBorder="1" applyAlignment="1">
      <alignment horizontal="right" vertical="center"/>
    </xf>
    <xf numFmtId="38" fontId="9" fillId="0" borderId="1" xfId="1" applyFont="1" applyBorder="1" applyAlignment="1">
      <alignment horizontal="right" vertical="center" wrapText="1"/>
    </xf>
    <xf numFmtId="38" fontId="17" fillId="3" borderId="1" xfId="1" applyFont="1" applyFill="1" applyBorder="1" applyAlignment="1">
      <alignment horizontal="right" vertical="center" wrapText="1"/>
    </xf>
    <xf numFmtId="0" fontId="9" fillId="3" borderId="9"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0" borderId="1" xfId="0" applyFont="1" applyBorder="1" applyAlignment="1">
      <alignment horizontal="center" vertical="center" shrinkToFit="1"/>
    </xf>
    <xf numFmtId="38" fontId="9" fillId="0" borderId="10" xfId="1" applyFont="1" applyBorder="1" applyAlignment="1">
      <alignment horizontal="right" vertical="center" wrapText="1"/>
    </xf>
    <xf numFmtId="38" fontId="17" fillId="3" borderId="10" xfId="1" applyFont="1" applyFill="1" applyBorder="1" applyAlignment="1">
      <alignment horizontal="right" vertical="center" wrapText="1"/>
    </xf>
    <xf numFmtId="38" fontId="9" fillId="0" borderId="3" xfId="1" applyFont="1" applyBorder="1" applyAlignment="1">
      <alignment vertical="center" wrapText="1"/>
    </xf>
    <xf numFmtId="0" fontId="9" fillId="0" borderId="3" xfId="0" applyFont="1" applyBorder="1" applyAlignment="1">
      <alignment horizontal="left" vertical="center" wrapText="1"/>
    </xf>
    <xf numFmtId="0" fontId="20" fillId="3" borderId="0" xfId="0" applyFont="1" applyFill="1">
      <alignment vertical="center"/>
    </xf>
    <xf numFmtId="0" fontId="16" fillId="3" borderId="13" xfId="1" applyNumberFormat="1" applyFont="1" applyFill="1" applyBorder="1" applyAlignment="1">
      <alignment horizontal="right" vertical="center" wrapText="1"/>
    </xf>
    <xf numFmtId="40" fontId="16" fillId="3" borderId="13" xfId="1" applyNumberFormat="1" applyFont="1" applyFill="1" applyBorder="1" applyAlignment="1">
      <alignment horizontal="right" vertical="center" wrapText="1"/>
    </xf>
    <xf numFmtId="0" fontId="16" fillId="3" borderId="33" xfId="1" applyNumberFormat="1" applyFont="1" applyFill="1" applyBorder="1" applyAlignment="1">
      <alignment horizontal="right" vertical="center" wrapText="1"/>
    </xf>
    <xf numFmtId="0" fontId="16" fillId="3" borderId="30" xfId="1" applyNumberFormat="1" applyFont="1" applyFill="1" applyBorder="1" applyAlignment="1">
      <alignment horizontal="right" vertical="center" wrapText="1"/>
    </xf>
    <xf numFmtId="0" fontId="16" fillId="3" borderId="3" xfId="0" applyFont="1" applyFill="1" applyBorder="1" applyAlignment="1">
      <alignment horizontal="center" vertical="center"/>
    </xf>
    <xf numFmtId="0" fontId="16" fillId="3" borderId="1" xfId="0" applyNumberFormat="1" applyFont="1" applyFill="1" applyBorder="1">
      <alignment vertical="center"/>
    </xf>
    <xf numFmtId="9" fontId="16" fillId="3" borderId="2" xfId="2" applyNumberFormat="1" applyFont="1" applyFill="1" applyBorder="1" applyAlignment="1">
      <alignment horizontal="right" vertical="center" wrapText="1"/>
    </xf>
    <xf numFmtId="38" fontId="16" fillId="3" borderId="36" xfId="1" applyFont="1" applyFill="1" applyBorder="1" applyAlignment="1">
      <alignment horizontal="right" vertical="center" wrapText="1"/>
    </xf>
    <xf numFmtId="38" fontId="16" fillId="3" borderId="17" xfId="1" applyFont="1" applyFill="1" applyBorder="1">
      <alignment vertical="center"/>
    </xf>
    <xf numFmtId="0" fontId="16" fillId="0" borderId="0" xfId="0" applyFont="1" applyBorder="1">
      <alignment vertical="center"/>
    </xf>
    <xf numFmtId="0" fontId="16" fillId="2" borderId="2" xfId="0" applyFont="1" applyFill="1" applyBorder="1" applyAlignment="1">
      <alignment horizontal="center" vertical="center" wrapText="1"/>
    </xf>
    <xf numFmtId="0" fontId="16" fillId="3" borderId="17" xfId="0" applyNumberFormat="1" applyFont="1" applyFill="1" applyBorder="1">
      <alignment vertical="center"/>
    </xf>
    <xf numFmtId="176" fontId="16" fillId="3" borderId="1" xfId="1" applyNumberFormat="1" applyFont="1" applyFill="1" applyBorder="1" applyAlignment="1">
      <alignment horizontal="right" vertical="center" wrapText="1"/>
    </xf>
    <xf numFmtId="0" fontId="16" fillId="3" borderId="27" xfId="0" applyNumberFormat="1" applyFont="1" applyFill="1" applyBorder="1">
      <alignment vertical="center"/>
    </xf>
    <xf numFmtId="0" fontId="16" fillId="3" borderId="3" xfId="0" applyNumberFormat="1" applyFont="1" applyFill="1" applyBorder="1">
      <alignment vertical="center"/>
    </xf>
    <xf numFmtId="0" fontId="16" fillId="3" borderId="2" xfId="0" applyNumberFormat="1" applyFont="1" applyFill="1" applyBorder="1">
      <alignment vertical="center"/>
    </xf>
    <xf numFmtId="0" fontId="16" fillId="3" borderId="3" xfId="0" applyFont="1" applyFill="1" applyBorder="1" applyAlignment="1">
      <alignment horizontal="center"/>
    </xf>
    <xf numFmtId="9" fontId="16" fillId="3" borderId="27" xfId="2" applyNumberFormat="1" applyFont="1" applyFill="1" applyBorder="1" applyAlignment="1">
      <alignment horizontal="right" vertical="center" wrapText="1"/>
    </xf>
    <xf numFmtId="38" fontId="16" fillId="3" borderId="3" xfId="1" applyFont="1" applyFill="1" applyBorder="1" applyAlignment="1">
      <alignment horizontal="right" vertical="center"/>
    </xf>
    <xf numFmtId="0" fontId="16" fillId="3" borderId="14" xfId="0" applyFont="1" applyFill="1" applyBorder="1">
      <alignment vertical="center"/>
    </xf>
    <xf numFmtId="10" fontId="16" fillId="3" borderId="27" xfId="2" applyNumberFormat="1" applyFont="1" applyFill="1" applyBorder="1" applyAlignment="1">
      <alignment horizontal="right" vertical="center" wrapText="1"/>
    </xf>
    <xf numFmtId="0" fontId="16" fillId="3" borderId="36" xfId="1" applyNumberFormat="1" applyFont="1" applyFill="1" applyBorder="1" applyAlignment="1">
      <alignment horizontal="right" vertical="center" wrapText="1"/>
    </xf>
    <xf numFmtId="38" fontId="16" fillId="3" borderId="3" xfId="1" applyFont="1" applyFill="1" applyBorder="1">
      <alignment vertical="center"/>
    </xf>
    <xf numFmtId="0" fontId="16" fillId="3" borderId="0" xfId="0" applyFont="1" applyFill="1">
      <alignment vertical="center"/>
    </xf>
    <xf numFmtId="0" fontId="16" fillId="3" borderId="1" xfId="3" applyNumberFormat="1" applyFont="1" applyFill="1" applyBorder="1" applyAlignment="1">
      <alignment vertical="center"/>
    </xf>
    <xf numFmtId="176" fontId="16" fillId="3" borderId="13" xfId="1" applyNumberFormat="1" applyFont="1" applyFill="1" applyBorder="1" applyAlignment="1">
      <alignment horizontal="right" vertical="center" wrapText="1"/>
    </xf>
    <xf numFmtId="0" fontId="16" fillId="3" borderId="27" xfId="3" applyNumberFormat="1" applyFont="1" applyFill="1" applyBorder="1" applyAlignment="1">
      <alignment vertical="center"/>
    </xf>
    <xf numFmtId="0" fontId="16" fillId="3" borderId="3" xfId="3" applyNumberFormat="1" applyFont="1" applyFill="1" applyBorder="1" applyAlignment="1">
      <alignment vertical="center"/>
    </xf>
    <xf numFmtId="0" fontId="16" fillId="3" borderId="2" xfId="3" applyNumberFormat="1" applyFont="1" applyFill="1" applyBorder="1" applyAlignment="1">
      <alignment vertical="center"/>
    </xf>
    <xf numFmtId="3" fontId="16" fillId="3" borderId="31" xfId="3" applyNumberFormat="1" applyFont="1" applyFill="1" applyBorder="1" applyAlignment="1">
      <alignment vertical="center"/>
    </xf>
    <xf numFmtId="3" fontId="16" fillId="3" borderId="17" xfId="3" applyNumberFormat="1" applyFont="1" applyFill="1" applyBorder="1" applyAlignment="1">
      <alignment vertical="center"/>
    </xf>
    <xf numFmtId="38" fontId="16" fillId="3" borderId="1" xfId="1" applyFont="1" applyFill="1" applyBorder="1" applyAlignment="1">
      <alignment horizontal="right" vertical="center"/>
    </xf>
    <xf numFmtId="38" fontId="16" fillId="3" borderId="10" xfId="1" applyFont="1" applyFill="1" applyBorder="1" applyAlignment="1">
      <alignment horizontal="right" vertical="center"/>
    </xf>
    <xf numFmtId="38" fontId="16" fillId="0" borderId="46" xfId="1" applyFont="1" applyBorder="1" applyAlignment="1">
      <alignment horizontal="right" vertical="center"/>
    </xf>
    <xf numFmtId="38" fontId="16" fillId="3" borderId="48" xfId="1" applyFont="1" applyFill="1" applyBorder="1" applyAlignment="1">
      <alignment horizontal="right" vertical="center"/>
    </xf>
    <xf numFmtId="38" fontId="16" fillId="3" borderId="49" xfId="1" applyFont="1" applyFill="1" applyBorder="1" applyAlignment="1">
      <alignment horizontal="right" vertical="center"/>
    </xf>
    <xf numFmtId="38" fontId="16" fillId="3" borderId="50" xfId="1" applyFont="1" applyFill="1" applyBorder="1" applyAlignment="1">
      <alignment horizontal="right" vertical="center"/>
    </xf>
    <xf numFmtId="38" fontId="16" fillId="3" borderId="50" xfId="1" applyFont="1" applyFill="1" applyBorder="1" applyAlignment="1" applyProtection="1">
      <alignment horizontal="right" vertical="center"/>
      <protection locked="0"/>
    </xf>
    <xf numFmtId="38" fontId="16" fillId="3" borderId="1" xfId="1" applyFont="1" applyFill="1" applyBorder="1" applyAlignment="1">
      <alignment horizontal="right" vertical="center" wrapText="1"/>
    </xf>
    <xf numFmtId="38" fontId="16" fillId="0" borderId="1" xfId="1" applyFont="1" applyBorder="1" applyAlignment="1">
      <alignment horizontal="right" vertical="center" wrapText="1"/>
    </xf>
    <xf numFmtId="38" fontId="16" fillId="3" borderId="10" xfId="1" applyFont="1" applyFill="1" applyBorder="1" applyAlignment="1">
      <alignment horizontal="right" vertical="center" wrapText="1"/>
    </xf>
    <xf numFmtId="0" fontId="7" fillId="0" borderId="1" xfId="0" applyFont="1" applyBorder="1" applyAlignment="1">
      <alignment horizontal="left"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7" fillId="0" borderId="1"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4" fillId="3" borderId="0" xfId="0" applyFont="1" applyFill="1" applyAlignment="1">
      <alignment horizontal="center" vertical="center"/>
    </xf>
    <xf numFmtId="0" fontId="7" fillId="2" borderId="1"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2" borderId="27" xfId="0" applyFont="1" applyFill="1" applyBorder="1" applyAlignment="1">
      <alignment horizontal="center" vertical="center" wrapText="1"/>
    </xf>
    <xf numFmtId="0" fontId="9" fillId="0" borderId="28" xfId="0" applyFont="1" applyBorder="1" applyAlignment="1">
      <alignment horizontal="center" vertical="center" textRotation="255" wrapText="1"/>
    </xf>
    <xf numFmtId="0" fontId="9" fillId="0" borderId="31"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9" xfId="0" applyFont="1" applyBorder="1" applyAlignment="1">
      <alignment horizontal="left" vertical="center" wrapText="1"/>
    </xf>
    <xf numFmtId="0" fontId="9" fillId="0" borderId="3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5"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4" xfId="0" applyFont="1" applyBorder="1" applyAlignment="1">
      <alignment horizontal="left" vertical="center" wrapText="1"/>
    </xf>
    <xf numFmtId="0" fontId="9" fillId="0" borderId="16" xfId="0" applyFont="1" applyBorder="1" applyAlignment="1">
      <alignment horizontal="left" vertical="center" wrapText="1"/>
    </xf>
    <xf numFmtId="0" fontId="9" fillId="0" borderId="38" xfId="0"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9" fillId="3" borderId="5" xfId="0" applyFont="1" applyFill="1" applyBorder="1" applyAlignment="1">
      <alignment horizontal="left"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8" fillId="3" borderId="5" xfId="0" applyFont="1" applyFill="1" applyBorder="1" applyAlignment="1">
      <alignment horizontal="left" vertical="center"/>
    </xf>
    <xf numFmtId="0" fontId="9" fillId="0" borderId="31" xfId="0" applyFont="1" applyBorder="1" applyAlignment="1">
      <alignment horizontal="center" vertical="center" wrapText="1"/>
    </xf>
    <xf numFmtId="0" fontId="9" fillId="3" borderId="52"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9" fillId="3" borderId="5" xfId="0" applyFont="1" applyFill="1" applyBorder="1" applyAlignment="1">
      <alignment horizontal="right" vertical="center"/>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2" xfId="0" applyFont="1" applyBorder="1" applyAlignment="1">
      <alignment horizontal="center" vertical="center" wrapText="1"/>
    </xf>
    <xf numFmtId="0" fontId="11" fillId="3" borderId="0" xfId="0" applyFont="1" applyFill="1" applyBorder="1" applyAlignment="1">
      <alignment horizontal="left" vertical="center"/>
    </xf>
    <xf numFmtId="0" fontId="9" fillId="2"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0" borderId="10" xfId="0" applyFont="1" applyBorder="1" applyAlignment="1">
      <alignment horizontal="left"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8" fillId="3" borderId="0" xfId="0" applyFont="1" applyFill="1" applyAlignment="1">
      <alignment horizontal="center" vertical="center"/>
    </xf>
    <xf numFmtId="0" fontId="9" fillId="0" borderId="45" xfId="0" applyFont="1" applyBorder="1" applyAlignment="1">
      <alignment horizontal="left" vertical="center" shrinkToFit="1"/>
    </xf>
    <xf numFmtId="0" fontId="9" fillId="0" borderId="45" xfId="0" applyFont="1" applyBorder="1" applyAlignment="1">
      <alignment horizontal="left" vertical="center"/>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42" xfId="0" applyFont="1" applyBorder="1" applyAlignment="1">
      <alignment horizontal="center" vertical="center"/>
    </xf>
    <xf numFmtId="0" fontId="9" fillId="0" borderId="44" xfId="0" applyFont="1" applyBorder="1" applyAlignment="1">
      <alignment horizontal="center"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4" xfId="0" applyFont="1" applyBorder="1" applyAlignment="1">
      <alignment horizontal="left" vertical="top" wrapText="1"/>
    </xf>
    <xf numFmtId="0" fontId="9" fillId="0" borderId="14" xfId="0" applyFont="1" applyBorder="1" applyAlignment="1">
      <alignment horizontal="left" vertical="top"/>
    </xf>
    <xf numFmtId="0" fontId="9" fillId="0" borderId="13" xfId="0" applyFont="1" applyBorder="1" applyAlignment="1">
      <alignment horizontal="left" vertical="top"/>
    </xf>
    <xf numFmtId="0" fontId="16" fillId="0" borderId="4" xfId="0" applyFont="1" applyBorder="1" applyAlignment="1">
      <alignment horizontal="left"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5" xfId="0" applyFont="1" applyBorder="1" applyAlignment="1">
      <alignment horizontal="left" vertical="center" wrapText="1"/>
    </xf>
    <xf numFmtId="0" fontId="16" fillId="0" borderId="35" xfId="0" applyFont="1" applyBorder="1" applyAlignment="1">
      <alignment horizontal="left" vertical="center" wrapText="1"/>
    </xf>
  </cellXfs>
  <cellStyles count="4">
    <cellStyle name="パーセント" xfId="2" builtinId="5"/>
    <cellStyle name="桁区切り" xfId="1" builtinId="6"/>
    <cellStyle name="標準" xfId="0" builtinId="0"/>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view="pageBreakPreview" zoomScale="85" zoomScaleNormal="100" zoomScaleSheetLayoutView="85" workbookViewId="0">
      <selection activeCell="A3" sqref="A3:K3"/>
    </sheetView>
  </sheetViews>
  <sheetFormatPr defaultRowHeight="14.25" x14ac:dyDescent="0.4"/>
  <cols>
    <col min="1" max="1" width="5.375" style="2" customWidth="1"/>
    <col min="2" max="2" width="12.25" style="2" customWidth="1"/>
    <col min="3" max="3" width="17.5" style="2" customWidth="1"/>
    <col min="4" max="11" width="11.25" style="2" customWidth="1"/>
    <col min="12" max="12" width="21.625" style="2" customWidth="1"/>
    <col min="13" max="16384" width="9" style="2"/>
  </cols>
  <sheetData>
    <row r="1" spans="1:12" ht="21.75" customHeight="1" x14ac:dyDescent="0.4">
      <c r="A1" s="208" t="s">
        <v>33</v>
      </c>
      <c r="B1" s="208"/>
      <c r="C1" s="208"/>
      <c r="D1" s="208"/>
      <c r="E1" s="208"/>
      <c r="F1" s="208"/>
      <c r="G1" s="208"/>
      <c r="H1" s="208"/>
      <c r="I1" s="208"/>
      <c r="J1" s="208"/>
      <c r="K1" s="208"/>
      <c r="L1" s="1"/>
    </row>
    <row r="2" spans="1:12" ht="27.75" customHeight="1" x14ac:dyDescent="0.4">
      <c r="A2" s="3"/>
      <c r="B2" s="3"/>
      <c r="C2" s="3"/>
      <c r="D2" s="3"/>
      <c r="E2" s="3"/>
      <c r="F2" s="3"/>
      <c r="G2" s="3"/>
      <c r="H2" s="3"/>
      <c r="I2" s="3"/>
      <c r="J2" s="3"/>
      <c r="K2" s="3"/>
      <c r="L2" s="3"/>
    </row>
    <row r="3" spans="1:12" ht="118.5" customHeight="1" x14ac:dyDescent="0.4">
      <c r="A3" s="205" t="s">
        <v>28</v>
      </c>
      <c r="B3" s="206"/>
      <c r="C3" s="206"/>
      <c r="D3" s="206"/>
      <c r="E3" s="206"/>
      <c r="F3" s="206"/>
      <c r="G3" s="206"/>
      <c r="H3" s="206"/>
      <c r="I3" s="206"/>
      <c r="J3" s="206"/>
      <c r="K3" s="207"/>
      <c r="L3" s="4"/>
    </row>
    <row r="4" spans="1:12" ht="25.5" customHeight="1" x14ac:dyDescent="0.4">
      <c r="A4" s="3"/>
      <c r="B4" s="3"/>
      <c r="C4" s="3"/>
      <c r="D4" s="3"/>
      <c r="E4" s="3"/>
      <c r="F4" s="3"/>
      <c r="G4" s="3"/>
      <c r="H4" s="3"/>
      <c r="I4" s="3"/>
      <c r="J4" s="3"/>
      <c r="K4" s="3"/>
      <c r="L4" s="3"/>
    </row>
    <row r="5" spans="1:12" ht="18.75" customHeight="1" x14ac:dyDescent="0.4">
      <c r="A5" s="5" t="s">
        <v>13</v>
      </c>
      <c r="B5" s="5"/>
      <c r="C5" s="3"/>
      <c r="D5" s="3"/>
      <c r="E5" s="3"/>
      <c r="F5" s="3"/>
      <c r="G5" s="3"/>
      <c r="H5" s="3"/>
      <c r="I5" s="3"/>
      <c r="J5" s="3"/>
      <c r="K5" s="3"/>
      <c r="L5" s="3"/>
    </row>
    <row r="6" spans="1:12" ht="26.25" customHeight="1" x14ac:dyDescent="0.4">
      <c r="A6" s="209" t="s">
        <v>5</v>
      </c>
      <c r="B6" s="209"/>
      <c r="C6" s="209"/>
      <c r="D6" s="209" t="s">
        <v>27</v>
      </c>
      <c r="E6" s="209"/>
      <c r="F6" s="209" t="s">
        <v>34</v>
      </c>
      <c r="G6" s="209"/>
      <c r="H6" s="209" t="s">
        <v>29</v>
      </c>
      <c r="I6" s="209"/>
      <c r="J6" s="209" t="s">
        <v>30</v>
      </c>
      <c r="K6" s="209"/>
      <c r="L6" s="3"/>
    </row>
    <row r="7" spans="1:12" ht="27" customHeight="1" x14ac:dyDescent="0.4">
      <c r="A7" s="201" t="s">
        <v>12</v>
      </c>
      <c r="B7" s="201"/>
      <c r="C7" s="201"/>
      <c r="D7" s="192"/>
      <c r="E7" s="192"/>
      <c r="F7" s="192"/>
      <c r="G7" s="192"/>
      <c r="H7" s="192"/>
      <c r="I7" s="192"/>
      <c r="J7" s="192"/>
      <c r="K7" s="192"/>
      <c r="L7" s="3"/>
    </row>
    <row r="8" spans="1:12" ht="27" customHeight="1" x14ac:dyDescent="0.4">
      <c r="A8" s="201" t="s">
        <v>9</v>
      </c>
      <c r="B8" s="201"/>
      <c r="C8" s="201"/>
      <c r="D8" s="192"/>
      <c r="E8" s="192"/>
      <c r="F8" s="192"/>
      <c r="G8" s="192"/>
      <c r="H8" s="192"/>
      <c r="I8" s="192"/>
      <c r="J8" s="192"/>
      <c r="K8" s="192"/>
      <c r="L8" s="3"/>
    </row>
    <row r="9" spans="1:12" ht="27" customHeight="1" x14ac:dyDescent="0.4">
      <c r="A9" s="201" t="s">
        <v>10</v>
      </c>
      <c r="B9" s="201"/>
      <c r="C9" s="201"/>
      <c r="D9" s="192"/>
      <c r="E9" s="192"/>
      <c r="F9" s="192"/>
      <c r="G9" s="192"/>
      <c r="H9" s="192"/>
      <c r="I9" s="192"/>
      <c r="J9" s="192"/>
      <c r="K9" s="192"/>
      <c r="L9" s="3"/>
    </row>
    <row r="10" spans="1:12" ht="27" customHeight="1" x14ac:dyDescent="0.4">
      <c r="A10" s="202" t="s">
        <v>25</v>
      </c>
      <c r="B10" s="203"/>
      <c r="C10" s="204"/>
      <c r="D10" s="193"/>
      <c r="E10" s="194"/>
      <c r="F10" s="193"/>
      <c r="G10" s="194"/>
      <c r="H10" s="193"/>
      <c r="I10" s="194"/>
      <c r="J10" s="193"/>
      <c r="K10" s="194"/>
      <c r="L10" s="3"/>
    </row>
    <row r="11" spans="1:12" ht="27" customHeight="1" x14ac:dyDescent="0.4">
      <c r="A11" s="201" t="s">
        <v>26</v>
      </c>
      <c r="B11" s="201"/>
      <c r="C11" s="201"/>
      <c r="D11" s="192"/>
      <c r="E11" s="192"/>
      <c r="F11" s="192"/>
      <c r="G11" s="192"/>
      <c r="H11" s="192"/>
      <c r="I11" s="192"/>
      <c r="J11" s="192"/>
      <c r="K11" s="192"/>
      <c r="L11" s="3"/>
    </row>
    <row r="12" spans="1:12" ht="25.5" customHeight="1" x14ac:dyDescent="0.4">
      <c r="A12" s="3"/>
      <c r="B12" s="3"/>
      <c r="C12" s="3"/>
      <c r="D12" s="3"/>
      <c r="E12" s="3"/>
      <c r="F12" s="3"/>
      <c r="G12" s="3"/>
      <c r="H12" s="3"/>
      <c r="I12" s="3"/>
      <c r="J12" s="3"/>
      <c r="K12" s="3"/>
      <c r="L12" s="3"/>
    </row>
    <row r="13" spans="1:12" ht="18.75" customHeight="1" x14ac:dyDescent="0.4">
      <c r="A13" s="5" t="s">
        <v>35</v>
      </c>
      <c r="B13" s="5"/>
      <c r="C13" s="3"/>
      <c r="D13" s="3"/>
      <c r="E13" s="3"/>
      <c r="F13" s="3"/>
      <c r="G13" s="3"/>
      <c r="H13" s="3"/>
      <c r="I13" s="3"/>
      <c r="J13" s="3"/>
      <c r="K13" s="3"/>
      <c r="L13" s="3"/>
    </row>
    <row r="14" spans="1:12" ht="18.75" customHeight="1" x14ac:dyDescent="0.4">
      <c r="A14" s="6" t="s">
        <v>14</v>
      </c>
      <c r="B14" s="6"/>
      <c r="C14" s="3"/>
      <c r="D14" s="3"/>
      <c r="E14" s="3"/>
      <c r="F14" s="3"/>
      <c r="G14" s="3"/>
      <c r="H14" s="3"/>
      <c r="I14" s="3"/>
      <c r="J14" s="3"/>
      <c r="K14" s="3"/>
      <c r="L14" s="3"/>
    </row>
    <row r="15" spans="1:12" ht="211.5" customHeight="1" x14ac:dyDescent="0.4">
      <c r="A15" s="205" t="s">
        <v>6</v>
      </c>
      <c r="B15" s="206"/>
      <c r="C15" s="206"/>
      <c r="D15" s="206"/>
      <c r="E15" s="206"/>
      <c r="F15" s="206"/>
      <c r="G15" s="206"/>
      <c r="H15" s="206"/>
      <c r="I15" s="206"/>
      <c r="J15" s="206"/>
      <c r="K15" s="207"/>
      <c r="L15" s="4"/>
    </row>
    <row r="16" spans="1:12" ht="25.5" customHeight="1" x14ac:dyDescent="0.4">
      <c r="A16" s="3"/>
      <c r="B16" s="3"/>
      <c r="C16" s="3"/>
      <c r="D16" s="3"/>
      <c r="E16" s="3"/>
      <c r="F16" s="3"/>
      <c r="G16" s="3"/>
      <c r="H16" s="3"/>
      <c r="I16" s="3"/>
      <c r="J16" s="3"/>
      <c r="K16" s="3"/>
      <c r="L16" s="7"/>
    </row>
    <row r="17" spans="1:12" ht="18.75" customHeight="1" x14ac:dyDescent="0.4">
      <c r="A17" s="6" t="s">
        <v>15</v>
      </c>
      <c r="B17" s="6"/>
      <c r="C17" s="3"/>
      <c r="D17" s="3"/>
      <c r="E17" s="3"/>
      <c r="F17" s="3"/>
      <c r="G17" s="3"/>
      <c r="H17" s="3"/>
      <c r="I17" s="3"/>
      <c r="J17" s="3"/>
      <c r="K17" s="3"/>
      <c r="L17" s="7"/>
    </row>
    <row r="18" spans="1:12" ht="120.75" customHeight="1" x14ac:dyDescent="0.4">
      <c r="A18" s="195"/>
      <c r="B18" s="196"/>
      <c r="C18" s="196"/>
      <c r="D18" s="196"/>
      <c r="E18" s="196"/>
      <c r="F18" s="196"/>
      <c r="G18" s="196"/>
      <c r="H18" s="196"/>
      <c r="I18" s="196"/>
      <c r="J18" s="196"/>
      <c r="K18" s="197"/>
      <c r="L18" s="4"/>
    </row>
    <row r="19" spans="1:12" ht="25.5" customHeight="1" x14ac:dyDescent="0.4">
      <c r="A19" s="3"/>
      <c r="B19" s="3"/>
      <c r="C19" s="3"/>
      <c r="D19" s="3"/>
      <c r="E19" s="3"/>
      <c r="F19" s="3"/>
      <c r="G19" s="3"/>
      <c r="H19" s="3"/>
      <c r="I19" s="3"/>
      <c r="J19" s="3"/>
      <c r="K19" s="3"/>
      <c r="L19" s="7"/>
    </row>
    <row r="20" spans="1:12" ht="18.75" customHeight="1" x14ac:dyDescent="0.4">
      <c r="A20" s="6" t="s">
        <v>16</v>
      </c>
      <c r="B20" s="6"/>
      <c r="C20" s="3"/>
      <c r="D20" s="3"/>
      <c r="E20" s="3"/>
      <c r="F20" s="3"/>
      <c r="G20" s="3"/>
      <c r="H20" s="3"/>
      <c r="I20" s="3"/>
      <c r="J20" s="3"/>
      <c r="K20" s="3"/>
      <c r="L20" s="7"/>
    </row>
    <row r="21" spans="1:12" ht="114" customHeight="1" x14ac:dyDescent="0.4">
      <c r="A21" s="195"/>
      <c r="B21" s="196"/>
      <c r="C21" s="196"/>
      <c r="D21" s="196"/>
      <c r="E21" s="196"/>
      <c r="F21" s="196"/>
      <c r="G21" s="196"/>
      <c r="H21" s="196"/>
      <c r="I21" s="196"/>
      <c r="J21" s="196"/>
      <c r="K21" s="197"/>
      <c r="L21" s="4"/>
    </row>
    <row r="22" spans="1:12" ht="25.5" customHeight="1" x14ac:dyDescent="0.4">
      <c r="A22" s="3"/>
      <c r="B22" s="3"/>
      <c r="C22" s="3"/>
      <c r="D22" s="3"/>
      <c r="E22" s="3"/>
      <c r="F22" s="3"/>
      <c r="G22" s="3"/>
      <c r="H22" s="3"/>
      <c r="I22" s="3"/>
      <c r="J22" s="3"/>
      <c r="K22" s="3"/>
      <c r="L22" s="7"/>
    </row>
    <row r="23" spans="1:12" ht="18.75" customHeight="1" x14ac:dyDescent="0.4">
      <c r="A23" s="5" t="s">
        <v>36</v>
      </c>
      <c r="B23" s="5"/>
      <c r="C23" s="3"/>
      <c r="D23" s="3"/>
      <c r="E23" s="3"/>
      <c r="F23" s="3"/>
      <c r="G23" s="3"/>
      <c r="H23" s="3"/>
      <c r="I23" s="3"/>
      <c r="J23" s="3"/>
      <c r="K23" s="3"/>
      <c r="L23" s="7"/>
    </row>
    <row r="24" spans="1:12" ht="120.75" customHeight="1" x14ac:dyDescent="0.4">
      <c r="A24" s="198"/>
      <c r="B24" s="199"/>
      <c r="C24" s="199"/>
      <c r="D24" s="199"/>
      <c r="E24" s="199"/>
      <c r="F24" s="199"/>
      <c r="G24" s="199"/>
      <c r="H24" s="199"/>
      <c r="I24" s="199"/>
      <c r="J24" s="199"/>
      <c r="K24" s="200"/>
      <c r="L24" s="8"/>
    </row>
  </sheetData>
  <mergeCells count="36">
    <mergeCell ref="A1:K1"/>
    <mergeCell ref="J6:K6"/>
    <mergeCell ref="A6:C6"/>
    <mergeCell ref="D6:E6"/>
    <mergeCell ref="F6:G6"/>
    <mergeCell ref="H6:I6"/>
    <mergeCell ref="A3:K3"/>
    <mergeCell ref="A7:C7"/>
    <mergeCell ref="D7:E7"/>
    <mergeCell ref="F7:G7"/>
    <mergeCell ref="H7:I7"/>
    <mergeCell ref="A8:C8"/>
    <mergeCell ref="D8:E8"/>
    <mergeCell ref="F8:G8"/>
    <mergeCell ref="H8:I8"/>
    <mergeCell ref="A21:K21"/>
    <mergeCell ref="A24:K24"/>
    <mergeCell ref="A18:K18"/>
    <mergeCell ref="A9:C9"/>
    <mergeCell ref="D9:E9"/>
    <mergeCell ref="F9:G9"/>
    <mergeCell ref="H9:I9"/>
    <mergeCell ref="A11:C11"/>
    <mergeCell ref="D11:E11"/>
    <mergeCell ref="F11:G11"/>
    <mergeCell ref="H11:I11"/>
    <mergeCell ref="H10:I10"/>
    <mergeCell ref="F10:G10"/>
    <mergeCell ref="A10:C10"/>
    <mergeCell ref="D10:E10"/>
    <mergeCell ref="A15:K15"/>
    <mergeCell ref="J7:K7"/>
    <mergeCell ref="J8:K8"/>
    <mergeCell ref="J9:K9"/>
    <mergeCell ref="J10:K10"/>
    <mergeCell ref="J11:K11"/>
  </mergeCells>
  <phoneticPr fontId="1"/>
  <pageMargins left="0.55118110236220474" right="0.35433070866141736" top="0.35433070866141736" bottom="0.15748031496062992" header="0.31496062992125984" footer="0.31496062992125984"/>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view="pageBreakPreview" topLeftCell="B1" zoomScaleNormal="100" zoomScaleSheetLayoutView="100" workbookViewId="0">
      <selection activeCell="K14" sqref="K14"/>
    </sheetView>
  </sheetViews>
  <sheetFormatPr defaultRowHeight="14.25" x14ac:dyDescent="0.4"/>
  <cols>
    <col min="1" max="1" width="5.375" style="11" customWidth="1"/>
    <col min="2" max="2" width="12.875" style="11" customWidth="1"/>
    <col min="3" max="3" width="18.625" style="11" customWidth="1"/>
    <col min="4" max="8" width="10.5" style="11" customWidth="1"/>
    <col min="9" max="9" width="8.125" style="11" customWidth="1"/>
    <col min="10" max="10" width="6.625" style="11" customWidth="1"/>
    <col min="11" max="16384" width="9" style="11"/>
  </cols>
  <sheetData>
    <row r="1" spans="1:10" ht="20.25" x14ac:dyDescent="0.4">
      <c r="A1" s="9" t="s">
        <v>4</v>
      </c>
      <c r="B1" s="9"/>
      <c r="C1" s="10"/>
      <c r="D1" s="10"/>
      <c r="E1" s="10"/>
      <c r="F1" s="10"/>
      <c r="G1" s="10"/>
      <c r="H1" s="10"/>
    </row>
    <row r="2" spans="1:10" ht="25.5" hidden="1" customHeight="1" x14ac:dyDescent="0.4">
      <c r="A2" s="12"/>
      <c r="B2" s="12"/>
      <c r="C2" s="10"/>
      <c r="D2" s="10"/>
      <c r="E2" s="10"/>
      <c r="F2" s="10"/>
      <c r="G2" s="10"/>
      <c r="H2" s="10"/>
    </row>
    <row r="3" spans="1:10" ht="20.25" x14ac:dyDescent="0.4">
      <c r="A3" s="13" t="s">
        <v>19</v>
      </c>
      <c r="B3" s="13"/>
      <c r="C3" s="10"/>
      <c r="D3" s="10"/>
      <c r="E3" s="10"/>
      <c r="F3" s="10"/>
      <c r="G3" s="10"/>
      <c r="H3" s="10"/>
    </row>
    <row r="4" spans="1:10" ht="20.25" x14ac:dyDescent="0.4">
      <c r="A4" s="9" t="s">
        <v>38</v>
      </c>
      <c r="B4" s="9"/>
      <c r="C4" s="10"/>
      <c r="D4" s="10"/>
      <c r="E4" s="10"/>
      <c r="F4" s="10"/>
      <c r="G4" s="10"/>
      <c r="H4" s="10"/>
    </row>
    <row r="5" spans="1:10" ht="19.5" x14ac:dyDescent="0.4">
      <c r="A5" s="14" t="s">
        <v>39</v>
      </c>
      <c r="C5" s="10"/>
      <c r="D5" s="10"/>
      <c r="E5" s="10"/>
      <c r="F5" s="10"/>
      <c r="G5" s="10"/>
      <c r="H5" s="10"/>
    </row>
    <row r="6" spans="1:10" ht="20.25" customHeight="1" thickBot="1" x14ac:dyDescent="0.45">
      <c r="A6" s="211" t="s">
        <v>3</v>
      </c>
      <c r="B6" s="211"/>
      <c r="C6" s="211"/>
      <c r="D6" s="15" t="s">
        <v>41</v>
      </c>
      <c r="E6" s="15" t="s">
        <v>42</v>
      </c>
      <c r="F6" s="15" t="s">
        <v>31</v>
      </c>
      <c r="G6" s="15" t="s">
        <v>32</v>
      </c>
      <c r="H6" s="15" t="s">
        <v>37</v>
      </c>
      <c r="I6" s="209" t="s">
        <v>85</v>
      </c>
      <c r="J6" s="209"/>
    </row>
    <row r="7" spans="1:10" ht="19.5" customHeight="1" x14ac:dyDescent="0.4">
      <c r="A7" s="212" t="s">
        <v>43</v>
      </c>
      <c r="B7" s="215" t="s">
        <v>44</v>
      </c>
      <c r="C7" s="216"/>
      <c r="D7" s="16">
        <v>45</v>
      </c>
      <c r="E7" s="16">
        <v>45</v>
      </c>
      <c r="F7" s="17">
        <v>45</v>
      </c>
      <c r="G7" s="18">
        <v>45</v>
      </c>
      <c r="H7" s="18">
        <v>45</v>
      </c>
      <c r="I7" s="267"/>
      <c r="J7" s="267"/>
    </row>
    <row r="8" spans="1:10" ht="19.5" customHeight="1" x14ac:dyDescent="0.4">
      <c r="A8" s="213"/>
      <c r="B8" s="217" t="s">
        <v>45</v>
      </c>
      <c r="C8" s="218"/>
      <c r="D8" s="19">
        <v>160</v>
      </c>
      <c r="E8" s="19">
        <v>165</v>
      </c>
      <c r="F8" s="20">
        <v>180</v>
      </c>
      <c r="G8" s="151">
        <v>128</v>
      </c>
      <c r="H8" s="21">
        <v>162</v>
      </c>
      <c r="I8" s="265"/>
      <c r="J8" s="266"/>
    </row>
    <row r="9" spans="1:10" ht="19.5" customHeight="1" x14ac:dyDescent="0.4">
      <c r="A9" s="213"/>
      <c r="B9" s="217" t="s">
        <v>46</v>
      </c>
      <c r="C9" s="218"/>
      <c r="D9" s="19">
        <v>150</v>
      </c>
      <c r="E9" s="19">
        <v>154</v>
      </c>
      <c r="F9" s="20">
        <v>166</v>
      </c>
      <c r="G9" s="151">
        <v>124</v>
      </c>
      <c r="H9" s="21">
        <v>154</v>
      </c>
      <c r="I9" s="265"/>
      <c r="J9" s="266"/>
    </row>
    <row r="10" spans="1:10" ht="19.5" customHeight="1" x14ac:dyDescent="0.4">
      <c r="A10" s="213"/>
      <c r="B10" s="217" t="s">
        <v>47</v>
      </c>
      <c r="C10" s="218"/>
      <c r="D10" s="19">
        <v>65</v>
      </c>
      <c r="E10" s="19">
        <v>63</v>
      </c>
      <c r="F10" s="20">
        <v>64</v>
      </c>
      <c r="G10" s="151">
        <v>67</v>
      </c>
      <c r="H10" s="21">
        <v>81</v>
      </c>
      <c r="I10" s="265"/>
      <c r="J10" s="266"/>
    </row>
    <row r="11" spans="1:10" ht="19.5" customHeight="1" x14ac:dyDescent="0.4">
      <c r="A11" s="213"/>
      <c r="B11" s="217" t="s">
        <v>48</v>
      </c>
      <c r="C11" s="218"/>
      <c r="D11" s="22">
        <f t="shared" ref="D11:G11" si="0">+D9/D10</f>
        <v>2.3076923076923075</v>
      </c>
      <c r="E11" s="22">
        <f t="shared" si="0"/>
        <v>2.4444444444444446</v>
      </c>
      <c r="F11" s="23">
        <f t="shared" si="0"/>
        <v>2.59375</v>
      </c>
      <c r="G11" s="152">
        <f t="shared" si="0"/>
        <v>1.8507462686567164</v>
      </c>
      <c r="H11" s="24">
        <f t="shared" ref="H11" si="1">+H9/H10</f>
        <v>1.9012345679012346</v>
      </c>
      <c r="I11" s="265"/>
      <c r="J11" s="266"/>
    </row>
    <row r="12" spans="1:10" ht="19.5" customHeight="1" thickBot="1" x14ac:dyDescent="0.45">
      <c r="A12" s="214"/>
      <c r="B12" s="219" t="s">
        <v>49</v>
      </c>
      <c r="C12" s="220"/>
      <c r="D12" s="25">
        <v>40</v>
      </c>
      <c r="E12" s="25">
        <v>35</v>
      </c>
      <c r="F12" s="26">
        <v>35</v>
      </c>
      <c r="G12" s="153">
        <v>32</v>
      </c>
      <c r="H12" s="27">
        <v>45</v>
      </c>
      <c r="I12" s="267"/>
      <c r="J12" s="267"/>
    </row>
    <row r="13" spans="1:10" ht="19.5" customHeight="1" x14ac:dyDescent="0.4">
      <c r="A13" s="221" t="s">
        <v>50</v>
      </c>
      <c r="B13" s="222"/>
      <c r="C13" s="28" t="s">
        <v>51</v>
      </c>
      <c r="D13" s="16">
        <v>44</v>
      </c>
      <c r="E13" s="16">
        <v>39</v>
      </c>
      <c r="F13" s="17">
        <v>37</v>
      </c>
      <c r="G13" s="154">
        <v>33</v>
      </c>
      <c r="H13" s="29">
        <v>47</v>
      </c>
      <c r="I13" s="267"/>
      <c r="J13" s="267"/>
    </row>
    <row r="14" spans="1:10" ht="19.5" customHeight="1" x14ac:dyDescent="0.4">
      <c r="A14" s="223"/>
      <c r="B14" s="224"/>
      <c r="C14" s="30" t="s">
        <v>52</v>
      </c>
      <c r="D14" s="19">
        <v>45</v>
      </c>
      <c r="E14" s="19">
        <v>41</v>
      </c>
      <c r="F14" s="20">
        <v>40</v>
      </c>
      <c r="G14" s="151">
        <v>39</v>
      </c>
      <c r="H14" s="21">
        <v>30</v>
      </c>
      <c r="I14" s="267"/>
      <c r="J14" s="267"/>
    </row>
    <row r="15" spans="1:10" ht="19.5" customHeight="1" x14ac:dyDescent="0.4">
      <c r="A15" s="223"/>
      <c r="B15" s="224"/>
      <c r="C15" s="30" t="s">
        <v>53</v>
      </c>
      <c r="D15" s="19">
        <v>48</v>
      </c>
      <c r="E15" s="19">
        <v>43</v>
      </c>
      <c r="F15" s="20">
        <v>41</v>
      </c>
      <c r="G15" s="151">
        <v>40</v>
      </c>
      <c r="H15" s="21">
        <v>41</v>
      </c>
      <c r="I15" s="265"/>
      <c r="J15" s="266"/>
    </row>
    <row r="16" spans="1:10" ht="19.5" customHeight="1" thickBot="1" x14ac:dyDescent="0.45">
      <c r="A16" s="225"/>
      <c r="B16" s="226"/>
      <c r="C16" s="31" t="s">
        <v>54</v>
      </c>
      <c r="D16" s="25">
        <v>34</v>
      </c>
      <c r="E16" s="25">
        <v>38</v>
      </c>
      <c r="F16" s="26">
        <v>36</v>
      </c>
      <c r="G16" s="153">
        <v>38</v>
      </c>
      <c r="H16" s="27">
        <v>35</v>
      </c>
      <c r="I16" s="265"/>
      <c r="J16" s="266"/>
    </row>
    <row r="17" spans="1:10" ht="19.5" customHeight="1" x14ac:dyDescent="0.15">
      <c r="A17" s="213" t="s">
        <v>55</v>
      </c>
      <c r="B17" s="227" t="s">
        <v>56</v>
      </c>
      <c r="C17" s="228"/>
      <c r="D17" s="33" t="s">
        <v>57</v>
      </c>
      <c r="E17" s="32" t="s">
        <v>58</v>
      </c>
      <c r="F17" s="32" t="s">
        <v>59</v>
      </c>
      <c r="G17" s="34" t="s">
        <v>37</v>
      </c>
      <c r="H17" s="34" t="s">
        <v>37</v>
      </c>
      <c r="I17" s="265"/>
      <c r="J17" s="266"/>
    </row>
    <row r="18" spans="1:10" ht="19.5" customHeight="1" x14ac:dyDescent="0.15">
      <c r="A18" s="213"/>
      <c r="B18" s="227"/>
      <c r="C18" s="228"/>
      <c r="D18" s="33" t="s">
        <v>60</v>
      </c>
      <c r="E18" s="32" t="s">
        <v>60</v>
      </c>
      <c r="F18" s="35" t="s">
        <v>61</v>
      </c>
      <c r="G18" s="155" t="s">
        <v>61</v>
      </c>
      <c r="H18" s="36" t="s">
        <v>61</v>
      </c>
      <c r="I18" s="265"/>
      <c r="J18" s="266"/>
    </row>
    <row r="19" spans="1:10" ht="19.5" customHeight="1" x14ac:dyDescent="0.4">
      <c r="A19" s="213"/>
      <c r="B19" s="229"/>
      <c r="C19" s="230"/>
      <c r="D19" s="19">
        <v>33</v>
      </c>
      <c r="E19" s="19">
        <v>37</v>
      </c>
      <c r="F19" s="37">
        <v>36</v>
      </c>
      <c r="G19" s="156">
        <v>38</v>
      </c>
      <c r="H19" s="38">
        <v>35</v>
      </c>
      <c r="I19" s="267"/>
      <c r="J19" s="267"/>
    </row>
    <row r="20" spans="1:10" ht="19.5" customHeight="1" x14ac:dyDescent="0.4">
      <c r="A20" s="213"/>
      <c r="B20" s="231" t="s">
        <v>62</v>
      </c>
      <c r="C20" s="218"/>
      <c r="D20" s="39">
        <v>33</v>
      </c>
      <c r="E20" s="19">
        <v>36</v>
      </c>
      <c r="F20" s="40">
        <v>35</v>
      </c>
      <c r="G20" s="156">
        <v>38</v>
      </c>
      <c r="H20" s="38">
        <v>34</v>
      </c>
      <c r="I20" s="267"/>
      <c r="J20" s="267"/>
    </row>
    <row r="21" spans="1:10" ht="19.5" customHeight="1" thickBot="1" x14ac:dyDescent="0.45">
      <c r="A21" s="213"/>
      <c r="B21" s="232" t="s">
        <v>63</v>
      </c>
      <c r="C21" s="233"/>
      <c r="D21" s="41">
        <f t="shared" ref="D21:G21" si="2">+D20/D19</f>
        <v>1</v>
      </c>
      <c r="E21" s="41">
        <f t="shared" si="2"/>
        <v>0.97297297297297303</v>
      </c>
      <c r="F21" s="42">
        <f t="shared" si="2"/>
        <v>0.97222222222222221</v>
      </c>
      <c r="G21" s="157">
        <f t="shared" si="2"/>
        <v>1</v>
      </c>
      <c r="H21" s="43">
        <f t="shared" ref="H21" si="3">+H20/H19</f>
        <v>0.97142857142857142</v>
      </c>
      <c r="I21" s="265"/>
      <c r="J21" s="266"/>
    </row>
    <row r="22" spans="1:10" ht="19.5" customHeight="1" thickBot="1" x14ac:dyDescent="0.45">
      <c r="A22" s="210" t="s">
        <v>64</v>
      </c>
      <c r="B22" s="210"/>
      <c r="C22" s="210"/>
      <c r="D22" s="44">
        <f t="shared" ref="D22:E22" si="4">SUM(D13:D16)</f>
        <v>171</v>
      </c>
      <c r="E22" s="44">
        <f t="shared" si="4"/>
        <v>161</v>
      </c>
      <c r="F22" s="45">
        <f>SUM(F13:F16)</f>
        <v>154</v>
      </c>
      <c r="G22" s="158">
        <f>SUM(G13:G16)</f>
        <v>150</v>
      </c>
      <c r="H22" s="46">
        <f>SUM(H13:H16)</f>
        <v>153</v>
      </c>
      <c r="I22" s="267"/>
      <c r="J22" s="267"/>
    </row>
    <row r="23" spans="1:10" ht="19.5" customHeight="1" x14ac:dyDescent="0.4">
      <c r="A23" s="241" t="s">
        <v>65</v>
      </c>
      <c r="B23" s="241"/>
      <c r="C23" s="241"/>
      <c r="D23" s="47">
        <v>11568</v>
      </c>
      <c r="E23" s="47">
        <v>11226</v>
      </c>
      <c r="F23" s="48">
        <v>10944</v>
      </c>
      <c r="G23" s="159">
        <v>10512</v>
      </c>
      <c r="H23" s="49">
        <v>10404</v>
      </c>
      <c r="I23" s="267"/>
      <c r="J23" s="267"/>
    </row>
    <row r="24" spans="1:10" ht="19.5" customHeight="1" x14ac:dyDescent="0.4">
      <c r="A24" s="14" t="s">
        <v>66</v>
      </c>
      <c r="B24" s="50"/>
      <c r="C24" s="50"/>
      <c r="D24" s="51"/>
      <c r="E24" s="51"/>
      <c r="F24" s="51"/>
      <c r="G24" s="160"/>
      <c r="H24" s="53"/>
    </row>
    <row r="25" spans="1:10" ht="19.5" customHeight="1" thickBot="1" x14ac:dyDescent="0.45">
      <c r="A25" s="237" t="s">
        <v>3</v>
      </c>
      <c r="B25" s="237"/>
      <c r="C25" s="237"/>
      <c r="D25" s="54" t="s">
        <v>41</v>
      </c>
      <c r="E25" s="54" t="s">
        <v>42</v>
      </c>
      <c r="F25" s="54" t="s">
        <v>31</v>
      </c>
      <c r="G25" s="161" t="s">
        <v>32</v>
      </c>
      <c r="H25" s="54" t="s">
        <v>37</v>
      </c>
      <c r="I25" s="209" t="s">
        <v>85</v>
      </c>
      <c r="J25" s="209"/>
    </row>
    <row r="26" spans="1:10" ht="19.5" customHeight="1" x14ac:dyDescent="0.4">
      <c r="A26" s="212" t="s">
        <v>43</v>
      </c>
      <c r="B26" s="215" t="s">
        <v>44</v>
      </c>
      <c r="C26" s="216"/>
      <c r="D26" s="16">
        <v>40</v>
      </c>
      <c r="E26" s="16">
        <v>40</v>
      </c>
      <c r="F26" s="55">
        <v>40</v>
      </c>
      <c r="G26" s="162">
        <v>40</v>
      </c>
      <c r="H26" s="56">
        <v>40</v>
      </c>
      <c r="I26" s="265"/>
      <c r="J26" s="266"/>
    </row>
    <row r="27" spans="1:10" ht="19.5" customHeight="1" x14ac:dyDescent="0.4">
      <c r="A27" s="213"/>
      <c r="B27" s="217" t="s">
        <v>45</v>
      </c>
      <c r="C27" s="218"/>
      <c r="D27" s="19">
        <v>66</v>
      </c>
      <c r="E27" s="19">
        <v>49</v>
      </c>
      <c r="F27" s="37">
        <v>40</v>
      </c>
      <c r="G27" s="156">
        <v>23</v>
      </c>
      <c r="H27" s="38">
        <v>32</v>
      </c>
      <c r="I27" s="265"/>
      <c r="J27" s="266"/>
    </row>
    <row r="28" spans="1:10" ht="19.5" customHeight="1" x14ac:dyDescent="0.4">
      <c r="A28" s="213"/>
      <c r="B28" s="217" t="s">
        <v>46</v>
      </c>
      <c r="C28" s="218"/>
      <c r="D28" s="19">
        <v>64</v>
      </c>
      <c r="E28" s="19">
        <v>48</v>
      </c>
      <c r="F28" s="37">
        <v>38</v>
      </c>
      <c r="G28" s="156">
        <v>22</v>
      </c>
      <c r="H28" s="38">
        <v>31</v>
      </c>
      <c r="I28" s="265"/>
      <c r="J28" s="266"/>
    </row>
    <row r="29" spans="1:10" ht="19.5" customHeight="1" x14ac:dyDescent="0.4">
      <c r="A29" s="213"/>
      <c r="B29" s="217" t="s">
        <v>47</v>
      </c>
      <c r="C29" s="218"/>
      <c r="D29" s="19">
        <v>36</v>
      </c>
      <c r="E29" s="19">
        <v>32</v>
      </c>
      <c r="F29" s="37">
        <v>31</v>
      </c>
      <c r="G29" s="156">
        <v>15</v>
      </c>
      <c r="H29" s="38">
        <v>22</v>
      </c>
      <c r="I29" s="265"/>
      <c r="J29" s="266"/>
    </row>
    <row r="30" spans="1:10" ht="19.5" customHeight="1" x14ac:dyDescent="0.4">
      <c r="A30" s="213"/>
      <c r="B30" s="217" t="s">
        <v>48</v>
      </c>
      <c r="C30" s="218"/>
      <c r="D30" s="22">
        <f t="shared" ref="D30:G30" si="5">+D28/D29</f>
        <v>1.7777777777777777</v>
      </c>
      <c r="E30" s="22">
        <f t="shared" si="5"/>
        <v>1.5</v>
      </c>
      <c r="F30" s="57">
        <f t="shared" si="5"/>
        <v>1.2258064516129032</v>
      </c>
      <c r="G30" s="163">
        <f t="shared" si="5"/>
        <v>1.4666666666666666</v>
      </c>
      <c r="H30" s="58">
        <f t="shared" ref="H30" si="6">+H28/H29</f>
        <v>1.4090909090909092</v>
      </c>
      <c r="I30" s="267"/>
      <c r="J30" s="267"/>
    </row>
    <row r="31" spans="1:10" ht="19.5" customHeight="1" thickBot="1" x14ac:dyDescent="0.45">
      <c r="A31" s="214"/>
      <c r="B31" s="219" t="s">
        <v>49</v>
      </c>
      <c r="C31" s="220"/>
      <c r="D31" s="25">
        <v>35</v>
      </c>
      <c r="E31" s="25">
        <v>32</v>
      </c>
      <c r="F31" s="59">
        <v>29</v>
      </c>
      <c r="G31" s="164">
        <v>15</v>
      </c>
      <c r="H31" s="60">
        <v>20</v>
      </c>
      <c r="I31" s="267"/>
      <c r="J31" s="267"/>
    </row>
    <row r="32" spans="1:10" ht="19.5" customHeight="1" x14ac:dyDescent="0.4">
      <c r="A32" s="223" t="s">
        <v>50</v>
      </c>
      <c r="B32" s="224"/>
      <c r="C32" s="61" t="s">
        <v>51</v>
      </c>
      <c r="D32" s="62">
        <v>35</v>
      </c>
      <c r="E32" s="62">
        <v>32</v>
      </c>
      <c r="F32" s="63">
        <v>31</v>
      </c>
      <c r="G32" s="165">
        <v>16</v>
      </c>
      <c r="H32" s="64">
        <v>20</v>
      </c>
      <c r="I32" s="267"/>
      <c r="J32" s="267"/>
    </row>
    <row r="33" spans="1:10" ht="19.5" customHeight="1" x14ac:dyDescent="0.4">
      <c r="A33" s="223"/>
      <c r="B33" s="224"/>
      <c r="C33" s="30" t="s">
        <v>52</v>
      </c>
      <c r="D33" s="19">
        <v>39</v>
      </c>
      <c r="E33" s="19">
        <v>40</v>
      </c>
      <c r="F33" s="37">
        <v>33</v>
      </c>
      <c r="G33" s="156">
        <v>31</v>
      </c>
      <c r="H33" s="38">
        <v>17</v>
      </c>
      <c r="I33" s="265"/>
      <c r="J33" s="266"/>
    </row>
    <row r="34" spans="1:10" ht="19.5" customHeight="1" thickBot="1" x14ac:dyDescent="0.45">
      <c r="A34" s="223"/>
      <c r="B34" s="224"/>
      <c r="C34" s="65" t="s">
        <v>53</v>
      </c>
      <c r="D34" s="66">
        <v>30</v>
      </c>
      <c r="E34" s="66">
        <v>34</v>
      </c>
      <c r="F34" s="67">
        <v>38</v>
      </c>
      <c r="G34" s="166">
        <v>31</v>
      </c>
      <c r="H34" s="68">
        <v>30</v>
      </c>
      <c r="I34" s="265"/>
      <c r="J34" s="266"/>
    </row>
    <row r="35" spans="1:10" ht="19.5" customHeight="1" x14ac:dyDescent="0.15">
      <c r="A35" s="212" t="s">
        <v>55</v>
      </c>
      <c r="B35" s="242" t="s">
        <v>56</v>
      </c>
      <c r="C35" s="243"/>
      <c r="D35" s="70" t="s">
        <v>57</v>
      </c>
      <c r="E35" s="69" t="s">
        <v>58</v>
      </c>
      <c r="F35" s="69" t="s">
        <v>59</v>
      </c>
      <c r="G35" s="71" t="s">
        <v>37</v>
      </c>
      <c r="H35" s="71" t="s">
        <v>84</v>
      </c>
      <c r="I35" s="265"/>
      <c r="J35" s="266"/>
    </row>
    <row r="36" spans="1:10" ht="19.5" customHeight="1" x14ac:dyDescent="0.15">
      <c r="A36" s="213"/>
      <c r="B36" s="227"/>
      <c r="C36" s="228"/>
      <c r="D36" s="33" t="s">
        <v>60</v>
      </c>
      <c r="E36" s="32" t="s">
        <v>60</v>
      </c>
      <c r="F36" s="72" t="s">
        <v>61</v>
      </c>
      <c r="G36" s="167" t="s">
        <v>61</v>
      </c>
      <c r="H36" s="73" t="s">
        <v>61</v>
      </c>
      <c r="I36" s="265"/>
      <c r="J36" s="266"/>
    </row>
    <row r="37" spans="1:10" ht="19.5" customHeight="1" x14ac:dyDescent="0.4">
      <c r="A37" s="213"/>
      <c r="B37" s="229"/>
      <c r="C37" s="230"/>
      <c r="D37" s="19">
        <v>28</v>
      </c>
      <c r="E37" s="19">
        <v>30</v>
      </c>
      <c r="F37" s="37">
        <v>35</v>
      </c>
      <c r="G37" s="156">
        <v>29</v>
      </c>
      <c r="H37" s="38">
        <v>28</v>
      </c>
      <c r="I37" s="267"/>
      <c r="J37" s="267"/>
    </row>
    <row r="38" spans="1:10" ht="19.5" customHeight="1" x14ac:dyDescent="0.4">
      <c r="A38" s="213"/>
      <c r="B38" s="231" t="s">
        <v>62</v>
      </c>
      <c r="C38" s="218"/>
      <c r="D38" s="19">
        <v>25</v>
      </c>
      <c r="E38" s="19">
        <v>30</v>
      </c>
      <c r="F38" s="37">
        <v>34</v>
      </c>
      <c r="G38" s="156">
        <v>29</v>
      </c>
      <c r="H38" s="38">
        <v>28</v>
      </c>
      <c r="I38" s="267"/>
      <c r="J38" s="267"/>
    </row>
    <row r="39" spans="1:10" ht="19.5" customHeight="1" thickBot="1" x14ac:dyDescent="0.45">
      <c r="A39" s="214"/>
      <c r="B39" s="244" t="s">
        <v>63</v>
      </c>
      <c r="C39" s="220"/>
      <c r="D39" s="74">
        <f t="shared" ref="D39:G39" si="7">+D38/D37</f>
        <v>0.8928571428571429</v>
      </c>
      <c r="E39" s="74">
        <f t="shared" si="7"/>
        <v>1</v>
      </c>
      <c r="F39" s="74">
        <f t="shared" si="7"/>
        <v>0.97142857142857142</v>
      </c>
      <c r="G39" s="168">
        <f t="shared" si="7"/>
        <v>1</v>
      </c>
      <c r="H39" s="75">
        <f t="shared" ref="H39" si="8">+H38/H37</f>
        <v>1</v>
      </c>
      <c r="I39" s="265"/>
      <c r="J39" s="266"/>
    </row>
    <row r="40" spans="1:10" ht="25.5" customHeight="1" thickBot="1" x14ac:dyDescent="0.45">
      <c r="A40" s="238" t="s">
        <v>64</v>
      </c>
      <c r="B40" s="239"/>
      <c r="C40" s="240"/>
      <c r="D40" s="44">
        <f t="shared" ref="D40:E40" si="9">SUM(D32:D34)</f>
        <v>104</v>
      </c>
      <c r="E40" s="44">
        <f t="shared" si="9"/>
        <v>106</v>
      </c>
      <c r="F40" s="44">
        <f>SUM(F32:F34)</f>
        <v>102</v>
      </c>
      <c r="G40" s="158">
        <f>SUM(G32:G34)</f>
        <v>78</v>
      </c>
      <c r="H40" s="46">
        <f>SUM(H32:H34)</f>
        <v>67</v>
      </c>
      <c r="I40" s="267"/>
      <c r="J40" s="267"/>
    </row>
    <row r="41" spans="1:10" ht="25.5" customHeight="1" x14ac:dyDescent="0.4">
      <c r="A41" s="234" t="s">
        <v>67</v>
      </c>
      <c r="B41" s="235"/>
      <c r="C41" s="236"/>
      <c r="D41" s="76">
        <v>6622</v>
      </c>
      <c r="E41" s="76">
        <v>6737</v>
      </c>
      <c r="F41" s="77">
        <v>6270</v>
      </c>
      <c r="G41" s="169">
        <v>5055</v>
      </c>
      <c r="H41" s="78">
        <v>4334</v>
      </c>
      <c r="I41" s="267"/>
      <c r="J41" s="267"/>
    </row>
    <row r="42" spans="1:10" ht="19.5" customHeight="1" x14ac:dyDescent="0.4">
      <c r="A42" s="79" t="s">
        <v>68</v>
      </c>
      <c r="B42" s="50"/>
      <c r="C42" s="50"/>
      <c r="D42" s="51"/>
      <c r="E42" s="51"/>
      <c r="F42" s="52"/>
      <c r="G42" s="170"/>
      <c r="H42" s="80"/>
    </row>
    <row r="43" spans="1:10" ht="19.5" customHeight="1" thickBot="1" x14ac:dyDescent="0.45">
      <c r="A43" s="237" t="s">
        <v>3</v>
      </c>
      <c r="B43" s="237"/>
      <c r="C43" s="237"/>
      <c r="D43" s="54" t="s">
        <v>41</v>
      </c>
      <c r="E43" s="54" t="s">
        <v>42</v>
      </c>
      <c r="F43" s="54" t="s">
        <v>31</v>
      </c>
      <c r="G43" s="161" t="s">
        <v>32</v>
      </c>
      <c r="H43" s="54" t="s">
        <v>37</v>
      </c>
      <c r="I43" s="209" t="s">
        <v>85</v>
      </c>
      <c r="J43" s="209"/>
    </row>
    <row r="44" spans="1:10" ht="19.5" customHeight="1" x14ac:dyDescent="0.4">
      <c r="A44" s="212" t="s">
        <v>43</v>
      </c>
      <c r="B44" s="215" t="s">
        <v>44</v>
      </c>
      <c r="C44" s="216"/>
      <c r="D44" s="16">
        <v>120</v>
      </c>
      <c r="E44" s="16">
        <v>120</v>
      </c>
      <c r="F44" s="55">
        <v>120</v>
      </c>
      <c r="G44" s="162">
        <v>120</v>
      </c>
      <c r="H44" s="56">
        <v>120</v>
      </c>
      <c r="I44" s="265"/>
      <c r="J44" s="266"/>
    </row>
    <row r="45" spans="1:10" ht="19.5" customHeight="1" x14ac:dyDescent="0.4">
      <c r="A45" s="213"/>
      <c r="B45" s="217" t="s">
        <v>45</v>
      </c>
      <c r="C45" s="218"/>
      <c r="D45" s="19">
        <v>76</v>
      </c>
      <c r="E45" s="19">
        <v>65</v>
      </c>
      <c r="F45" s="37">
        <v>70</v>
      </c>
      <c r="G45" s="156">
        <v>63</v>
      </c>
      <c r="H45" s="38">
        <v>56</v>
      </c>
      <c r="I45" s="265"/>
      <c r="J45" s="266"/>
    </row>
    <row r="46" spans="1:10" ht="19.5" customHeight="1" x14ac:dyDescent="0.4">
      <c r="A46" s="213"/>
      <c r="B46" s="217" t="s">
        <v>46</v>
      </c>
      <c r="C46" s="218"/>
      <c r="D46" s="19">
        <v>66</v>
      </c>
      <c r="E46" s="19">
        <v>59</v>
      </c>
      <c r="F46" s="37">
        <v>57</v>
      </c>
      <c r="G46" s="156">
        <v>53</v>
      </c>
      <c r="H46" s="38">
        <v>52</v>
      </c>
      <c r="I46" s="265"/>
      <c r="J46" s="266"/>
    </row>
    <row r="47" spans="1:10" ht="19.5" customHeight="1" x14ac:dyDescent="0.4">
      <c r="A47" s="213"/>
      <c r="B47" s="217" t="s">
        <v>47</v>
      </c>
      <c r="C47" s="218"/>
      <c r="D47" s="19">
        <v>32</v>
      </c>
      <c r="E47" s="19">
        <v>24</v>
      </c>
      <c r="F47" s="37">
        <v>32</v>
      </c>
      <c r="G47" s="156">
        <v>32</v>
      </c>
      <c r="H47" s="38">
        <v>34</v>
      </c>
      <c r="I47" s="265"/>
      <c r="J47" s="266"/>
    </row>
    <row r="48" spans="1:10" ht="19.5" customHeight="1" x14ac:dyDescent="0.4">
      <c r="A48" s="213"/>
      <c r="B48" s="217" t="s">
        <v>48</v>
      </c>
      <c r="C48" s="218"/>
      <c r="D48" s="22">
        <f t="shared" ref="D48:F48" si="10">+D46/D47</f>
        <v>2.0625</v>
      </c>
      <c r="E48" s="22">
        <f t="shared" si="10"/>
        <v>2.4583333333333335</v>
      </c>
      <c r="F48" s="57">
        <f t="shared" si="10"/>
        <v>1.78125</v>
      </c>
      <c r="G48" s="163">
        <f>+G46/G47</f>
        <v>1.65625</v>
      </c>
      <c r="H48" s="58">
        <f>+H46/H47</f>
        <v>1.5294117647058822</v>
      </c>
      <c r="I48" s="267"/>
      <c r="J48" s="267"/>
    </row>
    <row r="49" spans="1:10" ht="19.5" customHeight="1" thickBot="1" x14ac:dyDescent="0.45">
      <c r="A49" s="214"/>
      <c r="B49" s="219" t="s">
        <v>49</v>
      </c>
      <c r="C49" s="220"/>
      <c r="D49" s="25">
        <v>27</v>
      </c>
      <c r="E49" s="25">
        <v>18</v>
      </c>
      <c r="F49" s="59">
        <v>25</v>
      </c>
      <c r="G49" s="164">
        <v>27</v>
      </c>
      <c r="H49" s="60">
        <v>18</v>
      </c>
      <c r="I49" s="267"/>
      <c r="J49" s="267"/>
    </row>
    <row r="50" spans="1:10" ht="19.5" customHeight="1" x14ac:dyDescent="0.4">
      <c r="A50" s="223" t="s">
        <v>50</v>
      </c>
      <c r="B50" s="224"/>
      <c r="C50" s="61" t="s">
        <v>51</v>
      </c>
      <c r="D50" s="62">
        <v>29</v>
      </c>
      <c r="E50" s="62">
        <v>20</v>
      </c>
      <c r="F50" s="63">
        <v>26</v>
      </c>
      <c r="G50" s="165">
        <v>31</v>
      </c>
      <c r="H50" s="64">
        <v>20</v>
      </c>
      <c r="I50" s="267"/>
      <c r="J50" s="267"/>
    </row>
    <row r="51" spans="1:10" ht="19.5" customHeight="1" thickBot="1" x14ac:dyDescent="0.45">
      <c r="A51" s="223"/>
      <c r="B51" s="224"/>
      <c r="C51" s="65" t="s">
        <v>52</v>
      </c>
      <c r="D51" s="66">
        <v>38</v>
      </c>
      <c r="E51" s="66">
        <v>20</v>
      </c>
      <c r="F51" s="67">
        <v>17</v>
      </c>
      <c r="G51" s="166">
        <v>19</v>
      </c>
      <c r="H51" s="68">
        <v>18</v>
      </c>
      <c r="I51" s="265"/>
      <c r="J51" s="266"/>
    </row>
    <row r="52" spans="1:10" ht="19.5" customHeight="1" x14ac:dyDescent="0.15">
      <c r="A52" s="212" t="s">
        <v>55</v>
      </c>
      <c r="B52" s="242" t="s">
        <v>56</v>
      </c>
      <c r="C52" s="243"/>
      <c r="D52" s="70" t="s">
        <v>57</v>
      </c>
      <c r="E52" s="69" t="s">
        <v>58</v>
      </c>
      <c r="F52" s="69" t="s">
        <v>59</v>
      </c>
      <c r="G52" s="71" t="s">
        <v>37</v>
      </c>
      <c r="H52" s="71" t="s">
        <v>84</v>
      </c>
      <c r="I52" s="265"/>
      <c r="J52" s="266"/>
    </row>
    <row r="53" spans="1:10" ht="19.5" customHeight="1" x14ac:dyDescent="0.15">
      <c r="A53" s="213"/>
      <c r="B53" s="227"/>
      <c r="C53" s="228"/>
      <c r="D53" s="33" t="s">
        <v>60</v>
      </c>
      <c r="E53" s="32" t="s">
        <v>60</v>
      </c>
      <c r="F53" s="72" t="s">
        <v>61</v>
      </c>
      <c r="G53" s="167" t="s">
        <v>61</v>
      </c>
      <c r="H53" s="73" t="s">
        <v>61</v>
      </c>
      <c r="I53" s="265"/>
      <c r="J53" s="266"/>
    </row>
    <row r="54" spans="1:10" ht="19.5" customHeight="1" x14ac:dyDescent="0.4">
      <c r="A54" s="213"/>
      <c r="B54" s="229"/>
      <c r="C54" s="230"/>
      <c r="D54" s="19">
        <v>36</v>
      </c>
      <c r="E54" s="19">
        <v>19</v>
      </c>
      <c r="F54" s="37">
        <v>15</v>
      </c>
      <c r="G54" s="156">
        <v>18</v>
      </c>
      <c r="H54" s="38">
        <v>17</v>
      </c>
      <c r="I54" s="265"/>
      <c r="J54" s="266"/>
    </row>
    <row r="55" spans="1:10" ht="25.5" customHeight="1" x14ac:dyDescent="0.4">
      <c r="A55" s="213"/>
      <c r="B55" s="231" t="s">
        <v>62</v>
      </c>
      <c r="C55" s="218"/>
      <c r="D55" s="19">
        <v>28</v>
      </c>
      <c r="E55" s="19">
        <v>19</v>
      </c>
      <c r="F55" s="37">
        <v>15</v>
      </c>
      <c r="G55" s="156">
        <v>14</v>
      </c>
      <c r="H55" s="38">
        <v>15</v>
      </c>
      <c r="I55" s="267"/>
      <c r="J55" s="267"/>
    </row>
    <row r="56" spans="1:10" ht="14.25" customHeight="1" thickBot="1" x14ac:dyDescent="0.45">
      <c r="A56" s="214"/>
      <c r="B56" s="244" t="s">
        <v>63</v>
      </c>
      <c r="C56" s="220"/>
      <c r="D56" s="74">
        <f t="shared" ref="D56:F56" si="11">+D55/D54</f>
        <v>0.77777777777777779</v>
      </c>
      <c r="E56" s="74">
        <f t="shared" si="11"/>
        <v>1</v>
      </c>
      <c r="F56" s="74">
        <f t="shared" si="11"/>
        <v>1</v>
      </c>
      <c r="G56" s="171">
        <f>+G55/G54</f>
        <v>0.77777777777777779</v>
      </c>
      <c r="H56" s="81">
        <f>+H55/H54</f>
        <v>0.88235294117647056</v>
      </c>
      <c r="I56" s="267"/>
      <c r="J56" s="267"/>
    </row>
    <row r="57" spans="1:10" ht="19.5" customHeight="1" thickBot="1" x14ac:dyDescent="0.45">
      <c r="A57" s="238" t="s">
        <v>64</v>
      </c>
      <c r="B57" s="239"/>
      <c r="C57" s="240"/>
      <c r="D57" s="82">
        <f t="shared" ref="D57:G57" si="12">SUM(D50:D51)</f>
        <v>67</v>
      </c>
      <c r="E57" s="82">
        <f t="shared" si="12"/>
        <v>40</v>
      </c>
      <c r="F57" s="82">
        <f t="shared" si="12"/>
        <v>43</v>
      </c>
      <c r="G57" s="172">
        <f t="shared" si="12"/>
        <v>50</v>
      </c>
      <c r="H57" s="83">
        <f t="shared" ref="H57" si="13">SUM(H50:H51)</f>
        <v>38</v>
      </c>
      <c r="I57" s="265"/>
      <c r="J57" s="266"/>
    </row>
    <row r="58" spans="1:10" ht="19.5" customHeight="1" x14ac:dyDescent="0.4">
      <c r="A58" s="234" t="s">
        <v>69</v>
      </c>
      <c r="B58" s="235"/>
      <c r="C58" s="236"/>
      <c r="D58" s="76">
        <v>3348</v>
      </c>
      <c r="E58" s="76">
        <v>1984</v>
      </c>
      <c r="F58" s="84">
        <v>2151</v>
      </c>
      <c r="G58" s="173">
        <v>2385</v>
      </c>
      <c r="H58" s="85">
        <v>1674</v>
      </c>
      <c r="I58" s="267"/>
      <c r="J58" s="267"/>
    </row>
    <row r="59" spans="1:10" ht="19.5" customHeight="1" x14ac:dyDescent="0.4">
      <c r="A59" s="14" t="s">
        <v>70</v>
      </c>
      <c r="B59" s="50"/>
      <c r="C59" s="50"/>
      <c r="D59" s="86"/>
      <c r="E59" s="86"/>
      <c r="G59" s="174"/>
      <c r="H59" s="10"/>
    </row>
    <row r="60" spans="1:10" ht="19.5" customHeight="1" thickBot="1" x14ac:dyDescent="0.45">
      <c r="A60" s="237" t="s">
        <v>3</v>
      </c>
      <c r="B60" s="237"/>
      <c r="C60" s="237"/>
      <c r="D60" s="54" t="s">
        <v>41</v>
      </c>
      <c r="E60" s="54" t="s">
        <v>42</v>
      </c>
      <c r="F60" s="54" t="s">
        <v>31</v>
      </c>
      <c r="G60" s="161" t="s">
        <v>32</v>
      </c>
      <c r="H60" s="54" t="s">
        <v>37</v>
      </c>
      <c r="I60" s="209" t="s">
        <v>85</v>
      </c>
      <c r="J60" s="209"/>
    </row>
    <row r="61" spans="1:10" ht="19.5" customHeight="1" x14ac:dyDescent="0.4">
      <c r="A61" s="212" t="s">
        <v>43</v>
      </c>
      <c r="B61" s="215" t="s">
        <v>44</v>
      </c>
      <c r="C61" s="216"/>
      <c r="D61" s="16">
        <f t="shared" ref="D61:G61" si="14">D7+D26+D44</f>
        <v>205</v>
      </c>
      <c r="E61" s="16">
        <f t="shared" si="14"/>
        <v>205</v>
      </c>
      <c r="F61" s="16">
        <f t="shared" si="14"/>
        <v>205</v>
      </c>
      <c r="G61" s="87">
        <f t="shared" si="14"/>
        <v>205</v>
      </c>
      <c r="H61" s="87">
        <f t="shared" ref="H61:H64" si="15">H7+H26+H44</f>
        <v>205</v>
      </c>
      <c r="I61" s="265"/>
      <c r="J61" s="266"/>
    </row>
    <row r="62" spans="1:10" ht="19.5" customHeight="1" x14ac:dyDescent="0.4">
      <c r="A62" s="213"/>
      <c r="B62" s="217" t="s">
        <v>45</v>
      </c>
      <c r="C62" s="218"/>
      <c r="D62" s="19">
        <f t="shared" ref="D62:G62" si="16">D8+D27+D45</f>
        <v>302</v>
      </c>
      <c r="E62" s="19">
        <f t="shared" si="16"/>
        <v>279</v>
      </c>
      <c r="F62" s="19">
        <f t="shared" si="16"/>
        <v>290</v>
      </c>
      <c r="G62" s="175">
        <f t="shared" si="16"/>
        <v>214</v>
      </c>
      <c r="H62" s="88">
        <f t="shared" si="15"/>
        <v>250</v>
      </c>
      <c r="I62" s="265"/>
      <c r="J62" s="266"/>
    </row>
    <row r="63" spans="1:10" ht="19.5" customHeight="1" x14ac:dyDescent="0.4">
      <c r="A63" s="213"/>
      <c r="B63" s="217" t="s">
        <v>46</v>
      </c>
      <c r="C63" s="218"/>
      <c r="D63" s="19">
        <f t="shared" ref="D63:G63" si="17">D9+D28+D46</f>
        <v>280</v>
      </c>
      <c r="E63" s="19">
        <f t="shared" si="17"/>
        <v>261</v>
      </c>
      <c r="F63" s="19">
        <f t="shared" si="17"/>
        <v>261</v>
      </c>
      <c r="G63" s="175">
        <f t="shared" si="17"/>
        <v>199</v>
      </c>
      <c r="H63" s="88">
        <f t="shared" si="15"/>
        <v>237</v>
      </c>
      <c r="I63" s="265"/>
      <c r="J63" s="266"/>
    </row>
    <row r="64" spans="1:10" ht="19.5" customHeight="1" x14ac:dyDescent="0.4">
      <c r="A64" s="213"/>
      <c r="B64" s="217" t="s">
        <v>47</v>
      </c>
      <c r="C64" s="218"/>
      <c r="D64" s="19">
        <f t="shared" ref="D64:G64" si="18">D10+D29+D47</f>
        <v>133</v>
      </c>
      <c r="E64" s="19">
        <f t="shared" si="18"/>
        <v>119</v>
      </c>
      <c r="F64" s="19">
        <f t="shared" si="18"/>
        <v>127</v>
      </c>
      <c r="G64" s="175">
        <f t="shared" si="18"/>
        <v>114</v>
      </c>
      <c r="H64" s="88">
        <f t="shared" si="15"/>
        <v>137</v>
      </c>
      <c r="I64" s="265"/>
      <c r="J64" s="266"/>
    </row>
    <row r="65" spans="1:10" ht="19.5" customHeight="1" x14ac:dyDescent="0.4">
      <c r="A65" s="213"/>
      <c r="B65" s="217" t="s">
        <v>48</v>
      </c>
      <c r="C65" s="218"/>
      <c r="D65" s="57">
        <f t="shared" ref="D65:F65" si="19">+D63/D64</f>
        <v>2.1052631578947367</v>
      </c>
      <c r="E65" s="57">
        <f t="shared" si="19"/>
        <v>2.1932773109243699</v>
      </c>
      <c r="F65" s="89">
        <f t="shared" si="19"/>
        <v>2.0551181102362204</v>
      </c>
      <c r="G65" s="176">
        <f>+G63/G64</f>
        <v>1.7456140350877194</v>
      </c>
      <c r="H65" s="90">
        <f>+H63/H64</f>
        <v>1.7299270072992701</v>
      </c>
      <c r="I65" s="267"/>
      <c r="J65" s="267"/>
    </row>
    <row r="66" spans="1:10" ht="19.5" customHeight="1" thickBot="1" x14ac:dyDescent="0.45">
      <c r="A66" s="214"/>
      <c r="B66" s="219" t="s">
        <v>49</v>
      </c>
      <c r="C66" s="220"/>
      <c r="D66" s="25">
        <f t="shared" ref="D66:G66" si="20">D12+D31+D49</f>
        <v>102</v>
      </c>
      <c r="E66" s="25">
        <f t="shared" si="20"/>
        <v>85</v>
      </c>
      <c r="F66" s="25">
        <f t="shared" si="20"/>
        <v>89</v>
      </c>
      <c r="G66" s="177">
        <f t="shared" si="20"/>
        <v>74</v>
      </c>
      <c r="H66" s="91">
        <f t="shared" ref="H66:H68" si="21">H12+H31+H49</f>
        <v>83</v>
      </c>
      <c r="I66" s="267"/>
      <c r="J66" s="267"/>
    </row>
    <row r="67" spans="1:10" ht="19.5" customHeight="1" x14ac:dyDescent="0.4">
      <c r="A67" s="223" t="s">
        <v>50</v>
      </c>
      <c r="B67" s="224"/>
      <c r="C67" s="61" t="s">
        <v>51</v>
      </c>
      <c r="D67" s="62">
        <f t="shared" ref="D67:G67" si="22">D13+D32+D50</f>
        <v>108</v>
      </c>
      <c r="E67" s="62">
        <f t="shared" si="22"/>
        <v>91</v>
      </c>
      <c r="F67" s="62">
        <f t="shared" si="22"/>
        <v>94</v>
      </c>
      <c r="G67" s="178">
        <f t="shared" si="22"/>
        <v>80</v>
      </c>
      <c r="H67" s="92">
        <f t="shared" si="21"/>
        <v>87</v>
      </c>
      <c r="I67" s="267"/>
      <c r="J67" s="267"/>
    </row>
    <row r="68" spans="1:10" ht="19.5" customHeight="1" x14ac:dyDescent="0.4">
      <c r="A68" s="223"/>
      <c r="B68" s="224"/>
      <c r="C68" s="30" t="s">
        <v>52</v>
      </c>
      <c r="D68" s="19">
        <f t="shared" ref="D68:G68" si="23">D14+D33+D51</f>
        <v>122</v>
      </c>
      <c r="E68" s="19">
        <f t="shared" si="23"/>
        <v>101</v>
      </c>
      <c r="F68" s="19">
        <f t="shared" si="23"/>
        <v>90</v>
      </c>
      <c r="G68" s="175">
        <f t="shared" si="23"/>
        <v>89</v>
      </c>
      <c r="H68" s="88">
        <f t="shared" si="21"/>
        <v>65</v>
      </c>
      <c r="I68" s="265"/>
      <c r="J68" s="266"/>
    </row>
    <row r="69" spans="1:10" ht="19.5" customHeight="1" x14ac:dyDescent="0.4">
      <c r="A69" s="223"/>
      <c r="B69" s="224"/>
      <c r="C69" s="30" t="s">
        <v>53</v>
      </c>
      <c r="D69" s="19">
        <f t="shared" ref="D69:G69" si="24">D15+D34</f>
        <v>78</v>
      </c>
      <c r="E69" s="19">
        <f t="shared" si="24"/>
        <v>77</v>
      </c>
      <c r="F69" s="19">
        <f t="shared" si="24"/>
        <v>79</v>
      </c>
      <c r="G69" s="175">
        <f t="shared" si="24"/>
        <v>71</v>
      </c>
      <c r="H69" s="88">
        <f t="shared" ref="H69" si="25">H15+H34</f>
        <v>71</v>
      </c>
      <c r="I69" s="265"/>
      <c r="J69" s="266"/>
    </row>
    <row r="70" spans="1:10" ht="19.5" customHeight="1" thickBot="1" x14ac:dyDescent="0.45">
      <c r="A70" s="223"/>
      <c r="B70" s="224"/>
      <c r="C70" s="65" t="s">
        <v>54</v>
      </c>
      <c r="D70" s="66">
        <f t="shared" ref="D70:G70" si="26">D16</f>
        <v>34</v>
      </c>
      <c r="E70" s="66">
        <f t="shared" si="26"/>
        <v>38</v>
      </c>
      <c r="F70" s="66">
        <f t="shared" si="26"/>
        <v>36</v>
      </c>
      <c r="G70" s="179">
        <f t="shared" si="26"/>
        <v>38</v>
      </c>
      <c r="H70" s="93">
        <f t="shared" ref="H70" si="27">H16</f>
        <v>35</v>
      </c>
      <c r="I70" s="265"/>
      <c r="J70" s="266"/>
    </row>
    <row r="71" spans="1:10" ht="19.5" customHeight="1" x14ac:dyDescent="0.15">
      <c r="A71" s="212" t="s">
        <v>55</v>
      </c>
      <c r="B71" s="242" t="s">
        <v>56</v>
      </c>
      <c r="C71" s="243"/>
      <c r="D71" s="70" t="s">
        <v>57</v>
      </c>
      <c r="E71" s="69" t="s">
        <v>58</v>
      </c>
      <c r="F71" s="69" t="s">
        <v>59</v>
      </c>
      <c r="G71" s="71" t="s">
        <v>37</v>
      </c>
      <c r="H71" s="71" t="s">
        <v>84</v>
      </c>
      <c r="I71" s="265"/>
      <c r="J71" s="266"/>
    </row>
    <row r="72" spans="1:10" ht="19.5" customHeight="1" x14ac:dyDescent="0.15">
      <c r="A72" s="213"/>
      <c r="B72" s="227"/>
      <c r="C72" s="228"/>
      <c r="D72" s="33" t="s">
        <v>60</v>
      </c>
      <c r="E72" s="32" t="s">
        <v>60</v>
      </c>
      <c r="F72" s="72" t="s">
        <v>61</v>
      </c>
      <c r="G72" s="167" t="s">
        <v>61</v>
      </c>
      <c r="H72" s="73" t="s">
        <v>61</v>
      </c>
      <c r="I72" s="267"/>
      <c r="J72" s="267"/>
    </row>
    <row r="73" spans="1:10" ht="19.5" customHeight="1" x14ac:dyDescent="0.4">
      <c r="A73" s="213"/>
      <c r="B73" s="229"/>
      <c r="C73" s="230"/>
      <c r="D73" s="19">
        <f t="shared" ref="D73:G73" si="28">D19+D37+D54</f>
        <v>97</v>
      </c>
      <c r="E73" s="19">
        <f t="shared" si="28"/>
        <v>86</v>
      </c>
      <c r="F73" s="19">
        <f t="shared" si="28"/>
        <v>86</v>
      </c>
      <c r="G73" s="175">
        <f t="shared" si="28"/>
        <v>85</v>
      </c>
      <c r="H73" s="88">
        <f t="shared" ref="H73:H74" si="29">H19+H37+H54</f>
        <v>80</v>
      </c>
      <c r="I73" s="267"/>
      <c r="J73" s="267"/>
    </row>
    <row r="74" spans="1:10" ht="19.5" customHeight="1" x14ac:dyDescent="0.4">
      <c r="A74" s="213"/>
      <c r="B74" s="231" t="s">
        <v>62</v>
      </c>
      <c r="C74" s="218"/>
      <c r="D74" s="19">
        <f t="shared" ref="D74:G74" si="30">D20+D38+D55</f>
        <v>86</v>
      </c>
      <c r="E74" s="19">
        <f t="shared" si="30"/>
        <v>85</v>
      </c>
      <c r="F74" s="19">
        <f t="shared" si="30"/>
        <v>84</v>
      </c>
      <c r="G74" s="175">
        <f t="shared" si="30"/>
        <v>81</v>
      </c>
      <c r="H74" s="88">
        <f t="shared" si="29"/>
        <v>77</v>
      </c>
      <c r="I74" s="265"/>
      <c r="J74" s="266"/>
    </row>
    <row r="75" spans="1:10" ht="19.5" customHeight="1" thickBot="1" x14ac:dyDescent="0.45">
      <c r="A75" s="214"/>
      <c r="B75" s="244" t="s">
        <v>63</v>
      </c>
      <c r="C75" s="220"/>
      <c r="D75" s="74">
        <f t="shared" ref="D75:F75" si="31">+D74/D73</f>
        <v>0.88659793814432986</v>
      </c>
      <c r="E75" s="74">
        <f t="shared" si="31"/>
        <v>0.98837209302325579</v>
      </c>
      <c r="F75" s="74">
        <f t="shared" si="31"/>
        <v>0.97674418604651159</v>
      </c>
      <c r="G75" s="171">
        <f>ROUNDDOWN(+G74/G73,4)</f>
        <v>0.95289999999999997</v>
      </c>
      <c r="H75" s="81">
        <f>ROUNDDOWN(+H74/H73,4)</f>
        <v>0.96250000000000002</v>
      </c>
      <c r="I75" s="267"/>
      <c r="J75" s="267"/>
    </row>
    <row r="76" spans="1:10" ht="19.5" customHeight="1" thickBot="1" x14ac:dyDescent="0.45">
      <c r="A76" s="253" t="s">
        <v>64</v>
      </c>
      <c r="B76" s="253"/>
      <c r="C76" s="253"/>
      <c r="D76" s="94">
        <f t="shared" ref="D76:G76" si="32">D22+D40+D57</f>
        <v>342</v>
      </c>
      <c r="E76" s="94">
        <f t="shared" si="32"/>
        <v>307</v>
      </c>
      <c r="F76" s="94">
        <f t="shared" si="32"/>
        <v>299</v>
      </c>
      <c r="G76" s="180">
        <f t="shared" si="32"/>
        <v>278</v>
      </c>
      <c r="H76" s="95">
        <f t="shared" ref="H76:H77" si="33">H22+H40+H57</f>
        <v>258</v>
      </c>
      <c r="I76" s="267"/>
      <c r="J76" s="267"/>
    </row>
    <row r="77" spans="1:10" ht="19.5" customHeight="1" x14ac:dyDescent="0.4">
      <c r="A77" s="241" t="s">
        <v>71</v>
      </c>
      <c r="B77" s="241"/>
      <c r="C77" s="241"/>
      <c r="D77" s="96">
        <f t="shared" ref="D77:G77" si="34">D23+D41+D58</f>
        <v>21538</v>
      </c>
      <c r="E77" s="96">
        <f t="shared" si="34"/>
        <v>19947</v>
      </c>
      <c r="F77" s="96">
        <f t="shared" si="34"/>
        <v>19365</v>
      </c>
      <c r="G77" s="181">
        <f t="shared" si="34"/>
        <v>17952</v>
      </c>
      <c r="H77" s="97">
        <f t="shared" si="33"/>
        <v>16412</v>
      </c>
      <c r="I77" s="267"/>
      <c r="J77" s="267"/>
    </row>
    <row r="78" spans="1:10" ht="8.25" customHeight="1" x14ac:dyDescent="0.4">
      <c r="A78" s="50"/>
      <c r="B78" s="50"/>
      <c r="C78" s="50"/>
      <c r="D78" s="86"/>
      <c r="E78" s="86"/>
      <c r="F78" s="86"/>
    </row>
    <row r="79" spans="1:10" ht="19.5" hidden="1" customHeight="1" x14ac:dyDescent="0.4">
      <c r="A79" s="248" t="s">
        <v>20</v>
      </c>
      <c r="B79" s="248"/>
      <c r="C79" s="248"/>
      <c r="D79" s="98"/>
      <c r="E79" s="98"/>
      <c r="F79" s="98"/>
      <c r="G79" s="99"/>
      <c r="H79" s="99"/>
    </row>
    <row r="80" spans="1:10" ht="19.5" hidden="1" customHeight="1" x14ac:dyDescent="0.4">
      <c r="A80" s="245" t="s">
        <v>3</v>
      </c>
      <c r="B80" s="246"/>
      <c r="C80" s="247"/>
      <c r="D80" s="101" t="s">
        <v>40</v>
      </c>
      <c r="E80" s="102" t="s">
        <v>41</v>
      </c>
      <c r="F80" s="102" t="s">
        <v>42</v>
      </c>
      <c r="G80" s="102" t="s">
        <v>31</v>
      </c>
      <c r="H80" s="100" t="s">
        <v>7</v>
      </c>
    </row>
    <row r="81" spans="1:8" ht="19.5" hidden="1" customHeight="1" x14ac:dyDescent="0.4">
      <c r="A81" s="249"/>
      <c r="B81" s="250"/>
      <c r="C81" s="251"/>
      <c r="D81" s="104"/>
      <c r="E81" s="104"/>
      <c r="F81" s="104"/>
      <c r="G81" s="105"/>
      <c r="H81" s="103"/>
    </row>
    <row r="82" spans="1:8" ht="19.5" hidden="1" customHeight="1" x14ac:dyDescent="0.4">
      <c r="A82" s="249"/>
      <c r="B82" s="250"/>
      <c r="C82" s="251"/>
      <c r="D82" s="104"/>
      <c r="E82" s="104"/>
      <c r="F82" s="104"/>
      <c r="G82" s="105"/>
      <c r="H82" s="103"/>
    </row>
    <row r="83" spans="1:8" ht="19.5" hidden="1" customHeight="1" x14ac:dyDescent="0.4">
      <c r="A83" s="249"/>
      <c r="B83" s="250"/>
      <c r="C83" s="251"/>
      <c r="D83" s="104"/>
      <c r="E83" s="104"/>
      <c r="F83" s="104"/>
      <c r="G83" s="105"/>
      <c r="H83" s="103"/>
    </row>
    <row r="84" spans="1:8" ht="19.5" hidden="1" customHeight="1" x14ac:dyDescent="0.4">
      <c r="A84" s="99"/>
      <c r="B84" s="99"/>
      <c r="C84" s="98"/>
      <c r="D84" s="98"/>
      <c r="E84" s="98"/>
      <c r="F84" s="98"/>
      <c r="G84" s="99"/>
      <c r="H84" s="99"/>
    </row>
    <row r="85" spans="1:8" ht="19.5" hidden="1" customHeight="1" x14ac:dyDescent="0.4">
      <c r="A85" s="252" t="s">
        <v>21</v>
      </c>
      <c r="B85" s="252"/>
      <c r="C85" s="252"/>
      <c r="D85" s="252"/>
      <c r="E85" s="98"/>
      <c r="F85" s="98"/>
      <c r="G85" s="99"/>
      <c r="H85" s="99"/>
    </row>
    <row r="86" spans="1:8" ht="19.5" hidden="1" customHeight="1" x14ac:dyDescent="0.4">
      <c r="A86" s="245" t="s">
        <v>3</v>
      </c>
      <c r="B86" s="246"/>
      <c r="C86" s="247"/>
      <c r="D86" s="101" t="s">
        <v>40</v>
      </c>
      <c r="E86" s="102" t="s">
        <v>41</v>
      </c>
      <c r="F86" s="102" t="s">
        <v>42</v>
      </c>
      <c r="G86" s="102" t="s">
        <v>31</v>
      </c>
      <c r="H86" s="100" t="s">
        <v>7</v>
      </c>
    </row>
    <row r="87" spans="1:8" ht="19.5" hidden="1" customHeight="1" x14ac:dyDescent="0.4">
      <c r="A87" s="249"/>
      <c r="B87" s="250"/>
      <c r="C87" s="251"/>
      <c r="D87" s="104"/>
      <c r="E87" s="104"/>
      <c r="F87" s="104"/>
      <c r="G87" s="105"/>
      <c r="H87" s="106"/>
    </row>
    <row r="88" spans="1:8" ht="20.25" hidden="1" customHeight="1" x14ac:dyDescent="0.4">
      <c r="A88" s="249"/>
      <c r="B88" s="250"/>
      <c r="C88" s="251"/>
      <c r="D88" s="104"/>
      <c r="E88" s="104"/>
      <c r="F88" s="104"/>
      <c r="G88" s="105"/>
      <c r="H88" s="106"/>
    </row>
    <row r="89" spans="1:8" ht="19.5" hidden="1" customHeight="1" x14ac:dyDescent="0.4">
      <c r="A89" s="249"/>
      <c r="B89" s="250"/>
      <c r="C89" s="251"/>
      <c r="D89" s="104"/>
      <c r="E89" s="104"/>
      <c r="F89" s="104"/>
      <c r="G89" s="105"/>
      <c r="H89" s="106"/>
    </row>
    <row r="90" spans="1:8" ht="19.5" hidden="1" customHeight="1" x14ac:dyDescent="0.4">
      <c r="A90" s="99"/>
      <c r="B90" s="99"/>
      <c r="C90" s="98"/>
      <c r="D90" s="98"/>
      <c r="E90" s="98"/>
      <c r="F90" s="98"/>
      <c r="G90" s="99"/>
      <c r="H90" s="99"/>
    </row>
    <row r="91" spans="1:8" ht="19.5" customHeight="1" x14ac:dyDescent="0.4">
      <c r="A91" s="13" t="s">
        <v>17</v>
      </c>
      <c r="B91" s="13"/>
      <c r="C91" s="10"/>
      <c r="D91" s="10"/>
      <c r="E91" s="10"/>
      <c r="F91" s="10"/>
      <c r="G91" s="256" t="s">
        <v>8</v>
      </c>
      <c r="H91" s="256"/>
    </row>
    <row r="92" spans="1:8" ht="19.5" customHeight="1" thickBot="1" x14ac:dyDescent="0.45">
      <c r="A92" s="237"/>
      <c r="B92" s="237"/>
      <c r="C92" s="237"/>
      <c r="D92" s="54" t="s">
        <v>41</v>
      </c>
      <c r="E92" s="54" t="s">
        <v>42</v>
      </c>
      <c r="F92" s="54" t="s">
        <v>31</v>
      </c>
      <c r="G92" s="54" t="s">
        <v>32</v>
      </c>
      <c r="H92" s="54" t="s">
        <v>37</v>
      </c>
    </row>
    <row r="93" spans="1:8" ht="17.25" customHeight="1" x14ac:dyDescent="0.4">
      <c r="A93" s="257" t="s">
        <v>0</v>
      </c>
      <c r="B93" s="222"/>
      <c r="C93" s="107" t="s">
        <v>72</v>
      </c>
      <c r="D93" s="108">
        <v>254867</v>
      </c>
      <c r="E93" s="108">
        <v>241376</v>
      </c>
      <c r="F93" s="109">
        <v>247745</v>
      </c>
      <c r="G93" s="108">
        <v>235916</v>
      </c>
      <c r="H93" s="110">
        <v>248083</v>
      </c>
    </row>
    <row r="94" spans="1:8" ht="17.25" customHeight="1" x14ac:dyDescent="0.4">
      <c r="A94" s="258"/>
      <c r="B94" s="224"/>
      <c r="C94" s="111" t="s">
        <v>73</v>
      </c>
      <c r="D94" s="112">
        <v>14750</v>
      </c>
      <c r="E94" s="112">
        <v>14988</v>
      </c>
      <c r="F94" s="113">
        <v>14266</v>
      </c>
      <c r="G94" s="182">
        <f>11076+2096+1098</f>
        <v>14270</v>
      </c>
      <c r="H94" s="114">
        <v>11953</v>
      </c>
    </row>
    <row r="95" spans="1:8" ht="17.25" customHeight="1" x14ac:dyDescent="0.4">
      <c r="A95" s="258"/>
      <c r="B95" s="224"/>
      <c r="C95" s="111" t="s">
        <v>74</v>
      </c>
      <c r="D95" s="112">
        <v>21137</v>
      </c>
      <c r="E95" s="112">
        <v>20760</v>
      </c>
      <c r="F95" s="113">
        <v>20991</v>
      </c>
      <c r="G95" s="182">
        <f>(80133264-42319517-4543328-2095200-1097156-33740-4103588)/1000</f>
        <v>25940.735000000001</v>
      </c>
      <c r="H95" s="114">
        <v>23528</v>
      </c>
    </row>
    <row r="96" spans="1:8" ht="17.25" customHeight="1" thickBot="1" x14ac:dyDescent="0.45">
      <c r="A96" s="258"/>
      <c r="B96" s="224"/>
      <c r="C96" s="115" t="s">
        <v>75</v>
      </c>
      <c r="D96" s="116">
        <v>5241</v>
      </c>
      <c r="E96" s="116">
        <v>4179</v>
      </c>
      <c r="F96" s="117">
        <v>4044</v>
      </c>
      <c r="G96" s="183">
        <v>4104</v>
      </c>
      <c r="H96" s="118">
        <v>1438</v>
      </c>
    </row>
    <row r="97" spans="1:8" ht="17.25" customHeight="1" thickTop="1" thickBot="1" x14ac:dyDescent="0.45">
      <c r="A97" s="259"/>
      <c r="B97" s="226"/>
      <c r="C97" s="119" t="s">
        <v>1</v>
      </c>
      <c r="D97" s="120">
        <f>SUM(D93:D96)</f>
        <v>295995</v>
      </c>
      <c r="E97" s="120">
        <f>SUM(E93:E96)</f>
        <v>281303</v>
      </c>
      <c r="F97" s="121">
        <f>SUM(F93:F96)</f>
        <v>287046</v>
      </c>
      <c r="G97" s="184">
        <f>SUM(G93:G96)</f>
        <v>280230.73499999999</v>
      </c>
      <c r="H97" s="120">
        <f>SUM(H93:H96)</f>
        <v>285002</v>
      </c>
    </row>
    <row r="98" spans="1:8" x14ac:dyDescent="0.4">
      <c r="A98" s="257" t="s">
        <v>2</v>
      </c>
      <c r="B98" s="222"/>
      <c r="C98" s="122" t="s">
        <v>76</v>
      </c>
      <c r="D98" s="108">
        <v>211048</v>
      </c>
      <c r="E98" s="123">
        <v>201833</v>
      </c>
      <c r="F98" s="124">
        <v>209439</v>
      </c>
      <c r="G98" s="185">
        <f>G97-(G99+G102+G103)</f>
        <v>200909.73499999999</v>
      </c>
      <c r="H98" s="125">
        <f>H97-(H99+H102+H103)</f>
        <v>214358</v>
      </c>
    </row>
    <row r="99" spans="1:8" x14ac:dyDescent="0.4">
      <c r="A99" s="258"/>
      <c r="B99" s="224"/>
      <c r="C99" s="111" t="s">
        <v>77</v>
      </c>
      <c r="D99" s="126">
        <f t="shared" ref="D99" si="35">SUM(D100:D101)</f>
        <v>22738</v>
      </c>
      <c r="E99" s="127">
        <f>SUM(E100:E101)</f>
        <v>21186</v>
      </c>
      <c r="F99" s="128">
        <v>20251</v>
      </c>
      <c r="G99" s="186">
        <f>SUM(G100:G101)</f>
        <v>19034</v>
      </c>
      <c r="H99" s="129">
        <v>17410</v>
      </c>
    </row>
    <row r="100" spans="1:8" x14ac:dyDescent="0.4">
      <c r="A100" s="258"/>
      <c r="B100" s="224"/>
      <c r="C100" s="130" t="s">
        <v>78</v>
      </c>
      <c r="D100" s="112">
        <v>21538</v>
      </c>
      <c r="E100" s="131">
        <v>19948</v>
      </c>
      <c r="F100" s="128">
        <v>19365</v>
      </c>
      <c r="G100" s="187">
        <f>G77</f>
        <v>17952</v>
      </c>
      <c r="H100" s="132">
        <f>H77</f>
        <v>16412</v>
      </c>
    </row>
    <row r="101" spans="1:8" x14ac:dyDescent="0.4">
      <c r="A101" s="258"/>
      <c r="B101" s="224"/>
      <c r="C101" s="130" t="s">
        <v>79</v>
      </c>
      <c r="D101" s="112">
        <v>1200</v>
      </c>
      <c r="E101" s="133">
        <v>1238</v>
      </c>
      <c r="F101" s="134">
        <v>886</v>
      </c>
      <c r="G101" s="188">
        <v>1082</v>
      </c>
      <c r="H101" s="135">
        <v>998</v>
      </c>
    </row>
    <row r="102" spans="1:8" x14ac:dyDescent="0.4">
      <c r="A102" s="258"/>
      <c r="B102" s="224"/>
      <c r="C102" s="136" t="s">
        <v>80</v>
      </c>
      <c r="D102" s="112">
        <v>268</v>
      </c>
      <c r="E102" s="112">
        <v>268</v>
      </c>
      <c r="F102" s="134">
        <v>268</v>
      </c>
      <c r="G102" s="182">
        <v>234</v>
      </c>
      <c r="H102" s="114">
        <v>234</v>
      </c>
    </row>
    <row r="103" spans="1:8" ht="15" thickBot="1" x14ac:dyDescent="0.45">
      <c r="A103" s="258"/>
      <c r="B103" s="224"/>
      <c r="C103" s="137" t="s">
        <v>81</v>
      </c>
      <c r="D103" s="116">
        <v>61941</v>
      </c>
      <c r="E103" s="116">
        <v>58016</v>
      </c>
      <c r="F103" s="138">
        <v>57088</v>
      </c>
      <c r="G103" s="183">
        <f>58000+2053</f>
        <v>60053</v>
      </c>
      <c r="H103" s="118">
        <v>53000</v>
      </c>
    </row>
    <row r="104" spans="1:8" ht="15.75" thickTop="1" thickBot="1" x14ac:dyDescent="0.45">
      <c r="A104" s="259"/>
      <c r="B104" s="226"/>
      <c r="C104" s="139" t="s">
        <v>1</v>
      </c>
      <c r="D104" s="140">
        <f t="shared" ref="D104:E104" si="36">SUM(D98,D99,D102,D103)</f>
        <v>295995</v>
      </c>
      <c r="E104" s="140">
        <f t="shared" si="36"/>
        <v>281303</v>
      </c>
      <c r="F104" s="121">
        <f>SUM(F98,F99,F102,F103)</f>
        <v>287046</v>
      </c>
      <c r="G104" s="140">
        <f t="shared" ref="G104:H104" si="37">SUM(G98,G99,G102,G103)</f>
        <v>280230.73499999999</v>
      </c>
      <c r="H104" s="140">
        <f t="shared" si="37"/>
        <v>285002</v>
      </c>
    </row>
    <row r="105" spans="1:8" ht="1.5" customHeight="1" x14ac:dyDescent="0.4">
      <c r="A105" s="10"/>
      <c r="B105" s="10"/>
      <c r="C105" s="10"/>
      <c r="D105" s="10"/>
      <c r="E105" s="10"/>
      <c r="F105" s="10"/>
      <c r="G105" s="10"/>
      <c r="H105" s="10"/>
    </row>
    <row r="106" spans="1:8" ht="20.25" x14ac:dyDescent="0.4">
      <c r="A106" s="260" t="s">
        <v>18</v>
      </c>
      <c r="B106" s="260"/>
      <c r="C106" s="260"/>
      <c r="D106" s="260"/>
      <c r="E106" s="10"/>
      <c r="F106" s="10"/>
      <c r="G106" s="10"/>
      <c r="H106" s="10"/>
    </row>
    <row r="107" spans="1:8" x14ac:dyDescent="0.4">
      <c r="A107" s="261"/>
      <c r="B107" s="261"/>
      <c r="C107" s="261"/>
      <c r="D107" s="101" t="s">
        <v>41</v>
      </c>
      <c r="E107" s="102" t="s">
        <v>42</v>
      </c>
      <c r="F107" s="102" t="s">
        <v>82</v>
      </c>
      <c r="G107" s="102" t="s">
        <v>32</v>
      </c>
      <c r="H107" s="102" t="s">
        <v>37</v>
      </c>
    </row>
    <row r="108" spans="1:8" x14ac:dyDescent="0.4">
      <c r="A108" s="262" t="s">
        <v>24</v>
      </c>
      <c r="B108" s="263"/>
      <c r="C108" s="263"/>
      <c r="D108" s="141">
        <v>211048</v>
      </c>
      <c r="E108" s="141">
        <v>201833</v>
      </c>
      <c r="F108" s="141">
        <v>209439</v>
      </c>
      <c r="G108" s="189">
        <f t="shared" ref="G108:H108" si="38">G98</f>
        <v>200909.73499999999</v>
      </c>
      <c r="H108" s="142">
        <f t="shared" si="38"/>
        <v>214358</v>
      </c>
    </row>
    <row r="109" spans="1:8" ht="14.25" hidden="1" customHeight="1" x14ac:dyDescent="0.4">
      <c r="A109" s="143"/>
      <c r="B109" s="144"/>
      <c r="C109" s="145" t="s">
        <v>11</v>
      </c>
      <c r="D109" s="141"/>
      <c r="E109" s="141"/>
      <c r="F109" s="141"/>
      <c r="G109" s="190"/>
      <c r="H109" s="141"/>
    </row>
    <row r="110" spans="1:8" ht="15" thickBot="1" x14ac:dyDescent="0.45">
      <c r="A110" s="264" t="s">
        <v>83</v>
      </c>
      <c r="B110" s="264"/>
      <c r="C110" s="264"/>
      <c r="D110" s="146">
        <v>342</v>
      </c>
      <c r="E110" s="146">
        <v>307</v>
      </c>
      <c r="F110" s="146">
        <v>299</v>
      </c>
      <c r="G110" s="191">
        <f>G76</f>
        <v>278</v>
      </c>
      <c r="H110" s="147">
        <f>H76</f>
        <v>258</v>
      </c>
    </row>
    <row r="111" spans="1:8" ht="33.75" customHeight="1" thickTop="1" x14ac:dyDescent="0.4">
      <c r="A111" s="254" t="s">
        <v>22</v>
      </c>
      <c r="B111" s="255"/>
      <c r="C111" s="255"/>
      <c r="D111" s="148">
        <v>617099.41520467843</v>
      </c>
      <c r="E111" s="148">
        <v>657436.48208469048</v>
      </c>
      <c r="F111" s="148">
        <v>700464.88294314384</v>
      </c>
      <c r="G111" s="148">
        <f t="shared" ref="G111:H111" si="39">(G108/G110)*1000</f>
        <v>722696.88848920865</v>
      </c>
      <c r="H111" s="148">
        <f t="shared" si="39"/>
        <v>830844.96124031011</v>
      </c>
    </row>
    <row r="112" spans="1:8" ht="32.25" hidden="1" customHeight="1" x14ac:dyDescent="0.4">
      <c r="A112" s="143"/>
      <c r="B112" s="144"/>
      <c r="C112" s="149" t="s">
        <v>23</v>
      </c>
      <c r="D112" s="141">
        <f>(D109/D110)*1000</f>
        <v>0</v>
      </c>
      <c r="E112" s="141">
        <f t="shared" ref="E112:H112" si="40">(E109/E110)*1000</f>
        <v>0</v>
      </c>
      <c r="F112" s="141">
        <f t="shared" si="40"/>
        <v>0</v>
      </c>
      <c r="G112" s="141">
        <f t="shared" si="40"/>
        <v>0</v>
      </c>
      <c r="H112" s="141">
        <f t="shared" si="40"/>
        <v>0</v>
      </c>
    </row>
  </sheetData>
  <mergeCells count="148">
    <mergeCell ref="I74:J74"/>
    <mergeCell ref="I75:J75"/>
    <mergeCell ref="I76:J76"/>
    <mergeCell ref="I77:J77"/>
    <mergeCell ref="I69:J69"/>
    <mergeCell ref="I70:J70"/>
    <mergeCell ref="I71:J71"/>
    <mergeCell ref="I72:J72"/>
    <mergeCell ref="I73:J73"/>
    <mergeCell ref="I64:J64"/>
    <mergeCell ref="I65:J65"/>
    <mergeCell ref="I66:J66"/>
    <mergeCell ref="I67:J67"/>
    <mergeCell ref="I68:J68"/>
    <mergeCell ref="I58:J58"/>
    <mergeCell ref="I60:J60"/>
    <mergeCell ref="I61:J61"/>
    <mergeCell ref="I62:J62"/>
    <mergeCell ref="I63:J63"/>
    <mergeCell ref="I53:J53"/>
    <mergeCell ref="I54:J54"/>
    <mergeCell ref="I55:J55"/>
    <mergeCell ref="I56:J56"/>
    <mergeCell ref="I57:J57"/>
    <mergeCell ref="I48:J48"/>
    <mergeCell ref="I49:J49"/>
    <mergeCell ref="I50:J50"/>
    <mergeCell ref="I51:J51"/>
    <mergeCell ref="I52:J52"/>
    <mergeCell ref="I43:J43"/>
    <mergeCell ref="I44:J44"/>
    <mergeCell ref="I45:J45"/>
    <mergeCell ref="I46:J46"/>
    <mergeCell ref="I47:J47"/>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1:J21"/>
    <mergeCell ref="I22:J22"/>
    <mergeCell ref="I23:J23"/>
    <mergeCell ref="I25:J25"/>
    <mergeCell ref="I26:J26"/>
    <mergeCell ref="I16:J16"/>
    <mergeCell ref="I17:J17"/>
    <mergeCell ref="I18:J18"/>
    <mergeCell ref="I19:J19"/>
    <mergeCell ref="I20:J20"/>
    <mergeCell ref="I11:J11"/>
    <mergeCell ref="I12:J12"/>
    <mergeCell ref="I13:J13"/>
    <mergeCell ref="I14:J14"/>
    <mergeCell ref="I15:J15"/>
    <mergeCell ref="I6:J6"/>
    <mergeCell ref="I7:J7"/>
    <mergeCell ref="I8:J8"/>
    <mergeCell ref="I9:J9"/>
    <mergeCell ref="I10:J10"/>
    <mergeCell ref="A111:C111"/>
    <mergeCell ref="G91:H91"/>
    <mergeCell ref="A92:C92"/>
    <mergeCell ref="A93:B97"/>
    <mergeCell ref="A98:B104"/>
    <mergeCell ref="A106:D106"/>
    <mergeCell ref="A107:C107"/>
    <mergeCell ref="A87:C87"/>
    <mergeCell ref="A88:C88"/>
    <mergeCell ref="A89:C89"/>
    <mergeCell ref="A108:C108"/>
    <mergeCell ref="A110:C110"/>
    <mergeCell ref="B62:C62"/>
    <mergeCell ref="B63:C63"/>
    <mergeCell ref="B64:C64"/>
    <mergeCell ref="B65:C65"/>
    <mergeCell ref="B66:C66"/>
    <mergeCell ref="A86:C86"/>
    <mergeCell ref="A77:C77"/>
    <mergeCell ref="A79:C79"/>
    <mergeCell ref="A80:C80"/>
    <mergeCell ref="A81:C81"/>
    <mergeCell ref="A82:C82"/>
    <mergeCell ref="A83:C83"/>
    <mergeCell ref="A85:D85"/>
    <mergeCell ref="A76:C76"/>
    <mergeCell ref="A67:B70"/>
    <mergeCell ref="A71:A75"/>
    <mergeCell ref="B71:C73"/>
    <mergeCell ref="B74:C74"/>
    <mergeCell ref="B75:C75"/>
    <mergeCell ref="B45:C45"/>
    <mergeCell ref="B46:C46"/>
    <mergeCell ref="B47:C47"/>
    <mergeCell ref="B48:C48"/>
    <mergeCell ref="B49:C49"/>
    <mergeCell ref="A50:B51"/>
    <mergeCell ref="A52:A56"/>
    <mergeCell ref="B52:C54"/>
    <mergeCell ref="B55:C55"/>
    <mergeCell ref="B56:C56"/>
    <mergeCell ref="A58:C58"/>
    <mergeCell ref="A60:C60"/>
    <mergeCell ref="A61:A66"/>
    <mergeCell ref="B61:C61"/>
    <mergeCell ref="A40:C40"/>
    <mergeCell ref="A23:C23"/>
    <mergeCell ref="A25:C25"/>
    <mergeCell ref="A26:A31"/>
    <mergeCell ref="B26:C26"/>
    <mergeCell ref="B27:C27"/>
    <mergeCell ref="B28:C28"/>
    <mergeCell ref="B29:C29"/>
    <mergeCell ref="B30:C30"/>
    <mergeCell ref="B31:C31"/>
    <mergeCell ref="A32:B34"/>
    <mergeCell ref="A35:A39"/>
    <mergeCell ref="B35:C37"/>
    <mergeCell ref="B38:C38"/>
    <mergeCell ref="B39:C39"/>
    <mergeCell ref="A57:C57"/>
    <mergeCell ref="A41:C41"/>
    <mergeCell ref="A43:C43"/>
    <mergeCell ref="A44:A49"/>
    <mergeCell ref="B44:C44"/>
    <mergeCell ref="A22:C22"/>
    <mergeCell ref="A6:C6"/>
    <mergeCell ref="A7:A12"/>
    <mergeCell ref="B7:C7"/>
    <mergeCell ref="B8:C8"/>
    <mergeCell ref="B9:C9"/>
    <mergeCell ref="B10:C10"/>
    <mergeCell ref="B11:C11"/>
    <mergeCell ref="B12:C12"/>
    <mergeCell ref="A13:B16"/>
    <mergeCell ref="A17:A21"/>
    <mergeCell ref="B17:C19"/>
    <mergeCell ref="B20:C20"/>
    <mergeCell ref="B21:C21"/>
  </mergeCells>
  <phoneticPr fontId="1"/>
  <pageMargins left="0.59" right="0.19685039370078741" top="0.71" bottom="0.31496062992125984" header="0.31496062992125984" footer="0.23622047244094491"/>
  <pageSetup paperSize="9" scale="84"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zoomScale="88" zoomScaleNormal="88" workbookViewId="0">
      <selection activeCell="F14" sqref="F14"/>
    </sheetView>
  </sheetViews>
  <sheetFormatPr defaultRowHeight="14.25" x14ac:dyDescent="0.4"/>
  <cols>
    <col min="1" max="1" width="5.375" style="11" customWidth="1"/>
    <col min="2" max="2" width="9.625" style="11" customWidth="1"/>
    <col min="3" max="3" width="9.375" style="11" customWidth="1"/>
    <col min="4" max="4" width="12.125" style="11" customWidth="1"/>
    <col min="5" max="5" width="11.5" style="11" customWidth="1"/>
    <col min="6" max="6" width="12.125" style="11" customWidth="1"/>
    <col min="7" max="7" width="12.375" style="11" customWidth="1"/>
    <col min="8" max="9" width="12.125" style="11" customWidth="1"/>
    <col min="10" max="11" width="12.875" style="11" customWidth="1"/>
    <col min="12" max="16384" width="9" style="11"/>
  </cols>
  <sheetData>
    <row r="1" spans="1:11" ht="20.25" x14ac:dyDescent="0.4">
      <c r="A1" s="268" t="s">
        <v>88</v>
      </c>
      <c r="B1" s="268"/>
      <c r="C1" s="268"/>
      <c r="D1" s="268"/>
      <c r="E1" s="268"/>
      <c r="F1" s="268"/>
      <c r="G1" s="268"/>
      <c r="H1" s="268"/>
      <c r="I1" s="268"/>
      <c r="J1" s="268"/>
      <c r="K1" s="268"/>
    </row>
    <row r="2" spans="1:11" ht="13.5" customHeight="1" x14ac:dyDescent="0.4">
      <c r="A2" s="10"/>
      <c r="B2" s="10"/>
      <c r="C2" s="10"/>
      <c r="D2" s="10"/>
      <c r="E2" s="10"/>
      <c r="F2" s="10"/>
      <c r="G2" s="10"/>
      <c r="H2" s="10"/>
      <c r="I2" s="10"/>
      <c r="J2" s="10"/>
      <c r="K2" s="10"/>
    </row>
    <row r="3" spans="1:11" x14ac:dyDescent="0.4">
      <c r="A3" s="231" t="s">
        <v>87</v>
      </c>
      <c r="B3" s="217"/>
      <c r="C3" s="217"/>
      <c r="D3" s="217"/>
      <c r="E3" s="217"/>
      <c r="F3" s="217"/>
      <c r="G3" s="217"/>
      <c r="H3" s="217"/>
      <c r="I3" s="217"/>
      <c r="J3" s="217"/>
      <c r="K3" s="218"/>
    </row>
    <row r="4" spans="1:11" ht="11.25" customHeight="1" x14ac:dyDescent="0.4">
      <c r="A4" s="10"/>
      <c r="B4" s="10"/>
      <c r="C4" s="10"/>
      <c r="D4" s="10"/>
      <c r="E4" s="10"/>
      <c r="F4" s="10"/>
      <c r="G4" s="10"/>
      <c r="H4" s="10"/>
      <c r="I4" s="10"/>
      <c r="J4" s="10"/>
      <c r="K4" s="10"/>
    </row>
    <row r="5" spans="1:11" ht="20.25" x14ac:dyDescent="0.4">
      <c r="A5" s="13" t="s">
        <v>13</v>
      </c>
      <c r="B5" s="13"/>
      <c r="C5" s="10"/>
      <c r="D5" s="10"/>
      <c r="E5" s="10"/>
      <c r="F5" s="10"/>
      <c r="G5" s="10"/>
      <c r="H5" s="10"/>
      <c r="I5" s="10"/>
      <c r="J5" s="10"/>
      <c r="K5" s="10"/>
    </row>
    <row r="6" spans="1:11" x14ac:dyDescent="0.4">
      <c r="A6" s="261" t="s">
        <v>5</v>
      </c>
      <c r="B6" s="261"/>
      <c r="C6" s="261"/>
      <c r="D6" s="261" t="s">
        <v>27</v>
      </c>
      <c r="E6" s="261"/>
      <c r="F6" s="261" t="s">
        <v>86</v>
      </c>
      <c r="G6" s="261"/>
      <c r="H6" s="261" t="s">
        <v>29</v>
      </c>
      <c r="I6" s="261"/>
      <c r="J6" s="261" t="s">
        <v>30</v>
      </c>
      <c r="K6" s="261"/>
    </row>
    <row r="7" spans="1:11" x14ac:dyDescent="0.4">
      <c r="A7" s="269" t="s">
        <v>12</v>
      </c>
      <c r="B7" s="269"/>
      <c r="C7" s="269"/>
      <c r="D7" s="270"/>
      <c r="E7" s="270"/>
      <c r="F7" s="270"/>
      <c r="G7" s="270"/>
      <c r="H7" s="270"/>
      <c r="I7" s="270"/>
      <c r="J7" s="270"/>
      <c r="K7" s="270"/>
    </row>
    <row r="8" spans="1:11" hidden="1" x14ac:dyDescent="0.4">
      <c r="A8" s="269" t="s">
        <v>9</v>
      </c>
      <c r="B8" s="269"/>
      <c r="C8" s="269"/>
      <c r="D8" s="270"/>
      <c r="E8" s="270"/>
      <c r="F8" s="270"/>
      <c r="G8" s="270"/>
      <c r="H8" s="270"/>
      <c r="I8" s="270"/>
      <c r="J8" s="270"/>
      <c r="K8" s="270"/>
    </row>
    <row r="9" spans="1:11" hidden="1" x14ac:dyDescent="0.4">
      <c r="A9" s="269" t="s">
        <v>10</v>
      </c>
      <c r="B9" s="269"/>
      <c r="C9" s="269"/>
      <c r="D9" s="270"/>
      <c r="E9" s="270"/>
      <c r="F9" s="270"/>
      <c r="G9" s="270"/>
      <c r="H9" s="270"/>
      <c r="I9" s="270"/>
      <c r="J9" s="270"/>
      <c r="K9" s="270"/>
    </row>
    <row r="10" spans="1:11" hidden="1" x14ac:dyDescent="0.4">
      <c r="A10" s="271" t="s">
        <v>25</v>
      </c>
      <c r="B10" s="272"/>
      <c r="C10" s="273"/>
      <c r="D10" s="274"/>
      <c r="E10" s="275"/>
      <c r="F10" s="274"/>
      <c r="G10" s="275"/>
      <c r="H10" s="274"/>
      <c r="I10" s="275"/>
      <c r="J10" s="274"/>
      <c r="K10" s="275"/>
    </row>
    <row r="11" spans="1:11" hidden="1" x14ac:dyDescent="0.4">
      <c r="A11" s="269" t="s">
        <v>26</v>
      </c>
      <c r="B11" s="269"/>
      <c r="C11" s="269"/>
      <c r="D11" s="270"/>
      <c r="E11" s="270"/>
      <c r="F11" s="270"/>
      <c r="G11" s="270"/>
      <c r="H11" s="270"/>
      <c r="I11" s="270"/>
      <c r="J11" s="270"/>
      <c r="K11" s="270"/>
    </row>
    <row r="12" spans="1:11" ht="9.75" customHeight="1" x14ac:dyDescent="0.4">
      <c r="A12" s="10"/>
      <c r="B12" s="10"/>
      <c r="C12" s="10"/>
      <c r="D12" s="10"/>
      <c r="E12" s="10"/>
      <c r="F12" s="10"/>
      <c r="G12" s="10"/>
      <c r="H12" s="10"/>
      <c r="I12" s="10"/>
      <c r="J12" s="10"/>
      <c r="K12" s="10"/>
    </row>
    <row r="13" spans="1:11" ht="20.25" x14ac:dyDescent="0.4">
      <c r="A13" s="13" t="s">
        <v>89</v>
      </c>
      <c r="B13" s="13"/>
      <c r="C13" s="10"/>
      <c r="D13" s="10"/>
      <c r="E13" s="10"/>
      <c r="F13" s="10"/>
      <c r="G13" s="10"/>
      <c r="H13" s="10"/>
      <c r="I13" s="10"/>
      <c r="J13" s="10"/>
      <c r="K13" s="10"/>
    </row>
    <row r="14" spans="1:11" ht="20.25" x14ac:dyDescent="0.4">
      <c r="A14" s="9" t="s">
        <v>14</v>
      </c>
      <c r="B14" s="13"/>
      <c r="C14" s="10"/>
      <c r="D14" s="10"/>
      <c r="E14" s="10"/>
      <c r="F14" s="10"/>
      <c r="G14" s="10"/>
      <c r="H14" s="10"/>
      <c r="I14" s="10"/>
      <c r="J14" s="10"/>
      <c r="K14" s="10"/>
    </row>
    <row r="15" spans="1:11" ht="81.75" customHeight="1" x14ac:dyDescent="0.4">
      <c r="A15" s="285" t="s">
        <v>93</v>
      </c>
      <c r="B15" s="286"/>
      <c r="C15" s="286"/>
      <c r="D15" s="286"/>
      <c r="E15" s="286"/>
      <c r="F15" s="286"/>
      <c r="G15" s="286"/>
      <c r="H15" s="286"/>
      <c r="I15" s="286"/>
      <c r="J15" s="286"/>
      <c r="K15" s="287"/>
    </row>
    <row r="16" spans="1:11" ht="88.5" customHeight="1" x14ac:dyDescent="0.4">
      <c r="A16" s="288"/>
      <c r="B16" s="289"/>
      <c r="C16" s="289"/>
      <c r="D16" s="289"/>
      <c r="E16" s="289"/>
      <c r="F16" s="289"/>
      <c r="G16" s="289"/>
      <c r="H16" s="289"/>
      <c r="I16" s="289"/>
      <c r="J16" s="289"/>
      <c r="K16" s="290"/>
    </row>
    <row r="17" spans="1:11" ht="8.25" customHeight="1" x14ac:dyDescent="0.4">
      <c r="A17" s="10"/>
      <c r="B17" s="10"/>
      <c r="C17" s="10"/>
      <c r="D17" s="10"/>
      <c r="E17" s="10"/>
      <c r="F17" s="10"/>
      <c r="G17" s="10"/>
      <c r="H17" s="10"/>
      <c r="I17" s="10"/>
      <c r="J17" s="10"/>
      <c r="K17" s="10"/>
    </row>
    <row r="18" spans="1:11" ht="20.25" x14ac:dyDescent="0.4">
      <c r="A18" s="9" t="s">
        <v>15</v>
      </c>
      <c r="B18" s="9"/>
      <c r="C18" s="10"/>
      <c r="D18" s="10"/>
      <c r="E18" s="10"/>
      <c r="F18" s="10"/>
      <c r="G18" s="10"/>
      <c r="H18" s="10"/>
      <c r="I18" s="10"/>
      <c r="J18" s="10"/>
      <c r="K18" s="10"/>
    </row>
    <row r="19" spans="1:11" x14ac:dyDescent="0.4">
      <c r="A19" s="276"/>
      <c r="B19" s="277"/>
      <c r="C19" s="277"/>
      <c r="D19" s="277"/>
      <c r="E19" s="277"/>
      <c r="F19" s="277"/>
      <c r="G19" s="277"/>
      <c r="H19" s="277"/>
      <c r="I19" s="277"/>
      <c r="J19" s="277"/>
      <c r="K19" s="278"/>
    </row>
    <row r="20" spans="1:11" ht="6" customHeight="1" x14ac:dyDescent="0.4">
      <c r="A20" s="10"/>
      <c r="B20" s="10"/>
      <c r="C20" s="10"/>
      <c r="D20" s="10"/>
      <c r="E20" s="10"/>
      <c r="F20" s="10"/>
      <c r="G20" s="10"/>
      <c r="H20" s="10"/>
      <c r="I20" s="10"/>
      <c r="J20" s="10"/>
      <c r="K20" s="10"/>
    </row>
    <row r="21" spans="1:11" ht="20.25" x14ac:dyDescent="0.4">
      <c r="A21" s="9" t="s">
        <v>16</v>
      </c>
      <c r="B21" s="9"/>
      <c r="C21" s="10"/>
      <c r="D21" s="10"/>
      <c r="E21" s="10"/>
      <c r="F21" s="10"/>
      <c r="G21" s="10"/>
      <c r="H21" s="10"/>
      <c r="I21" s="10"/>
      <c r="J21" s="10"/>
      <c r="K21" s="10"/>
    </row>
    <row r="22" spans="1:11" ht="50.25" customHeight="1" x14ac:dyDescent="0.4">
      <c r="A22" s="279" t="s">
        <v>92</v>
      </c>
      <c r="B22" s="280"/>
      <c r="C22" s="280"/>
      <c r="D22" s="280"/>
      <c r="E22" s="280"/>
      <c r="F22" s="280"/>
      <c r="G22" s="280"/>
      <c r="H22" s="280"/>
      <c r="I22" s="280"/>
      <c r="J22" s="280"/>
      <c r="K22" s="281"/>
    </row>
    <row r="23" spans="1:11" x14ac:dyDescent="0.4">
      <c r="A23" s="10"/>
      <c r="B23" s="10"/>
      <c r="C23" s="10"/>
      <c r="D23" s="10"/>
      <c r="E23" s="10"/>
      <c r="F23" s="10"/>
      <c r="G23" s="10"/>
      <c r="H23" s="10"/>
      <c r="I23" s="10"/>
      <c r="J23" s="10"/>
      <c r="K23" s="10"/>
    </row>
    <row r="24" spans="1:11" ht="20.25" x14ac:dyDescent="0.4">
      <c r="A24" s="150" t="s">
        <v>90</v>
      </c>
      <c r="B24" s="13"/>
      <c r="C24" s="10"/>
      <c r="D24" s="10"/>
      <c r="E24" s="10"/>
      <c r="F24" s="10"/>
      <c r="G24" s="10"/>
      <c r="H24" s="10"/>
      <c r="I24" s="10"/>
      <c r="J24" s="10"/>
      <c r="K24" s="10"/>
    </row>
    <row r="25" spans="1:11" ht="41.25" customHeight="1" x14ac:dyDescent="0.4">
      <c r="A25" s="282" t="s">
        <v>91</v>
      </c>
      <c r="B25" s="283"/>
      <c r="C25" s="283"/>
      <c r="D25" s="283"/>
      <c r="E25" s="283"/>
      <c r="F25" s="283"/>
      <c r="G25" s="283"/>
      <c r="H25" s="283"/>
      <c r="I25" s="283"/>
      <c r="J25" s="283"/>
      <c r="K25" s="284"/>
    </row>
  </sheetData>
  <mergeCells count="36">
    <mergeCell ref="A19:K19"/>
    <mergeCell ref="A22:K22"/>
    <mergeCell ref="A25:K25"/>
    <mergeCell ref="A11:C11"/>
    <mergeCell ref="D11:E11"/>
    <mergeCell ref="F11:G11"/>
    <mergeCell ref="H11:I11"/>
    <mergeCell ref="J11:K11"/>
    <mergeCell ref="A15:K16"/>
    <mergeCell ref="A9:C9"/>
    <mergeCell ref="D9:E9"/>
    <mergeCell ref="F9:G9"/>
    <mergeCell ref="H9:I9"/>
    <mergeCell ref="J9:K9"/>
    <mergeCell ref="A10:C10"/>
    <mergeCell ref="D10:E10"/>
    <mergeCell ref="F10:G10"/>
    <mergeCell ref="H10:I10"/>
    <mergeCell ref="J10:K10"/>
    <mergeCell ref="A7:C7"/>
    <mergeCell ref="D7:E7"/>
    <mergeCell ref="F7:G7"/>
    <mergeCell ref="H7:I7"/>
    <mergeCell ref="J7:K7"/>
    <mergeCell ref="A8:C8"/>
    <mergeCell ref="D8:E8"/>
    <mergeCell ref="F8:G8"/>
    <mergeCell ref="H8:I8"/>
    <mergeCell ref="J8:K8"/>
    <mergeCell ref="A1:K1"/>
    <mergeCell ref="A3:K3"/>
    <mergeCell ref="A6:C6"/>
    <mergeCell ref="D6:E6"/>
    <mergeCell ref="F6:G6"/>
    <mergeCell ref="H6:I6"/>
    <mergeCell ref="J6:K6"/>
  </mergeCells>
  <phoneticPr fontId="1"/>
  <pageMargins left="0.72" right="0.2" top="0.53" bottom="0.3" header="0.22" footer="0.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その1 </vt:lpstr>
      <vt:lpstr>その１回答</vt:lpstr>
      <vt:lpstr>取り組み回答</vt:lpstr>
      <vt:lpstr>'その1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2021-05-27T01:56:50Z</cp:lastPrinted>
  <dcterms:created xsi:type="dcterms:W3CDTF">2018-05-31T08:52:47Z</dcterms:created>
  <dcterms:modified xsi:type="dcterms:W3CDTF">2021-07-19T04:13:54Z</dcterms:modified>
</cp:coreProperties>
</file>