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10000_地域医療推進室\11_地域医療・医師確保G\250_高度専門医療人材養成支援事業\0.要綱・様式・公募\R6\４HP\"/>
    </mc:Choice>
  </mc:AlternateContent>
  <xr:revisionPtr revIDLastSave="0" documentId="8_{52F40AC7-B9E5-47A2-895C-E5D4C1150D43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所要額調書（第４号）" sheetId="35" r:id="rId1"/>
    <sheet name="所要額明細書（申請）（第５号）" sheetId="36" r:id="rId2"/>
    <sheet name="所要額精算書（第11号）" sheetId="28" r:id="rId3"/>
    <sheet name="所要額明細書（報告）（第12号）" sheetId="34" r:id="rId4"/>
  </sheets>
  <definedNames>
    <definedName name="_xlnm.Print_Area" localSheetId="2">'所要額精算書（第11号）'!$A$1:$K$18</definedName>
    <definedName name="_xlnm.Print_Area" localSheetId="0">'所要額調書（第４号）'!$A$1:$H$18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4" l="1"/>
  <c r="C16" i="36"/>
  <c r="F12" i="35"/>
  <c r="C12" i="35"/>
  <c r="G12" i="35" s="1"/>
  <c r="H12" i="35" s="1"/>
  <c r="F12" i="28"/>
  <c r="C12" i="28"/>
  <c r="G12" i="28"/>
  <c r="H12" i="28"/>
  <c r="K12" i="28" s="1"/>
</calcChain>
</file>

<file path=xl/sharedStrings.xml><?xml version="1.0" encoding="utf-8"?>
<sst xmlns="http://schemas.openxmlformats.org/spreadsheetml/2006/main" count="124" uniqueCount="69">
  <si>
    <t>（Ｃ）</t>
    <phoneticPr fontId="2"/>
  </si>
  <si>
    <t>（Ｄ）</t>
    <phoneticPr fontId="2"/>
  </si>
  <si>
    <t>（Ｅ）</t>
    <phoneticPr fontId="2"/>
  </si>
  <si>
    <t>（Ｆ）</t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</si>
  <si>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</si>
  <si>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</si>
  <si>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</si>
  <si>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</si>
  <si>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</si>
  <si>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</si>
  <si>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</si>
  <si>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</si>
  <si>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</si>
  <si>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</si>
  <si>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</si>
  <si>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</si>
  <si>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</si>
  <si>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</si>
  <si>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</si>
  <si>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</si>
  <si>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</si>
  <si>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</si>
  <si>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</si>
  <si>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</si>
  <si>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</si>
  <si>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</si>
  <si>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</si>
  <si>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</si>
  <si>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</si>
  <si>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</si>
  <si>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</si>
  <si>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</si>
  <si>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</si>
  <si>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</si>
  <si>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</si>
  <si>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</si>
  <si>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</si>
  <si>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研究会等の名称　</t>
  </si>
  <si>
    <t>代表者氏名</t>
  </si>
  <si>
    <t>（様式第１２号）</t>
    <rPh sb="1" eb="3">
      <t>ヨウシキ</t>
    </rPh>
    <rPh sb="3" eb="4">
      <t>ダイ</t>
    </rPh>
    <rPh sb="6" eb="7">
      <t>ゴウ</t>
    </rPh>
    <phoneticPr fontId="2"/>
  </si>
  <si>
    <r>
      <t>研究会等の名称　　</t>
    </r>
    <r>
      <rPr>
        <sz val="10"/>
        <color indexed="10"/>
        <rFont val="ＭＳ 明朝"/>
        <family val="1"/>
        <charset val="128"/>
      </rPr>
      <t>○○○○○研究会</t>
    </r>
    <rPh sb="0" eb="4">
      <t>ケンキュウカイトウ</t>
    </rPh>
    <rPh sb="5" eb="7">
      <t>メイショウ</t>
    </rPh>
    <phoneticPr fontId="2"/>
  </si>
  <si>
    <r>
      <t>代表者氏名　　　　</t>
    </r>
    <r>
      <rPr>
        <sz val="10"/>
        <color indexed="10"/>
        <rFont val="ＭＳ 明朝"/>
        <family val="1"/>
        <charset val="128"/>
      </rPr>
      <t>○○　○○</t>
    </r>
    <rPh sb="0" eb="3">
      <t>ダイヒョウシャ</t>
    </rPh>
    <rPh sb="3" eb="5">
      <t>シメイ</t>
    </rPh>
    <phoneticPr fontId="2"/>
  </si>
  <si>
    <t>○○○○○研究会</t>
    <phoneticPr fontId="2"/>
  </si>
  <si>
    <t>○○　○○</t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</si>
  <si>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</si>
  <si>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</si>
  <si>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</si>
  <si>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所要額明細書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</si>
  <si>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所要額精算書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</si>
  <si>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</si>
  <si>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</si>
  <si>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</si>
  <si>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(G)</t>
    <phoneticPr fontId="2"/>
  </si>
  <si>
    <t>(H)</t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</si>
  <si>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</si>
  <si>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</si>
  <si>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</si>
  <si>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</si>
  <si>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</si>
  <si>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講師謝金</t>
    <rPh sb="0" eb="4">
      <t>コウシシャキン</t>
    </rPh>
    <phoneticPr fontId="2"/>
  </si>
  <si>
    <t>講師旅費</t>
    <rPh sb="0" eb="4">
      <t>コウシリョヒ</t>
    </rPh>
    <phoneticPr fontId="2"/>
  </si>
  <si>
    <t>使用料</t>
    <rPh sb="0" eb="3">
      <t>シヨウリョウ</t>
    </rPh>
    <phoneticPr fontId="2"/>
  </si>
  <si>
    <t>印刷製本費</t>
    <rPh sb="0" eb="5">
      <t>インサツセイホンヒ</t>
    </rPh>
    <phoneticPr fontId="2"/>
  </si>
  <si>
    <t>謝金50,000円×5人分</t>
    <rPh sb="0" eb="2">
      <t>シャキン</t>
    </rPh>
    <rPh sb="8" eb="9">
      <t>エン</t>
    </rPh>
    <rPh sb="11" eb="13">
      <t>ニンブン</t>
    </rPh>
    <phoneticPr fontId="2"/>
  </si>
  <si>
    <t>交通費、宿泊費　5人分</t>
    <rPh sb="0" eb="3">
      <t>コウツウヒ</t>
    </rPh>
    <rPh sb="4" eb="7">
      <t>シュクハクヒ</t>
    </rPh>
    <rPh sb="9" eb="11">
      <t>ニンブン</t>
    </rPh>
    <phoneticPr fontId="2"/>
  </si>
  <si>
    <t>会場代50,000円×2回
ウェブ会議システム　50,000円</t>
    <phoneticPr fontId="2"/>
  </si>
  <si>
    <t>チラシ・ポスター</t>
    <phoneticPr fontId="2"/>
  </si>
  <si>
    <t>謝金50,000円×4人分</t>
    <rPh sb="0" eb="2">
      <t>シャキン</t>
    </rPh>
    <rPh sb="8" eb="9">
      <t>エン</t>
    </rPh>
    <rPh sb="11" eb="13">
      <t>ニンブン</t>
    </rPh>
    <phoneticPr fontId="2"/>
  </si>
  <si>
    <t>交通費、宿泊費　4人分</t>
    <rPh sb="0" eb="3">
      <t>コウツウヒ</t>
    </rPh>
    <rPh sb="4" eb="7">
      <t>シュクハクヒ</t>
    </rPh>
    <rPh sb="9" eb="11">
      <t>ニンブン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</si>
</sst>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25" fillId="0" borderId="0" xfId="0" applyFont="1"/>
    <xf numFmtId="0" fontId="25" fillId="0" borderId="10" xfId="0" applyFont="1" applyBorder="1"/>
    <xf numFmtId="0" fontId="25" fillId="0" borderId="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/>
    <xf numFmtId="0" fontId="26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/>
    </xf>
    <xf numFmtId="0" fontId="25" fillId="0" borderId="12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/>
    <xf numFmtId="0" fontId="29" fillId="0" borderId="10" xfId="0" applyFont="1" applyBorder="1"/>
    <xf numFmtId="0" fontId="29" fillId="0" borderId="11" xfId="0" applyFont="1" applyBorder="1"/>
    <xf numFmtId="177" fontId="29" fillId="0" borderId="16" xfId="33" applyNumberFormat="1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177" fontId="29" fillId="0" borderId="14" xfId="33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38" fontId="22" fillId="0" borderId="14" xfId="33" applyFont="1" applyBorder="1" applyAlignment="1">
      <alignment vertical="center"/>
    </xf>
    <xf numFmtId="38" fontId="29" fillId="0" borderId="14" xfId="33" applyFont="1" applyBorder="1" applyAlignment="1">
      <alignment vertical="center"/>
    </xf>
    <xf numFmtId="3" fontId="30" fillId="0" borderId="14" xfId="0" applyNumberFormat="1" applyFont="1" applyBorder="1" applyAlignment="1">
      <alignment horizontal="right" vertical="center"/>
    </xf>
    <xf numFmtId="38" fontId="25" fillId="0" borderId="14" xfId="34" applyFont="1" applyBorder="1" applyAlignment="1">
      <alignment vertical="center"/>
    </xf>
    <xf numFmtId="176" fontId="25" fillId="0" borderId="15" xfId="0" applyNumberFormat="1" applyFont="1" applyBorder="1" applyAlignment="1">
      <alignment horizontal="right" vertical="center" wrapText="1"/>
    </xf>
    <xf numFmtId="177" fontId="25" fillId="0" borderId="12" xfId="34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177" fontId="25" fillId="0" borderId="16" xfId="34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5" fillId="0" borderId="14" xfId="34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177" fontId="29" fillId="0" borderId="15" xfId="34" applyNumberFormat="1" applyFont="1" applyBorder="1" applyAlignment="1">
      <alignment vertical="center" wrapText="1"/>
    </xf>
    <xf numFmtId="176" fontId="29" fillId="0" borderId="15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center"/>
    </xf>
    <xf numFmtId="177" fontId="29" fillId="0" borderId="12" xfId="34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76" fontId="30" fillId="0" borderId="14" xfId="0" applyNumberFormat="1" applyFont="1" applyBorder="1" applyAlignment="1">
      <alignment vertical="center"/>
    </xf>
    <xf numFmtId="38" fontId="29" fillId="0" borderId="14" xfId="34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276225</xdr:rowOff>
    </xdr:from>
    <xdr:to>
      <xdr:col>3</xdr:col>
      <xdr:colOff>186577</xdr:colOff>
      <xdr:row>6</xdr:row>
      <xdr:rowOff>66674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92392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・県補助金だけでは足りない場合（総事業費が補助額より大きい場合）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133350</xdr:colOff>
      <xdr:row>4</xdr:row>
      <xdr:rowOff>0</xdr:rowOff>
    </xdr:from>
    <xdr:to>
      <xdr:col>4</xdr:col>
      <xdr:colOff>1164291</xdr:colOff>
      <xdr:row>4</xdr:row>
      <xdr:rowOff>324972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86350" y="1628775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514350</xdr:colOff>
      <xdr:row>11</xdr:row>
      <xdr:rowOff>1114425</xdr:rowOff>
    </xdr:from>
    <xdr:to>
      <xdr:col>5</xdr:col>
      <xdr:colOff>447115</xdr:colOff>
      <xdr:row>14</xdr:row>
      <xdr:rowOff>160804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0" y="5486400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7</xdr:col>
      <xdr:colOff>1190625</xdr:colOff>
      <xdr:row>20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6686550"/>
          <a:ext cx="98107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95250</xdr:rowOff>
    </xdr:from>
    <xdr:to>
      <xdr:col>2</xdr:col>
      <xdr:colOff>981075</xdr:colOff>
      <xdr:row>14</xdr:row>
      <xdr:rowOff>419100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71625" y="4886325"/>
          <a:ext cx="2381250" cy="828675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5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万円は補助対象外経費となる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361950</xdr:colOff>
      <xdr:row>16</xdr:row>
      <xdr:rowOff>142875</xdr:rowOff>
    </xdr:from>
    <xdr:to>
      <xdr:col>3</xdr:col>
      <xdr:colOff>2190750</xdr:colOff>
      <xdr:row>20</xdr:row>
      <xdr:rowOff>85725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50" y="7734300"/>
          <a:ext cx="3228975" cy="7239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750,000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50,000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57150</xdr:colOff>
      <xdr:row>6</xdr:row>
      <xdr:rowOff>180975</xdr:rowOff>
    </xdr:from>
    <xdr:to>
      <xdr:col>2</xdr:col>
      <xdr:colOff>76200</xdr:colOff>
      <xdr:row>7</xdr:row>
      <xdr:rowOff>238125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150" y="1933575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19</xdr:row>
      <xdr:rowOff>44823</xdr:rowOff>
    </xdr:from>
    <xdr:to>
      <xdr:col>10</xdr:col>
      <xdr:colOff>637615</xdr:colOff>
      <xdr:row>21</xdr:row>
      <xdr:rowOff>99172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2912" y="6846794"/>
          <a:ext cx="127063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K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  <xdr:twoCellAnchor>
    <xdr:from>
      <xdr:col>7</xdr:col>
      <xdr:colOff>840441</xdr:colOff>
      <xdr:row>13</xdr:row>
      <xdr:rowOff>11206</xdr:rowOff>
    </xdr:from>
    <xdr:to>
      <xdr:col>10</xdr:col>
      <xdr:colOff>437028</xdr:colOff>
      <xdr:row>17</xdr:row>
      <xdr:rowOff>44824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468970" y="5804647"/>
          <a:ext cx="3249705" cy="705971"/>
        </a:xfrm>
        <a:prstGeom prst="wedgeRoundRectCallout">
          <a:avLst>
            <a:gd name="adj1" fmla="val -18642"/>
            <a:gd name="adj2" fmla="val -9456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選考結果（様式第</a:t>
          </a:r>
          <a:r>
            <a:rPr kumimoji="1" lang="en-US" altLang="ja-JP" sz="1100">
              <a:solidFill>
                <a:srgbClr val="1010D6"/>
              </a:solidFill>
            </a:rPr>
            <a:t>6</a:t>
          </a:r>
          <a:r>
            <a:rPr kumimoji="1" lang="ja-JP" altLang="en-US" sz="1100">
              <a:solidFill>
                <a:srgbClr val="1010D6"/>
              </a:solidFill>
            </a:rPr>
            <a:t>号）の補助交付決定額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変更申請をした場合は、変更後の補助決定額</a:t>
          </a:r>
        </a:p>
      </xdr:txBody>
    </xdr:sp>
    <xdr:clientData/>
  </xdr:twoCellAnchor>
  <xdr:twoCellAnchor>
    <xdr:from>
      <xdr:col>9</xdr:col>
      <xdr:colOff>0</xdr:colOff>
      <xdr:row>4</xdr:row>
      <xdr:rowOff>179294</xdr:rowOff>
    </xdr:from>
    <xdr:to>
      <xdr:col>10</xdr:col>
      <xdr:colOff>728382</xdr:colOff>
      <xdr:row>5</xdr:row>
      <xdr:rowOff>100854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071412" y="1815353"/>
          <a:ext cx="1938617" cy="336177"/>
        </a:xfrm>
        <a:prstGeom prst="wedgeRoundRectCallout">
          <a:avLst>
            <a:gd name="adj1" fmla="val -2954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概算払いで交付済の金額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44824</xdr:colOff>
      <xdr:row>4</xdr:row>
      <xdr:rowOff>168088</xdr:rowOff>
    </xdr:from>
    <xdr:to>
      <xdr:col>4</xdr:col>
      <xdr:colOff>1075765</xdr:colOff>
      <xdr:row>5</xdr:row>
      <xdr:rowOff>78443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975412" y="1804147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627530</xdr:colOff>
      <xdr:row>2</xdr:row>
      <xdr:rowOff>44824</xdr:rowOff>
    </xdr:from>
    <xdr:to>
      <xdr:col>3</xdr:col>
      <xdr:colOff>78441</xdr:colOff>
      <xdr:row>4</xdr:row>
      <xdr:rowOff>392205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27530" y="69476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・総事業費が補助交付決定額を上回る場合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885265</xdr:colOff>
      <xdr:row>11</xdr:row>
      <xdr:rowOff>1154206</xdr:rowOff>
    </xdr:from>
    <xdr:to>
      <xdr:col>5</xdr:col>
      <xdr:colOff>829236</xdr:colOff>
      <xdr:row>15</xdr:row>
      <xdr:rowOff>33617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83206" y="5535706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6</xdr:col>
      <xdr:colOff>291353</xdr:colOff>
      <xdr:row>3</xdr:row>
      <xdr:rowOff>145677</xdr:rowOff>
    </xdr:from>
    <xdr:to>
      <xdr:col>7</xdr:col>
      <xdr:colOff>1176617</xdr:colOff>
      <xdr:row>4</xdr:row>
      <xdr:rowOff>336178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687235" y="1367118"/>
          <a:ext cx="2117911" cy="605119"/>
        </a:xfrm>
        <a:prstGeom prst="wedgeRoundRectCallout">
          <a:avLst>
            <a:gd name="adj1" fmla="val 20164"/>
            <a:gd name="adj2" fmla="val 113531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Ｉ欄の交付決定額より大きくなることはありません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152400</xdr:rowOff>
    </xdr:from>
    <xdr:to>
      <xdr:col>2</xdr:col>
      <xdr:colOff>104775</xdr:colOff>
      <xdr:row>6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725" y="1657350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  <xdr:twoCellAnchor>
    <xdr:from>
      <xdr:col>1</xdr:col>
      <xdr:colOff>47625</xdr:colOff>
      <xdr:row>12</xdr:row>
      <xdr:rowOff>342900</xdr:rowOff>
    </xdr:from>
    <xdr:to>
      <xdr:col>2</xdr:col>
      <xdr:colOff>1028700</xdr:colOff>
      <xdr:row>13</xdr:row>
      <xdr:rowOff>676275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619250" y="4886325"/>
          <a:ext cx="2381250" cy="8382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3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万円は補助対象外経費となり、自己資金等から支払う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180975</xdr:colOff>
      <xdr:row>15</xdr:row>
      <xdr:rowOff>238125</xdr:rowOff>
    </xdr:from>
    <xdr:to>
      <xdr:col>3</xdr:col>
      <xdr:colOff>2009775</xdr:colOff>
      <xdr:row>19</xdr:row>
      <xdr:rowOff>142875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152775" y="7896225"/>
          <a:ext cx="3228975" cy="6858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670,640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30,000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zoomScaleSheetLayoutView="100" workbookViewId="0">
      <selection activeCell="A8" sqref="A8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49</v>
      </c>
    </row>
    <row r="2" spans="1:8" ht="32.25" customHeight="1" x14ac:dyDescent="0.15"/>
    <row r="3" spans="1:8" ht="45" customHeight="1" x14ac:dyDescent="0.15">
      <c r="A3" s="48" t="s">
        <v>50</v>
      </c>
      <c r="B3" s="49"/>
      <c r="C3" s="49"/>
      <c r="D3" s="49"/>
      <c r="E3" s="49"/>
      <c r="F3" s="49"/>
      <c r="G3" s="49"/>
      <c r="H3" s="49"/>
    </row>
    <row r="4" spans="1:8" ht="32.25" customHeight="1" x14ac:dyDescent="0.15">
      <c r="F4" s="2" t="s">
        <v>37</v>
      </c>
      <c r="G4" s="21" t="s">
        <v>42</v>
      </c>
      <c r="H4" s="2"/>
    </row>
    <row r="5" spans="1:8" ht="32.25" customHeight="1" x14ac:dyDescent="0.15">
      <c r="E5" s="3"/>
      <c r="F5" s="4" t="s">
        <v>38</v>
      </c>
      <c r="G5" s="22" t="s">
        <v>43</v>
      </c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5</v>
      </c>
      <c r="B8" s="6" t="s">
        <v>13</v>
      </c>
      <c r="C8" s="6" t="s">
        <v>9</v>
      </c>
      <c r="D8" s="6" t="s">
        <v>51</v>
      </c>
      <c r="E8" s="6" t="s">
        <v>31</v>
      </c>
      <c r="F8" s="6" t="s">
        <v>12</v>
      </c>
      <c r="G8" s="6" t="s">
        <v>20</v>
      </c>
      <c r="H8" s="6" t="s">
        <v>4</v>
      </c>
    </row>
    <row r="9" spans="1:8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</row>
    <row r="10" spans="1:8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52</v>
      </c>
      <c r="H10" s="11" t="s">
        <v>53</v>
      </c>
    </row>
    <row r="11" spans="1:8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</row>
    <row r="12" spans="1:8" ht="97.5" customHeight="1" x14ac:dyDescent="0.15">
      <c r="A12" s="47">
        <v>800000</v>
      </c>
      <c r="B12" s="47">
        <v>120000</v>
      </c>
      <c r="C12" s="47">
        <f>A12-B12</f>
        <v>680000</v>
      </c>
      <c r="D12" s="47">
        <v>750000</v>
      </c>
      <c r="E12" s="31">
        <v>1000000</v>
      </c>
      <c r="F12" s="47">
        <f>MIN(D12,E12)</f>
        <v>750000</v>
      </c>
      <c r="G12" s="47">
        <f>MIN(C12,F12)</f>
        <v>680000</v>
      </c>
      <c r="H12" s="47">
        <f>ROUNDDOWN(G12,-3)</f>
        <v>680000</v>
      </c>
    </row>
    <row r="15" spans="1:8" x14ac:dyDescent="0.15">
      <c r="A15" s="1" t="s">
        <v>34</v>
      </c>
    </row>
    <row r="16" spans="1:8" x14ac:dyDescent="0.15">
      <c r="A16" s="1" t="s">
        <v>45</v>
      </c>
    </row>
    <row r="17" spans="1:1" x14ac:dyDescent="0.15">
      <c r="A17" s="1" t="s">
        <v>54</v>
      </c>
    </row>
    <row r="18" spans="1:1" x14ac:dyDescent="0.15">
      <c r="A18" s="1" t="s">
        <v>55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4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56</v>
      </c>
    </row>
    <row r="2" spans="1:9" ht="19.5" customHeight="1" x14ac:dyDescent="0.15"/>
    <row r="3" spans="1:9" ht="45" customHeight="1" x14ac:dyDescent="0.15">
      <c r="A3" s="48" t="s">
        <v>57</v>
      </c>
      <c r="B3" s="48"/>
      <c r="C3" s="48"/>
      <c r="D3" s="48"/>
      <c r="E3" s="13"/>
      <c r="F3" s="13"/>
      <c r="G3" s="13"/>
      <c r="H3" s="13"/>
      <c r="I3" s="13"/>
    </row>
    <row r="4" spans="1:9" ht="21" customHeight="1" x14ac:dyDescent="0.15">
      <c r="A4" s="14"/>
      <c r="B4" s="14"/>
      <c r="C4" s="14"/>
      <c r="D4" s="14"/>
    </row>
    <row r="5" spans="1:9" ht="18" customHeight="1" x14ac:dyDescent="0.15">
      <c r="B5" s="14"/>
      <c r="C5" s="50" t="s">
        <v>40</v>
      </c>
      <c r="D5" s="50"/>
    </row>
    <row r="6" spans="1:9" ht="21" customHeight="1" x14ac:dyDescent="0.15">
      <c r="C6" s="51" t="s">
        <v>41</v>
      </c>
      <c r="D6" s="51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14</v>
      </c>
      <c r="B9" s="16" t="s">
        <v>29</v>
      </c>
      <c r="C9" s="16" t="s">
        <v>58</v>
      </c>
      <c r="D9" s="16" t="s">
        <v>15</v>
      </c>
    </row>
    <row r="10" spans="1:9" ht="39.75" customHeight="1" x14ac:dyDescent="0.15">
      <c r="A10" s="52" t="s">
        <v>30</v>
      </c>
      <c r="B10" s="40" t="s">
        <v>59</v>
      </c>
      <c r="C10" s="41">
        <v>250000</v>
      </c>
      <c r="D10" s="42" t="s">
        <v>63</v>
      </c>
    </row>
    <row r="11" spans="1:9" ht="39.75" customHeight="1" x14ac:dyDescent="0.15">
      <c r="A11" s="53"/>
      <c r="B11" s="43" t="s">
        <v>60</v>
      </c>
      <c r="C11" s="41">
        <v>150000</v>
      </c>
      <c r="D11" s="44" t="s">
        <v>64</v>
      </c>
    </row>
    <row r="12" spans="1:9" ht="39.75" customHeight="1" x14ac:dyDescent="0.15">
      <c r="A12" s="53"/>
      <c r="B12" s="43" t="s">
        <v>61</v>
      </c>
      <c r="C12" s="41">
        <v>150000</v>
      </c>
      <c r="D12" s="45" t="s">
        <v>65</v>
      </c>
    </row>
    <row r="13" spans="1:9" ht="39.75" customHeight="1" x14ac:dyDescent="0.15">
      <c r="A13" s="53"/>
      <c r="B13" s="43" t="s">
        <v>62</v>
      </c>
      <c r="C13" s="41">
        <v>250000</v>
      </c>
      <c r="D13" s="44" t="s">
        <v>66</v>
      </c>
    </row>
    <row r="14" spans="1:9" ht="39.75" customHeight="1" x14ac:dyDescent="0.15">
      <c r="A14" s="54"/>
      <c r="B14" s="33"/>
      <c r="C14" s="32"/>
      <c r="D14" s="34"/>
    </row>
    <row r="15" spans="1:9" ht="142.5" customHeight="1" thickBot="1" x14ac:dyDescent="0.2">
      <c r="A15" s="17" t="s">
        <v>46</v>
      </c>
      <c r="B15" s="35"/>
      <c r="C15" s="36"/>
      <c r="D15" s="37"/>
    </row>
    <row r="16" spans="1:9" ht="38.25" customHeight="1" thickTop="1" x14ac:dyDescent="0.15">
      <c r="A16" s="18" t="s">
        <v>16</v>
      </c>
      <c r="B16" s="38"/>
      <c r="C16" s="46">
        <f>SUM(C10:C15)</f>
        <v>800000</v>
      </c>
      <c r="D16" s="39"/>
    </row>
    <row r="17" spans="1:8" ht="21" customHeight="1" x14ac:dyDescent="0.15">
      <c r="A17" s="19"/>
      <c r="B17" s="20"/>
      <c r="C17" s="20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topLeftCell="A4" zoomScale="85" zoomScaleNormal="85" zoomScaleSheetLayoutView="100" workbookViewId="0">
      <selection activeCell="A8" sqref="A8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44</v>
      </c>
    </row>
    <row r="2" spans="1:11" ht="32.25" customHeight="1" x14ac:dyDescent="0.15"/>
    <row r="3" spans="1:11" ht="45" customHeight="1" x14ac:dyDescent="0.15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32.25" customHeight="1" x14ac:dyDescent="0.15">
      <c r="I4" s="2" t="s">
        <v>37</v>
      </c>
      <c r="J4" s="21" t="s">
        <v>42</v>
      </c>
      <c r="K4" s="2"/>
    </row>
    <row r="5" spans="1:11" ht="32.25" customHeight="1" x14ac:dyDescent="0.15">
      <c r="E5" s="3"/>
      <c r="F5" s="3"/>
      <c r="G5" s="3"/>
      <c r="I5" s="4" t="s">
        <v>38</v>
      </c>
      <c r="J5" s="22" t="s">
        <v>43</v>
      </c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5</v>
      </c>
      <c r="B8" s="6" t="s">
        <v>13</v>
      </c>
      <c r="C8" s="6" t="s">
        <v>9</v>
      </c>
      <c r="D8" s="6" t="s">
        <v>17</v>
      </c>
      <c r="E8" s="6" t="s">
        <v>31</v>
      </c>
      <c r="F8" s="6" t="s">
        <v>12</v>
      </c>
      <c r="G8" s="6" t="s">
        <v>20</v>
      </c>
      <c r="H8" s="6" t="s">
        <v>4</v>
      </c>
      <c r="I8" s="6" t="s">
        <v>21</v>
      </c>
      <c r="J8" s="6" t="s">
        <v>22</v>
      </c>
      <c r="K8" s="6" t="s">
        <v>23</v>
      </c>
    </row>
    <row r="9" spans="1:11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  <c r="I9" s="10"/>
      <c r="J9" s="10"/>
      <c r="K9" s="8" t="s">
        <v>33</v>
      </c>
    </row>
    <row r="10" spans="1:11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 t="s">
        <v>28</v>
      </c>
    </row>
    <row r="11" spans="1:11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</row>
    <row r="12" spans="1:11" ht="97.5" customHeight="1" x14ac:dyDescent="0.15">
      <c r="A12" s="29">
        <v>700640</v>
      </c>
      <c r="B12" s="29">
        <v>50000</v>
      </c>
      <c r="C12" s="29">
        <f>A12-B12</f>
        <v>650640</v>
      </c>
      <c r="D12" s="29">
        <v>670640</v>
      </c>
      <c r="E12" s="28">
        <v>1000000</v>
      </c>
      <c r="F12" s="29">
        <f>MIN(D12,E12)</f>
        <v>670640</v>
      </c>
      <c r="G12" s="29">
        <f>MIN(C12,F12)</f>
        <v>650640</v>
      </c>
      <c r="H12" s="29">
        <f>ROUNDDOWN(G12,-3)</f>
        <v>650000</v>
      </c>
      <c r="I12" s="29">
        <v>680000</v>
      </c>
      <c r="J12" s="29">
        <v>400000</v>
      </c>
      <c r="K12" s="29">
        <f>H12-J12</f>
        <v>250000</v>
      </c>
    </row>
    <row r="15" spans="1:11" x14ac:dyDescent="0.15">
      <c r="A15" s="1" t="s">
        <v>34</v>
      </c>
    </row>
    <row r="16" spans="1:11" x14ac:dyDescent="0.15">
      <c r="A16" s="1" t="s">
        <v>45</v>
      </c>
    </row>
    <row r="17" spans="1:1" x14ac:dyDescent="0.15">
      <c r="A17" s="1" t="s">
        <v>35</v>
      </c>
    </row>
    <row r="18" spans="1:1" x14ac:dyDescent="0.15">
      <c r="A18" s="1" t="s">
        <v>36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opLeftCell="A3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39</v>
      </c>
    </row>
    <row r="2" spans="1:9" ht="45" customHeight="1" x14ac:dyDescent="0.15">
      <c r="A2" s="48" t="s">
        <v>47</v>
      </c>
      <c r="B2" s="48"/>
      <c r="C2" s="48"/>
      <c r="D2" s="48"/>
      <c r="E2" s="13"/>
      <c r="F2" s="13"/>
      <c r="G2" s="13"/>
      <c r="H2" s="13"/>
      <c r="I2" s="13"/>
    </row>
    <row r="3" spans="1:9" ht="21" customHeight="1" x14ac:dyDescent="0.15">
      <c r="A3" s="14"/>
      <c r="B3" s="14"/>
      <c r="C3" s="14"/>
      <c r="D3" s="14"/>
    </row>
    <row r="4" spans="1:9" ht="18" customHeight="1" x14ac:dyDescent="0.15">
      <c r="B4" s="14"/>
      <c r="C4" s="50" t="s">
        <v>40</v>
      </c>
      <c r="D4" s="50"/>
    </row>
    <row r="5" spans="1:9" ht="21" customHeight="1" x14ac:dyDescent="0.15">
      <c r="C5" s="51" t="s">
        <v>41</v>
      </c>
      <c r="D5" s="51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14</v>
      </c>
      <c r="B8" s="16" t="s">
        <v>29</v>
      </c>
      <c r="C8" s="16" t="s">
        <v>32</v>
      </c>
      <c r="D8" s="16" t="s">
        <v>15</v>
      </c>
    </row>
    <row r="9" spans="1:9" ht="39.75" customHeight="1" x14ac:dyDescent="0.15">
      <c r="A9" s="52" t="s">
        <v>30</v>
      </c>
      <c r="B9" s="40" t="s">
        <v>59</v>
      </c>
      <c r="C9" s="41">
        <v>200000</v>
      </c>
      <c r="D9" s="42" t="s">
        <v>67</v>
      </c>
    </row>
    <row r="10" spans="1:9" ht="39.75" customHeight="1" x14ac:dyDescent="0.15">
      <c r="A10" s="53"/>
      <c r="B10" s="43" t="s">
        <v>60</v>
      </c>
      <c r="C10" s="41">
        <v>120640</v>
      </c>
      <c r="D10" s="44" t="s">
        <v>68</v>
      </c>
    </row>
    <row r="11" spans="1:9" ht="39.75" customHeight="1" x14ac:dyDescent="0.15">
      <c r="A11" s="53"/>
      <c r="B11" s="43" t="s">
        <v>61</v>
      </c>
      <c r="C11" s="41">
        <v>150000</v>
      </c>
      <c r="D11" s="45" t="s">
        <v>65</v>
      </c>
    </row>
    <row r="12" spans="1:9" ht="39.75" customHeight="1" x14ac:dyDescent="0.15">
      <c r="A12" s="53"/>
      <c r="B12" s="43" t="s">
        <v>62</v>
      </c>
      <c r="C12" s="41">
        <v>230000</v>
      </c>
      <c r="D12" s="44" t="s">
        <v>66</v>
      </c>
    </row>
    <row r="13" spans="1:9" ht="39.75" customHeight="1" x14ac:dyDescent="0.15">
      <c r="A13" s="54"/>
      <c r="B13" s="33"/>
      <c r="C13" s="32"/>
      <c r="D13" s="34"/>
    </row>
    <row r="14" spans="1:9" ht="183" customHeight="1" thickBot="1" x14ac:dyDescent="0.2">
      <c r="A14" s="17" t="s">
        <v>46</v>
      </c>
      <c r="B14" s="23"/>
      <c r="C14" s="24"/>
      <c r="D14" s="25"/>
    </row>
    <row r="15" spans="1:9" ht="38.25" customHeight="1" thickTop="1" x14ac:dyDescent="0.15">
      <c r="A15" s="18" t="s">
        <v>16</v>
      </c>
      <c r="B15" s="26"/>
      <c r="C15" s="30">
        <f>SUM(C9:C13)</f>
        <v>700640</v>
      </c>
      <c r="D15" s="27"/>
    </row>
    <row r="16" spans="1:9" ht="21" customHeight="1" x14ac:dyDescent="0.15">
      <c r="A16" s="19"/>
      <c r="B16" s="20"/>
      <c r="C16" s="20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所要額調書（第４号）</vt:lpstr>
      <vt:lpstr>所要額明細書（申請）（第５号）</vt:lpstr>
      <vt:lpstr>所要額精算書（第11号）</vt:lpstr>
      <vt:lpstr>所要額明細書（報告）（第12号）</vt:lpstr>
      <vt:lpstr>'所要額精算書（第11号）'!Print_Area</vt:lpstr>
      <vt:lpstr>'所要額調書（第４号）'!Print_Area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東海　真悠</cp:lastModifiedBy>
  <cp:lastPrinted>2022-03-04T05:38:54Z</cp:lastPrinted>
  <dcterms:created xsi:type="dcterms:W3CDTF">2000-07-28T05:29:32Z</dcterms:created>
  <dcterms:modified xsi:type="dcterms:W3CDTF">2024-03-25T01:41:03Z</dcterms:modified>
</cp:coreProperties>
</file>