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namizu\Desktop\上下水道課\経営分析\H27\"/>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AD10" i="4" s="1"/>
  <c r="P6" i="5"/>
  <c r="O6" i="5"/>
  <c r="P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I10" i="4"/>
  <c r="B10" i="4"/>
  <c r="BB8" i="4"/>
  <c r="AL8" i="4"/>
  <c r="W8" i="4"/>
  <c r="P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<sst xmlns="http://schemas.openxmlformats.org/spreadsheetml/2006/main" count="221" uniqueCount="111">
  <si>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</si>
  <si>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</si>
  <si>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</si>
  <si>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</si>
  <si>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</si>
  <si>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</si>
  <si>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</si>
  <si>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</si>
  <si>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</si>
  <si>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</si>
  <si>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</si>
  <si>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</si>
  <si>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</si>
  <si>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</si>
  <si>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</si>
  <si>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</si>
  <si>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</si>
  <si>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</si>
  <si>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</si>
  <si>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</si>
  <si>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</si>
  <si>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</si>
  <si>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</si>
  <si>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</si>
  <si>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</si>
  <si>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</si>
  <si>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</si>
  <si>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</si>
  <si>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</si>
  <si>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</si>
  <si>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</si>
  <si>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</si>
  <si>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</si>
  <si>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</si>
  <si>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</si>
  <si>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</si>
  <si>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</si>
  <si>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</si>
  <si>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</si>
  <si>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</si>
  <si>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</si>
  <si>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</si>
  <si>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</si>
  <si>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</si>
  <si>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</si>
  <si>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</si>
  <si>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</si>
  <si>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</si>
  <si>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</si>
  <si>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</si>
  <si>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</si>
  <si>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</si>
  <si>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</si>
  <si>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</si>
  <si>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</si>
  <si>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</si>
  <si>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</si>
  <si>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</si>
  <si>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</si>
  <si>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</si>
  <si>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</si>
  <si>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</si>
  <si>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</si>
  <si>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</si>
  <si>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</si>
  <si>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</si>
  <si>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</si>
  <si>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</si>
  <si>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</si>
  <si>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</si>
  <si>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</si>
  <si>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</si>
  <si>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</si>
  <si>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</si>
  <si>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</si>
  <si>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</si>
  <si>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</si>
  <si>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</si>
  <si>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</si>
  <si>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</si>
  <si>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</si>
  <si>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</si>
  <si>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</si>
  <si>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</si>
  <si>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</si>
  <si>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</si>
  <si>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</si>
  <si>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</si>
  <si>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</si>
  <si>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</si>
  <si>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</si>
  <si>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</si>
  <si>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</si>
  <si>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</si>
  <si>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</si>
  <si>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</si>
  <si>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石川県　穴水町</t>
  </si>
  <si>
    <t>法非適用</t>
  </si>
  <si>
    <t>下水道事業</t>
  </si>
  <si>
    <t>林業集落排水</t>
  </si>
  <si>
    <t>G2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</si>
  <si>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</si>
  <si>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</si>
  <si>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</si>
  <si>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</si>
  <si>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</si>
  <si>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</si>
  <si>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</si>
  <si>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③管渠改善率は、近年、実績が無いが、今後は、長寿命化計画に基づく適正な更新・維持管理を行う。
</t>
    <rPh sb="8" eb="10">
      <t>キンネン</t>
    </rPh>
    <rPh sb="11" eb="13">
      <t>ジッセキ</t>
    </rPh>
    <rPh sb="14" eb="15">
      <t>ナ</t>
    </rPh>
    <phoneticPr fontId="4"/>
  </si>
  <si>
    <t>①収益的収支率については、料金収入等の収益で、維持管理費等の費用をどの程度賄えているかを表す指標であり、当町は75%に位置し、経営が厳しい状況を示している。接続率97％（残は空家）で使用料収入の増額は見込めないため、徹底した維持管理費の削減に努める。
④企業債残高対事業規模比率については、平成11年度に供用開始し17年経過しており、年々減少が続いているが、今後は施設の老朽化等により更新時期を向える、その財源として企業債の発行により数値が上昇すると考えられる、よって今後は経営の合理化と経費の節減に努め計画的な企業債の発行に努める。
⑤経費回収率は97%であることから、概ね使用料で賄われていることを示している。
⑥汚水処理原価は、類似団体平均値と比較して低い数値であることから、効率的な企業経営が行われている。
⑦施設利用率については、類似団体平均値と同等な数値であるが、人口減少に伴う施設規模の適正化の検討が必要と考える。
⑧水洗化率は、100％で使用料収入の増額は見込めないため、徹底した維持管理費の削減に努める。</t>
    <rPh sb="53" eb="54">
      <t>マチ</t>
    </rPh>
    <rPh sb="59" eb="61">
      <t>イチ</t>
    </rPh>
    <rPh sb="63" eb="65">
      <t>ケイエイ</t>
    </rPh>
    <rPh sb="66" eb="67">
      <t>キビ</t>
    </rPh>
    <rPh sb="69" eb="71">
      <t>ジョウキョウ</t>
    </rPh>
    <rPh sb="72" eb="73">
      <t>シメ</t>
    </rPh>
    <rPh sb="78" eb="80">
      <t>セツゾク</t>
    </rPh>
    <rPh sb="80" eb="81">
      <t>リツ</t>
    </rPh>
    <rPh sb="85" eb="86">
      <t>ノコ</t>
    </rPh>
    <rPh sb="87" eb="88">
      <t>ア</t>
    </rPh>
    <rPh sb="88" eb="89">
      <t>ヤ</t>
    </rPh>
    <rPh sb="91" eb="94">
      <t>シヨウリョウ</t>
    </rPh>
    <rPh sb="94" eb="96">
      <t>シュウニュウ</t>
    </rPh>
    <rPh sb="97" eb="99">
      <t>ゾウガク</t>
    </rPh>
    <rPh sb="100" eb="102">
      <t>ミコ</t>
    </rPh>
    <rPh sb="108" eb="110">
      <t>テッテイ</t>
    </rPh>
    <rPh sb="112" eb="114">
      <t>イジ</t>
    </rPh>
    <rPh sb="114" eb="116">
      <t>カンリ</t>
    </rPh>
    <rPh sb="116" eb="117">
      <t>ヒ</t>
    </rPh>
    <rPh sb="118" eb="120">
      <t>サクゲン</t>
    </rPh>
    <rPh sb="121" eb="122">
      <t>ツト</t>
    </rPh>
    <rPh sb="145" eb="147">
      <t>ヘイセイ</t>
    </rPh>
    <rPh sb="149" eb="150">
      <t>ネン</t>
    </rPh>
    <rPh sb="150" eb="151">
      <t>ド</t>
    </rPh>
    <rPh sb="152" eb="154">
      <t>キョウヨウ</t>
    </rPh>
    <rPh sb="154" eb="156">
      <t>カイシ</t>
    </rPh>
    <rPh sb="159" eb="160">
      <t>ネン</t>
    </rPh>
    <rPh sb="160" eb="162">
      <t>ケイカ</t>
    </rPh>
    <rPh sb="167" eb="169">
      <t>ネンネン</t>
    </rPh>
    <rPh sb="169" eb="171">
      <t>ゲンショウ</t>
    </rPh>
    <rPh sb="172" eb="173">
      <t>ツヅ</t>
    </rPh>
    <rPh sb="179" eb="181">
      <t>コンゴ</t>
    </rPh>
    <rPh sb="182" eb="184">
      <t>シセツ</t>
    </rPh>
    <rPh sb="185" eb="188">
      <t>ロウキュウカ</t>
    </rPh>
    <rPh sb="188" eb="189">
      <t>トウ</t>
    </rPh>
    <rPh sb="192" eb="194">
      <t>コウシン</t>
    </rPh>
    <rPh sb="194" eb="196">
      <t>ジキ</t>
    </rPh>
    <rPh sb="197" eb="198">
      <t>ムカ</t>
    </rPh>
    <rPh sb="203" eb="205">
      <t>ザイゲン</t>
    </rPh>
    <rPh sb="208" eb="210">
      <t>キギョウ</t>
    </rPh>
    <rPh sb="210" eb="211">
      <t>サイ</t>
    </rPh>
    <rPh sb="212" eb="214">
      <t>ハッコウ</t>
    </rPh>
    <rPh sb="217" eb="219">
      <t>スウチ</t>
    </rPh>
    <rPh sb="220" eb="222">
      <t>ジョウショウ</t>
    </rPh>
    <rPh sb="225" eb="226">
      <t>カンガ</t>
    </rPh>
    <rPh sb="234" eb="236">
      <t>コンゴ</t>
    </rPh>
    <rPh sb="237" eb="239">
      <t>ケイエイ</t>
    </rPh>
    <rPh sb="240" eb="243">
      <t>ゴウリカ</t>
    </rPh>
    <rPh sb="244" eb="246">
      <t>ケイヒ</t>
    </rPh>
    <rPh sb="247" eb="249">
      <t>セツゲン</t>
    </rPh>
    <rPh sb="250" eb="251">
      <t>ツト</t>
    </rPh>
    <rPh sb="252" eb="255">
      <t>ケイカクテキ</t>
    </rPh>
    <rPh sb="256" eb="258">
      <t>キギョウ</t>
    </rPh>
    <rPh sb="258" eb="259">
      <t>サイ</t>
    </rPh>
    <rPh sb="260" eb="262">
      <t>ハッコウ</t>
    </rPh>
    <rPh sb="263" eb="264">
      <t>ツト</t>
    </rPh>
    <rPh sb="286" eb="287">
      <t>オオム</t>
    </rPh>
    <rPh sb="288" eb="291">
      <t>シヨウリョウ</t>
    </rPh>
    <rPh sb="321" eb="324">
      <t>ヘイキンチ</t>
    </rPh>
    <rPh sb="359" eb="361">
      <t>シセツ</t>
    </rPh>
    <rPh sb="361" eb="364">
      <t>リヨウリツ</t>
    </rPh>
    <rPh sb="370" eb="372">
      <t>ルイジ</t>
    </rPh>
    <rPh sb="372" eb="374">
      <t>ダンタイ</t>
    </rPh>
    <rPh sb="374" eb="377">
      <t>ヘイキンチ</t>
    </rPh>
    <rPh sb="378" eb="380">
      <t>ドウトウ</t>
    </rPh>
    <rPh sb="381" eb="383">
      <t>スウチ</t>
    </rPh>
    <rPh sb="388" eb="390">
      <t>ジンコウ</t>
    </rPh>
    <rPh sb="390" eb="392">
      <t>ゲンショウ</t>
    </rPh>
    <rPh sb="393" eb="394">
      <t>トモナ</t>
    </rPh>
    <rPh sb="395" eb="397">
      <t>シセツ</t>
    </rPh>
    <rPh sb="397" eb="399">
      <t>キボ</t>
    </rPh>
    <rPh sb="400" eb="403">
      <t>テキセイカ</t>
    </rPh>
    <rPh sb="404" eb="406">
      <t>ケントウ</t>
    </rPh>
    <rPh sb="407" eb="409">
      <t>ヒツヨウ</t>
    </rPh>
    <rPh sb="410" eb="411">
      <t>カンガ</t>
    </rPh>
    <rPh sb="452" eb="453">
      <t>ヒ</t>
    </rPh>
    <phoneticPr fontId="4"/>
  </si>
  <si>
    <t>水洗化率は、100％で使用料収入の増額は見込めないため、徹底した維持管理費の削減に努める。
また、今後、施設の老朽化に伴い更新事業が増加することを踏まえると、更新に係る費用と経営状況を正確に把握し、計画的な施設の更新を行う必要があるため、現在、「下水道事業経営戦略」の策定に取り組んでいる。</t>
    <rPh sb="36" eb="37">
      <t>ヒ</t>
    </rPh>
    <rPh sb="123" eb="124">
      <t>シタ</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</si>
</sst>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40479280"/>
        <c:axId val="24052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240479280"/>
        <c:axId val="240521760"/>
      </c:lineChart>
      <c:dateAx>
        <c:axId val="240479280"/>
        <c:scaling>
          <c:orientation val="minMax"/>
        </c:scaling>
        <c:delete val="1"/>
        <c:axPos val="b"/>
        <c:numFmt formatCode="ge" sourceLinked="1"/>
        <c:majorTickMark val="none"/>
        <c:minorTickMark val="none"/>
        <c:tickLblPos val="none"/>
        <c:crossAx val="240521760"/>
        <c:crosses val="autoZero"/>
        <c:auto val="1"/>
        <c:lblOffset val="100"/>
        <c:baseTimeUnit val="years"/>
      </c:dateAx>
      <c:valAx>
        <c:axId val="24052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47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65.709999999999994</c:v>
                </c:pt>
                <c:pt idx="1">
                  <c:v>105.71</c:v>
                </c:pt>
                <c:pt idx="2">
                  <c:v>105.71</c:v>
                </c:pt>
                <c:pt idx="3">
                  <c:v>54.29</c:v>
                </c:pt>
                <c:pt idx="4">
                  <c:v>54.29</c:v>
                </c:pt>
              </c:numCache>
            </c:numRef>
          </c:val>
        </c:ser>
        <c:dLbls>
          <c:showLegendKey val="0"/>
          <c:showVal val="0"/>
          <c:showCatName val="0"/>
          <c:showSerName val="0"/>
          <c:showPercent val="0"/>
          <c:showBubbleSize val="0"/>
        </c:dLbls>
        <c:gapWidth val="150"/>
        <c:axId val="241530056"/>
        <c:axId val="24153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44.28</c:v>
                </c:pt>
                <c:pt idx="1">
                  <c:v>47.83</c:v>
                </c:pt>
                <c:pt idx="2">
                  <c:v>43.91</c:v>
                </c:pt>
                <c:pt idx="3">
                  <c:v>56.52</c:v>
                </c:pt>
                <c:pt idx="4">
                  <c:v>53.97</c:v>
                </c:pt>
              </c:numCache>
            </c:numRef>
          </c:val>
          <c:smooth val="0"/>
        </c:ser>
        <c:dLbls>
          <c:showLegendKey val="0"/>
          <c:showVal val="0"/>
          <c:showCatName val="0"/>
          <c:showSerName val="0"/>
          <c:showPercent val="0"/>
          <c:showBubbleSize val="0"/>
        </c:dLbls>
        <c:marker val="1"/>
        <c:smooth val="0"/>
        <c:axId val="241530056"/>
        <c:axId val="241530448"/>
      </c:lineChart>
      <c:dateAx>
        <c:axId val="241530056"/>
        <c:scaling>
          <c:orientation val="minMax"/>
        </c:scaling>
        <c:delete val="1"/>
        <c:axPos val="b"/>
        <c:numFmt formatCode="ge" sourceLinked="1"/>
        <c:majorTickMark val="none"/>
        <c:minorTickMark val="none"/>
        <c:tickLblPos val="none"/>
        <c:crossAx val="241530448"/>
        <c:crosses val="autoZero"/>
        <c:auto val="1"/>
        <c:lblOffset val="100"/>
        <c:baseTimeUnit val="years"/>
      </c:dateAx>
      <c:valAx>
        <c:axId val="24153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530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87.62</c:v>
                </c:pt>
                <c:pt idx="1">
                  <c:v>87.62</c:v>
                </c:pt>
                <c:pt idx="2">
                  <c:v>87.62</c:v>
                </c:pt>
                <c:pt idx="3">
                  <c:v>87.62</c:v>
                </c:pt>
                <c:pt idx="4">
                  <c:v>100</c:v>
                </c:pt>
              </c:numCache>
            </c:numRef>
          </c:val>
        </c:ser>
        <c:dLbls>
          <c:showLegendKey val="0"/>
          <c:showVal val="0"/>
          <c:showCatName val="0"/>
          <c:showSerName val="0"/>
          <c:showPercent val="0"/>
          <c:showBubbleSize val="0"/>
        </c:dLbls>
        <c:gapWidth val="150"/>
        <c:axId val="241531624"/>
        <c:axId val="24153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84.31</c:v>
                </c:pt>
                <c:pt idx="1">
                  <c:v>84.46</c:v>
                </c:pt>
                <c:pt idx="2">
                  <c:v>86.66</c:v>
                </c:pt>
                <c:pt idx="3">
                  <c:v>91.27</c:v>
                </c:pt>
                <c:pt idx="4">
                  <c:v>92.01</c:v>
                </c:pt>
              </c:numCache>
            </c:numRef>
          </c:val>
          <c:smooth val="0"/>
        </c:ser>
        <c:dLbls>
          <c:showLegendKey val="0"/>
          <c:showVal val="0"/>
          <c:showCatName val="0"/>
          <c:showSerName val="0"/>
          <c:showPercent val="0"/>
          <c:showBubbleSize val="0"/>
        </c:dLbls>
        <c:marker val="1"/>
        <c:smooth val="0"/>
        <c:axId val="241531624"/>
        <c:axId val="241532016"/>
      </c:lineChart>
      <c:dateAx>
        <c:axId val="241531624"/>
        <c:scaling>
          <c:orientation val="minMax"/>
        </c:scaling>
        <c:delete val="1"/>
        <c:axPos val="b"/>
        <c:numFmt formatCode="ge" sourceLinked="1"/>
        <c:majorTickMark val="none"/>
        <c:minorTickMark val="none"/>
        <c:tickLblPos val="none"/>
        <c:crossAx val="241532016"/>
        <c:crosses val="autoZero"/>
        <c:auto val="1"/>
        <c:lblOffset val="100"/>
        <c:baseTimeUnit val="years"/>
      </c:dateAx>
      <c:valAx>
        <c:axId val="24153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531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69.45</c:v>
                </c:pt>
                <c:pt idx="1">
                  <c:v>83.39</c:v>
                </c:pt>
                <c:pt idx="2">
                  <c:v>76.349999999999994</c:v>
                </c:pt>
                <c:pt idx="3">
                  <c:v>74.7</c:v>
                </c:pt>
                <c:pt idx="4">
                  <c:v>75.2</c:v>
                </c:pt>
              </c:numCache>
            </c:numRef>
          </c:val>
        </c:ser>
        <c:dLbls>
          <c:showLegendKey val="0"/>
          <c:showVal val="0"/>
          <c:showCatName val="0"/>
          <c:showSerName val="0"/>
          <c:showPercent val="0"/>
          <c:showBubbleSize val="0"/>
        </c:dLbls>
        <c:gapWidth val="150"/>
        <c:axId val="241569336"/>
        <c:axId val="24050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1569336"/>
        <c:axId val="240505440"/>
      </c:lineChart>
      <c:dateAx>
        <c:axId val="241569336"/>
        <c:scaling>
          <c:orientation val="minMax"/>
        </c:scaling>
        <c:delete val="1"/>
        <c:axPos val="b"/>
        <c:numFmt formatCode="ge" sourceLinked="1"/>
        <c:majorTickMark val="none"/>
        <c:minorTickMark val="none"/>
        <c:tickLblPos val="none"/>
        <c:crossAx val="240505440"/>
        <c:crosses val="autoZero"/>
        <c:auto val="1"/>
        <c:lblOffset val="100"/>
        <c:baseTimeUnit val="years"/>
      </c:dateAx>
      <c:valAx>
        <c:axId val="24050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569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1098272"/>
        <c:axId val="24107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1098272"/>
        <c:axId val="241073200"/>
      </c:lineChart>
      <c:dateAx>
        <c:axId val="241098272"/>
        <c:scaling>
          <c:orientation val="minMax"/>
        </c:scaling>
        <c:delete val="1"/>
        <c:axPos val="b"/>
        <c:numFmt formatCode="ge" sourceLinked="1"/>
        <c:majorTickMark val="none"/>
        <c:minorTickMark val="none"/>
        <c:tickLblPos val="none"/>
        <c:crossAx val="241073200"/>
        <c:crosses val="autoZero"/>
        <c:auto val="1"/>
        <c:lblOffset val="100"/>
        <c:baseTimeUnit val="years"/>
      </c:dateAx>
      <c:valAx>
        <c:axId val="24107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09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1224680"/>
        <c:axId val="241225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1224680"/>
        <c:axId val="241225064"/>
      </c:lineChart>
      <c:dateAx>
        <c:axId val="241224680"/>
        <c:scaling>
          <c:orientation val="minMax"/>
        </c:scaling>
        <c:delete val="1"/>
        <c:axPos val="b"/>
        <c:numFmt formatCode="ge" sourceLinked="1"/>
        <c:majorTickMark val="none"/>
        <c:minorTickMark val="none"/>
        <c:tickLblPos val="none"/>
        <c:crossAx val="241225064"/>
        <c:crosses val="autoZero"/>
        <c:auto val="1"/>
        <c:lblOffset val="100"/>
        <c:baseTimeUnit val="years"/>
      </c:dateAx>
      <c:valAx>
        <c:axId val="241225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224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1255176"/>
        <c:axId val="241255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1255176"/>
        <c:axId val="241255568"/>
      </c:lineChart>
      <c:dateAx>
        <c:axId val="241255176"/>
        <c:scaling>
          <c:orientation val="minMax"/>
        </c:scaling>
        <c:delete val="1"/>
        <c:axPos val="b"/>
        <c:numFmt formatCode="ge" sourceLinked="1"/>
        <c:majorTickMark val="none"/>
        <c:minorTickMark val="none"/>
        <c:tickLblPos val="none"/>
        <c:crossAx val="241255568"/>
        <c:crosses val="autoZero"/>
        <c:auto val="1"/>
        <c:lblOffset val="100"/>
        <c:baseTimeUnit val="years"/>
      </c:dateAx>
      <c:valAx>
        <c:axId val="24125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255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1256744"/>
        <c:axId val="241257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1256744"/>
        <c:axId val="241257136"/>
      </c:lineChart>
      <c:dateAx>
        <c:axId val="241256744"/>
        <c:scaling>
          <c:orientation val="minMax"/>
        </c:scaling>
        <c:delete val="1"/>
        <c:axPos val="b"/>
        <c:numFmt formatCode="ge" sourceLinked="1"/>
        <c:majorTickMark val="none"/>
        <c:minorTickMark val="none"/>
        <c:tickLblPos val="none"/>
        <c:crossAx val="241257136"/>
        <c:crosses val="autoZero"/>
        <c:auto val="1"/>
        <c:lblOffset val="100"/>
        <c:baseTimeUnit val="years"/>
      </c:dateAx>
      <c:valAx>
        <c:axId val="24125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256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1785.23</c:v>
                </c:pt>
                <c:pt idx="1">
                  <c:v>1515.81</c:v>
                </c:pt>
                <c:pt idx="2">
                  <c:v>1214.6199999999999</c:v>
                </c:pt>
                <c:pt idx="3">
                  <c:v>1213</c:v>
                </c:pt>
                <c:pt idx="4">
                  <c:v>690.74</c:v>
                </c:pt>
              </c:numCache>
            </c:numRef>
          </c:val>
        </c:ser>
        <c:dLbls>
          <c:showLegendKey val="0"/>
          <c:showVal val="0"/>
          <c:showCatName val="0"/>
          <c:showSerName val="0"/>
          <c:showPercent val="0"/>
          <c:showBubbleSize val="0"/>
        </c:dLbls>
        <c:gapWidth val="150"/>
        <c:axId val="241395328"/>
        <c:axId val="241395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1775.02</c:v>
                </c:pt>
                <c:pt idx="1">
                  <c:v>1844.55</c:v>
                </c:pt>
                <c:pt idx="2">
                  <c:v>1364.98</c:v>
                </c:pt>
                <c:pt idx="3">
                  <c:v>1239.21</c:v>
                </c:pt>
                <c:pt idx="4">
                  <c:v>1196.58</c:v>
                </c:pt>
              </c:numCache>
            </c:numRef>
          </c:val>
          <c:smooth val="0"/>
        </c:ser>
        <c:dLbls>
          <c:showLegendKey val="0"/>
          <c:showVal val="0"/>
          <c:showCatName val="0"/>
          <c:showSerName val="0"/>
          <c:showPercent val="0"/>
          <c:showBubbleSize val="0"/>
        </c:dLbls>
        <c:marker val="1"/>
        <c:smooth val="0"/>
        <c:axId val="241395328"/>
        <c:axId val="241395720"/>
      </c:lineChart>
      <c:dateAx>
        <c:axId val="241395328"/>
        <c:scaling>
          <c:orientation val="minMax"/>
        </c:scaling>
        <c:delete val="1"/>
        <c:axPos val="b"/>
        <c:numFmt formatCode="ge" sourceLinked="1"/>
        <c:majorTickMark val="none"/>
        <c:minorTickMark val="none"/>
        <c:tickLblPos val="none"/>
        <c:crossAx val="241395720"/>
        <c:crosses val="autoZero"/>
        <c:auto val="1"/>
        <c:lblOffset val="100"/>
        <c:baseTimeUnit val="years"/>
      </c:dateAx>
      <c:valAx>
        <c:axId val="241395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39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29.04</c:v>
                </c:pt>
                <c:pt idx="1">
                  <c:v>100</c:v>
                </c:pt>
                <c:pt idx="2">
                  <c:v>100</c:v>
                </c:pt>
                <c:pt idx="3">
                  <c:v>100</c:v>
                </c:pt>
                <c:pt idx="4">
                  <c:v>97.7</c:v>
                </c:pt>
              </c:numCache>
            </c:numRef>
          </c:val>
        </c:ser>
        <c:dLbls>
          <c:showLegendKey val="0"/>
          <c:showVal val="0"/>
          <c:showCatName val="0"/>
          <c:showSerName val="0"/>
          <c:showPercent val="0"/>
          <c:showBubbleSize val="0"/>
        </c:dLbls>
        <c:gapWidth val="150"/>
        <c:axId val="241396896"/>
        <c:axId val="241397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24.18</c:v>
                </c:pt>
                <c:pt idx="1">
                  <c:v>22.93</c:v>
                </c:pt>
                <c:pt idx="2">
                  <c:v>24.22</c:v>
                </c:pt>
                <c:pt idx="3">
                  <c:v>38.14</c:v>
                </c:pt>
                <c:pt idx="4">
                  <c:v>38.28</c:v>
                </c:pt>
              </c:numCache>
            </c:numRef>
          </c:val>
          <c:smooth val="0"/>
        </c:ser>
        <c:dLbls>
          <c:showLegendKey val="0"/>
          <c:showVal val="0"/>
          <c:showCatName val="0"/>
          <c:showSerName val="0"/>
          <c:showPercent val="0"/>
          <c:showBubbleSize val="0"/>
        </c:dLbls>
        <c:marker val="1"/>
        <c:smooth val="0"/>
        <c:axId val="241396896"/>
        <c:axId val="241397288"/>
      </c:lineChart>
      <c:dateAx>
        <c:axId val="241396896"/>
        <c:scaling>
          <c:orientation val="minMax"/>
        </c:scaling>
        <c:delete val="1"/>
        <c:axPos val="b"/>
        <c:numFmt formatCode="ge" sourceLinked="1"/>
        <c:majorTickMark val="none"/>
        <c:minorTickMark val="none"/>
        <c:tickLblPos val="none"/>
        <c:crossAx val="241397288"/>
        <c:crosses val="autoZero"/>
        <c:auto val="1"/>
        <c:lblOffset val="100"/>
        <c:baseTimeUnit val="years"/>
      </c:dateAx>
      <c:valAx>
        <c:axId val="241397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39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698.69</c:v>
                </c:pt>
                <c:pt idx="1">
                  <c:v>205.64</c:v>
                </c:pt>
                <c:pt idx="2">
                  <c:v>196.1</c:v>
                </c:pt>
                <c:pt idx="3">
                  <c:v>209.36</c:v>
                </c:pt>
                <c:pt idx="4">
                  <c:v>215.23</c:v>
                </c:pt>
              </c:numCache>
            </c:numRef>
          </c:val>
        </c:ser>
        <c:dLbls>
          <c:showLegendKey val="0"/>
          <c:showVal val="0"/>
          <c:showCatName val="0"/>
          <c:showSerName val="0"/>
          <c:showPercent val="0"/>
          <c:showBubbleSize val="0"/>
        </c:dLbls>
        <c:gapWidth val="150"/>
        <c:axId val="241398464"/>
        <c:axId val="241398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688.75</c:v>
                </c:pt>
                <c:pt idx="1">
                  <c:v>690.86</c:v>
                </c:pt>
                <c:pt idx="2">
                  <c:v>634.67999999999995</c:v>
                </c:pt>
                <c:pt idx="3">
                  <c:v>471.79</c:v>
                </c:pt>
                <c:pt idx="4">
                  <c:v>468.36</c:v>
                </c:pt>
              </c:numCache>
            </c:numRef>
          </c:val>
          <c:smooth val="0"/>
        </c:ser>
        <c:dLbls>
          <c:showLegendKey val="0"/>
          <c:showVal val="0"/>
          <c:showCatName val="0"/>
          <c:showSerName val="0"/>
          <c:showPercent val="0"/>
          <c:showBubbleSize val="0"/>
        </c:dLbls>
        <c:marker val="1"/>
        <c:smooth val="0"/>
        <c:axId val="241398464"/>
        <c:axId val="241398856"/>
      </c:lineChart>
      <c:dateAx>
        <c:axId val="241398464"/>
        <c:scaling>
          <c:orientation val="minMax"/>
        </c:scaling>
        <c:delete val="1"/>
        <c:axPos val="b"/>
        <c:numFmt formatCode="ge" sourceLinked="1"/>
        <c:majorTickMark val="none"/>
        <c:minorTickMark val="none"/>
        <c:tickLblPos val="none"/>
        <c:crossAx val="241398856"/>
        <c:crosses val="autoZero"/>
        <c:auto val="1"/>
        <c:lblOffset val="100"/>
        <c:baseTimeUnit val="years"/>
      </c:dateAx>
      <c:valAx>
        <c:axId val="241398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39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【1,247.32】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【89.66】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【48.43】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【609.17】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【29.13】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K1" zoomScale="75" zoomScaleNormal="75"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石川県　穴水町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林業集落排水</v>
      </c>
      <c r="Q8" s="70"/>
      <c r="R8" s="70"/>
      <c r="S8" s="70"/>
      <c r="T8" s="70"/>
      <c r="U8" s="70"/>
      <c r="V8" s="70"/>
      <c r="W8" s="70" t="str">
        <f>データ!L6</f>
        <v>G2</v>
      </c>
      <c r="X8" s="70"/>
      <c r="Y8" s="70"/>
      <c r="Z8" s="70"/>
      <c r="AA8" s="70"/>
      <c r="AB8" s="70"/>
      <c r="AC8" s="70"/>
      <c r="AD8" s="3"/>
      <c r="AE8" s="3"/>
      <c r="AF8" s="3"/>
      <c r="AG8" s="3"/>
      <c r="AH8" s="3"/>
      <c r="AI8" s="3"/>
      <c r="AJ8" s="3"/>
      <c r="AK8" s="3"/>
      <c r="AL8" s="64">
        <f>データ!R6</f>
        <v>8988</v>
      </c>
      <c r="AM8" s="64"/>
      <c r="AN8" s="64"/>
      <c r="AO8" s="64"/>
      <c r="AP8" s="64"/>
      <c r="AQ8" s="64"/>
      <c r="AR8" s="64"/>
      <c r="AS8" s="64"/>
      <c r="AT8" s="63">
        <f>データ!S6</f>
        <v>183.21</v>
      </c>
      <c r="AU8" s="63"/>
      <c r="AV8" s="63"/>
      <c r="AW8" s="63"/>
      <c r="AX8" s="63"/>
      <c r="AY8" s="63"/>
      <c r="AZ8" s="63"/>
      <c r="BA8" s="63"/>
      <c r="BB8" s="63">
        <f>データ!T6</f>
        <v>49.06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1.03</v>
      </c>
      <c r="Q10" s="63"/>
      <c r="R10" s="63"/>
      <c r="S10" s="63"/>
      <c r="T10" s="63"/>
      <c r="U10" s="63"/>
      <c r="V10" s="63"/>
      <c r="W10" s="63">
        <f>データ!P6</f>
        <v>90.43</v>
      </c>
      <c r="X10" s="63"/>
      <c r="Y10" s="63"/>
      <c r="Z10" s="63"/>
      <c r="AA10" s="63"/>
      <c r="AB10" s="63"/>
      <c r="AC10" s="63"/>
      <c r="AD10" s="64">
        <f>データ!Q6</f>
        <v>3884</v>
      </c>
      <c r="AE10" s="64"/>
      <c r="AF10" s="64"/>
      <c r="AG10" s="64"/>
      <c r="AH10" s="64"/>
      <c r="AI10" s="64"/>
      <c r="AJ10" s="64"/>
      <c r="AK10" s="2"/>
      <c r="AL10" s="64">
        <f>データ!U6</f>
        <v>91</v>
      </c>
      <c r="AM10" s="64"/>
      <c r="AN10" s="64"/>
      <c r="AO10" s="64"/>
      <c r="AP10" s="64"/>
      <c r="AQ10" s="64"/>
      <c r="AR10" s="64"/>
      <c r="AS10" s="64"/>
      <c r="AT10" s="63">
        <f>データ!V6</f>
        <v>0.08</v>
      </c>
      <c r="AU10" s="63"/>
      <c r="AV10" s="63"/>
      <c r="AW10" s="63"/>
      <c r="AX10" s="63"/>
      <c r="AY10" s="63"/>
      <c r="AZ10" s="63"/>
      <c r="BA10" s="63"/>
      <c r="BB10" s="63">
        <f>データ!W6</f>
        <v>1137.5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174611</v>
      </c>
      <c r="D6" s="31">
        <f t="shared" si="3"/>
        <v>47</v>
      </c>
      <c r="E6" s="31">
        <f t="shared" si="3"/>
        <v>17</v>
      </c>
      <c r="F6" s="31">
        <f t="shared" si="3"/>
        <v>7</v>
      </c>
      <c r="G6" s="31">
        <f t="shared" si="3"/>
        <v>0</v>
      </c>
      <c r="H6" s="31" t="str">
        <f t="shared" si="3"/>
        <v>石川県　穴水町</v>
      </c>
      <c r="I6" s="31" t="str">
        <f t="shared" si="3"/>
        <v>法非適用</v>
      </c>
      <c r="J6" s="31" t="str">
        <f t="shared" si="3"/>
        <v>下水道事業</v>
      </c>
      <c r="K6" s="31" t="str">
        <f t="shared" si="3"/>
        <v>林業集落排水</v>
      </c>
      <c r="L6" s="31" t="str">
        <f t="shared" si="3"/>
        <v>G2</v>
      </c>
      <c r="M6" s="32" t="str">
        <f t="shared" si="3"/>
        <v>-</v>
      </c>
      <c r="N6" s="32" t="str">
        <f t="shared" si="3"/>
        <v>該当数値なし</v>
      </c>
      <c r="O6" s="32">
        <f t="shared" si="3"/>
        <v>1.03</v>
      </c>
      <c r="P6" s="32">
        <f t="shared" si="3"/>
        <v>90.43</v>
      </c>
      <c r="Q6" s="32">
        <f t="shared" si="3"/>
        <v>3884</v>
      </c>
      <c r="R6" s="32">
        <f t="shared" si="3"/>
        <v>8988</v>
      </c>
      <c r="S6" s="32">
        <f t="shared" si="3"/>
        <v>183.21</v>
      </c>
      <c r="T6" s="32">
        <f t="shared" si="3"/>
        <v>49.06</v>
      </c>
      <c r="U6" s="32">
        <f t="shared" si="3"/>
        <v>91</v>
      </c>
      <c r="V6" s="32">
        <f t="shared" si="3"/>
        <v>0.08</v>
      </c>
      <c r="W6" s="32">
        <f t="shared" si="3"/>
        <v>1137.5</v>
      </c>
      <c r="X6" s="33">
        <f>IF(X7="",NA(),X7)</f>
        <v>69.45</v>
      </c>
      <c r="Y6" s="33">
        <f t="shared" ref="Y6:AG6" si="4">IF(Y7="",NA(),Y7)</f>
        <v>83.39</v>
      </c>
      <c r="Z6" s="33">
        <f t="shared" si="4"/>
        <v>76.349999999999994</v>
      </c>
      <c r="AA6" s="33">
        <f t="shared" si="4"/>
        <v>74.7</v>
      </c>
      <c r="AB6" s="33">
        <f t="shared" si="4"/>
        <v>75.2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1785.23</v>
      </c>
      <c r="BF6" s="33">
        <f t="shared" ref="BF6:BN6" si="7">IF(BF7="",NA(),BF7)</f>
        <v>1515.81</v>
      </c>
      <c r="BG6" s="33">
        <f t="shared" si="7"/>
        <v>1214.6199999999999</v>
      </c>
      <c r="BH6" s="33">
        <f t="shared" si="7"/>
        <v>1213</v>
      </c>
      <c r="BI6" s="33">
        <f t="shared" si="7"/>
        <v>690.74</v>
      </c>
      <c r="BJ6" s="33">
        <f t="shared" si="7"/>
        <v>1775.02</v>
      </c>
      <c r="BK6" s="33">
        <f t="shared" si="7"/>
        <v>1844.55</v>
      </c>
      <c r="BL6" s="33">
        <f t="shared" si="7"/>
        <v>1364.98</v>
      </c>
      <c r="BM6" s="33">
        <f t="shared" si="7"/>
        <v>1239.21</v>
      </c>
      <c r="BN6" s="33">
        <f t="shared" si="7"/>
        <v>1196.58</v>
      </c>
      <c r="BO6" s="32" t="str">
        <f>IF(BO7="","",IF(BO7="-","【-】","【"&amp;SUBSTITUTE(TEXT(BO7,"#,##0.00"),"-","△")&amp;"】"))</f>
        <v>【1,247.32】</v>
      </c>
      <c r="BP6" s="33">
        <f>IF(BP7="",NA(),BP7)</f>
        <v>29.04</v>
      </c>
      <c r="BQ6" s="33">
        <f t="shared" ref="BQ6:BY6" si="8">IF(BQ7="",NA(),BQ7)</f>
        <v>100</v>
      </c>
      <c r="BR6" s="33">
        <f t="shared" si="8"/>
        <v>100</v>
      </c>
      <c r="BS6" s="33">
        <f t="shared" si="8"/>
        <v>100</v>
      </c>
      <c r="BT6" s="33">
        <f t="shared" si="8"/>
        <v>97.7</v>
      </c>
      <c r="BU6" s="33">
        <f t="shared" si="8"/>
        <v>24.18</v>
      </c>
      <c r="BV6" s="33">
        <f t="shared" si="8"/>
        <v>22.93</v>
      </c>
      <c r="BW6" s="33">
        <f t="shared" si="8"/>
        <v>24.22</v>
      </c>
      <c r="BX6" s="33">
        <f t="shared" si="8"/>
        <v>38.14</v>
      </c>
      <c r="BY6" s="33">
        <f t="shared" si="8"/>
        <v>38.28</v>
      </c>
      <c r="BZ6" s="32" t="str">
        <f>IF(BZ7="","",IF(BZ7="-","【-】","【"&amp;SUBSTITUTE(TEXT(BZ7,"#,##0.00"),"-","△")&amp;"】"))</f>
        <v>【29.13】</v>
      </c>
      <c r="CA6" s="33">
        <f>IF(CA7="",NA(),CA7)</f>
        <v>698.69</v>
      </c>
      <c r="CB6" s="33">
        <f t="shared" ref="CB6:CJ6" si="9">IF(CB7="",NA(),CB7)</f>
        <v>205.64</v>
      </c>
      <c r="CC6" s="33">
        <f t="shared" si="9"/>
        <v>196.1</v>
      </c>
      <c r="CD6" s="33">
        <f t="shared" si="9"/>
        <v>209.36</v>
      </c>
      <c r="CE6" s="33">
        <f t="shared" si="9"/>
        <v>215.23</v>
      </c>
      <c r="CF6" s="33">
        <f t="shared" si="9"/>
        <v>688.75</v>
      </c>
      <c r="CG6" s="33">
        <f t="shared" si="9"/>
        <v>690.86</v>
      </c>
      <c r="CH6" s="33">
        <f t="shared" si="9"/>
        <v>634.67999999999995</v>
      </c>
      <c r="CI6" s="33">
        <f t="shared" si="9"/>
        <v>471.79</v>
      </c>
      <c r="CJ6" s="33">
        <f t="shared" si="9"/>
        <v>468.36</v>
      </c>
      <c r="CK6" s="32" t="str">
        <f>IF(CK7="","",IF(CK7="-","【-】","【"&amp;SUBSTITUTE(TEXT(CK7,"#,##0.00"),"-","△")&amp;"】"))</f>
        <v>【609.17】</v>
      </c>
      <c r="CL6" s="33">
        <f>IF(CL7="",NA(),CL7)</f>
        <v>65.709999999999994</v>
      </c>
      <c r="CM6" s="33">
        <f t="shared" ref="CM6:CU6" si="10">IF(CM7="",NA(),CM7)</f>
        <v>105.71</v>
      </c>
      <c r="CN6" s="33">
        <f t="shared" si="10"/>
        <v>105.71</v>
      </c>
      <c r="CO6" s="33">
        <f t="shared" si="10"/>
        <v>54.29</v>
      </c>
      <c r="CP6" s="33">
        <f t="shared" si="10"/>
        <v>54.29</v>
      </c>
      <c r="CQ6" s="33">
        <f t="shared" si="10"/>
        <v>44.28</v>
      </c>
      <c r="CR6" s="33">
        <f t="shared" si="10"/>
        <v>47.83</v>
      </c>
      <c r="CS6" s="33">
        <f t="shared" si="10"/>
        <v>43.91</v>
      </c>
      <c r="CT6" s="33">
        <f t="shared" si="10"/>
        <v>56.52</v>
      </c>
      <c r="CU6" s="33">
        <f t="shared" si="10"/>
        <v>53.97</v>
      </c>
      <c r="CV6" s="32" t="str">
        <f>IF(CV7="","",IF(CV7="-","【-】","【"&amp;SUBSTITUTE(TEXT(CV7,"#,##0.00"),"-","△")&amp;"】"))</f>
        <v>【48.43】</v>
      </c>
      <c r="CW6" s="33">
        <f>IF(CW7="",NA(),CW7)</f>
        <v>87.62</v>
      </c>
      <c r="CX6" s="33">
        <f t="shared" ref="CX6:DF6" si="11">IF(CX7="",NA(),CX7)</f>
        <v>87.62</v>
      </c>
      <c r="CY6" s="33">
        <f t="shared" si="11"/>
        <v>87.62</v>
      </c>
      <c r="CZ6" s="33">
        <f t="shared" si="11"/>
        <v>87.62</v>
      </c>
      <c r="DA6" s="33">
        <f t="shared" si="11"/>
        <v>100</v>
      </c>
      <c r="DB6" s="33">
        <f t="shared" si="11"/>
        <v>84.31</v>
      </c>
      <c r="DC6" s="33">
        <f t="shared" si="11"/>
        <v>84.46</v>
      </c>
      <c r="DD6" s="33">
        <f t="shared" si="11"/>
        <v>86.66</v>
      </c>
      <c r="DE6" s="33">
        <f t="shared" si="11"/>
        <v>91.27</v>
      </c>
      <c r="DF6" s="33">
        <f t="shared" si="11"/>
        <v>92.01</v>
      </c>
      <c r="DG6" s="32" t="str">
        <f>IF(DG7="","",IF(DG7="-","【-】","【"&amp;SUBSTITUTE(TEXT(DG7,"#,##0.00"),"-","△")&amp;"】"))</f>
        <v>【89.66】</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2">
        <f t="shared" si="14"/>
        <v>0</v>
      </c>
      <c r="EK6" s="32">
        <f t="shared" si="14"/>
        <v>0</v>
      </c>
      <c r="EL6" s="32">
        <f t="shared" si="14"/>
        <v>0</v>
      </c>
      <c r="EM6" s="32">
        <f t="shared" si="14"/>
        <v>0</v>
      </c>
      <c r="EN6" s="32" t="str">
        <f>IF(EN7="","",IF(EN7="-","【-】","【"&amp;SUBSTITUTE(TEXT(EN7,"#,##0.00"),"-","△")&amp;"】"))</f>
        <v>【0.00】</v>
      </c>
    </row>
    <row r="7" spans="1:144" s="34" customFormat="1">
      <c r="A7" s="26"/>
      <c r="B7" s="35">
        <v>2015</v>
      </c>
      <c r="C7" s="35">
        <v>174611</v>
      </c>
      <c r="D7" s="35">
        <v>47</v>
      </c>
      <c r="E7" s="35">
        <v>17</v>
      </c>
      <c r="F7" s="35">
        <v>7</v>
      </c>
      <c r="G7" s="35">
        <v>0</v>
      </c>
      <c r="H7" s="35" t="s">
        <v>96</v>
      </c>
      <c r="I7" s="35" t="s">
        <v>97</v>
      </c>
      <c r="J7" s="35" t="s">
        <v>98</v>
      </c>
      <c r="K7" s="35" t="s">
        <v>99</v>
      </c>
      <c r="L7" s="35" t="s">
        <v>100</v>
      </c>
      <c r="M7" s="36" t="s">
        <v>101</v>
      </c>
      <c r="N7" s="36" t="s">
        <v>102</v>
      </c>
      <c r="O7" s="36">
        <v>1.03</v>
      </c>
      <c r="P7" s="36">
        <v>90.43</v>
      </c>
      <c r="Q7" s="36">
        <v>3884</v>
      </c>
      <c r="R7" s="36">
        <v>8988</v>
      </c>
      <c r="S7" s="36">
        <v>183.21</v>
      </c>
      <c r="T7" s="36">
        <v>49.06</v>
      </c>
      <c r="U7" s="36">
        <v>91</v>
      </c>
      <c r="V7" s="36">
        <v>0.08</v>
      </c>
      <c r="W7" s="36">
        <v>1137.5</v>
      </c>
      <c r="X7" s="36">
        <v>69.45</v>
      </c>
      <c r="Y7" s="36">
        <v>83.39</v>
      </c>
      <c r="Z7" s="36">
        <v>76.349999999999994</v>
      </c>
      <c r="AA7" s="36">
        <v>74.7</v>
      </c>
      <c r="AB7" s="36">
        <v>75.2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1785.23</v>
      </c>
      <c r="BF7" s="36">
        <v>1515.81</v>
      </c>
      <c r="BG7" s="36">
        <v>1214.6199999999999</v>
      </c>
      <c r="BH7" s="36">
        <v>1213</v>
      </c>
      <c r="BI7" s="36">
        <v>690.74</v>
      </c>
      <c r="BJ7" s="36">
        <v>1775.02</v>
      </c>
      <c r="BK7" s="36">
        <v>1844.55</v>
      </c>
      <c r="BL7" s="36">
        <v>1364.98</v>
      </c>
      <c r="BM7" s="36">
        <v>1239.21</v>
      </c>
      <c r="BN7" s="36">
        <v>1196.58</v>
      </c>
      <c r="BO7" s="36">
        <v>1247.32</v>
      </c>
      <c r="BP7" s="36">
        <v>29.04</v>
      </c>
      <c r="BQ7" s="36">
        <v>100</v>
      </c>
      <c r="BR7" s="36">
        <v>100</v>
      </c>
      <c r="BS7" s="36">
        <v>100</v>
      </c>
      <c r="BT7" s="36">
        <v>97.7</v>
      </c>
      <c r="BU7" s="36">
        <v>24.18</v>
      </c>
      <c r="BV7" s="36">
        <v>22.93</v>
      </c>
      <c r="BW7" s="36">
        <v>24.22</v>
      </c>
      <c r="BX7" s="36">
        <v>38.14</v>
      </c>
      <c r="BY7" s="36">
        <v>38.28</v>
      </c>
      <c r="BZ7" s="36">
        <v>29.13</v>
      </c>
      <c r="CA7" s="36">
        <v>698.69</v>
      </c>
      <c r="CB7" s="36">
        <v>205.64</v>
      </c>
      <c r="CC7" s="36">
        <v>196.1</v>
      </c>
      <c r="CD7" s="36">
        <v>209.36</v>
      </c>
      <c r="CE7" s="36">
        <v>215.23</v>
      </c>
      <c r="CF7" s="36">
        <v>688.75</v>
      </c>
      <c r="CG7" s="36">
        <v>690.86</v>
      </c>
      <c r="CH7" s="36">
        <v>634.67999999999995</v>
      </c>
      <c r="CI7" s="36">
        <v>471.79</v>
      </c>
      <c r="CJ7" s="36">
        <v>468.36</v>
      </c>
      <c r="CK7" s="36">
        <v>609.16999999999996</v>
      </c>
      <c r="CL7" s="36">
        <v>65.709999999999994</v>
      </c>
      <c r="CM7" s="36">
        <v>105.71</v>
      </c>
      <c r="CN7" s="36">
        <v>105.71</v>
      </c>
      <c r="CO7" s="36">
        <v>54.29</v>
      </c>
      <c r="CP7" s="36">
        <v>54.29</v>
      </c>
      <c r="CQ7" s="36">
        <v>44.28</v>
      </c>
      <c r="CR7" s="36">
        <v>47.83</v>
      </c>
      <c r="CS7" s="36">
        <v>43.91</v>
      </c>
      <c r="CT7" s="36">
        <v>56.52</v>
      </c>
      <c r="CU7" s="36">
        <v>53.97</v>
      </c>
      <c r="CV7" s="36">
        <v>48.43</v>
      </c>
      <c r="CW7" s="36">
        <v>87.62</v>
      </c>
      <c r="CX7" s="36">
        <v>87.62</v>
      </c>
      <c r="CY7" s="36">
        <v>87.62</v>
      </c>
      <c r="CZ7" s="36">
        <v>87.62</v>
      </c>
      <c r="DA7" s="36">
        <v>100</v>
      </c>
      <c r="DB7" s="36">
        <v>84.31</v>
      </c>
      <c r="DC7" s="36">
        <v>84.46</v>
      </c>
      <c r="DD7" s="36">
        <v>86.66</v>
      </c>
      <c r="DE7" s="36">
        <v>91.27</v>
      </c>
      <c r="DF7" s="36">
        <v>92.01</v>
      </c>
      <c r="DG7" s="36">
        <v>89.66</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v>
      </c>
      <c r="EK7" s="36">
        <v>0</v>
      </c>
      <c r="EL7" s="36">
        <v>0</v>
      </c>
      <c r="EM7" s="36">
        <v>0</v>
      </c>
      <c r="EN7" s="36">
        <v>0</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2017-02-08T03:19:38Z</dcterms:created>
  <dcterms:modified xsi:type="dcterms:W3CDTF">2017-02-14T05:47:35Z</dcterms:modified>
  <cp:category/>
</cp:coreProperties>
</file>