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kai\Desktop\下水\80特定\"/>
    </mc:Choice>
  </mc:AlternateContent>
  <xr:revisionPtr revIDLastSave="0" documentId="13_ncr:1_{8A6DE2FE-C3DB-4803-8889-A418CE3D77C8}" xr6:coauthVersionLast="47" xr6:coauthVersionMax="47" xr10:uidLastSave="{00000000-0000-0000-0000-000000000000}"/>
  <workbookProtection workbookAlgorithmName="SHA-512" workbookHashValue="CQ5ZRj+hRwB5lrNY9mUt5CAVE2BxUf+/A0rXBxa9Wlnq+VsR1s88+T7EacaCufSvZHyK04TSWhf4AiqqDRP1Xg==" workbookSaltValue="CjzBObnu5n7a+bAwoJfUy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<sst xmlns="http://schemas.openxmlformats.org/spreadsheetml/2006/main" count="289" uniqueCount="117">
  <si>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</si>
  <si>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</si>
  <si>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</si>
  <si>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</si>
  <si>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</si>
  <si>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</si>
  <si>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</si>
  <si>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</si>
  <si>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</si>
  <si>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</si>
  <si>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</si>
  <si>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</si>
  <si>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</si>
  <si>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</si>
  <si>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</si>
  <si>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</si>
  <si>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</si>
  <si>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</si>
  <si>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</si>
  <si>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</si>
  <si>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</si>
  <si>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</si>
  <si>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</si>
  <si>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</si>
  <si>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</si>
  <si>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</si>
  <si>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</si>
  <si>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</si>
  <si>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</si>
  <si>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</si>
  <si>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</si>
  <si>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</si>
  <si>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</si>
  <si>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</si>
  <si>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</si>
  <si>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</si>
  <si>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</si>
  <si>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</si>
  <si>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</si>
  <si>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</si>
  <si>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</si>
  <si>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</si>
  <si>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</si>
  <si>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</si>
  <si>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</si>
  <si>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</si>
  <si>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</si>
  <si>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</si>
  <si>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</si>
  <si>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</si>
  <si>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</si>
  <si>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</si>
  <si>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</si>
  <si>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</si>
  <si>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</si>
  <si>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</si>
  <si>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</si>
  <si>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</si>
  <si>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</si>
  <si>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</si>
  <si>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</si>
  <si>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</si>
  <si>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</si>
  <si>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</si>
  <si>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</si>
  <si>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</si>
  <si>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</si>
  <si>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</si>
  <si>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</si>
  <si>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</si>
  <si>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</si>
  <si>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</si>
  <si>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</si>
  <si>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</si>
  <si>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</si>
  <si>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</si>
  <si>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</si>
  <si>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</si>
  <si>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</si>
  <si>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</si>
  <si>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</si>
  <si>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</si>
  <si>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</si>
  <si>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</si>
  <si>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</si>
  <si>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</si>
  <si>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</si>
  <si>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</si>
  <si>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</si>
  <si>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</si>
  <si>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</si>
  <si>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</si>
  <si>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</si>
  <si>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</si>
  <si>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</si>
  <si>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</si>
  <si>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</si>
  <si>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</si>
  <si>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</si>
  <si>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</si>
  <si>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</si>
  <si>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</si>
  <si>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</si>
  <si>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</si>
  <si>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</si>
  <si>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</si>
  <si>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</si>
  <si>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</si>
  <si>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</si>
  <si>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</si>
  <si>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</si>
  <si>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</si>
  <si>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</si>
  <si>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</si>
  <si>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有形固定資産の老朽化の状況については、特定地域生活排水処理事業の整備開始年度が平成14年7月であり合併処理浄化槽本体の標準耐用年数30年を経過した浄化槽がないことが要因で更新実績はないが周辺機器設備等については故障の都度修繕している。今後は浄化槽本体の更新等の財源の確保や経営に与える影響等を踏まえた分析を行った上で、計画的かつ適正な維持管理を図る必要がある。</t>
    <phoneticPr fontId="4"/>
  </si>
  <si>
    <t>資本費以外の維持管理費については使用料収入だけでは賄うことができず、基準外の繰入を行っており厳しい経営状況にある。経営改善のためには、汚水処理原価の低減を図り経費回収率の向上を目指すとともに、将来世代の地方債償還金の負担の増大を考慮に入れながら、計画的に施設整備を行っていく必要がある。</t>
    <phoneticPr fontId="4"/>
  </si>
  <si>
    <t>令和2年度より公営企業会計に移行したことで、当年度分析表はR02以降の表記となっている。
①経常収支比率：当該指標は97.84％であり、100％を下回っている（赤字）。一般会計の基準外繰入により補填している状況にある。
②累積欠損金比率：類似団体と比較しても低い数値となっている。
③流動比率：100％以上が望ましいとなっているが、55.80％であり、類似団体と比較しても低い状況である。流動負債の大半を占める企業債の償還金が要因となっている。
④企業債残高対事業規模比率：類似団体と比較すると高くなっている。
⑤経費回収率：当該指標は56.99％と類似団体と同程度であるが、100％には届いていないことから維持管理の抑制に努める。
⑥汚水処理原価：類似団体と比較して低い状況となっていることから、今後も維持管理費の抑制に努める。
⑦施設利用率：類似団体との比較においては低い状況となっている。これは節水器具の普及や人口減少等によると考えられる。
⑧水洗化率：100％となっており望ましい状況といえる。</t>
    <rPh sb="46" eb="50">
      <t>ケイジョウシュウシ</t>
    </rPh>
    <rPh sb="50" eb="52">
      <t>ヒリツ</t>
    </rPh>
    <rPh sb="73" eb="75">
      <t>シタマワ</t>
    </rPh>
    <rPh sb="80" eb="82">
      <t>アカジ</t>
    </rPh>
    <rPh sb="116" eb="118">
      <t>ヒリツ</t>
    </rPh>
    <rPh sb="247" eb="248">
      <t>タカ</t>
    </rPh>
    <rPh sb="280" eb="283">
      <t>ドウテイド</t>
    </rPh>
    <rPh sb="294" eb="295">
      <t>トド</t>
    </rPh>
    <rPh sb="309" eb="311">
      <t>ヨクセイ</t>
    </rPh>
    <rPh sb="312" eb="313">
      <t>ツト</t>
    </rPh>
    <rPh sb="425" eb="429">
      <t>スイセンカリツ</t>
    </rPh>
    <rPh sb="440" eb="441">
      <t>ノゾ</t>
    </rPh>
    <rPh sb="444" eb="44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</si>
</sst>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2F-4585-80B8-1E4BCA13DAE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92F-4585-80B8-1E4BCA13DAE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39.9</c:v>
                </c:pt>
                <c:pt idx="3">
                  <c:v>38.520000000000003</c:v>
                </c:pt>
                <c:pt idx="4">
                  <c:v>38.99</c:v>
                </c:pt>
              </c:numCache>
            </c:numRef>
          </c:val>
          <c:extLst>
            <c:ext xmlns:c16="http://schemas.microsoft.com/office/drawing/2014/chart" uri="{C3380CC4-5D6E-409C-BE32-E72D297353CC}">
              <c16:uniqueId val="{00000000-07F1-49CD-972D-A4C5E87D212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58.19</c:v>
                </c:pt>
                <c:pt idx="3">
                  <c:v>56.52</c:v>
                </c:pt>
                <c:pt idx="4">
                  <c:v>88.45</c:v>
                </c:pt>
              </c:numCache>
            </c:numRef>
          </c:val>
          <c:smooth val="0"/>
          <c:extLst>
            <c:ext xmlns:c16="http://schemas.microsoft.com/office/drawing/2014/chart" uri="{C3380CC4-5D6E-409C-BE32-E72D297353CC}">
              <c16:uniqueId val="{00000001-07F1-49CD-972D-A4C5E87D212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3C4F-4EB0-BCED-9FE2DAD03FD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87.8</c:v>
                </c:pt>
                <c:pt idx="3">
                  <c:v>88.43</c:v>
                </c:pt>
                <c:pt idx="4">
                  <c:v>90.34</c:v>
                </c:pt>
              </c:numCache>
            </c:numRef>
          </c:val>
          <c:smooth val="0"/>
          <c:extLst>
            <c:ext xmlns:c16="http://schemas.microsoft.com/office/drawing/2014/chart" uri="{C3380CC4-5D6E-409C-BE32-E72D297353CC}">
              <c16:uniqueId val="{00000001-3C4F-4EB0-BCED-9FE2DAD03FD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91.98</c:v>
                </c:pt>
                <c:pt idx="3">
                  <c:v>99.71</c:v>
                </c:pt>
                <c:pt idx="4">
                  <c:v>97.84</c:v>
                </c:pt>
              </c:numCache>
            </c:numRef>
          </c:val>
          <c:extLst>
            <c:ext xmlns:c16="http://schemas.microsoft.com/office/drawing/2014/chart" uri="{C3380CC4-5D6E-409C-BE32-E72D297353CC}">
              <c16:uniqueId val="{00000000-8387-40A9-9038-6B82930029D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99.03</c:v>
                </c:pt>
                <c:pt idx="3">
                  <c:v>100.41</c:v>
                </c:pt>
                <c:pt idx="4">
                  <c:v>100.17</c:v>
                </c:pt>
              </c:numCache>
            </c:numRef>
          </c:val>
          <c:smooth val="0"/>
          <c:extLst>
            <c:ext xmlns:c16="http://schemas.microsoft.com/office/drawing/2014/chart" uri="{C3380CC4-5D6E-409C-BE32-E72D297353CC}">
              <c16:uniqueId val="{00000001-8387-40A9-9038-6B82930029D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6.63</c:v>
                </c:pt>
                <c:pt idx="3">
                  <c:v>12.86</c:v>
                </c:pt>
                <c:pt idx="4">
                  <c:v>18.55</c:v>
                </c:pt>
              </c:numCache>
            </c:numRef>
          </c:val>
          <c:extLst>
            <c:ext xmlns:c16="http://schemas.microsoft.com/office/drawing/2014/chart" uri="{C3380CC4-5D6E-409C-BE32-E72D297353CC}">
              <c16:uniqueId val="{00000000-EC96-4287-B834-8753D85C327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15.74</c:v>
                </c:pt>
                <c:pt idx="3">
                  <c:v>21.02</c:v>
                </c:pt>
                <c:pt idx="4">
                  <c:v>24.31</c:v>
                </c:pt>
              </c:numCache>
            </c:numRef>
          </c:val>
          <c:smooth val="0"/>
          <c:extLst>
            <c:ext xmlns:c16="http://schemas.microsoft.com/office/drawing/2014/chart" uri="{C3380CC4-5D6E-409C-BE32-E72D297353CC}">
              <c16:uniqueId val="{00000001-EC96-4287-B834-8753D85C327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5A-4AE3-8970-CB9742B54FE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C5A-4AE3-8970-CB9742B54FE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34.03</c:v>
                </c:pt>
                <c:pt idx="3">
                  <c:v>34.17</c:v>
                </c:pt>
                <c:pt idx="4">
                  <c:v>43.21</c:v>
                </c:pt>
              </c:numCache>
            </c:numRef>
          </c:val>
          <c:extLst>
            <c:ext xmlns:c16="http://schemas.microsoft.com/office/drawing/2014/chart" uri="{C3380CC4-5D6E-409C-BE32-E72D297353CC}">
              <c16:uniqueId val="{00000000-F715-4983-B62F-2FDABA16420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74.239999999999995</c:v>
                </c:pt>
                <c:pt idx="3">
                  <c:v>83.92</c:v>
                </c:pt>
                <c:pt idx="4">
                  <c:v>89.31</c:v>
                </c:pt>
              </c:numCache>
            </c:numRef>
          </c:val>
          <c:smooth val="0"/>
          <c:extLst>
            <c:ext xmlns:c16="http://schemas.microsoft.com/office/drawing/2014/chart" uri="{C3380CC4-5D6E-409C-BE32-E72D297353CC}">
              <c16:uniqueId val="{00000001-F715-4983-B62F-2FDABA16420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30.98</c:v>
                </c:pt>
                <c:pt idx="3">
                  <c:v>31.42</c:v>
                </c:pt>
                <c:pt idx="4">
                  <c:v>55.8</c:v>
                </c:pt>
              </c:numCache>
            </c:numRef>
          </c:val>
          <c:extLst>
            <c:ext xmlns:c16="http://schemas.microsoft.com/office/drawing/2014/chart" uri="{C3380CC4-5D6E-409C-BE32-E72D297353CC}">
              <c16:uniqueId val="{00000000-7558-499C-B2C1-84E96A2339F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100.47</c:v>
                </c:pt>
                <c:pt idx="3">
                  <c:v>122.71</c:v>
                </c:pt>
                <c:pt idx="4">
                  <c:v>138.19999999999999</c:v>
                </c:pt>
              </c:numCache>
            </c:numRef>
          </c:val>
          <c:smooth val="0"/>
          <c:extLst>
            <c:ext xmlns:c16="http://schemas.microsoft.com/office/drawing/2014/chart" uri="{C3380CC4-5D6E-409C-BE32-E72D297353CC}">
              <c16:uniqueId val="{00000001-7558-499C-B2C1-84E96A2339F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422.77</c:v>
                </c:pt>
                <c:pt idx="3">
                  <c:v>264.22000000000003</c:v>
                </c:pt>
                <c:pt idx="4">
                  <c:v>389.38</c:v>
                </c:pt>
              </c:numCache>
            </c:numRef>
          </c:val>
          <c:extLst>
            <c:ext xmlns:c16="http://schemas.microsoft.com/office/drawing/2014/chart" uri="{C3380CC4-5D6E-409C-BE32-E72D297353CC}">
              <c16:uniqueId val="{00000000-0BBE-4041-84ED-DE6354F134D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294.27</c:v>
                </c:pt>
                <c:pt idx="3">
                  <c:v>294.08999999999997</c:v>
                </c:pt>
                <c:pt idx="4">
                  <c:v>294.08999999999997</c:v>
                </c:pt>
              </c:numCache>
            </c:numRef>
          </c:val>
          <c:smooth val="0"/>
          <c:extLst>
            <c:ext xmlns:c16="http://schemas.microsoft.com/office/drawing/2014/chart" uri="{C3380CC4-5D6E-409C-BE32-E72D297353CC}">
              <c16:uniqueId val="{00000001-0BBE-4041-84ED-DE6354F134D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54.34</c:v>
                </c:pt>
                <c:pt idx="3">
                  <c:v>58.58</c:v>
                </c:pt>
                <c:pt idx="4">
                  <c:v>56.99</c:v>
                </c:pt>
              </c:numCache>
            </c:numRef>
          </c:val>
          <c:extLst>
            <c:ext xmlns:c16="http://schemas.microsoft.com/office/drawing/2014/chart" uri="{C3380CC4-5D6E-409C-BE32-E72D297353CC}">
              <c16:uniqueId val="{00000000-F3DB-420C-9F27-09174062DFB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60.59</c:v>
                </c:pt>
                <c:pt idx="3">
                  <c:v>60</c:v>
                </c:pt>
                <c:pt idx="4">
                  <c:v>59.01</c:v>
                </c:pt>
              </c:numCache>
            </c:numRef>
          </c:val>
          <c:smooth val="0"/>
          <c:extLst>
            <c:ext xmlns:c16="http://schemas.microsoft.com/office/drawing/2014/chart" uri="{C3380CC4-5D6E-409C-BE32-E72D297353CC}">
              <c16:uniqueId val="{00000001-F3DB-420C-9F27-09174062DFB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185.47</c:v>
                </c:pt>
                <c:pt idx="3">
                  <c:v>175.02</c:v>
                </c:pt>
                <c:pt idx="4">
                  <c:v>177.24</c:v>
                </c:pt>
              </c:numCache>
            </c:numRef>
          </c:val>
          <c:extLst>
            <c:ext xmlns:c16="http://schemas.microsoft.com/office/drawing/2014/chart" uri="{C3380CC4-5D6E-409C-BE32-E72D297353CC}">
              <c16:uniqueId val="{00000000-D5C1-4573-964A-57357913A20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280.23</c:v>
                </c:pt>
                <c:pt idx="3">
                  <c:v>282.70999999999998</c:v>
                </c:pt>
                <c:pt idx="4">
                  <c:v>291.82</c:v>
                </c:pt>
              </c:numCache>
            </c:numRef>
          </c:val>
          <c:smooth val="0"/>
          <c:extLst>
            <c:ext xmlns:c16="http://schemas.microsoft.com/office/drawing/2014/chart" uri="{C3380CC4-5D6E-409C-BE32-E72D297353CC}">
              <c16:uniqueId val="{00000001-D5C1-4573-964A-57357913A20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能登町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15636</v>
      </c>
      <c r="AM8" s="46"/>
      <c r="AN8" s="46"/>
      <c r="AO8" s="46"/>
      <c r="AP8" s="46"/>
      <c r="AQ8" s="46"/>
      <c r="AR8" s="46"/>
      <c r="AS8" s="46"/>
      <c r="AT8" s="45">
        <f>データ!T6</f>
        <v>273.27</v>
      </c>
      <c r="AU8" s="45"/>
      <c r="AV8" s="45"/>
      <c r="AW8" s="45"/>
      <c r="AX8" s="45"/>
      <c r="AY8" s="45"/>
      <c r="AZ8" s="45"/>
      <c r="BA8" s="45"/>
      <c r="BB8" s="45">
        <f>データ!U6</f>
        <v>57.22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29.19</v>
      </c>
      <c r="J10" s="45"/>
      <c r="K10" s="45"/>
      <c r="L10" s="45"/>
      <c r="M10" s="45"/>
      <c r="N10" s="45"/>
      <c r="O10" s="45"/>
      <c r="P10" s="45">
        <f>データ!P6</f>
        <v>6.83</v>
      </c>
      <c r="Q10" s="45"/>
      <c r="R10" s="45"/>
      <c r="S10" s="45"/>
      <c r="T10" s="45"/>
      <c r="U10" s="45"/>
      <c r="V10" s="45"/>
      <c r="W10" s="45">
        <f>データ!Q6</f>
        <v>100</v>
      </c>
      <c r="X10" s="45"/>
      <c r="Y10" s="45"/>
      <c r="Z10" s="45"/>
      <c r="AA10" s="45"/>
      <c r="AB10" s="45"/>
      <c r="AC10" s="45"/>
      <c r="AD10" s="46">
        <f>データ!R6</f>
        <v>1650</v>
      </c>
      <c r="AE10" s="46"/>
      <c r="AF10" s="46"/>
      <c r="AG10" s="46"/>
      <c r="AH10" s="46"/>
      <c r="AI10" s="46"/>
      <c r="AJ10" s="46"/>
      <c r="AK10" s="2"/>
      <c r="AL10" s="46">
        <f>データ!V6</f>
        <v>1055</v>
      </c>
      <c r="AM10" s="46"/>
      <c r="AN10" s="46"/>
      <c r="AO10" s="46"/>
      <c r="AP10" s="46"/>
      <c r="AQ10" s="46"/>
      <c r="AR10" s="46"/>
      <c r="AS10" s="46"/>
      <c r="AT10" s="45">
        <f>データ!W6</f>
        <v>0.1</v>
      </c>
      <c r="AU10" s="45"/>
      <c r="AV10" s="45"/>
      <c r="AW10" s="45"/>
      <c r="AX10" s="45"/>
      <c r="AY10" s="45"/>
      <c r="AZ10" s="45"/>
      <c r="BA10" s="45"/>
      <c r="BB10" s="45">
        <f>データ!X6</f>
        <v>10550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9lf4m7QQamq7iiKP5Fdid0jAyfSN/2HIXQtwMve6i3vv4OjvUCU46V1DUyp25/TfajpRMenmOX7kPeq7P9Vt8A==" saltValue="bY3oOYrUoAokLv0NGJG5K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174637</v>
      </c>
      <c r="D6" s="19">
        <f t="shared" si="3"/>
        <v>46</v>
      </c>
      <c r="E6" s="19">
        <f t="shared" si="3"/>
        <v>18</v>
      </c>
      <c r="F6" s="19">
        <f t="shared" si="3"/>
        <v>0</v>
      </c>
      <c r="G6" s="19">
        <f t="shared" si="3"/>
        <v>0</v>
      </c>
      <c r="H6" s="19" t="str">
        <f t="shared" si="3"/>
        <v>石川県　能登町</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29.19</v>
      </c>
      <c r="P6" s="20">
        <f t="shared" si="3"/>
        <v>6.83</v>
      </c>
      <c r="Q6" s="20">
        <f t="shared" si="3"/>
        <v>100</v>
      </c>
      <c r="R6" s="20">
        <f t="shared" si="3"/>
        <v>1650</v>
      </c>
      <c r="S6" s="20">
        <f t="shared" si="3"/>
        <v>15636</v>
      </c>
      <c r="T6" s="20">
        <f t="shared" si="3"/>
        <v>273.27</v>
      </c>
      <c r="U6" s="20">
        <f t="shared" si="3"/>
        <v>57.22</v>
      </c>
      <c r="V6" s="20">
        <f t="shared" si="3"/>
        <v>1055</v>
      </c>
      <c r="W6" s="20">
        <f t="shared" si="3"/>
        <v>0.1</v>
      </c>
      <c r="X6" s="20">
        <f t="shared" si="3"/>
        <v>10550</v>
      </c>
      <c r="Y6" s="21" t="str">
        <f>IF(Y7="",NA(),Y7)</f>
        <v>-</v>
      </c>
      <c r="Z6" s="21" t="str">
        <f t="shared" ref="Z6:AH6" si="4">IF(Z7="",NA(),Z7)</f>
        <v>-</v>
      </c>
      <c r="AA6" s="21">
        <f t="shared" si="4"/>
        <v>91.98</v>
      </c>
      <c r="AB6" s="21">
        <f t="shared" si="4"/>
        <v>99.71</v>
      </c>
      <c r="AC6" s="21">
        <f t="shared" si="4"/>
        <v>97.84</v>
      </c>
      <c r="AD6" s="21" t="str">
        <f t="shared" si="4"/>
        <v>-</v>
      </c>
      <c r="AE6" s="21" t="str">
        <f t="shared" si="4"/>
        <v>-</v>
      </c>
      <c r="AF6" s="21">
        <f t="shared" si="4"/>
        <v>99.03</v>
      </c>
      <c r="AG6" s="21">
        <f t="shared" si="4"/>
        <v>100.41</v>
      </c>
      <c r="AH6" s="21">
        <f t="shared" si="4"/>
        <v>100.17</v>
      </c>
      <c r="AI6" s="20" t="str">
        <f>IF(AI7="","",IF(AI7="-","【-】","【"&amp;SUBSTITUTE(TEXT(AI7,"#,##0.00"),"-","△")&amp;"】"))</f>
        <v>【100.42】</v>
      </c>
      <c r="AJ6" s="21" t="str">
        <f>IF(AJ7="",NA(),AJ7)</f>
        <v>-</v>
      </c>
      <c r="AK6" s="21" t="str">
        <f t="shared" ref="AK6:AS6" si="5">IF(AK7="",NA(),AK7)</f>
        <v>-</v>
      </c>
      <c r="AL6" s="21">
        <f t="shared" si="5"/>
        <v>34.03</v>
      </c>
      <c r="AM6" s="21">
        <f t="shared" si="5"/>
        <v>34.17</v>
      </c>
      <c r="AN6" s="21">
        <f t="shared" si="5"/>
        <v>43.21</v>
      </c>
      <c r="AO6" s="21" t="str">
        <f t="shared" si="5"/>
        <v>-</v>
      </c>
      <c r="AP6" s="21" t="str">
        <f t="shared" si="5"/>
        <v>-</v>
      </c>
      <c r="AQ6" s="21">
        <f t="shared" si="5"/>
        <v>74.239999999999995</v>
      </c>
      <c r="AR6" s="21">
        <f t="shared" si="5"/>
        <v>83.92</v>
      </c>
      <c r="AS6" s="21">
        <f t="shared" si="5"/>
        <v>89.31</v>
      </c>
      <c r="AT6" s="20" t="str">
        <f>IF(AT7="","",IF(AT7="-","【-】","【"&amp;SUBSTITUTE(TEXT(AT7,"#,##0.00"),"-","△")&amp;"】"))</f>
        <v>【82.66】</v>
      </c>
      <c r="AU6" s="21" t="str">
        <f>IF(AU7="",NA(),AU7)</f>
        <v>-</v>
      </c>
      <c r="AV6" s="21" t="str">
        <f t="shared" ref="AV6:BD6" si="6">IF(AV7="",NA(),AV7)</f>
        <v>-</v>
      </c>
      <c r="AW6" s="21">
        <f t="shared" si="6"/>
        <v>30.98</v>
      </c>
      <c r="AX6" s="21">
        <f t="shared" si="6"/>
        <v>31.42</v>
      </c>
      <c r="AY6" s="21">
        <f t="shared" si="6"/>
        <v>55.8</v>
      </c>
      <c r="AZ6" s="21" t="str">
        <f t="shared" si="6"/>
        <v>-</v>
      </c>
      <c r="BA6" s="21" t="str">
        <f t="shared" si="6"/>
        <v>-</v>
      </c>
      <c r="BB6" s="21">
        <f t="shared" si="6"/>
        <v>100.47</v>
      </c>
      <c r="BC6" s="21">
        <f t="shared" si="6"/>
        <v>122.71</v>
      </c>
      <c r="BD6" s="21">
        <f t="shared" si="6"/>
        <v>138.19999999999999</v>
      </c>
      <c r="BE6" s="20" t="str">
        <f>IF(BE7="","",IF(BE7="-","【-】","【"&amp;SUBSTITUTE(TEXT(BE7,"#,##0.00"),"-","△")&amp;"】"))</f>
        <v>【140.15】</v>
      </c>
      <c r="BF6" s="21" t="str">
        <f>IF(BF7="",NA(),BF7)</f>
        <v>-</v>
      </c>
      <c r="BG6" s="21" t="str">
        <f t="shared" ref="BG6:BO6" si="7">IF(BG7="",NA(),BG7)</f>
        <v>-</v>
      </c>
      <c r="BH6" s="21">
        <f t="shared" si="7"/>
        <v>422.77</v>
      </c>
      <c r="BI6" s="21">
        <f t="shared" si="7"/>
        <v>264.22000000000003</v>
      </c>
      <c r="BJ6" s="21">
        <f t="shared" si="7"/>
        <v>389.38</v>
      </c>
      <c r="BK6" s="21" t="str">
        <f t="shared" si="7"/>
        <v>-</v>
      </c>
      <c r="BL6" s="21" t="str">
        <f t="shared" si="7"/>
        <v>-</v>
      </c>
      <c r="BM6" s="21">
        <f t="shared" si="7"/>
        <v>294.27</v>
      </c>
      <c r="BN6" s="21">
        <f t="shared" si="7"/>
        <v>294.08999999999997</v>
      </c>
      <c r="BO6" s="21">
        <f t="shared" si="7"/>
        <v>294.08999999999997</v>
      </c>
      <c r="BP6" s="20" t="str">
        <f>IF(BP7="","",IF(BP7="-","【-】","【"&amp;SUBSTITUTE(TEXT(BP7,"#,##0.00"),"-","△")&amp;"】"))</f>
        <v>【307.39】</v>
      </c>
      <c r="BQ6" s="21" t="str">
        <f>IF(BQ7="",NA(),BQ7)</f>
        <v>-</v>
      </c>
      <c r="BR6" s="21" t="str">
        <f t="shared" ref="BR6:BZ6" si="8">IF(BR7="",NA(),BR7)</f>
        <v>-</v>
      </c>
      <c r="BS6" s="21">
        <f t="shared" si="8"/>
        <v>54.34</v>
      </c>
      <c r="BT6" s="21">
        <f t="shared" si="8"/>
        <v>58.58</v>
      </c>
      <c r="BU6" s="21">
        <f t="shared" si="8"/>
        <v>56.99</v>
      </c>
      <c r="BV6" s="21" t="str">
        <f t="shared" si="8"/>
        <v>-</v>
      </c>
      <c r="BW6" s="21" t="str">
        <f t="shared" si="8"/>
        <v>-</v>
      </c>
      <c r="BX6" s="21">
        <f t="shared" si="8"/>
        <v>60.59</v>
      </c>
      <c r="BY6" s="21">
        <f t="shared" si="8"/>
        <v>60</v>
      </c>
      <c r="BZ6" s="21">
        <f t="shared" si="8"/>
        <v>59.01</v>
      </c>
      <c r="CA6" s="20" t="str">
        <f>IF(CA7="","",IF(CA7="-","【-】","【"&amp;SUBSTITUTE(TEXT(CA7,"#,##0.00"),"-","△")&amp;"】"))</f>
        <v>【57.03】</v>
      </c>
      <c r="CB6" s="21" t="str">
        <f>IF(CB7="",NA(),CB7)</f>
        <v>-</v>
      </c>
      <c r="CC6" s="21" t="str">
        <f t="shared" ref="CC6:CK6" si="9">IF(CC7="",NA(),CC7)</f>
        <v>-</v>
      </c>
      <c r="CD6" s="21">
        <f t="shared" si="9"/>
        <v>185.47</v>
      </c>
      <c r="CE6" s="21">
        <f t="shared" si="9"/>
        <v>175.02</v>
      </c>
      <c r="CF6" s="21">
        <f t="shared" si="9"/>
        <v>177.24</v>
      </c>
      <c r="CG6" s="21" t="str">
        <f t="shared" si="9"/>
        <v>-</v>
      </c>
      <c r="CH6" s="21" t="str">
        <f t="shared" si="9"/>
        <v>-</v>
      </c>
      <c r="CI6" s="21">
        <f t="shared" si="9"/>
        <v>280.23</v>
      </c>
      <c r="CJ6" s="21">
        <f t="shared" si="9"/>
        <v>282.70999999999998</v>
      </c>
      <c r="CK6" s="21">
        <f t="shared" si="9"/>
        <v>291.82</v>
      </c>
      <c r="CL6" s="20" t="str">
        <f>IF(CL7="","",IF(CL7="-","【-】","【"&amp;SUBSTITUTE(TEXT(CL7,"#,##0.00"),"-","△")&amp;"】"))</f>
        <v>【294.83】</v>
      </c>
      <c r="CM6" s="21" t="str">
        <f>IF(CM7="",NA(),CM7)</f>
        <v>-</v>
      </c>
      <c r="CN6" s="21" t="str">
        <f t="shared" ref="CN6:CV6" si="10">IF(CN7="",NA(),CN7)</f>
        <v>-</v>
      </c>
      <c r="CO6" s="21">
        <f t="shared" si="10"/>
        <v>39.9</v>
      </c>
      <c r="CP6" s="21">
        <f t="shared" si="10"/>
        <v>38.520000000000003</v>
      </c>
      <c r="CQ6" s="21">
        <f t="shared" si="10"/>
        <v>38.99</v>
      </c>
      <c r="CR6" s="21" t="str">
        <f t="shared" si="10"/>
        <v>-</v>
      </c>
      <c r="CS6" s="21" t="str">
        <f t="shared" si="10"/>
        <v>-</v>
      </c>
      <c r="CT6" s="21">
        <f t="shared" si="10"/>
        <v>58.19</v>
      </c>
      <c r="CU6" s="21">
        <f t="shared" si="10"/>
        <v>56.52</v>
      </c>
      <c r="CV6" s="21">
        <f t="shared" si="10"/>
        <v>88.45</v>
      </c>
      <c r="CW6" s="20" t="str">
        <f>IF(CW7="","",IF(CW7="-","【-】","【"&amp;SUBSTITUTE(TEXT(CW7,"#,##0.00"),"-","△")&amp;"】"))</f>
        <v>【84.27】</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87.8</v>
      </c>
      <c r="DF6" s="21">
        <f t="shared" si="11"/>
        <v>88.43</v>
      </c>
      <c r="DG6" s="21">
        <f t="shared" si="11"/>
        <v>90.34</v>
      </c>
      <c r="DH6" s="20" t="str">
        <f>IF(DH7="","",IF(DH7="-","【-】","【"&amp;SUBSTITUTE(TEXT(DH7,"#,##0.00"),"-","△")&amp;"】"))</f>
        <v>【86.02】</v>
      </c>
      <c r="DI6" s="21" t="str">
        <f>IF(DI7="",NA(),DI7)</f>
        <v>-</v>
      </c>
      <c r="DJ6" s="21" t="str">
        <f t="shared" ref="DJ6:DR6" si="12">IF(DJ7="",NA(),DJ7)</f>
        <v>-</v>
      </c>
      <c r="DK6" s="21">
        <f t="shared" si="12"/>
        <v>6.63</v>
      </c>
      <c r="DL6" s="21">
        <f t="shared" si="12"/>
        <v>12.86</v>
      </c>
      <c r="DM6" s="21">
        <f t="shared" si="12"/>
        <v>18.55</v>
      </c>
      <c r="DN6" s="21" t="str">
        <f t="shared" si="12"/>
        <v>-</v>
      </c>
      <c r="DO6" s="21" t="str">
        <f t="shared" si="12"/>
        <v>-</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174637</v>
      </c>
      <c r="D7" s="23">
        <v>46</v>
      </c>
      <c r="E7" s="23">
        <v>18</v>
      </c>
      <c r="F7" s="23">
        <v>0</v>
      </c>
      <c r="G7" s="23">
        <v>0</v>
      </c>
      <c r="H7" s="23" t="s">
        <v>96</v>
      </c>
      <c r="I7" s="23" t="s">
        <v>97</v>
      </c>
      <c r="J7" s="23" t="s">
        <v>98</v>
      </c>
      <c r="K7" s="23" t="s">
        <v>99</v>
      </c>
      <c r="L7" s="23" t="s">
        <v>100</v>
      </c>
      <c r="M7" s="23" t="s">
        <v>101</v>
      </c>
      <c r="N7" s="24" t="s">
        <v>102</v>
      </c>
      <c r="O7" s="24">
        <v>29.19</v>
      </c>
      <c r="P7" s="24">
        <v>6.83</v>
      </c>
      <c r="Q7" s="24">
        <v>100</v>
      </c>
      <c r="R7" s="24">
        <v>1650</v>
      </c>
      <c r="S7" s="24">
        <v>15636</v>
      </c>
      <c r="T7" s="24">
        <v>273.27</v>
      </c>
      <c r="U7" s="24">
        <v>57.22</v>
      </c>
      <c r="V7" s="24">
        <v>1055</v>
      </c>
      <c r="W7" s="24">
        <v>0.1</v>
      </c>
      <c r="X7" s="24">
        <v>10550</v>
      </c>
      <c r="Y7" s="24" t="s">
        <v>102</v>
      </c>
      <c r="Z7" s="24" t="s">
        <v>102</v>
      </c>
      <c r="AA7" s="24">
        <v>91.98</v>
      </c>
      <c r="AB7" s="24">
        <v>99.71</v>
      </c>
      <c r="AC7" s="24">
        <v>97.84</v>
      </c>
      <c r="AD7" s="24" t="s">
        <v>102</v>
      </c>
      <c r="AE7" s="24" t="s">
        <v>102</v>
      </c>
      <c r="AF7" s="24">
        <v>99.03</v>
      </c>
      <c r="AG7" s="24">
        <v>100.41</v>
      </c>
      <c r="AH7" s="24">
        <v>100.17</v>
      </c>
      <c r="AI7" s="24">
        <v>100.42</v>
      </c>
      <c r="AJ7" s="24" t="s">
        <v>102</v>
      </c>
      <c r="AK7" s="24" t="s">
        <v>102</v>
      </c>
      <c r="AL7" s="24">
        <v>34.03</v>
      </c>
      <c r="AM7" s="24">
        <v>34.17</v>
      </c>
      <c r="AN7" s="24">
        <v>43.21</v>
      </c>
      <c r="AO7" s="24" t="s">
        <v>102</v>
      </c>
      <c r="AP7" s="24" t="s">
        <v>102</v>
      </c>
      <c r="AQ7" s="24">
        <v>74.239999999999995</v>
      </c>
      <c r="AR7" s="24">
        <v>83.92</v>
      </c>
      <c r="AS7" s="24">
        <v>89.31</v>
      </c>
      <c r="AT7" s="24">
        <v>82.66</v>
      </c>
      <c r="AU7" s="24" t="s">
        <v>102</v>
      </c>
      <c r="AV7" s="24" t="s">
        <v>102</v>
      </c>
      <c r="AW7" s="24">
        <v>30.98</v>
      </c>
      <c r="AX7" s="24">
        <v>31.42</v>
      </c>
      <c r="AY7" s="24">
        <v>55.8</v>
      </c>
      <c r="AZ7" s="24" t="s">
        <v>102</v>
      </c>
      <c r="BA7" s="24" t="s">
        <v>102</v>
      </c>
      <c r="BB7" s="24">
        <v>100.47</v>
      </c>
      <c r="BC7" s="24">
        <v>122.71</v>
      </c>
      <c r="BD7" s="24">
        <v>138.19999999999999</v>
      </c>
      <c r="BE7" s="24">
        <v>140.15</v>
      </c>
      <c r="BF7" s="24" t="s">
        <v>102</v>
      </c>
      <c r="BG7" s="24" t="s">
        <v>102</v>
      </c>
      <c r="BH7" s="24">
        <v>422.77</v>
      </c>
      <c r="BI7" s="24">
        <v>264.22000000000003</v>
      </c>
      <c r="BJ7" s="24">
        <v>389.38</v>
      </c>
      <c r="BK7" s="24" t="s">
        <v>102</v>
      </c>
      <c r="BL7" s="24" t="s">
        <v>102</v>
      </c>
      <c r="BM7" s="24">
        <v>294.27</v>
      </c>
      <c r="BN7" s="24">
        <v>294.08999999999997</v>
      </c>
      <c r="BO7" s="24">
        <v>294.08999999999997</v>
      </c>
      <c r="BP7" s="24">
        <v>307.39</v>
      </c>
      <c r="BQ7" s="24" t="s">
        <v>102</v>
      </c>
      <c r="BR7" s="24" t="s">
        <v>102</v>
      </c>
      <c r="BS7" s="24">
        <v>54.34</v>
      </c>
      <c r="BT7" s="24">
        <v>58.58</v>
      </c>
      <c r="BU7" s="24">
        <v>56.99</v>
      </c>
      <c r="BV7" s="24" t="s">
        <v>102</v>
      </c>
      <c r="BW7" s="24" t="s">
        <v>102</v>
      </c>
      <c r="BX7" s="24">
        <v>60.59</v>
      </c>
      <c r="BY7" s="24">
        <v>60</v>
      </c>
      <c r="BZ7" s="24">
        <v>59.01</v>
      </c>
      <c r="CA7" s="24">
        <v>57.03</v>
      </c>
      <c r="CB7" s="24" t="s">
        <v>102</v>
      </c>
      <c r="CC7" s="24" t="s">
        <v>102</v>
      </c>
      <c r="CD7" s="24">
        <v>185.47</v>
      </c>
      <c r="CE7" s="24">
        <v>175.02</v>
      </c>
      <c r="CF7" s="24">
        <v>177.24</v>
      </c>
      <c r="CG7" s="24" t="s">
        <v>102</v>
      </c>
      <c r="CH7" s="24" t="s">
        <v>102</v>
      </c>
      <c r="CI7" s="24">
        <v>280.23</v>
      </c>
      <c r="CJ7" s="24">
        <v>282.70999999999998</v>
      </c>
      <c r="CK7" s="24">
        <v>291.82</v>
      </c>
      <c r="CL7" s="24">
        <v>294.83</v>
      </c>
      <c r="CM7" s="24" t="s">
        <v>102</v>
      </c>
      <c r="CN7" s="24" t="s">
        <v>102</v>
      </c>
      <c r="CO7" s="24">
        <v>39.9</v>
      </c>
      <c r="CP7" s="24">
        <v>38.520000000000003</v>
      </c>
      <c r="CQ7" s="24">
        <v>38.99</v>
      </c>
      <c r="CR7" s="24" t="s">
        <v>102</v>
      </c>
      <c r="CS7" s="24" t="s">
        <v>102</v>
      </c>
      <c r="CT7" s="24">
        <v>58.19</v>
      </c>
      <c r="CU7" s="24">
        <v>56.52</v>
      </c>
      <c r="CV7" s="24">
        <v>88.45</v>
      </c>
      <c r="CW7" s="24">
        <v>84.27</v>
      </c>
      <c r="CX7" s="24" t="s">
        <v>102</v>
      </c>
      <c r="CY7" s="24" t="s">
        <v>102</v>
      </c>
      <c r="CZ7" s="24">
        <v>100</v>
      </c>
      <c r="DA7" s="24">
        <v>100</v>
      </c>
      <c r="DB7" s="24">
        <v>100</v>
      </c>
      <c r="DC7" s="24" t="s">
        <v>102</v>
      </c>
      <c r="DD7" s="24" t="s">
        <v>102</v>
      </c>
      <c r="DE7" s="24">
        <v>87.8</v>
      </c>
      <c r="DF7" s="24">
        <v>88.43</v>
      </c>
      <c r="DG7" s="24">
        <v>90.34</v>
      </c>
      <c r="DH7" s="24">
        <v>86.02</v>
      </c>
      <c r="DI7" s="24" t="s">
        <v>102</v>
      </c>
      <c r="DJ7" s="24" t="s">
        <v>102</v>
      </c>
      <c r="DK7" s="24">
        <v>6.63</v>
      </c>
      <c r="DL7" s="24">
        <v>12.86</v>
      </c>
      <c r="DM7" s="24">
        <v>18.55</v>
      </c>
      <c r="DN7" s="24" t="s">
        <v>102</v>
      </c>
      <c r="DO7" s="24" t="s">
        <v>102</v>
      </c>
      <c r="DP7" s="24">
        <v>15.74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2023-12-12T01:07:38Z</dcterms:created>
  <dcterms:modified xsi:type="dcterms:W3CDTF">2024-03-07T05:58:42Z</dcterms:modified>
  <cp:category/>
</cp:coreProperties>
</file>