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2 工水\"/>
    </mc:Choice>
  </mc:AlternateContent>
  <workbookProtection workbookAlgorithmName="SHA-512" workbookHashValue="ojQTrpRXnWXQtqfsE8x3uVwcLpnISyD54kQOfq3d9Pvv7CJsqwa5U3/vG0Q0NN+XooYjkH1qgNGTMst0rpiukA==" workbookSaltValue="u09vwij01AKYyfddWqjAZg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5" l="1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F33" i="4"/>
  <c r="FL33" i="4"/>
  <c r="ER33" i="4"/>
  <c r="CZ33" i="4"/>
  <c r="BL33" i="4"/>
  <c r="AR33" i="4"/>
  <c r="X33" i="4"/>
  <c r="RH32" i="4"/>
  <c r="QN32" i="4"/>
  <c r="PT32" i="4"/>
  <c r="OZ32" i="4"/>
  <c r="OF32" i="4"/>
  <c r="MN32" i="4"/>
  <c r="LT32" i="4"/>
  <c r="KF32" i="4"/>
  <c r="JL32" i="4"/>
  <c r="HT32" i="4"/>
  <c r="GZ32" i="4"/>
  <c r="GF32" i="4"/>
  <c r="FL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Q10" i="5" l="1"/>
  <c r="BL32" i="4"/>
  <c r="AU10" i="5"/>
  <c r="BO10" i="5"/>
  <c r="KZ32" i="4"/>
  <c r="GZ33" i="4"/>
  <c r="BY10" i="5"/>
  <c r="CM10" i="5"/>
  <c r="DG10" i="5"/>
  <c r="CF33" i="4"/>
  <c r="W10" i="5"/>
  <c r="DQ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I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<sst xmlns="http://schemas.openxmlformats.org/spreadsheetml/2006/main" count="262" uniqueCount="110">
  <si>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</si>
  <si>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</si>
  <si>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</si>
  <si>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</si>
  <si>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</si>
  <si>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</si>
  <si>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</si>
  <si>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</si>
  <si>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</si>
  <si>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</si>
  <si>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</si>
  <si>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</si>
  <si>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</si>
  <si>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</si>
  <si>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</si>
  <si>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</si>
  <si>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</si>
  <si>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</si>
  <si>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</si>
  <si>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</si>
  <si>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</si>
  <si>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</si>
  <si>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</si>
  <si>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</si>
  <si>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</si>
  <si>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</si>
  <si>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</si>
  <si>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</si>
  <si>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</si>
  <si>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</si>
  <si>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</si>
  <si>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</si>
  <si>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</si>
  <si>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</si>
  <si>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</si>
  <si>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</si>
  <si>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</si>
  <si>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</si>
  <si>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</si>
  <si>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</si>
  <si>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</si>
  <si>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</si>
  <si>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</si>
  <si>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</si>
  <si>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</si>
  <si>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</si>
  <si>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</si>
  <si>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</si>
  <si>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</si>
  <si>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</si>
  <si>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</si>
  <si>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</si>
  <si>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</si>
  <si>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</si>
  <si>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</si>
  <si>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</si>
  <si>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</si>
  <si>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</si>
  <si>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</si>
  <si>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</si>
  <si>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</si>
  <si>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</si>
  <si>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</si>
  <si>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</si>
  <si>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</si>
  <si>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</si>
  <si>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</si>
  <si>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</si>
  <si>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</si>
  <si>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</si>
  <si>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</si>
  <si>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</si>
  <si>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</si>
  <si>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</si>
  <si>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</si>
  <si>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</si>
  <si>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</si>
  <si>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</si>
  <si>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</si>
  <si>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</si>
  <si>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</si>
  <si>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</si>
  <si>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</si>
  <si>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</si>
  <si>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</si>
  <si>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</si>
  <si>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</si>
  <si>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</si>
  <si>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</si>
  <si>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</si>
  <si>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</si>
  <si>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172103</t>
  </si>
  <si>
    <t>46</t>
  </si>
  <si>
    <t>02</t>
  </si>
  <si>
    <t>0</t>
  </si>
  <si>
    <t>000</t>
  </si>
  <si>
    <t>石川県　白山市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</si>
  <si>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</si>
  <si>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</si>
  <si>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</si>
  <si>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</si>
  <si>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</si>
  <si>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</si>
  <si>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</si>
  <si>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</si>
  <si>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</si>
  <si>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</si>
  <si>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経常収支比率については100％以上を維持しており、また、給水原価については類似団体と比較して低い水準である。なお、料金回収率については100％を超えており、適切な料金水準を保っていると言える。
　一方、施設の新設等により平成28年度には企業債残高対給水収益比率は大幅に増加したが、大型事業がひと段落したことから、平成29年度以降は一転減少に転じている。
　なお、施設利用率は平成29年度に大幅に低下したが、契約率は100％に近く、当面は安定した料金収入が見込まれる。</t>
    <phoneticPr fontId="5"/>
  </si>
  <si>
    <t>　当面は施設の更新需要はないが、将来の更新需要に備えるため、自己資金の充実を図るとともに、現在の経営状況を維持していくことが重要である。</t>
    <rPh sb="21" eb="23">
      <t>ジュヨウ</t>
    </rPh>
    <rPh sb="38" eb="39">
      <t>ハカ</t>
    </rPh>
    <phoneticPr fontId="5"/>
  </si>
  <si>
    <t>　類似団体と比較して、施設の老朽化は進んでおらず、また、施設の新設等により平成29年度には減価償却率が大幅に低下した。</t>
    <rPh sb="11" eb="13">
      <t>シセツ</t>
    </rPh>
    <rPh sb="14" eb="17">
      <t>ロウキュウカ</t>
    </rPh>
    <rPh sb="18" eb="19">
      <t>スス</t>
    </rPh>
    <rPh sb="28" eb="30">
      <t>シセツ</t>
    </rPh>
    <rPh sb="31" eb="33">
      <t>シンセツ</t>
    </rPh>
    <rPh sb="33" eb="34">
      <t>トウ</t>
    </rPh>
    <rPh sb="37" eb="39">
      <t>ヘイセイ</t>
    </rPh>
    <rPh sb="41" eb="43">
      <t>ネンド</t>
    </rPh>
    <rPh sb="45" eb="47">
      <t>ゲンカ</t>
    </rPh>
    <rPh sb="47" eb="49">
      <t>ショウキャク</t>
    </rPh>
    <rPh sb="49" eb="50">
      <t>リツ</t>
    </rPh>
    <rPh sb="51" eb="53">
      <t>オオハバ</t>
    </rPh>
    <rPh sb="54" eb="56">
      <t>テイカ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</si>
</sst>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34.31</c:v>
                </c:pt>
                <c:pt idx="1">
                  <c:v>7.19</c:v>
                </c:pt>
                <c:pt idx="2">
                  <c:v>10.88</c:v>
                </c:pt>
                <c:pt idx="3">
                  <c:v>15.03</c:v>
                </c:pt>
                <c:pt idx="4">
                  <c:v>17.46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D-4C10-BA1A-140526A59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52.15</c:v>
                </c:pt>
                <c:pt idx="2">
                  <c:v>52.21</c:v>
                </c:pt>
                <c:pt idx="3">
                  <c:v>54.51</c:v>
                </c:pt>
                <c:pt idx="4">
                  <c:v>55.38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9D-4C10-BA1A-140526A59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8-4CB2-9798-0396B2A58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82.78</c:v>
                </c:pt>
                <c:pt idx="2">
                  <c:v>79.27</c:v>
                </c:pt>
                <c:pt idx="3">
                  <c:v>75.56</c:v>
                </c:pt>
                <c:pt idx="4">
                  <c:v>68.38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8-4CB2-9798-0396B2A58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146.34</c:v>
                </c:pt>
                <c:pt idx="1">
                  <c:v>119.25</c:v>
                </c:pt>
                <c:pt idx="2">
                  <c:v>125.53</c:v>
                </c:pt>
                <c:pt idx="3">
                  <c:v>130.74</c:v>
                </c:pt>
                <c:pt idx="4">
                  <c:v>124.26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2-4338-917D-6C2979A16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109.1</c:v>
                </c:pt>
                <c:pt idx="2">
                  <c:v>108.18</c:v>
                </c:pt>
                <c:pt idx="3">
                  <c:v>114.99</c:v>
                </c:pt>
                <c:pt idx="4">
                  <c:v>110.04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2-4338-917D-6C2979A16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9.93</c:v>
                </c:pt>
                <c:pt idx="1">
                  <c:v>5.21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F-4C0B-8434-7E4183F99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29.43</c:v>
                </c:pt>
                <c:pt idx="2">
                  <c:v>32.03</c:v>
                </c:pt>
                <c:pt idx="3">
                  <c:v>36.58</c:v>
                </c:pt>
                <c:pt idx="4">
                  <c:v>40.880000000000003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F-4C0B-8434-7E4183F99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10.36</c:v>
                </c:pt>
                <c:pt idx="2">
                  <c:v>0</c:v>
                </c:pt>
                <c:pt idx="3">
                  <c:v>6.39</c:v>
                </c:pt>
                <c:pt idx="4">
                  <c:v>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5-4290-8215-4EEBABD84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0.11</c:v>
                </c:pt>
                <c:pt idx="2">
                  <c:v>0.11</c:v>
                </c:pt>
                <c:pt idx="3">
                  <c:v>0.36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15-4290-8215-4EEBABD84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121.48</c:v>
                </c:pt>
                <c:pt idx="1">
                  <c:v>135.55000000000001</c:v>
                </c:pt>
                <c:pt idx="2">
                  <c:v>466.49</c:v>
                </c:pt>
                <c:pt idx="3">
                  <c:v>737.48</c:v>
                </c:pt>
                <c:pt idx="4">
                  <c:v>602.46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C-426E-A254-78C8DF241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649.91999999999996</c:v>
                </c:pt>
                <c:pt idx="2">
                  <c:v>680.22</c:v>
                </c:pt>
                <c:pt idx="3">
                  <c:v>786.06</c:v>
                </c:pt>
                <c:pt idx="4">
                  <c:v>771.18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C-426E-A254-78C8DF241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2718.43</c:v>
                </c:pt>
                <c:pt idx="1">
                  <c:v>1594.4</c:v>
                </c:pt>
                <c:pt idx="2">
                  <c:v>1055.6600000000001</c:v>
                </c:pt>
                <c:pt idx="3">
                  <c:v>1062.4100000000001</c:v>
                </c:pt>
                <c:pt idx="4">
                  <c:v>1076.21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9-4107-B1C1-3D2BBE0D3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531.53</c:v>
                </c:pt>
                <c:pt idx="2">
                  <c:v>504.73</c:v>
                </c:pt>
                <c:pt idx="3">
                  <c:v>450.91</c:v>
                </c:pt>
                <c:pt idx="4">
                  <c:v>444.01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9-4107-B1C1-3D2BBE0D3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101.67</c:v>
                </c:pt>
                <c:pt idx="1">
                  <c:v>119.69</c:v>
                </c:pt>
                <c:pt idx="2">
                  <c:v>125.91</c:v>
                </c:pt>
                <c:pt idx="3">
                  <c:v>131.22999999999999</c:v>
                </c:pt>
                <c:pt idx="4">
                  <c:v>124.61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8-4FFA-902B-14270D2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93.31</c:v>
                </c:pt>
                <c:pt idx="2">
                  <c:v>92.2</c:v>
                </c:pt>
                <c:pt idx="3">
                  <c:v>103.39</c:v>
                </c:pt>
                <c:pt idx="4">
                  <c:v>96.49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8-4FFA-902B-14270D2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26.07</c:v>
                </c:pt>
                <c:pt idx="1">
                  <c:v>22.02</c:v>
                </c:pt>
                <c:pt idx="2">
                  <c:v>23.03</c:v>
                </c:pt>
                <c:pt idx="3">
                  <c:v>22.1</c:v>
                </c:pt>
                <c:pt idx="4">
                  <c:v>23.27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1-4159-ABB4-6D0D2513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33.81</c:v>
                </c:pt>
                <c:pt idx="2">
                  <c:v>34.33</c:v>
                </c:pt>
                <c:pt idx="3">
                  <c:v>30.96</c:v>
                </c:pt>
                <c:pt idx="4">
                  <c:v>33.229999999999997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1-4159-ABB4-6D0D2513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98.5</c:v>
                </c:pt>
                <c:pt idx="1">
                  <c:v>54.38</c:v>
                </c:pt>
                <c:pt idx="2">
                  <c:v>65.510000000000005</c:v>
                </c:pt>
                <c:pt idx="3">
                  <c:v>41.62</c:v>
                </c:pt>
                <c:pt idx="4">
                  <c:v>56.36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4-4032-AC8F-12105950C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43.85</c:v>
                </c:pt>
                <c:pt idx="2">
                  <c:v>44.05</c:v>
                </c:pt>
                <c:pt idx="3">
                  <c:v>45.51</c:v>
                </c:pt>
                <c:pt idx="4">
                  <c:v>44.67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4-4032-AC8F-12105950C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92.41</c:v>
                </c:pt>
                <c:pt idx="2">
                  <c:v>92.41</c:v>
                </c:pt>
                <c:pt idx="3">
                  <c:v>92.41</c:v>
                </c:pt>
                <c:pt idx="4">
                  <c:v>92.41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0-40BC-B45A-CDCD94DC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61.64</c:v>
                </c:pt>
                <c:pt idx="2">
                  <c:v>61.85</c:v>
                </c:pt>
                <c:pt idx="3">
                  <c:v>64.14</c:v>
                </c:pt>
                <c:pt idx="4">
                  <c:v>63.89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0-40BC-B45A-CDCD94DC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>
      <selection sqref="A1:A1048576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石川県　白山市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15800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2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8905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12.8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2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14600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107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146.34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119.25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125.53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130.74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124.26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121.48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135.55000000000001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466.49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737.48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602.46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2718.43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1594.4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1055.6600000000001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1062.4100000000001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1076.21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120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109.1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108.18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114.99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110.04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115.82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82.78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79.27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75.56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68.38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549.77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649.91999999999996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680.22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786.06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771.18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536.28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531.53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504.73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450.91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444.01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109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101.67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119.69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125.91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131.22999999999999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124.61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26.07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22.02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23.03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22.1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23.27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98.5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54.38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65.510000000000005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41.62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56.36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100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92.41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92.41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92.41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92.41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100.54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93.31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92.2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103.39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96.49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42.19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33.81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34.33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30.96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33.229999999999997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35.54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43.85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44.05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45.51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44.67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50.81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61.64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61.85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64.14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63.89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108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H28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H29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H30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R01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R02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H28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H29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H30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R01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R02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H28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H29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H30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R01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R02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34.31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7.19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10.88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15.03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17.46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9.93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5.21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10.36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6.39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7.93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53.32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52.15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52.21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54.51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55.38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3.56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29.43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32.03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36.58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40.880000000000003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0.06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0.11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0.11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0.36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0.12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37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38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39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0" t="str">
        <f>データ!DC6</f>
        <v>【76.89】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0" t="str">
        <f>データ!DN6</f>
        <v>【59.52】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0" t="str">
        <f>データ!DY6</f>
        <v>【49.06】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0" t="str">
        <f>データ!EJ6</f>
        <v>【0.39】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VQ00azcegfu0qOj/d04CkcGGi2soQh+Rj20t0a7U26P+0yhh4FgNbaAj0OV4Jv6pzlT1hHc99DiKbC63Eq4Hbg==" saltValue="4/OANfxJ1CvMxAGDxY8GrQ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4" t="s">
        <v>49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50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51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52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53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54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55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56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57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58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59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60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61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62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63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15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146.34</v>
      </c>
      <c r="U6" s="52">
        <f>U7</f>
        <v>119.25</v>
      </c>
      <c r="V6" s="52">
        <f>V7</f>
        <v>125.53</v>
      </c>
      <c r="W6" s="52">
        <f>W7</f>
        <v>130.74</v>
      </c>
      <c r="X6" s="52">
        <f t="shared" si="3"/>
        <v>124.26</v>
      </c>
      <c r="Y6" s="52">
        <f t="shared" si="3"/>
        <v>120</v>
      </c>
      <c r="Z6" s="52">
        <f t="shared" si="3"/>
        <v>109.1</v>
      </c>
      <c r="AA6" s="52">
        <f t="shared" si="3"/>
        <v>108.18</v>
      </c>
      <c r="AB6" s="52">
        <f t="shared" si="3"/>
        <v>114.99</v>
      </c>
      <c r="AC6" s="52">
        <f t="shared" si="3"/>
        <v>110.04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115.82</v>
      </c>
      <c r="AK6" s="52">
        <f t="shared" si="3"/>
        <v>82.78</v>
      </c>
      <c r="AL6" s="52">
        <f t="shared" si="3"/>
        <v>79.27</v>
      </c>
      <c r="AM6" s="52">
        <f t="shared" si="3"/>
        <v>75.56</v>
      </c>
      <c r="AN6" s="52">
        <f t="shared" si="3"/>
        <v>68.38</v>
      </c>
      <c r="AO6" s="50" t="str">
        <f>IF(AO7="-","【-】","【"&amp;SUBSTITUTE(TEXT(AO7,"#,##0.00"),"-","△")&amp;"】")</f>
        <v>【19.58】</v>
      </c>
      <c r="AP6" s="52">
        <f t="shared" si="3"/>
        <v>121.48</v>
      </c>
      <c r="AQ6" s="52">
        <f>AQ7</f>
        <v>135.55000000000001</v>
      </c>
      <c r="AR6" s="52">
        <f>AR7</f>
        <v>466.49</v>
      </c>
      <c r="AS6" s="52">
        <f>AS7</f>
        <v>737.48</v>
      </c>
      <c r="AT6" s="52">
        <f t="shared" si="3"/>
        <v>602.46</v>
      </c>
      <c r="AU6" s="52">
        <f t="shared" si="3"/>
        <v>549.77</v>
      </c>
      <c r="AV6" s="52">
        <f t="shared" si="3"/>
        <v>649.91999999999996</v>
      </c>
      <c r="AW6" s="52">
        <f t="shared" si="3"/>
        <v>680.22</v>
      </c>
      <c r="AX6" s="52">
        <f t="shared" si="3"/>
        <v>786.06</v>
      </c>
      <c r="AY6" s="52">
        <f t="shared" si="3"/>
        <v>771.18</v>
      </c>
      <c r="AZ6" s="50" t="str">
        <f>IF(AZ7="-","【-】","【"&amp;SUBSTITUTE(TEXT(AZ7,"#,##0.00"),"-","△")&amp;"】")</f>
        <v>【436.32】</v>
      </c>
      <c r="BA6" s="52">
        <f t="shared" si="3"/>
        <v>2718.43</v>
      </c>
      <c r="BB6" s="52">
        <f>BB7</f>
        <v>1594.4</v>
      </c>
      <c r="BC6" s="52">
        <f>BC7</f>
        <v>1055.6600000000001</v>
      </c>
      <c r="BD6" s="52">
        <f>BD7</f>
        <v>1062.4100000000001</v>
      </c>
      <c r="BE6" s="52">
        <f t="shared" si="3"/>
        <v>1076.21</v>
      </c>
      <c r="BF6" s="52">
        <f t="shared" si="3"/>
        <v>536.28</v>
      </c>
      <c r="BG6" s="52">
        <f t="shared" si="3"/>
        <v>531.53</v>
      </c>
      <c r="BH6" s="52">
        <f t="shared" si="3"/>
        <v>504.73</v>
      </c>
      <c r="BI6" s="52">
        <f t="shared" si="3"/>
        <v>450.91</v>
      </c>
      <c r="BJ6" s="52">
        <f t="shared" si="3"/>
        <v>444.01</v>
      </c>
      <c r="BK6" s="50" t="str">
        <f>IF(BK7="-","【-】","【"&amp;SUBSTITUTE(TEXT(BK7,"#,##0.00"),"-","△")&amp;"】")</f>
        <v>【238.21】</v>
      </c>
      <c r="BL6" s="52">
        <f t="shared" si="3"/>
        <v>101.67</v>
      </c>
      <c r="BM6" s="52">
        <f>BM7</f>
        <v>119.69</v>
      </c>
      <c r="BN6" s="52">
        <f>BN7</f>
        <v>125.91</v>
      </c>
      <c r="BO6" s="52">
        <f>BO7</f>
        <v>131.22999999999999</v>
      </c>
      <c r="BP6" s="52">
        <f t="shared" si="3"/>
        <v>124.61</v>
      </c>
      <c r="BQ6" s="52">
        <f t="shared" si="3"/>
        <v>100.54</v>
      </c>
      <c r="BR6" s="52">
        <f t="shared" si="3"/>
        <v>93.31</v>
      </c>
      <c r="BS6" s="52">
        <f t="shared" si="3"/>
        <v>92.2</v>
      </c>
      <c r="BT6" s="52">
        <f t="shared" si="3"/>
        <v>103.39</v>
      </c>
      <c r="BU6" s="52">
        <f t="shared" si="3"/>
        <v>96.49</v>
      </c>
      <c r="BV6" s="50" t="str">
        <f>IF(BV7="-","【-】","【"&amp;SUBSTITUTE(TEXT(BV7,"#,##0.00"),"-","△")&amp;"】")</f>
        <v>【113.30】</v>
      </c>
      <c r="BW6" s="52">
        <f t="shared" si="3"/>
        <v>26.07</v>
      </c>
      <c r="BX6" s="52">
        <f>BX7</f>
        <v>22.02</v>
      </c>
      <c r="BY6" s="52">
        <f>BY7</f>
        <v>23.03</v>
      </c>
      <c r="BZ6" s="52">
        <f>BZ7</f>
        <v>22.1</v>
      </c>
      <c r="CA6" s="52">
        <f t="shared" si="3"/>
        <v>23.27</v>
      </c>
      <c r="CB6" s="52">
        <f t="shared" si="3"/>
        <v>42.19</v>
      </c>
      <c r="CC6" s="52">
        <f t="shared" si="3"/>
        <v>33.81</v>
      </c>
      <c r="CD6" s="52">
        <f t="shared" si="3"/>
        <v>34.33</v>
      </c>
      <c r="CE6" s="52">
        <f t="shared" si="3"/>
        <v>30.96</v>
      </c>
      <c r="CF6" s="52">
        <f t="shared" ref="CF6" si="4">CF7</f>
        <v>33.229999999999997</v>
      </c>
      <c r="CG6" s="50" t="str">
        <f>IF(CG7="-","【-】","【"&amp;SUBSTITUTE(TEXT(CG7,"#,##0.00"),"-","△")&amp;"】")</f>
        <v>【18.87】</v>
      </c>
      <c r="CH6" s="52">
        <f t="shared" ref="CH6:CQ6" si="5">CH7</f>
        <v>98.5</v>
      </c>
      <c r="CI6" s="52">
        <f>CI7</f>
        <v>54.38</v>
      </c>
      <c r="CJ6" s="52">
        <f>CJ7</f>
        <v>65.510000000000005</v>
      </c>
      <c r="CK6" s="52">
        <f>CK7</f>
        <v>41.62</v>
      </c>
      <c r="CL6" s="52">
        <f t="shared" si="5"/>
        <v>56.36</v>
      </c>
      <c r="CM6" s="52">
        <f t="shared" si="5"/>
        <v>35.54</v>
      </c>
      <c r="CN6" s="52">
        <f t="shared" si="5"/>
        <v>43.85</v>
      </c>
      <c r="CO6" s="52">
        <f t="shared" si="5"/>
        <v>44.05</v>
      </c>
      <c r="CP6" s="52">
        <f t="shared" si="5"/>
        <v>45.51</v>
      </c>
      <c r="CQ6" s="52">
        <f t="shared" si="5"/>
        <v>44.67</v>
      </c>
      <c r="CR6" s="50" t="str">
        <f>IF(CR7="-","【-】","【"&amp;SUBSTITUTE(TEXT(CR7,"#,##0.00"),"-","△")&amp;"】")</f>
        <v>【53.39】</v>
      </c>
      <c r="CS6" s="52">
        <f t="shared" ref="CS6:DB6" si="6">CS7</f>
        <v>100</v>
      </c>
      <c r="CT6" s="52">
        <f>CT7</f>
        <v>92.41</v>
      </c>
      <c r="CU6" s="52">
        <f>CU7</f>
        <v>92.41</v>
      </c>
      <c r="CV6" s="52">
        <f>CV7</f>
        <v>92.41</v>
      </c>
      <c r="CW6" s="52">
        <f t="shared" si="6"/>
        <v>92.41</v>
      </c>
      <c r="CX6" s="52">
        <f t="shared" si="6"/>
        <v>50.81</v>
      </c>
      <c r="CY6" s="52">
        <f t="shared" si="6"/>
        <v>61.64</v>
      </c>
      <c r="CZ6" s="52">
        <f t="shared" si="6"/>
        <v>61.85</v>
      </c>
      <c r="DA6" s="52">
        <f t="shared" si="6"/>
        <v>64.14</v>
      </c>
      <c r="DB6" s="52">
        <f t="shared" si="6"/>
        <v>63.89</v>
      </c>
      <c r="DC6" s="50" t="str">
        <f>IF(DC7="-","【-】","【"&amp;SUBSTITUTE(TEXT(DC7,"#,##0.00"),"-","△")&amp;"】")</f>
        <v>【76.89】</v>
      </c>
      <c r="DD6" s="52">
        <f t="shared" ref="DD6:DM6" si="7">DD7</f>
        <v>34.31</v>
      </c>
      <c r="DE6" s="52">
        <f>DE7</f>
        <v>7.19</v>
      </c>
      <c r="DF6" s="52">
        <f>DF7</f>
        <v>10.88</v>
      </c>
      <c r="DG6" s="52">
        <f>DG7</f>
        <v>15.03</v>
      </c>
      <c r="DH6" s="52">
        <f t="shared" si="7"/>
        <v>17.46</v>
      </c>
      <c r="DI6" s="52">
        <f t="shared" si="7"/>
        <v>53.32</v>
      </c>
      <c r="DJ6" s="52">
        <f t="shared" si="7"/>
        <v>52.15</v>
      </c>
      <c r="DK6" s="52">
        <f t="shared" si="7"/>
        <v>52.21</v>
      </c>
      <c r="DL6" s="52">
        <f t="shared" si="7"/>
        <v>54.51</v>
      </c>
      <c r="DM6" s="52">
        <f t="shared" si="7"/>
        <v>55.38</v>
      </c>
      <c r="DN6" s="50" t="str">
        <f>IF(DN7="-","【-】","【"&amp;SUBSTITUTE(TEXT(DN7,"#,##0.00"),"-","△")&amp;"】")</f>
        <v>【59.52】</v>
      </c>
      <c r="DO6" s="52">
        <f t="shared" ref="DO6:DX6" si="8">DO7</f>
        <v>9.93</v>
      </c>
      <c r="DP6" s="52">
        <f>DP7</f>
        <v>5.21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29.43</v>
      </c>
      <c r="DV6" s="52">
        <f t="shared" si="8"/>
        <v>32.03</v>
      </c>
      <c r="DW6" s="52">
        <f t="shared" si="8"/>
        <v>36.58</v>
      </c>
      <c r="DX6" s="52">
        <f t="shared" si="8"/>
        <v>40.880000000000003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10.36</v>
      </c>
      <c r="EB6" s="52">
        <f>EB7</f>
        <v>0</v>
      </c>
      <c r="EC6" s="52">
        <f>EC7</f>
        <v>6.39</v>
      </c>
      <c r="ED6" s="52">
        <f t="shared" si="9"/>
        <v>7.93</v>
      </c>
      <c r="EE6" s="52">
        <f t="shared" si="9"/>
        <v>0.06</v>
      </c>
      <c r="EF6" s="52">
        <f t="shared" si="9"/>
        <v>0.11</v>
      </c>
      <c r="EG6" s="52">
        <f t="shared" si="9"/>
        <v>0.11</v>
      </c>
      <c r="EH6" s="52">
        <f t="shared" si="9"/>
        <v>0.36</v>
      </c>
      <c r="EI6" s="52">
        <f t="shared" si="9"/>
        <v>0.12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15800</v>
      </c>
      <c r="L7" s="54" t="s">
        <v>99</v>
      </c>
      <c r="M7" s="55">
        <v>2</v>
      </c>
      <c r="N7" s="55">
        <v>8905</v>
      </c>
      <c r="O7" s="56" t="s">
        <v>100</v>
      </c>
      <c r="P7" s="56">
        <v>12.8</v>
      </c>
      <c r="Q7" s="55">
        <v>2</v>
      </c>
      <c r="R7" s="55">
        <v>14600</v>
      </c>
      <c r="S7" s="54" t="s">
        <v>101</v>
      </c>
      <c r="T7" s="57">
        <v>146.34</v>
      </c>
      <c r="U7" s="57">
        <v>119.25</v>
      </c>
      <c r="V7" s="57">
        <v>125.53</v>
      </c>
      <c r="W7" s="57">
        <v>130.74</v>
      </c>
      <c r="X7" s="57">
        <v>124.26</v>
      </c>
      <c r="Y7" s="57">
        <v>120</v>
      </c>
      <c r="Z7" s="57">
        <v>109.1</v>
      </c>
      <c r="AA7" s="57">
        <v>108.18</v>
      </c>
      <c r="AB7" s="57">
        <v>114.99</v>
      </c>
      <c r="AC7" s="58">
        <v>110.04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115.82</v>
      </c>
      <c r="AK7" s="57">
        <v>82.78</v>
      </c>
      <c r="AL7" s="57">
        <v>79.27</v>
      </c>
      <c r="AM7" s="57">
        <v>75.56</v>
      </c>
      <c r="AN7" s="57">
        <v>68.38</v>
      </c>
      <c r="AO7" s="57">
        <v>19.579999999999998</v>
      </c>
      <c r="AP7" s="57">
        <v>121.48</v>
      </c>
      <c r="AQ7" s="57">
        <v>135.55000000000001</v>
      </c>
      <c r="AR7" s="57">
        <v>466.49</v>
      </c>
      <c r="AS7" s="57">
        <v>737.48</v>
      </c>
      <c r="AT7" s="57">
        <v>602.46</v>
      </c>
      <c r="AU7" s="57">
        <v>549.77</v>
      </c>
      <c r="AV7" s="57">
        <v>649.91999999999996</v>
      </c>
      <c r="AW7" s="57">
        <v>680.22</v>
      </c>
      <c r="AX7" s="57">
        <v>786.06</v>
      </c>
      <c r="AY7" s="57">
        <v>771.18</v>
      </c>
      <c r="AZ7" s="57">
        <v>436.32</v>
      </c>
      <c r="BA7" s="57">
        <v>2718.43</v>
      </c>
      <c r="BB7" s="57">
        <v>1594.4</v>
      </c>
      <c r="BC7" s="57">
        <v>1055.6600000000001</v>
      </c>
      <c r="BD7" s="57">
        <v>1062.4100000000001</v>
      </c>
      <c r="BE7" s="57">
        <v>1076.21</v>
      </c>
      <c r="BF7" s="57">
        <v>536.28</v>
      </c>
      <c r="BG7" s="57">
        <v>531.53</v>
      </c>
      <c r="BH7" s="57">
        <v>504.73</v>
      </c>
      <c r="BI7" s="57">
        <v>450.91</v>
      </c>
      <c r="BJ7" s="57">
        <v>444.01</v>
      </c>
      <c r="BK7" s="57">
        <v>238.21</v>
      </c>
      <c r="BL7" s="57">
        <v>101.67</v>
      </c>
      <c r="BM7" s="57">
        <v>119.69</v>
      </c>
      <c r="BN7" s="57">
        <v>125.91</v>
      </c>
      <c r="BO7" s="57">
        <v>131.22999999999999</v>
      </c>
      <c r="BP7" s="57">
        <v>124.61</v>
      </c>
      <c r="BQ7" s="57">
        <v>100.54</v>
      </c>
      <c r="BR7" s="57">
        <v>93.31</v>
      </c>
      <c r="BS7" s="57">
        <v>92.2</v>
      </c>
      <c r="BT7" s="57">
        <v>103.39</v>
      </c>
      <c r="BU7" s="57">
        <v>96.49</v>
      </c>
      <c r="BV7" s="57">
        <v>113.3</v>
      </c>
      <c r="BW7" s="57">
        <v>26.07</v>
      </c>
      <c r="BX7" s="57">
        <v>22.02</v>
      </c>
      <c r="BY7" s="57">
        <v>23.03</v>
      </c>
      <c r="BZ7" s="57">
        <v>22.1</v>
      </c>
      <c r="CA7" s="57">
        <v>23.27</v>
      </c>
      <c r="CB7" s="57">
        <v>42.19</v>
      </c>
      <c r="CC7" s="57">
        <v>33.81</v>
      </c>
      <c r="CD7" s="57">
        <v>34.33</v>
      </c>
      <c r="CE7" s="57">
        <v>30.96</v>
      </c>
      <c r="CF7" s="57">
        <v>33.229999999999997</v>
      </c>
      <c r="CG7" s="57">
        <v>18.87</v>
      </c>
      <c r="CH7" s="57">
        <v>98.5</v>
      </c>
      <c r="CI7" s="57">
        <v>54.38</v>
      </c>
      <c r="CJ7" s="57">
        <v>65.510000000000005</v>
      </c>
      <c r="CK7" s="57">
        <v>41.62</v>
      </c>
      <c r="CL7" s="57">
        <v>56.36</v>
      </c>
      <c r="CM7" s="57">
        <v>35.54</v>
      </c>
      <c r="CN7" s="57">
        <v>43.85</v>
      </c>
      <c r="CO7" s="57">
        <v>44.05</v>
      </c>
      <c r="CP7" s="57">
        <v>45.51</v>
      </c>
      <c r="CQ7" s="57">
        <v>44.67</v>
      </c>
      <c r="CR7" s="57">
        <v>53.39</v>
      </c>
      <c r="CS7" s="57">
        <v>100</v>
      </c>
      <c r="CT7" s="57">
        <v>92.41</v>
      </c>
      <c r="CU7" s="57">
        <v>92.41</v>
      </c>
      <c r="CV7" s="57">
        <v>92.41</v>
      </c>
      <c r="CW7" s="57">
        <v>92.41</v>
      </c>
      <c r="CX7" s="57">
        <v>50.81</v>
      </c>
      <c r="CY7" s="57">
        <v>61.64</v>
      </c>
      <c r="CZ7" s="57">
        <v>61.85</v>
      </c>
      <c r="DA7" s="57">
        <v>64.14</v>
      </c>
      <c r="DB7" s="57">
        <v>63.89</v>
      </c>
      <c r="DC7" s="57">
        <v>76.89</v>
      </c>
      <c r="DD7" s="57">
        <v>34.31</v>
      </c>
      <c r="DE7" s="57">
        <v>7.19</v>
      </c>
      <c r="DF7" s="57">
        <v>10.88</v>
      </c>
      <c r="DG7" s="57">
        <v>15.03</v>
      </c>
      <c r="DH7" s="57">
        <v>17.46</v>
      </c>
      <c r="DI7" s="57">
        <v>53.32</v>
      </c>
      <c r="DJ7" s="57">
        <v>52.15</v>
      </c>
      <c r="DK7" s="57">
        <v>52.21</v>
      </c>
      <c r="DL7" s="57">
        <v>54.51</v>
      </c>
      <c r="DM7" s="57">
        <v>55.38</v>
      </c>
      <c r="DN7" s="57">
        <v>59.52</v>
      </c>
      <c r="DO7" s="57">
        <v>9.93</v>
      </c>
      <c r="DP7" s="57">
        <v>5.21</v>
      </c>
      <c r="DQ7" s="57">
        <v>0</v>
      </c>
      <c r="DR7" s="57">
        <v>0</v>
      </c>
      <c r="DS7" s="57">
        <v>0</v>
      </c>
      <c r="DT7" s="57">
        <v>3.56</v>
      </c>
      <c r="DU7" s="57">
        <v>29.43</v>
      </c>
      <c r="DV7" s="57">
        <v>32.03</v>
      </c>
      <c r="DW7" s="57">
        <v>36.58</v>
      </c>
      <c r="DX7" s="57">
        <v>40.880000000000003</v>
      </c>
      <c r="DY7" s="57">
        <v>49.06</v>
      </c>
      <c r="DZ7" s="57">
        <v>0</v>
      </c>
      <c r="EA7" s="57">
        <v>10.36</v>
      </c>
      <c r="EB7" s="57">
        <v>0</v>
      </c>
      <c r="EC7" s="57">
        <v>6.39</v>
      </c>
      <c r="ED7" s="57">
        <v>7.93</v>
      </c>
      <c r="EE7" s="57">
        <v>0.06</v>
      </c>
      <c r="EF7" s="57">
        <v>0.11</v>
      </c>
      <c r="EG7" s="57">
        <v>0.11</v>
      </c>
      <c r="EH7" s="57">
        <v>0.36</v>
      </c>
      <c r="EI7" s="57">
        <v>0.12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146.34</v>
      </c>
      <c r="V11" s="65">
        <f>IF(U6="-",NA(),U6)</f>
        <v>119.25</v>
      </c>
      <c r="W11" s="65">
        <f>IF(V6="-",NA(),V6)</f>
        <v>125.53</v>
      </c>
      <c r="X11" s="65">
        <f>IF(W6="-",NA(),W6)</f>
        <v>130.74</v>
      </c>
      <c r="Y11" s="65">
        <f>IF(X6="-",NA(),X6)</f>
        <v>124.26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121.48</v>
      </c>
      <c r="AR11" s="65">
        <f>IF(AQ6="-",NA(),AQ6)</f>
        <v>135.55000000000001</v>
      </c>
      <c r="AS11" s="65">
        <f>IF(AR6="-",NA(),AR6)</f>
        <v>466.49</v>
      </c>
      <c r="AT11" s="65">
        <f>IF(AS6="-",NA(),AS6)</f>
        <v>737.48</v>
      </c>
      <c r="AU11" s="65">
        <f>IF(AT6="-",NA(),AT6)</f>
        <v>602.46</v>
      </c>
      <c r="BA11" s="64" t="s">
        <v>23</v>
      </c>
      <c r="BB11" s="65">
        <f>IF(BA6="-",NA(),BA6)</f>
        <v>2718.43</v>
      </c>
      <c r="BC11" s="65">
        <f>IF(BB6="-",NA(),BB6)</f>
        <v>1594.4</v>
      </c>
      <c r="BD11" s="65">
        <f>IF(BC6="-",NA(),BC6)</f>
        <v>1055.6600000000001</v>
      </c>
      <c r="BE11" s="65">
        <f>IF(BD6="-",NA(),BD6)</f>
        <v>1062.4100000000001</v>
      </c>
      <c r="BF11" s="65">
        <f>IF(BE6="-",NA(),BE6)</f>
        <v>1076.21</v>
      </c>
      <c r="BL11" s="64" t="s">
        <v>23</v>
      </c>
      <c r="BM11" s="65">
        <f>IF(BL6="-",NA(),BL6)</f>
        <v>101.67</v>
      </c>
      <c r="BN11" s="65">
        <f>IF(BM6="-",NA(),BM6)</f>
        <v>119.69</v>
      </c>
      <c r="BO11" s="65">
        <f>IF(BN6="-",NA(),BN6)</f>
        <v>125.91</v>
      </c>
      <c r="BP11" s="65">
        <f>IF(BO6="-",NA(),BO6)</f>
        <v>131.22999999999999</v>
      </c>
      <c r="BQ11" s="65">
        <f>IF(BP6="-",NA(),BP6)</f>
        <v>124.61</v>
      </c>
      <c r="BW11" s="64" t="s">
        <v>23</v>
      </c>
      <c r="BX11" s="65">
        <f>IF(BW6="-",NA(),BW6)</f>
        <v>26.07</v>
      </c>
      <c r="BY11" s="65">
        <f>IF(BX6="-",NA(),BX6)</f>
        <v>22.02</v>
      </c>
      <c r="BZ11" s="65">
        <f>IF(BY6="-",NA(),BY6)</f>
        <v>23.03</v>
      </c>
      <c r="CA11" s="65">
        <f>IF(BZ6="-",NA(),BZ6)</f>
        <v>22.1</v>
      </c>
      <c r="CB11" s="65">
        <f>IF(CA6="-",NA(),CA6)</f>
        <v>23.27</v>
      </c>
      <c r="CH11" s="64" t="s">
        <v>23</v>
      </c>
      <c r="CI11" s="65">
        <f>IF(CH6="-",NA(),CH6)</f>
        <v>98.5</v>
      </c>
      <c r="CJ11" s="65">
        <f>IF(CI6="-",NA(),CI6)</f>
        <v>54.38</v>
      </c>
      <c r="CK11" s="65">
        <f>IF(CJ6="-",NA(),CJ6)</f>
        <v>65.510000000000005</v>
      </c>
      <c r="CL11" s="65">
        <f>IF(CK6="-",NA(),CK6)</f>
        <v>41.62</v>
      </c>
      <c r="CM11" s="65">
        <f>IF(CL6="-",NA(),CL6)</f>
        <v>56.36</v>
      </c>
      <c r="CS11" s="64" t="s">
        <v>23</v>
      </c>
      <c r="CT11" s="65">
        <f>IF(CS6="-",NA(),CS6)</f>
        <v>100</v>
      </c>
      <c r="CU11" s="65">
        <f>IF(CT6="-",NA(),CT6)</f>
        <v>92.41</v>
      </c>
      <c r="CV11" s="65">
        <f>IF(CU6="-",NA(),CU6)</f>
        <v>92.41</v>
      </c>
      <c r="CW11" s="65">
        <f>IF(CV6="-",NA(),CV6)</f>
        <v>92.41</v>
      </c>
      <c r="CX11" s="65">
        <f>IF(CW6="-",NA(),CW6)</f>
        <v>92.41</v>
      </c>
      <c r="DD11" s="64" t="s">
        <v>23</v>
      </c>
      <c r="DE11" s="65">
        <f>IF(DD6="-",NA(),DD6)</f>
        <v>34.31</v>
      </c>
      <c r="DF11" s="65">
        <f>IF(DE6="-",NA(),DE6)</f>
        <v>7.19</v>
      </c>
      <c r="DG11" s="65">
        <f>IF(DF6="-",NA(),DF6)</f>
        <v>10.88</v>
      </c>
      <c r="DH11" s="65">
        <f>IF(DG6="-",NA(),DG6)</f>
        <v>15.03</v>
      </c>
      <c r="DI11" s="65">
        <f>IF(DH6="-",NA(),DH6)</f>
        <v>17.46</v>
      </c>
      <c r="DO11" s="64" t="s">
        <v>23</v>
      </c>
      <c r="DP11" s="65">
        <f>IF(DO6="-",NA(),DO6)</f>
        <v>9.93</v>
      </c>
      <c r="DQ11" s="65">
        <f>IF(DP6="-",NA(),DP6)</f>
        <v>5.21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10.36</v>
      </c>
      <c r="EC11" s="65">
        <f>IF(EB6="-",NA(),EB6)</f>
        <v>0</v>
      </c>
      <c r="ED11" s="65">
        <f>IF(EC6="-",NA(),EC6)</f>
        <v>6.39</v>
      </c>
      <c r="EE11" s="65">
        <f>IF(ED6="-",NA(),ED6)</f>
        <v>7.93</v>
      </c>
    </row>
    <row r="12" spans="1:140" x14ac:dyDescent="0.15">
      <c r="T12" s="64" t="s">
        <v>24</v>
      </c>
      <c r="U12" s="65">
        <f>IF(Y6="-",NA(),Y6)</f>
        <v>120</v>
      </c>
      <c r="V12" s="65">
        <f>IF(Z6="-",NA(),Z6)</f>
        <v>109.1</v>
      </c>
      <c r="W12" s="65">
        <f>IF(AA6="-",NA(),AA6)</f>
        <v>108.18</v>
      </c>
      <c r="X12" s="65">
        <f>IF(AB6="-",NA(),AB6)</f>
        <v>114.99</v>
      </c>
      <c r="Y12" s="65">
        <f>IF(AC6="-",NA(),AC6)</f>
        <v>110.04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82.78</v>
      </c>
      <c r="AH12" s="65">
        <f t="shared" si="10"/>
        <v>79.27</v>
      </c>
      <c r="AI12" s="65">
        <f t="shared" si="10"/>
        <v>75.56</v>
      </c>
      <c r="AJ12" s="65">
        <f t="shared" si="10"/>
        <v>68.38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649.91999999999996</v>
      </c>
      <c r="AS12" s="65">
        <f t="shared" si="11"/>
        <v>680.22</v>
      </c>
      <c r="AT12" s="65">
        <f t="shared" si="11"/>
        <v>786.06</v>
      </c>
      <c r="AU12" s="65">
        <f t="shared" si="11"/>
        <v>771.18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531.53</v>
      </c>
      <c r="BD12" s="65">
        <f t="shared" si="12"/>
        <v>504.73</v>
      </c>
      <c r="BE12" s="65">
        <f t="shared" si="12"/>
        <v>450.91</v>
      </c>
      <c r="BF12" s="65">
        <f t="shared" si="12"/>
        <v>444.01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93.31</v>
      </c>
      <c r="BO12" s="65">
        <f t="shared" si="13"/>
        <v>92.2</v>
      </c>
      <c r="BP12" s="65">
        <f t="shared" si="13"/>
        <v>103.39</v>
      </c>
      <c r="BQ12" s="65">
        <f t="shared" si="13"/>
        <v>96.49</v>
      </c>
      <c r="BW12" s="64" t="s">
        <v>24</v>
      </c>
      <c r="BX12" s="65">
        <f>IF(CB6="-",NA(),CB6)</f>
        <v>42.19</v>
      </c>
      <c r="BY12" s="65">
        <f t="shared" ref="BY12:CB12" si="14">IF(CC6="-",NA(),CC6)</f>
        <v>33.81</v>
      </c>
      <c r="BZ12" s="65">
        <f t="shared" si="14"/>
        <v>34.33</v>
      </c>
      <c r="CA12" s="65">
        <f t="shared" si="14"/>
        <v>30.96</v>
      </c>
      <c r="CB12" s="65">
        <f t="shared" si="14"/>
        <v>33.229999999999997</v>
      </c>
      <c r="CH12" s="64" t="s">
        <v>24</v>
      </c>
      <c r="CI12" s="65">
        <f>IF(CM6="-",NA(),CM6)</f>
        <v>35.54</v>
      </c>
      <c r="CJ12" s="65">
        <f t="shared" ref="CJ12:CM12" si="15">IF(CN6="-",NA(),CN6)</f>
        <v>43.85</v>
      </c>
      <c r="CK12" s="65">
        <f t="shared" si="15"/>
        <v>44.05</v>
      </c>
      <c r="CL12" s="65">
        <f t="shared" si="15"/>
        <v>45.51</v>
      </c>
      <c r="CM12" s="65">
        <f t="shared" si="15"/>
        <v>44.67</v>
      </c>
      <c r="CS12" s="64" t="s">
        <v>24</v>
      </c>
      <c r="CT12" s="65">
        <f>IF(CX6="-",NA(),CX6)</f>
        <v>50.81</v>
      </c>
      <c r="CU12" s="65">
        <f t="shared" ref="CU12:CX12" si="16">IF(CY6="-",NA(),CY6)</f>
        <v>61.64</v>
      </c>
      <c r="CV12" s="65">
        <f t="shared" si="16"/>
        <v>61.85</v>
      </c>
      <c r="CW12" s="65">
        <f t="shared" si="16"/>
        <v>64.14</v>
      </c>
      <c r="CX12" s="65">
        <f t="shared" si="16"/>
        <v>63.89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52.15</v>
      </c>
      <c r="DG12" s="65">
        <f t="shared" si="17"/>
        <v>52.21</v>
      </c>
      <c r="DH12" s="65">
        <f t="shared" si="17"/>
        <v>54.51</v>
      </c>
      <c r="DI12" s="65">
        <f t="shared" si="17"/>
        <v>55.38</v>
      </c>
      <c r="DO12" s="64" t="s">
        <v>24</v>
      </c>
      <c r="DP12" s="65">
        <f>IF(DT6="-",NA(),DT6)</f>
        <v>3.56</v>
      </c>
      <c r="DQ12" s="65">
        <f t="shared" ref="DQ12:DT12" si="18">IF(DU6="-",NA(),DU6)</f>
        <v>29.43</v>
      </c>
      <c r="DR12" s="65">
        <f t="shared" si="18"/>
        <v>32.03</v>
      </c>
      <c r="DS12" s="65">
        <f t="shared" si="18"/>
        <v>36.58</v>
      </c>
      <c r="DT12" s="65">
        <f t="shared" si="18"/>
        <v>40.880000000000003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0.36</v>
      </c>
      <c r="EE12" s="65">
        <f t="shared" si="19"/>
        <v>0.12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2021-12-03T08:59:13Z</dcterms:created>
  <dcterms:modified xsi:type="dcterms:W3CDTF">2022-01-21T01:04:20Z</dcterms:modified>
  <cp:category/>
</cp:coreProperties>
</file>