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H31財政共有\09 地方公営企業\96 経営比較分析表関係\04_【020109】_経営比較分析表の分析について\03 市町→県\06 病院\12 宇出津総合病院\"/>
    </mc:Choice>
  </mc:AlternateContent>
  <workbookProtection workbookAlgorithmName="SHA-512" workbookHashValue="8Ef2hpLB8QD3kZY4L6QwDJ/tyIi2yF3NbaPh20hdgxeVRcGBmYS+dImoPnUU6OKIZHcRkpUtLk4SAP5gxFJRtw==" workbookSaltValue="u8QLzsn6m7/H0JXXZ/Hhe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FL54" i="4"/>
  <c r="FL32" i="4"/>
  <c r="HM78" i="4"/>
  <c r="CS78" i="4"/>
  <c r="BX54" i="4"/>
  <c r="BX32" i="4"/>
  <c r="MN32" i="4"/>
  <c r="C11" i="5"/>
  <c r="D11" i="5"/>
  <c r="E11" i="5"/>
  <c r="B11" i="5"/>
  <c r="KC78" i="4" l="1"/>
  <c r="HG54" i="4"/>
  <c r="FH78" i="4"/>
  <c r="DS54" i="4"/>
  <c r="DS32" i="4"/>
  <c r="AE54" i="4"/>
  <c r="AE32" i="4"/>
  <c r="HG32" i="4"/>
  <c r="AN78" i="4"/>
  <c r="KU54" i="4"/>
  <c r="KU32" i="4"/>
  <c r="KF54" i="4"/>
  <c r="JJ78" i="4"/>
  <c r="GR54" i="4"/>
  <c r="GR32" i="4"/>
  <c r="EO78" i="4"/>
  <c r="DD54" i="4"/>
  <c r="P32" i="4"/>
  <c r="DD32" i="4"/>
  <c r="KF32" i="4"/>
  <c r="U78" i="4"/>
  <c r="P54" i="4"/>
  <c r="BZ78" i="4"/>
  <c r="BI54" i="4"/>
  <c r="LY54" i="4"/>
  <c r="LY32" i="4"/>
  <c r="LO78" i="4"/>
  <c r="IK54" i="4"/>
  <c r="IK32" i="4"/>
  <c r="BI32" i="4"/>
  <c r="GT78" i="4"/>
  <c r="EW54" i="4"/>
  <c r="EW32" i="4"/>
  <c r="GA78" i="4"/>
  <c r="EH54" i="4"/>
  <c r="BG78" i="4"/>
  <c r="AT54" i="4"/>
  <c r="AT32" i="4"/>
  <c r="LJ54" i="4"/>
  <c r="HV32" i="4"/>
  <c r="LJ32" i="4"/>
  <c r="KV78" i="4"/>
  <c r="HV54" i="4"/>
  <c r="EH32" i="4"/>
</calcChain>
</file>

<file path=xl/sharedStrings.xml><?xml version="1.0" encoding="utf-8"?>
<sst xmlns="http://schemas.openxmlformats.org/spreadsheetml/2006/main" count="322" uniqueCount="177">
  <si>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</si>
  <si>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</si>
  <si>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</si>
  <si>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</si>
  <si>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</si>
  <si>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</si>
  <si>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</si>
  <si>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</si>
  <si>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</si>
  <si>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</si>
  <si>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</si>
  <si>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</si>
  <si>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</si>
  <si>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</si>
  <si>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</si>
  <si>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</si>
  <si>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</si>
  <si>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</si>
  <si>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</si>
  <si>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</si>
  <si>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</si>
  <si>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</si>
  <si>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</si>
  <si>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</si>
  <si>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</si>
  <si>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</si>
  <si>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</si>
  <si>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</si>
  <si>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</si>
  <si>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</si>
  <si>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</si>
  <si>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</si>
  <si>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</si>
  <si>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</si>
  <si>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</si>
  <si>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</si>
  <si>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</si>
  <si>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</si>
  <si>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</si>
  <si>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</si>
  <si>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</si>
  <si>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</si>
  <si>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</si>
  <si>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</si>
  <si>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</si>
  <si>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</si>
  <si>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</si>
  <si>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</si>
  <si>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</si>
  <si>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</si>
  <si>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</si>
  <si>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</si>
  <si>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</si>
  <si>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</si>
  <si>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</si>
  <si>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</si>
  <si>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</si>
  <si>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</si>
  <si>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</si>
  <si>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</si>
  <si>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</si>
  <si>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</si>
  <si>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</si>
  <si>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</si>
  <si>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</si>
  <si>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</si>
  <si>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</si>
  <si>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</si>
  <si>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</si>
  <si>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</si>
  <si>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</si>
  <si>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</si>
  <si>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</si>
  <si>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</si>
  <si>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</si>
  <si>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</si>
  <si>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</si>
  <si>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</si>
  <si>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</si>
  <si>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</si>
  <si>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</si>
  <si>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</si>
  <si>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</si>
  <si>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</si>
  <si>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</si>
  <si>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</si>
  <si>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</si>
  <si>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</si>
  <si>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</si>
  <si>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</si>
  <si>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</si>
  <si>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</si>
  <si>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</si>
  <si>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</si>
  <si>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</si>
  <si>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</si>
  <si>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</si>
  <si>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</si>
  <si>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</si>
  <si>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</si>
  <si>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</si>
  <si>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</si>
  <si>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</si>
  <si>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</si>
  <si>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</si>
  <si>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</si>
  <si>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</si>
  <si>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</si>
  <si>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</si>
  <si>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</si>
  <si>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</si>
  <si>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</si>
  <si>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</si>
  <si>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</si>
  <si>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</si>
  <si>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</si>
  <si>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</si>
  <si>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</si>
  <si>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</si>
  <si>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</si>
  <si>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</si>
  <si>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</si>
  <si>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</si>
  <si>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</si>
  <si>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</si>
  <si>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</si>
  <si>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</si>
  <si>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</si>
  <si>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</si>
  <si>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</si>
  <si>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</si>
  <si>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</si>
  <si>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</si>
  <si>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</si>
  <si>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</si>
  <si>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</si>
  <si>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</si>
  <si>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</si>
  <si>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</si>
  <si>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</si>
  <si>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</si>
  <si>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</si>
  <si>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</si>
  <si>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</si>
  <si>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</si>
  <si>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</si>
  <si>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</si>
  <si>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</si>
  <si>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</si>
  <si>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</si>
  <si>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</si>
  <si>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</si>
  <si>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</si>
  <si>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</si>
  <si>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石川県</t>
  </si>
  <si>
    <t>能登町</t>
  </si>
  <si>
    <t>公立宇出津総合病院</t>
  </si>
  <si>
    <t>当然財務</t>
  </si>
  <si>
    <t>病院事業</t>
  </si>
  <si>
    <t>一般病院</t>
  </si>
  <si>
    <t>100床以上～200床未満</t>
  </si>
  <si>
    <t>非設置</t>
  </si>
  <si>
    <t>直営</t>
  </si>
  <si>
    <t>ド 透 I 訓</t>
  </si>
  <si>
    <t>救 臨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</si>
  <si>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</si>
  <si>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</si>
  <si>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</si>
  <si>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</si>
  <si>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</si>
  <si>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</si>
  <si>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</si>
  <si>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</si>
  <si>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地域医療の基幹病院として、可能な限り当院で完結できるよう取組み、対応しきれない重篤な患者様や、専門的な治療を要する患者様については３次救急医療機関と緊密な連携により、必要な治療を切れ目なく受けられるようにし、地域包括ケア病床に加え、訪問診療や訪問看護で患者様をサポートし、都市圏から遠く離れていても、可能な限り格差のない医療の提供を行う。</t>
    <phoneticPr fontId="5"/>
  </si>
  <si>
    <t>平成30年度は経常収支比率、医業収支比率、病床利用率、材料費対医業収益比率は、類似病院平均値より高く、外来患者、入院患者1人1日当たり収益、職員給与費対医業収益比率は、類似病院平均値より低い。累積欠損金はなく経常収支比率を100％を維持したことで経営の健全性、効率性は概ね保たれていると考えている。平成30年度は、職員9名の減で給与費83,298千円が減少したが、循環器常勤医師の退職に伴い循環器患者数が減少し、病床利用率で0.9％減となった。令和元年度は、急性期病床数を120床から100床に変更し、職員配置による経費を削減し、経営の健全性を図っていく。</t>
    <rPh sb="143" eb="144">
      <t>カンガ</t>
    </rPh>
    <rPh sb="149" eb="151">
      <t>ヘイセイ</t>
    </rPh>
    <rPh sb="153" eb="155">
      <t>ネンド</t>
    </rPh>
    <rPh sb="157" eb="159">
      <t>ショクイン</t>
    </rPh>
    <rPh sb="160" eb="161">
      <t>メイ</t>
    </rPh>
    <rPh sb="164" eb="166">
      <t>キュウヨ</t>
    </rPh>
    <rPh sb="166" eb="167">
      <t>ヒ</t>
    </rPh>
    <rPh sb="173" eb="175">
      <t>センエン</t>
    </rPh>
    <rPh sb="176" eb="178">
      <t>ゲンショウ</t>
    </rPh>
    <rPh sb="182" eb="185">
      <t>ジュンカンキ</t>
    </rPh>
    <rPh sb="185" eb="187">
      <t>ジョウキン</t>
    </rPh>
    <rPh sb="187" eb="189">
      <t>イシ</t>
    </rPh>
    <rPh sb="190" eb="192">
      <t>タイショク</t>
    </rPh>
    <rPh sb="193" eb="194">
      <t>トモナ</t>
    </rPh>
    <rPh sb="195" eb="198">
      <t>ジュンカンキ</t>
    </rPh>
    <rPh sb="198" eb="201">
      <t>カンジャスウ</t>
    </rPh>
    <rPh sb="202" eb="204">
      <t>ゲンショウ</t>
    </rPh>
    <rPh sb="206" eb="208">
      <t>ビョウショウ</t>
    </rPh>
    <rPh sb="208" eb="211">
      <t>リヨウリツ</t>
    </rPh>
    <rPh sb="216" eb="217">
      <t>ゲン</t>
    </rPh>
    <rPh sb="222" eb="224">
      <t>レイワ</t>
    </rPh>
    <rPh sb="224" eb="226">
      <t>ガンネン</t>
    </rPh>
    <rPh sb="226" eb="227">
      <t>ド</t>
    </rPh>
    <rPh sb="229" eb="232">
      <t>キュウセイキ</t>
    </rPh>
    <rPh sb="232" eb="235">
      <t>ビョウショウスウ</t>
    </rPh>
    <rPh sb="239" eb="240">
      <t>トコ</t>
    </rPh>
    <rPh sb="245" eb="246">
      <t>トコ</t>
    </rPh>
    <rPh sb="247" eb="249">
      <t>ヘンコウ</t>
    </rPh>
    <rPh sb="251" eb="253">
      <t>ショクイン</t>
    </rPh>
    <rPh sb="253" eb="255">
      <t>ハイチ</t>
    </rPh>
    <rPh sb="258" eb="260">
      <t>ケイヒ</t>
    </rPh>
    <rPh sb="261" eb="263">
      <t>サクゲン</t>
    </rPh>
    <rPh sb="265" eb="267">
      <t>ケイエイ</t>
    </rPh>
    <rPh sb="268" eb="270">
      <t>ケンゼン</t>
    </rPh>
    <rPh sb="270" eb="271">
      <t>セイ</t>
    </rPh>
    <rPh sb="272" eb="273">
      <t>ハカ</t>
    </rPh>
    <phoneticPr fontId="5"/>
  </si>
  <si>
    <t>1床当たりの有形固定資産については、平成2年度に当病院（188床分）が改築され、平成30年度末は、120床としており、1床あたりの有形固定資産は、全国平均、類似病院平均値より高いと考えている。また改築から28年経過しており、有形固定資産減価償却率、機械備品減価償却率についても、全国平均、類似病院平均値より高いことから、有形固定資産の老朽化が進んでおり、計画的な施設改修や器械備品の更新に取り組んでいく。</t>
    <rPh sb="40" eb="42">
      <t>ヘイセイ</t>
    </rPh>
    <rPh sb="44" eb="46">
      <t>ネンド</t>
    </rPh>
    <rPh sb="46" eb="47">
      <t>マツ</t>
    </rPh>
    <rPh sb="60" eb="61">
      <t>トコ</t>
    </rPh>
    <rPh sb="65" eb="67">
      <t>ユウケイ</t>
    </rPh>
    <rPh sb="67" eb="69">
      <t>コテイ</t>
    </rPh>
    <rPh sb="69" eb="71">
      <t>シサン</t>
    </rPh>
    <rPh sb="90" eb="91">
      <t>カンガ</t>
    </rPh>
    <rPh sb="98" eb="100">
      <t>カイチク</t>
    </rPh>
    <rPh sb="104" eb="105">
      <t>ネン</t>
    </rPh>
    <rPh sb="105" eb="107">
      <t>ケイカ</t>
    </rPh>
    <rPh sb="160" eb="162">
      <t>ユウケイ</t>
    </rPh>
    <rPh sb="162" eb="164">
      <t>コテイ</t>
    </rPh>
    <rPh sb="164" eb="166">
      <t>シサン</t>
    </rPh>
    <rPh sb="167" eb="170">
      <t>ロウキュウカ</t>
    </rPh>
    <rPh sb="171" eb="172">
      <t>スス</t>
    </rPh>
    <rPh sb="183" eb="185">
      <t>カイシュウ</t>
    </rPh>
    <rPh sb="194" eb="195">
      <t>ト</t>
    </rPh>
    <rPh sb="196" eb="197">
      <t>ク</t>
    </rPh>
    <phoneticPr fontId="5"/>
  </si>
  <si>
    <t>平成30年度の経営状況は概ね健全であったと考えている。しかし、当病院の患者様の9割近くが能登町民であるため、入外来患者数は、能登町の人口に大きく左右されており、患者数は今後も引き続き減少する見込であるが、地域の基幹病院として「医療・保健・福祉」の総合的なサービスと格差のない医療の提供を行うため、今後も必要病床数の検討や医師、看護師、薬剤師の人材確保、計画的な施設改修、器械備品の更新に取り組んでいく。</t>
    <rPh sb="80" eb="83">
      <t>カンジャスウ</t>
    </rPh>
    <rPh sb="84" eb="86">
      <t>コンゴ</t>
    </rPh>
    <rPh sb="87" eb="88">
      <t>ヒ</t>
    </rPh>
    <rPh sb="89" eb="90">
      <t>ツヅ</t>
    </rPh>
    <rPh sb="91" eb="93">
      <t>ゲンショウ</t>
    </rPh>
    <rPh sb="95" eb="97">
      <t>ミコ</t>
    </rPh>
    <rPh sb="143" eb="144">
      <t>オコナ</t>
    </rPh>
    <rPh sb="148" eb="150">
      <t>コンゴ</t>
    </rPh>
    <rPh sb="151" eb="153">
      <t>ヒツヨウ</t>
    </rPh>
    <rPh sb="153" eb="155">
      <t>ビョウショウ</t>
    </rPh>
    <rPh sb="155" eb="156">
      <t>スウ</t>
    </rPh>
    <rPh sb="157" eb="159">
      <t>ケントウ</t>
    </rPh>
    <rPh sb="160" eb="162">
      <t>イシ</t>
    </rPh>
    <rPh sb="163" eb="166">
      <t>カンゴシ</t>
    </rPh>
    <rPh sb="167" eb="170">
      <t>ヤクザイシ</t>
    </rPh>
    <rPh sb="171" eb="173">
      <t>ジンザイ</t>
    </rPh>
    <rPh sb="173" eb="175">
      <t>カクホ</t>
    </rPh>
    <rPh sb="176" eb="179">
      <t>ケイカクテキ</t>
    </rPh>
    <rPh sb="180" eb="182">
      <t>シセツ</t>
    </rPh>
    <rPh sb="182" eb="184">
      <t>カイシュウ</t>
    </rPh>
    <rPh sb="185" eb="187">
      <t>キカイ</t>
    </rPh>
    <rPh sb="187" eb="189">
      <t>ビヒン</t>
    </rPh>
    <rPh sb="190" eb="192">
      <t>コウシン</t>
    </rPh>
    <rPh sb="193" eb="194">
      <t>ト</t>
    </rPh>
    <rPh sb="195" eb="196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</si>
</sst>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76.5</c:v>
                </c:pt>
                <c:pt idx="1">
                  <c:v>70.599999999999994</c:v>
                </c:pt>
                <c:pt idx="2">
                  <c:v>75.599999999999994</c:v>
                </c:pt>
                <c:pt idx="3">
                  <c:v>74</c:v>
                </c:pt>
                <c:pt idx="4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6-4EFA-A954-209CBA071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26-4EFA-A954-209CBA071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8267</c:v>
                </c:pt>
                <c:pt idx="1">
                  <c:v>8394</c:v>
                </c:pt>
                <c:pt idx="2">
                  <c:v>8760</c:v>
                </c:pt>
                <c:pt idx="3">
                  <c:v>8757</c:v>
                </c:pt>
                <c:pt idx="4">
                  <c:v>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C-44FC-A4F6-51651E30A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C-44FC-A4F6-51651E30A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32950</c:v>
                </c:pt>
                <c:pt idx="1">
                  <c:v>33734</c:v>
                </c:pt>
                <c:pt idx="2">
                  <c:v>32308</c:v>
                </c:pt>
                <c:pt idx="3">
                  <c:v>32817</c:v>
                </c:pt>
                <c:pt idx="4">
                  <c:v>32585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E-4523-A3A7-CDD993ADF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E-4523-A3A7-CDD993ADF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5-497C-852C-F09747173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5-497C-852C-F09747173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98.2</c:v>
                </c:pt>
                <c:pt idx="1">
                  <c:v>94</c:v>
                </c:pt>
                <c:pt idx="2">
                  <c:v>95.4</c:v>
                </c:pt>
                <c:pt idx="3">
                  <c:v>87</c:v>
                </c:pt>
                <c:pt idx="4">
                  <c:v>89.2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B-4196-8C0F-54601FAB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B-4196-8C0F-54601FAB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108.3</c:v>
                </c:pt>
                <c:pt idx="1">
                  <c:v>103.4</c:v>
                </c:pt>
                <c:pt idx="2">
                  <c:v>105.2</c:v>
                </c:pt>
                <c:pt idx="3">
                  <c:v>102.7</c:v>
                </c:pt>
                <c:pt idx="4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E-4CF5-8843-18A4D9CD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E-4CF5-8843-18A4D9CD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50.6</c:v>
                </c:pt>
                <c:pt idx="1">
                  <c:v>53.9</c:v>
                </c:pt>
                <c:pt idx="2">
                  <c:v>56.5</c:v>
                </c:pt>
                <c:pt idx="3">
                  <c:v>59.8</c:v>
                </c:pt>
                <c:pt idx="4">
                  <c:v>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A-44E9-8E27-35198AE5F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A-44E9-8E27-35198AE5F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65.900000000000006</c:v>
                </c:pt>
                <c:pt idx="1">
                  <c:v>71.5</c:v>
                </c:pt>
                <c:pt idx="2">
                  <c:v>72.8</c:v>
                </c:pt>
                <c:pt idx="3">
                  <c:v>77.400000000000006</c:v>
                </c:pt>
                <c:pt idx="4">
                  <c:v>81.2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A-40C6-8E7E-470BEFC06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A-40C6-8E7E-470BEFC06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47935550</c:v>
                </c:pt>
                <c:pt idx="1">
                  <c:v>48049292</c:v>
                </c:pt>
                <c:pt idx="2">
                  <c:v>48487767</c:v>
                </c:pt>
                <c:pt idx="3">
                  <c:v>48759292</c:v>
                </c:pt>
                <c:pt idx="4">
                  <c:v>48934500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B-4389-8677-C0C253039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B-4389-8677-C0C253039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22.1</c:v>
                </c:pt>
                <c:pt idx="1">
                  <c:v>21.1</c:v>
                </c:pt>
                <c:pt idx="2">
                  <c:v>20.6</c:v>
                </c:pt>
                <c:pt idx="3">
                  <c:v>21.3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F-4C52-9809-4DB8C4CFF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F-4C52-9809-4DB8C4CFF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50.5</c:v>
                </c:pt>
                <c:pt idx="1">
                  <c:v>51.2</c:v>
                </c:pt>
                <c:pt idx="2">
                  <c:v>50.8</c:v>
                </c:pt>
                <c:pt idx="3">
                  <c:v>55.6</c:v>
                </c:pt>
                <c:pt idx="4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4-4A58-A5D1-F467806E4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4-4A58-A5D1-F467806E4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="85" zoomScaleNormal="85" zoomScaleSheetLayoutView="70" workbookViewId="0"/>
  </sheetViews>
  <sheetFormatPr defaultColWidth="2.5703125" defaultRowHeight="13.5" x14ac:dyDescent="0.15"/>
  <cols>
    <col min="1" max="1" width="2" customWidth="1"/>
    <col min="2" max="2" width="0.85546875" customWidth="1"/>
    <col min="3" max="372" width="0.5703125" customWidth="1"/>
    <col min="373" max="373" width="2.28515625" customWidth="1"/>
    <col min="374" max="388" width="3" customWidth="1"/>
    <col min="393" max="393" width="0" hidden="1" customWidth="1"/>
    <col min="395" max="395" width="3.28515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石川県能登町　公立宇出津総合病院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当然財務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100床以上～200床未満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120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17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I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120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17397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10703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第２種該当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120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120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172</v>
      </c>
      <c r="NN18" s="113"/>
      <c r="NO18" s="108" t="s">
        <v>38</v>
      </c>
      <c r="NP18" s="109"/>
      <c r="NQ18" s="109"/>
      <c r="NR18" s="112" t="s">
        <v>172</v>
      </c>
      <c r="NS18" s="113"/>
      <c r="NT18" s="108" t="s">
        <v>38</v>
      </c>
      <c r="NU18" s="109"/>
      <c r="NV18" s="109"/>
      <c r="NW18" s="112" t="s">
        <v>172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173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108.3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103.4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105.2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102.7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102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98.2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94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95.4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87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89.2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76.5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70.599999999999994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75.599999999999994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74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73.099999999999994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96.9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96.7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96.6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97.2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85.4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85.3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84.2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83.9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84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112.9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118.9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119.5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116.9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117.1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68.3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67.900000000000006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69.8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69.7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70.099999999999994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0" t="s">
        <v>174</v>
      </c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2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0"/>
      <c r="NK40" s="141"/>
      <c r="NL40" s="141"/>
      <c r="NM40" s="141"/>
      <c r="NN40" s="141"/>
      <c r="NO40" s="141"/>
      <c r="NP40" s="141"/>
      <c r="NQ40" s="141"/>
      <c r="NR40" s="141"/>
      <c r="NS40" s="141"/>
      <c r="NT40" s="141"/>
      <c r="NU40" s="141"/>
      <c r="NV40" s="141"/>
      <c r="NW40" s="141"/>
      <c r="NX40" s="142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0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1"/>
      <c r="NX41" s="142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0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2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0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2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0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1"/>
      <c r="NX44" s="142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0"/>
      <c r="NK45" s="141"/>
      <c r="NL45" s="141"/>
      <c r="NM45" s="141"/>
      <c r="NN45" s="141"/>
      <c r="NO45" s="141"/>
      <c r="NP45" s="141"/>
      <c r="NQ45" s="141"/>
      <c r="NR45" s="141"/>
      <c r="NS45" s="141"/>
      <c r="NT45" s="141"/>
      <c r="NU45" s="141"/>
      <c r="NV45" s="141"/>
      <c r="NW45" s="141"/>
      <c r="NX45" s="142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0"/>
      <c r="NK46" s="141"/>
      <c r="NL46" s="141"/>
      <c r="NM46" s="141"/>
      <c r="NN46" s="141"/>
      <c r="NO46" s="141"/>
      <c r="NP46" s="141"/>
      <c r="NQ46" s="141"/>
      <c r="NR46" s="141"/>
      <c r="NS46" s="141"/>
      <c r="NT46" s="141"/>
      <c r="NU46" s="141"/>
      <c r="NV46" s="141"/>
      <c r="NW46" s="141"/>
      <c r="NX46" s="142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0"/>
      <c r="NK47" s="141"/>
      <c r="NL47" s="141"/>
      <c r="NM47" s="141"/>
      <c r="NN47" s="141"/>
      <c r="NO47" s="141"/>
      <c r="NP47" s="141"/>
      <c r="NQ47" s="141"/>
      <c r="NR47" s="141"/>
      <c r="NS47" s="141"/>
      <c r="NT47" s="141"/>
      <c r="NU47" s="141"/>
      <c r="NV47" s="141"/>
      <c r="NW47" s="141"/>
      <c r="NX47" s="142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0"/>
      <c r="NK48" s="141"/>
      <c r="NL48" s="141"/>
      <c r="NM48" s="141"/>
      <c r="NN48" s="141"/>
      <c r="NO48" s="141"/>
      <c r="NP48" s="141"/>
      <c r="NQ48" s="141"/>
      <c r="NR48" s="141"/>
      <c r="NS48" s="141"/>
      <c r="NT48" s="141"/>
      <c r="NU48" s="141"/>
      <c r="NV48" s="141"/>
      <c r="NW48" s="141"/>
      <c r="NX48" s="142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0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1"/>
      <c r="NX49" s="142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0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1"/>
      <c r="NX50" s="142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3"/>
      <c r="NK51" s="144"/>
      <c r="NL51" s="144"/>
      <c r="NM51" s="144"/>
      <c r="NN51" s="144"/>
      <c r="NO51" s="144"/>
      <c r="NP51" s="144"/>
      <c r="NQ51" s="144"/>
      <c r="NR51" s="144"/>
      <c r="NS51" s="144"/>
      <c r="NT51" s="144"/>
      <c r="NU51" s="144"/>
      <c r="NV51" s="144"/>
      <c r="NW51" s="144"/>
      <c r="NX51" s="145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40" t="s">
        <v>175</v>
      </c>
      <c r="NK54" s="141"/>
      <c r="NL54" s="141"/>
      <c r="NM54" s="141"/>
      <c r="NN54" s="141"/>
      <c r="NO54" s="141"/>
      <c r="NP54" s="141"/>
      <c r="NQ54" s="141"/>
      <c r="NR54" s="141"/>
      <c r="NS54" s="141"/>
      <c r="NT54" s="141"/>
      <c r="NU54" s="141"/>
      <c r="NV54" s="141"/>
      <c r="NW54" s="141"/>
      <c r="NX54" s="142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6">
        <f>データ!BZ7</f>
        <v>32950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8"/>
      <c r="AE55" s="146">
        <f>データ!CA7</f>
        <v>33734</v>
      </c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8"/>
      <c r="AT55" s="146">
        <f>データ!CB7</f>
        <v>32308</v>
      </c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8"/>
      <c r="BI55" s="146">
        <f>データ!CC7</f>
        <v>32817</v>
      </c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8"/>
      <c r="BX55" s="146">
        <f>データ!CD7</f>
        <v>32585</v>
      </c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8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6">
        <f>データ!CK7</f>
        <v>8267</v>
      </c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8"/>
      <c r="DS55" s="146">
        <f>データ!CL7</f>
        <v>8394</v>
      </c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8"/>
      <c r="EH55" s="146">
        <f>データ!CM7</f>
        <v>8760</v>
      </c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8"/>
      <c r="EW55" s="146">
        <f>データ!CN7</f>
        <v>8757</v>
      </c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8"/>
      <c r="FL55" s="146">
        <f>データ!CO7</f>
        <v>8586</v>
      </c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8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50.5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51.2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50.8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55.6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55.7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22.1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21.1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20.6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21.3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20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40"/>
      <c r="NK55" s="141"/>
      <c r="NL55" s="141"/>
      <c r="NM55" s="141"/>
      <c r="NN55" s="141"/>
      <c r="NO55" s="141"/>
      <c r="NP55" s="141"/>
      <c r="NQ55" s="141"/>
      <c r="NR55" s="141"/>
      <c r="NS55" s="141"/>
      <c r="NT55" s="141"/>
      <c r="NU55" s="141"/>
      <c r="NV55" s="141"/>
      <c r="NW55" s="141"/>
      <c r="NX55" s="142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6">
        <f>データ!CE7</f>
        <v>32431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146">
        <f>データ!CF7</f>
        <v>32532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8"/>
      <c r="AT56" s="146">
        <f>データ!CG7</f>
        <v>33492</v>
      </c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8"/>
      <c r="BI56" s="146">
        <f>データ!CH7</f>
        <v>34136</v>
      </c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8"/>
      <c r="BX56" s="146">
        <f>データ!CI7</f>
        <v>34924</v>
      </c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8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6">
        <f>データ!CP7</f>
        <v>9726</v>
      </c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8"/>
      <c r="DS56" s="146">
        <f>データ!CQ7</f>
        <v>10037</v>
      </c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8"/>
      <c r="EH56" s="146">
        <f>データ!CR7</f>
        <v>9976</v>
      </c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8"/>
      <c r="EW56" s="146">
        <f>データ!CS7</f>
        <v>10130</v>
      </c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8"/>
      <c r="FL56" s="146">
        <f>データ!CT7</f>
        <v>10244</v>
      </c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8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62.1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62.5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63.4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63.4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63.7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18.899999999999999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19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18.7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18.3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17.7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40"/>
      <c r="NK56" s="141"/>
      <c r="NL56" s="141"/>
      <c r="NM56" s="141"/>
      <c r="NN56" s="141"/>
      <c r="NO56" s="141"/>
      <c r="NP56" s="141"/>
      <c r="NQ56" s="141"/>
      <c r="NR56" s="141"/>
      <c r="NS56" s="141"/>
      <c r="NT56" s="141"/>
      <c r="NU56" s="141"/>
      <c r="NV56" s="141"/>
      <c r="NW56" s="141"/>
      <c r="NX56" s="142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0"/>
      <c r="NK57" s="141"/>
      <c r="NL57" s="141"/>
      <c r="NM57" s="141"/>
      <c r="NN57" s="141"/>
      <c r="NO57" s="141"/>
      <c r="NP57" s="141"/>
      <c r="NQ57" s="141"/>
      <c r="NR57" s="141"/>
      <c r="NS57" s="141"/>
      <c r="NT57" s="141"/>
      <c r="NU57" s="141"/>
      <c r="NV57" s="141"/>
      <c r="NW57" s="141"/>
      <c r="NX57" s="142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0"/>
      <c r="NK58" s="141"/>
      <c r="NL58" s="141"/>
      <c r="NM58" s="141"/>
      <c r="NN58" s="141"/>
      <c r="NO58" s="141"/>
      <c r="NP58" s="141"/>
      <c r="NQ58" s="141"/>
      <c r="NR58" s="141"/>
      <c r="NS58" s="141"/>
      <c r="NT58" s="141"/>
      <c r="NU58" s="141"/>
      <c r="NV58" s="141"/>
      <c r="NW58" s="141"/>
      <c r="NX58" s="142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0"/>
      <c r="NK59" s="141"/>
      <c r="NL59" s="141"/>
      <c r="NM59" s="141"/>
      <c r="NN59" s="141"/>
      <c r="NO59" s="141"/>
      <c r="NP59" s="141"/>
      <c r="NQ59" s="141"/>
      <c r="NR59" s="141"/>
      <c r="NS59" s="141"/>
      <c r="NT59" s="141"/>
      <c r="NU59" s="141"/>
      <c r="NV59" s="141"/>
      <c r="NW59" s="141"/>
      <c r="NX59" s="142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40"/>
      <c r="NK60" s="141"/>
      <c r="NL60" s="141"/>
      <c r="NM60" s="141"/>
      <c r="NN60" s="141"/>
      <c r="NO60" s="141"/>
      <c r="NP60" s="141"/>
      <c r="NQ60" s="141"/>
      <c r="NR60" s="141"/>
      <c r="NS60" s="141"/>
      <c r="NT60" s="141"/>
      <c r="NU60" s="141"/>
      <c r="NV60" s="141"/>
      <c r="NW60" s="141"/>
      <c r="NX60" s="142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40"/>
      <c r="NK61" s="141"/>
      <c r="NL61" s="141"/>
      <c r="NM61" s="141"/>
      <c r="NN61" s="141"/>
      <c r="NO61" s="141"/>
      <c r="NP61" s="141"/>
      <c r="NQ61" s="141"/>
      <c r="NR61" s="141"/>
      <c r="NS61" s="141"/>
      <c r="NT61" s="141"/>
      <c r="NU61" s="141"/>
      <c r="NV61" s="141"/>
      <c r="NW61" s="141"/>
      <c r="NX61" s="142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40"/>
      <c r="NK62" s="141"/>
      <c r="NL62" s="141"/>
      <c r="NM62" s="141"/>
      <c r="NN62" s="141"/>
      <c r="NO62" s="141"/>
      <c r="NP62" s="141"/>
      <c r="NQ62" s="141"/>
      <c r="NR62" s="141"/>
      <c r="NS62" s="141"/>
      <c r="NT62" s="141"/>
      <c r="NU62" s="141"/>
      <c r="NV62" s="141"/>
      <c r="NW62" s="141"/>
      <c r="NX62" s="142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40"/>
      <c r="NK63" s="141"/>
      <c r="NL63" s="141"/>
      <c r="NM63" s="141"/>
      <c r="NN63" s="141"/>
      <c r="NO63" s="141"/>
      <c r="NP63" s="141"/>
      <c r="NQ63" s="141"/>
      <c r="NR63" s="141"/>
      <c r="NS63" s="141"/>
      <c r="NT63" s="141"/>
      <c r="NU63" s="141"/>
      <c r="NV63" s="141"/>
      <c r="NW63" s="141"/>
      <c r="NX63" s="142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0"/>
      <c r="NK64" s="141"/>
      <c r="NL64" s="141"/>
      <c r="NM64" s="141"/>
      <c r="NN64" s="141"/>
      <c r="NO64" s="141"/>
      <c r="NP64" s="141"/>
      <c r="NQ64" s="141"/>
      <c r="NR64" s="141"/>
      <c r="NS64" s="141"/>
      <c r="NT64" s="141"/>
      <c r="NU64" s="141"/>
      <c r="NV64" s="141"/>
      <c r="NW64" s="141"/>
      <c r="NX64" s="142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0"/>
      <c r="NK65" s="141"/>
      <c r="NL65" s="141"/>
      <c r="NM65" s="141"/>
      <c r="NN65" s="141"/>
      <c r="NO65" s="141"/>
      <c r="NP65" s="141"/>
      <c r="NQ65" s="141"/>
      <c r="NR65" s="141"/>
      <c r="NS65" s="141"/>
      <c r="NT65" s="141"/>
      <c r="NU65" s="141"/>
      <c r="NV65" s="141"/>
      <c r="NW65" s="141"/>
      <c r="NX65" s="142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0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2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3"/>
      <c r="NK67" s="144"/>
      <c r="NL67" s="144"/>
      <c r="NM67" s="144"/>
      <c r="NN67" s="144"/>
      <c r="NO67" s="144"/>
      <c r="NP67" s="144"/>
      <c r="NQ67" s="144"/>
      <c r="NR67" s="144"/>
      <c r="NS67" s="144"/>
      <c r="NT67" s="144"/>
      <c r="NU67" s="144"/>
      <c r="NV67" s="144"/>
      <c r="NW67" s="144"/>
      <c r="NX67" s="145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0" t="s">
        <v>176</v>
      </c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2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0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2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0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2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0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2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0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2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0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2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0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2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0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2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0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2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0" t="s">
        <v>55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50.6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53.9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56.5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59.8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62.8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55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65.900000000000006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71.5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72.8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77.400000000000006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81.2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55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47935550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48049292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48487767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48759292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48934500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0"/>
      <c r="NK79" s="141"/>
      <c r="NL79" s="141"/>
      <c r="NM79" s="141"/>
      <c r="NN79" s="141"/>
      <c r="NO79" s="141"/>
      <c r="NP79" s="141"/>
      <c r="NQ79" s="141"/>
      <c r="NR79" s="141"/>
      <c r="NS79" s="141"/>
      <c r="NT79" s="141"/>
      <c r="NU79" s="141"/>
      <c r="NV79" s="141"/>
      <c r="NW79" s="141"/>
      <c r="NX79" s="142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0" t="s">
        <v>57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52.2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52.4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52.5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53.5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54.1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57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69.599999999999994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69.2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69.7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71.3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71.400000000000006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57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35115689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35730958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37752628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39094598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40683727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0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2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0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2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0"/>
      <c r="NK82" s="141"/>
      <c r="NL82" s="141"/>
      <c r="NM82" s="141"/>
      <c r="NN82" s="141"/>
      <c r="NO82" s="141"/>
      <c r="NP82" s="141"/>
      <c r="NQ82" s="141"/>
      <c r="NR82" s="141"/>
      <c r="NS82" s="141"/>
      <c r="NT82" s="141"/>
      <c r="NU82" s="141"/>
      <c r="NV82" s="141"/>
      <c r="NW82" s="141"/>
      <c r="NX82" s="142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0"/>
      <c r="NK83" s="141"/>
      <c r="NL83" s="141"/>
      <c r="NM83" s="141"/>
      <c r="NN83" s="141"/>
      <c r="NO83" s="141"/>
      <c r="NP83" s="141"/>
      <c r="NQ83" s="141"/>
      <c r="NR83" s="141"/>
      <c r="NS83" s="141"/>
      <c r="NT83" s="141"/>
      <c r="NU83" s="141"/>
      <c r="NV83" s="141"/>
      <c r="NW83" s="141"/>
      <c r="NX83" s="142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3"/>
      <c r="NK84" s="144"/>
      <c r="NL84" s="144"/>
      <c r="NM84" s="144"/>
      <c r="NN84" s="144"/>
      <c r="NO84" s="144"/>
      <c r="NP84" s="144"/>
      <c r="NQ84" s="144"/>
      <c r="NR84" s="144"/>
      <c r="NS84" s="144"/>
      <c r="NT84" s="144"/>
      <c r="NU84" s="144"/>
      <c r="NV84" s="144"/>
      <c r="NW84" s="144"/>
      <c r="NX84" s="145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90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5KvN0dDdd+hT0j0vTvcLR2A4GmXPSsrNaTQ/zDrZR8XjTaOksfJMUphu7xH8KrSBI7o2NBVa0UXwe4SygHAjmw==" saltValue="iQFjTbxLCSWQwGsi1cPNMg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disablePrompts="1"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5703125" customWidth="1"/>
    <col min="2" max="7" width="11.85546875" customWidth="1"/>
    <col min="8" max="10" width="15.85546875" bestFit="1" customWidth="1"/>
    <col min="11" max="153" width="11.85546875" customWidth="1"/>
    <col min="154" max="154" width="10.85546875" customWidth="1"/>
  </cols>
  <sheetData>
    <row r="1" spans="1:154" x14ac:dyDescent="0.15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102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104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105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106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107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108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109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110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111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112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113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114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138</v>
      </c>
      <c r="AT5" s="64" t="s">
        <v>139</v>
      </c>
      <c r="AU5" s="64" t="s">
        <v>140</v>
      </c>
      <c r="AV5" s="64" t="s">
        <v>141</v>
      </c>
      <c r="AW5" s="64" t="s">
        <v>149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138</v>
      </c>
      <c r="BE5" s="64" t="s">
        <v>139</v>
      </c>
      <c r="BF5" s="64" t="s">
        <v>140</v>
      </c>
      <c r="BG5" s="64" t="s">
        <v>141</v>
      </c>
      <c r="BH5" s="64" t="s">
        <v>149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138</v>
      </c>
      <c r="BP5" s="64" t="s">
        <v>139</v>
      </c>
      <c r="BQ5" s="64" t="s">
        <v>140</v>
      </c>
      <c r="BR5" s="64" t="s">
        <v>141</v>
      </c>
      <c r="BS5" s="64" t="s">
        <v>149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138</v>
      </c>
      <c r="CA5" s="64" t="s">
        <v>139</v>
      </c>
      <c r="CB5" s="64" t="s">
        <v>140</v>
      </c>
      <c r="CC5" s="64" t="s">
        <v>141</v>
      </c>
      <c r="CD5" s="64" t="s">
        <v>149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138</v>
      </c>
      <c r="CL5" s="64" t="s">
        <v>139</v>
      </c>
      <c r="CM5" s="64" t="s">
        <v>150</v>
      </c>
      <c r="CN5" s="64" t="s">
        <v>141</v>
      </c>
      <c r="CO5" s="64" t="s">
        <v>149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138</v>
      </c>
      <c r="CW5" s="64" t="s">
        <v>139</v>
      </c>
      <c r="CX5" s="64" t="s">
        <v>140</v>
      </c>
      <c r="CY5" s="64" t="s">
        <v>141</v>
      </c>
      <c r="CZ5" s="64" t="s">
        <v>149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138</v>
      </c>
      <c r="DH5" s="64" t="s">
        <v>139</v>
      </c>
      <c r="DI5" s="64" t="s">
        <v>140</v>
      </c>
      <c r="DJ5" s="64" t="s">
        <v>141</v>
      </c>
      <c r="DK5" s="64" t="s">
        <v>149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138</v>
      </c>
      <c r="DS5" s="64" t="s">
        <v>139</v>
      </c>
      <c r="DT5" s="64" t="s">
        <v>140</v>
      </c>
      <c r="DU5" s="64" t="s">
        <v>141</v>
      </c>
      <c r="DV5" s="64" t="s">
        <v>142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138</v>
      </c>
      <c r="ED5" s="64" t="s">
        <v>139</v>
      </c>
      <c r="EE5" s="64" t="s">
        <v>140</v>
      </c>
      <c r="EF5" s="64" t="s">
        <v>141</v>
      </c>
      <c r="EG5" s="64" t="s">
        <v>149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151</v>
      </c>
      <c r="EN5" s="64" t="s">
        <v>138</v>
      </c>
      <c r="EO5" s="64" t="s">
        <v>139</v>
      </c>
      <c r="EP5" s="64" t="s">
        <v>140</v>
      </c>
      <c r="EQ5" s="64" t="s">
        <v>141</v>
      </c>
      <c r="ER5" s="64" t="s">
        <v>149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 x14ac:dyDescent="0.15">
      <c r="A6" s="50" t="s">
        <v>152</v>
      </c>
      <c r="B6" s="65">
        <f>B8</f>
        <v>2018</v>
      </c>
      <c r="C6" s="65">
        <f t="shared" ref="C6:M6" si="2">C8</f>
        <v>174637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7" t="str">
        <f>IF(H8&lt;&gt;I8,H8,"")&amp;IF(I8&lt;&gt;J8,I8,"")&amp;"　"&amp;J8</f>
        <v>石川県能登町　公立宇出津総合病院</v>
      </c>
      <c r="I6" s="158"/>
      <c r="J6" s="159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17</v>
      </c>
      <c r="R6" s="65" t="str">
        <f t="shared" si="3"/>
        <v>-</v>
      </c>
      <c r="S6" s="65" t="str">
        <f t="shared" si="3"/>
        <v>ド 透 I 訓</v>
      </c>
      <c r="T6" s="65" t="str">
        <f t="shared" si="3"/>
        <v>救 臨</v>
      </c>
      <c r="U6" s="66">
        <f>U8</f>
        <v>17397</v>
      </c>
      <c r="V6" s="66">
        <f>V8</f>
        <v>10703</v>
      </c>
      <c r="W6" s="65" t="str">
        <f>W8</f>
        <v>第２種該当</v>
      </c>
      <c r="X6" s="65" t="str">
        <f t="shared" si="3"/>
        <v>１０：１</v>
      </c>
      <c r="Y6" s="66">
        <f t="shared" si="3"/>
        <v>120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120</v>
      </c>
      <c r="AE6" s="66">
        <f t="shared" si="3"/>
        <v>120</v>
      </c>
      <c r="AF6" s="66" t="str">
        <f t="shared" si="3"/>
        <v>-</v>
      </c>
      <c r="AG6" s="66">
        <f t="shared" si="3"/>
        <v>120</v>
      </c>
      <c r="AH6" s="67">
        <f>IF(AH8="-",NA(),AH8)</f>
        <v>108.3</v>
      </c>
      <c r="AI6" s="67">
        <f t="shared" ref="AI6:AQ6" si="4">IF(AI8="-",NA(),AI8)</f>
        <v>103.4</v>
      </c>
      <c r="AJ6" s="67">
        <f t="shared" si="4"/>
        <v>105.2</v>
      </c>
      <c r="AK6" s="67">
        <f t="shared" si="4"/>
        <v>102.7</v>
      </c>
      <c r="AL6" s="67">
        <f t="shared" si="4"/>
        <v>102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98.2</v>
      </c>
      <c r="AT6" s="67">
        <f t="shared" ref="AT6:BB6" si="5">IF(AT8="-",NA(),AT8)</f>
        <v>94</v>
      </c>
      <c r="AU6" s="67">
        <f t="shared" si="5"/>
        <v>95.4</v>
      </c>
      <c r="AV6" s="67">
        <f t="shared" si="5"/>
        <v>87</v>
      </c>
      <c r="AW6" s="67">
        <f t="shared" si="5"/>
        <v>89.2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76.5</v>
      </c>
      <c r="BP6" s="67">
        <f t="shared" ref="BP6:BX6" si="7">IF(BP8="-",NA(),BP8)</f>
        <v>70.599999999999994</v>
      </c>
      <c r="BQ6" s="67">
        <f t="shared" si="7"/>
        <v>75.599999999999994</v>
      </c>
      <c r="BR6" s="67">
        <f t="shared" si="7"/>
        <v>74</v>
      </c>
      <c r="BS6" s="67">
        <f t="shared" si="7"/>
        <v>73.099999999999994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32950</v>
      </c>
      <c r="CA6" s="68">
        <f t="shared" ref="CA6:CI6" si="8">IF(CA8="-",NA(),CA8)</f>
        <v>33734</v>
      </c>
      <c r="CB6" s="68">
        <f t="shared" si="8"/>
        <v>32308</v>
      </c>
      <c r="CC6" s="68">
        <f t="shared" si="8"/>
        <v>32817</v>
      </c>
      <c r="CD6" s="68">
        <f t="shared" si="8"/>
        <v>32585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8267</v>
      </c>
      <c r="CL6" s="68">
        <f t="shared" ref="CL6:CT6" si="9">IF(CL8="-",NA(),CL8)</f>
        <v>8394</v>
      </c>
      <c r="CM6" s="68">
        <f t="shared" si="9"/>
        <v>8760</v>
      </c>
      <c r="CN6" s="68">
        <f t="shared" si="9"/>
        <v>8757</v>
      </c>
      <c r="CO6" s="68">
        <f t="shared" si="9"/>
        <v>8586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50.5</v>
      </c>
      <c r="CW6" s="67">
        <f t="shared" ref="CW6:DE6" si="10">IF(CW8="-",NA(),CW8)</f>
        <v>51.2</v>
      </c>
      <c r="CX6" s="67">
        <f t="shared" si="10"/>
        <v>50.8</v>
      </c>
      <c r="CY6" s="67">
        <f t="shared" si="10"/>
        <v>55.6</v>
      </c>
      <c r="CZ6" s="67">
        <f t="shared" si="10"/>
        <v>55.7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22.1</v>
      </c>
      <c r="DH6" s="67">
        <f t="shared" ref="DH6:DP6" si="11">IF(DH8="-",NA(),DH8)</f>
        <v>21.1</v>
      </c>
      <c r="DI6" s="67">
        <f t="shared" si="11"/>
        <v>20.6</v>
      </c>
      <c r="DJ6" s="67">
        <f t="shared" si="11"/>
        <v>21.3</v>
      </c>
      <c r="DK6" s="67">
        <f t="shared" si="11"/>
        <v>20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50.6</v>
      </c>
      <c r="DS6" s="67">
        <f t="shared" ref="DS6:EA6" si="12">IF(DS8="-",NA(),DS8)</f>
        <v>53.9</v>
      </c>
      <c r="DT6" s="67">
        <f t="shared" si="12"/>
        <v>56.5</v>
      </c>
      <c r="DU6" s="67">
        <f t="shared" si="12"/>
        <v>59.8</v>
      </c>
      <c r="DV6" s="67">
        <f t="shared" si="12"/>
        <v>62.8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65.900000000000006</v>
      </c>
      <c r="ED6" s="67">
        <f t="shared" ref="ED6:EL6" si="13">IF(ED8="-",NA(),ED8)</f>
        <v>71.5</v>
      </c>
      <c r="EE6" s="67">
        <f t="shared" si="13"/>
        <v>72.8</v>
      </c>
      <c r="EF6" s="67">
        <f t="shared" si="13"/>
        <v>77.400000000000006</v>
      </c>
      <c r="EG6" s="67">
        <f t="shared" si="13"/>
        <v>81.2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47935550</v>
      </c>
      <c r="EO6" s="68">
        <f t="shared" ref="EO6:EW6" si="14">IF(EO8="-",NA(),EO8)</f>
        <v>48049292</v>
      </c>
      <c r="EP6" s="68">
        <f t="shared" si="14"/>
        <v>48487767</v>
      </c>
      <c r="EQ6" s="68">
        <f t="shared" si="14"/>
        <v>48759292</v>
      </c>
      <c r="ER6" s="68">
        <f t="shared" si="14"/>
        <v>48934500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153</v>
      </c>
      <c r="B7" s="65">
        <f t="shared" ref="B7:AG7" si="15">B8</f>
        <v>2018</v>
      </c>
      <c r="C7" s="65">
        <f t="shared" si="15"/>
        <v>174637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非設置</v>
      </c>
      <c r="P7" s="65" t="str">
        <f>P8</f>
        <v>直営</v>
      </c>
      <c r="Q7" s="66">
        <f t="shared" si="15"/>
        <v>17</v>
      </c>
      <c r="R7" s="65" t="str">
        <f t="shared" si="15"/>
        <v>-</v>
      </c>
      <c r="S7" s="65" t="str">
        <f t="shared" si="15"/>
        <v>ド 透 I 訓</v>
      </c>
      <c r="T7" s="65" t="str">
        <f t="shared" si="15"/>
        <v>救 臨</v>
      </c>
      <c r="U7" s="66">
        <f>U8</f>
        <v>17397</v>
      </c>
      <c r="V7" s="66">
        <f>V8</f>
        <v>10703</v>
      </c>
      <c r="W7" s="65" t="str">
        <f>W8</f>
        <v>第２種該当</v>
      </c>
      <c r="X7" s="65" t="str">
        <f t="shared" si="15"/>
        <v>１０：１</v>
      </c>
      <c r="Y7" s="66">
        <f t="shared" si="15"/>
        <v>120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120</v>
      </c>
      <c r="AE7" s="66">
        <f t="shared" si="15"/>
        <v>120</v>
      </c>
      <c r="AF7" s="66" t="str">
        <f t="shared" si="15"/>
        <v>-</v>
      </c>
      <c r="AG7" s="66">
        <f t="shared" si="15"/>
        <v>120</v>
      </c>
      <c r="AH7" s="67">
        <f>AH8</f>
        <v>108.3</v>
      </c>
      <c r="AI7" s="67">
        <f t="shared" ref="AI7:AQ7" si="16">AI8</f>
        <v>103.4</v>
      </c>
      <c r="AJ7" s="67">
        <f t="shared" si="16"/>
        <v>105.2</v>
      </c>
      <c r="AK7" s="67">
        <f t="shared" si="16"/>
        <v>102.7</v>
      </c>
      <c r="AL7" s="67">
        <f t="shared" si="16"/>
        <v>102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98.2</v>
      </c>
      <c r="AT7" s="67">
        <f t="shared" ref="AT7:BB7" si="17">AT8</f>
        <v>94</v>
      </c>
      <c r="AU7" s="67">
        <f t="shared" si="17"/>
        <v>95.4</v>
      </c>
      <c r="AV7" s="67">
        <f t="shared" si="17"/>
        <v>87</v>
      </c>
      <c r="AW7" s="67">
        <f t="shared" si="17"/>
        <v>89.2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76.5</v>
      </c>
      <c r="BP7" s="67">
        <f t="shared" ref="BP7:BX7" si="19">BP8</f>
        <v>70.599999999999994</v>
      </c>
      <c r="BQ7" s="67">
        <f t="shared" si="19"/>
        <v>75.599999999999994</v>
      </c>
      <c r="BR7" s="67">
        <f t="shared" si="19"/>
        <v>74</v>
      </c>
      <c r="BS7" s="67">
        <f t="shared" si="19"/>
        <v>73.099999999999994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32950</v>
      </c>
      <c r="CA7" s="68">
        <f t="shared" ref="CA7:CI7" si="20">CA8</f>
        <v>33734</v>
      </c>
      <c r="CB7" s="68">
        <f t="shared" si="20"/>
        <v>32308</v>
      </c>
      <c r="CC7" s="68">
        <f t="shared" si="20"/>
        <v>32817</v>
      </c>
      <c r="CD7" s="68">
        <f t="shared" si="20"/>
        <v>32585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8267</v>
      </c>
      <c r="CL7" s="68">
        <f t="shared" ref="CL7:CT7" si="21">CL8</f>
        <v>8394</v>
      </c>
      <c r="CM7" s="68">
        <f t="shared" si="21"/>
        <v>8760</v>
      </c>
      <c r="CN7" s="68">
        <f t="shared" si="21"/>
        <v>8757</v>
      </c>
      <c r="CO7" s="68">
        <f t="shared" si="21"/>
        <v>8586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50.5</v>
      </c>
      <c r="CW7" s="67">
        <f t="shared" ref="CW7:DE7" si="22">CW8</f>
        <v>51.2</v>
      </c>
      <c r="CX7" s="67">
        <f t="shared" si="22"/>
        <v>50.8</v>
      </c>
      <c r="CY7" s="67">
        <f t="shared" si="22"/>
        <v>55.6</v>
      </c>
      <c r="CZ7" s="67">
        <f t="shared" si="22"/>
        <v>55.7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22.1</v>
      </c>
      <c r="DH7" s="67">
        <f t="shared" ref="DH7:DP7" si="23">DH8</f>
        <v>21.1</v>
      </c>
      <c r="DI7" s="67">
        <f t="shared" si="23"/>
        <v>20.6</v>
      </c>
      <c r="DJ7" s="67">
        <f t="shared" si="23"/>
        <v>21.3</v>
      </c>
      <c r="DK7" s="67">
        <f t="shared" si="23"/>
        <v>20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50.6</v>
      </c>
      <c r="DS7" s="67">
        <f t="shared" ref="DS7:EA7" si="24">DS8</f>
        <v>53.9</v>
      </c>
      <c r="DT7" s="67">
        <f t="shared" si="24"/>
        <v>56.5</v>
      </c>
      <c r="DU7" s="67">
        <f t="shared" si="24"/>
        <v>59.8</v>
      </c>
      <c r="DV7" s="67">
        <f t="shared" si="24"/>
        <v>62.8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65.900000000000006</v>
      </c>
      <c r="ED7" s="67">
        <f t="shared" ref="ED7:EL7" si="25">ED8</f>
        <v>71.5</v>
      </c>
      <c r="EE7" s="67">
        <f t="shared" si="25"/>
        <v>72.8</v>
      </c>
      <c r="EF7" s="67">
        <f t="shared" si="25"/>
        <v>77.400000000000006</v>
      </c>
      <c r="EG7" s="67">
        <f t="shared" si="25"/>
        <v>81.2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47935550</v>
      </c>
      <c r="EO7" s="68">
        <f t="shared" ref="EO7:EW7" si="26">EO8</f>
        <v>48049292</v>
      </c>
      <c r="EP7" s="68">
        <f t="shared" si="26"/>
        <v>48487767</v>
      </c>
      <c r="EQ7" s="68">
        <f t="shared" si="26"/>
        <v>48759292</v>
      </c>
      <c r="ER7" s="68">
        <f t="shared" si="26"/>
        <v>48934500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 x14ac:dyDescent="0.15">
      <c r="A8" s="50"/>
      <c r="B8" s="70">
        <v>2018</v>
      </c>
      <c r="C8" s="70">
        <v>174637</v>
      </c>
      <c r="D8" s="70">
        <v>46</v>
      </c>
      <c r="E8" s="70">
        <v>6</v>
      </c>
      <c r="F8" s="70">
        <v>0</v>
      </c>
      <c r="G8" s="70">
        <v>1</v>
      </c>
      <c r="H8" s="70" t="s">
        <v>154</v>
      </c>
      <c r="I8" s="70" t="s">
        <v>155</v>
      </c>
      <c r="J8" s="70" t="s">
        <v>156</v>
      </c>
      <c r="K8" s="70" t="s">
        <v>157</v>
      </c>
      <c r="L8" s="70" t="s">
        <v>158</v>
      </c>
      <c r="M8" s="70" t="s">
        <v>159</v>
      </c>
      <c r="N8" s="70" t="s">
        <v>160</v>
      </c>
      <c r="O8" s="70" t="s">
        <v>161</v>
      </c>
      <c r="P8" s="70" t="s">
        <v>162</v>
      </c>
      <c r="Q8" s="71">
        <v>17</v>
      </c>
      <c r="R8" s="70" t="s">
        <v>38</v>
      </c>
      <c r="S8" s="70" t="s">
        <v>163</v>
      </c>
      <c r="T8" s="70" t="s">
        <v>164</v>
      </c>
      <c r="U8" s="71">
        <v>17397</v>
      </c>
      <c r="V8" s="71">
        <v>10703</v>
      </c>
      <c r="W8" s="70" t="s">
        <v>165</v>
      </c>
      <c r="X8" s="72" t="s">
        <v>166</v>
      </c>
      <c r="Y8" s="71">
        <v>120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120</v>
      </c>
      <c r="AE8" s="71">
        <v>120</v>
      </c>
      <c r="AF8" s="71" t="s">
        <v>38</v>
      </c>
      <c r="AG8" s="71">
        <v>120</v>
      </c>
      <c r="AH8" s="73">
        <v>108.3</v>
      </c>
      <c r="AI8" s="73">
        <v>103.4</v>
      </c>
      <c r="AJ8" s="73">
        <v>105.2</v>
      </c>
      <c r="AK8" s="73">
        <v>102.7</v>
      </c>
      <c r="AL8" s="73">
        <v>102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98.2</v>
      </c>
      <c r="AT8" s="73">
        <v>94</v>
      </c>
      <c r="AU8" s="73">
        <v>95.4</v>
      </c>
      <c r="AV8" s="73">
        <v>87</v>
      </c>
      <c r="AW8" s="73">
        <v>89.2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76.5</v>
      </c>
      <c r="BP8" s="73">
        <v>70.599999999999994</v>
      </c>
      <c r="BQ8" s="73">
        <v>75.599999999999994</v>
      </c>
      <c r="BR8" s="73">
        <v>74</v>
      </c>
      <c r="BS8" s="73">
        <v>73.099999999999994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32950</v>
      </c>
      <c r="CA8" s="74">
        <v>33734</v>
      </c>
      <c r="CB8" s="74">
        <v>32308</v>
      </c>
      <c r="CC8" s="74">
        <v>32817</v>
      </c>
      <c r="CD8" s="74">
        <v>32585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8267</v>
      </c>
      <c r="CL8" s="74">
        <v>8394</v>
      </c>
      <c r="CM8" s="74">
        <v>8760</v>
      </c>
      <c r="CN8" s="74">
        <v>8757</v>
      </c>
      <c r="CO8" s="74">
        <v>8586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50.5</v>
      </c>
      <c r="CW8" s="74">
        <v>51.2</v>
      </c>
      <c r="CX8" s="74">
        <v>50.8</v>
      </c>
      <c r="CY8" s="74">
        <v>55.6</v>
      </c>
      <c r="CZ8" s="74">
        <v>55.7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22.1</v>
      </c>
      <c r="DH8" s="74">
        <v>21.1</v>
      </c>
      <c r="DI8" s="74">
        <v>20.6</v>
      </c>
      <c r="DJ8" s="74">
        <v>21.3</v>
      </c>
      <c r="DK8" s="74">
        <v>20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50.6</v>
      </c>
      <c r="DS8" s="73">
        <v>53.9</v>
      </c>
      <c r="DT8" s="73">
        <v>56.5</v>
      </c>
      <c r="DU8" s="73">
        <v>59.8</v>
      </c>
      <c r="DV8" s="73">
        <v>62.8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65.900000000000006</v>
      </c>
      <c r="ED8" s="73">
        <v>71.5</v>
      </c>
      <c r="EE8" s="73">
        <v>72.8</v>
      </c>
      <c r="EF8" s="73">
        <v>77.400000000000006</v>
      </c>
      <c r="EG8" s="73">
        <v>81.2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47935550</v>
      </c>
      <c r="EO8" s="74">
        <v>48049292</v>
      </c>
      <c r="EP8" s="74">
        <v>48487767</v>
      </c>
      <c r="EQ8" s="74">
        <v>48759292</v>
      </c>
      <c r="ER8" s="74">
        <v>48934500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167</v>
      </c>
      <c r="C10" s="79" t="s">
        <v>168</v>
      </c>
      <c r="D10" s="79" t="s">
        <v>169</v>
      </c>
      <c r="E10" s="79" t="s">
        <v>170</v>
      </c>
      <c r="F10" s="79" t="s">
        <v>171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172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2020-02-13T01:10:37Z</cp:lastPrinted>
  <dcterms:created xsi:type="dcterms:W3CDTF">2019-12-05T07:36:42Z</dcterms:created>
  <dcterms:modified xsi:type="dcterms:W3CDTF">2020-02-13T01:29:05Z</dcterms:modified>
  <cp:category/>
</cp:coreProperties>
</file>