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130.1.13\010_情報系fs\080_上下水道部\020_企業総務課\06 調査関係（財政課等）\○経営比較分析表○\H30経営比較分析表\"/>
    </mc:Choice>
  </mc:AlternateContent>
  <workbookProtection workbookAlgorithmName="SHA-512" workbookHashValue="hZkV5o9svx9TBiblo5OwYDODwh/ZDa2fpsYEsEyg5i5JhAyNyme/jNq5HSL1tpEWctOxnK1Ve4UBkj+2Q+nzAA==" workbookSaltValue="7mxsla4rCxLlD2s8lYVCXA==" workbookSpinCount="100000" lockStructure="1"/>
  <bookViews>
    <workbookView xWindow="0" yWindow="0" windowWidth="15360" windowHeight="7635"/>
  </bookViews>
  <sheets>
    <sheet name="法適用_下水道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F85" i="4" s="1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AL10" i="4" s="1"/>
  <c r="U6" i="5"/>
  <c r="T6" i="5"/>
  <c r="S6" i="5"/>
  <c r="R6" i="5"/>
  <c r="AD10" i="4" s="1"/>
  <c r="Q6" i="5"/>
  <c r="P6" i="5"/>
  <c r="O6" i="5"/>
  <c r="N6" i="5"/>
  <c r="B10" i="4" s="1"/>
  <c r="M6" i="5"/>
  <c r="L6" i="5"/>
  <c r="K6" i="5"/>
  <c r="J6" i="5"/>
  <c r="I8" i="4" s="1"/>
  <c r="I6" i="5"/>
  <c r="H6" i="5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E85" i="4"/>
  <c r="BB10" i="4"/>
  <c r="AT10" i="4"/>
  <c r="W10" i="4"/>
  <c r="P10" i="4"/>
  <c r="I10" i="4"/>
  <c r="BB8" i="4"/>
  <c r="AT8" i="4"/>
  <c r="AL8" i="4"/>
  <c r="AD8" i="4"/>
  <c r="W8" i="4"/>
  <c r="P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<sst xmlns="http://schemas.openxmlformats.org/spreadsheetml/2006/main" count="223" uniqueCount="111">
  <si>
    <t>経営比較分析表（平成30年度決算）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</si>
  <si>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</si>
  <si>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</si>
  <si>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</si>
  <si>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</si>
  <si>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</si>
  <si>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</si>
  <si>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</si>
  <si>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</si>
  <si>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</si>
  <si>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</si>
  <si>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</si>
  <si>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</si>
  <si>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</si>
  <si>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</si>
  <si>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</si>
  <si>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</si>
  <si>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</si>
  <si>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</si>
  <si>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</si>
  <si>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</si>
  <si>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</si>
  <si>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</si>
  <si>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平成30年度全国平均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</si>
  <si>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</si>
  <si>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</si>
  <si>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</si>
  <si>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</si>
  <si>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</si>
  <si>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</si>
  <si>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</si>
  <si>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</si>
  <si>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</si>
  <si>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</si>
  <si>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</si>
  <si>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</si>
  <si>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</si>
  <si>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</si>
  <si>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</si>
  <si>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</si>
  <si>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</si>
  <si>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</si>
  <si>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</si>
  <si>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</si>
  <si>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</si>
  <si>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</si>
  <si>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</si>
  <si>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</si>
  <si>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</si>
  <si>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</si>
  <si>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</si>
  <si>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</si>
  <si>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</si>
  <si>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</si>
  <si>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</si>
  <si>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</si>
  <si>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</si>
  <si>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</si>
  <si>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</si>
  <si>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</si>
  <si>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</si>
  <si>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</si>
  <si>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</si>
  <si>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</si>
  <si>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</si>
  <si>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</si>
  <si>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</si>
  <si>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</si>
  <si>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</si>
  <si>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</si>
  <si>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</si>
  <si>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</si>
  <si>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</si>
  <si>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</si>
  <si>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</si>
  <si>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</si>
  <si>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</si>
  <si>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</si>
  <si>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</si>
  <si>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</si>
  <si>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</si>
  <si>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</si>
  <si>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</si>
  <si>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</si>
  <si>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</si>
  <si>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</si>
  <si>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</si>
  <si>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</si>
  <si>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</si>
  <si>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</si>
  <si>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</si>
  <si>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</si>
  <si>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</si>
  <si>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</si>
  <si>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</si>
  <si>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</si>
  <si>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石川県　白山市</t>
  </si>
  <si>
    <t>法適用</t>
  </si>
  <si>
    <t>下水道事業</t>
  </si>
  <si>
    <t>公共下水道</t>
  </si>
  <si>
    <t>Ad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</si>
  <si>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</si>
  <si>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</si>
  <si>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</si>
  <si>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</si>
  <si>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</si>
  <si>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</si>
  <si>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</si>
  <si>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経常収支比率が100％に及ばず赤字を示しており、累積欠損金も年々増加しているが、事業開始から年数を経過し、企業債支払利息と減価償却費が減少に向かっているため、徐々に黒字化に近づいている。また、経費回収率については平成27年度の料金改定以降100%を超える水準で推移している。
　なお、企業債残高は年々減少しており、住居系の面整備も完了したことから、今後は施設の更新需要を見据え、引き続き企業債残高の抑制に努め、経営の健全化を図っていく必要がある。
　このほか、施設利用率については、施設の処理能力がやや過剰で効率性が低いが、現在、処理区の統合を進めていることから、利用率は上昇するものと思われる。</t>
    <phoneticPr fontId="4"/>
  </si>
  <si>
    <t xml:space="preserve">　減価償却率は今のところ低く、管渠は比較的新しい状態ではあるが、早期にストックマネジメント計画を策定し、後年度における管渠更新投資の平準化に努める必要がある。
              </t>
    <phoneticPr fontId="4"/>
  </si>
  <si>
    <t>　管渠の老朽化が始まるまでに、さらなる経費の節減と使用料金の見直しにより、利益の確保、累積欠損金の解消に取り組み、早期に良好な経営状態となることが重要である。そのためには、将来の管渠更新や企業債の償還に備え、適切な規模の更新計画と財務計画を検討していく必要がある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</si>
</sst>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0.03</c:v>
                </c:pt>
                <c:pt idx="1">
                  <c:v>0.01</c:v>
                </c:pt>
                <c:pt idx="2">
                  <c:v>0.04</c:v>
                </c:pt>
                <c:pt idx="3" formatCode="#,##0.00;&quot;△&quot;#,##0.00">
                  <c:v>0</c:v>
                </c:pt>
                <c:pt idx="4">
                  <c:v>0.08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566-4244-846E-458B305444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0442848"/>
        <c:axId val="2304397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0.08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0.21</c:v>
                </c:pt>
                <c:pt idx="4">
                  <c:v>0.25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566-4244-846E-458B305444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442848"/>
        <c:axId val="230439712"/>
      </c:lineChart>
      <c:dateAx>
        <c:axId val="2304428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0439712"/>
        <c:crosses val="autoZero"/>
        <c:auto val="1"/>
        <c:lblOffset val="100"/>
        <c:baseTimeUnit val="years"/>
      </c:dateAx>
      <c:valAx>
        <c:axId val="2304397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304428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56.42</c:v>
                </c:pt>
                <c:pt idx="1">
                  <c:v>57.14</c:v>
                </c:pt>
                <c:pt idx="2">
                  <c:v>56.85</c:v>
                </c:pt>
                <c:pt idx="3">
                  <c:v>57.61</c:v>
                </c:pt>
                <c:pt idx="4">
                  <c:v>57.2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336-4731-BAF6-8B1743BEC5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6970624"/>
        <c:axId val="2369698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67.95</c:v>
                </c:pt>
                <c:pt idx="1">
                  <c:v>66.63</c:v>
                </c:pt>
                <c:pt idx="2">
                  <c:v>67.040000000000006</c:v>
                </c:pt>
                <c:pt idx="3">
                  <c:v>66.34</c:v>
                </c:pt>
                <c:pt idx="4">
                  <c:v>67.069999999999993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336-4731-BAF6-8B1743BEC5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6970624"/>
        <c:axId val="236969840"/>
      </c:lineChart>
      <c:dateAx>
        <c:axId val="2369706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6969840"/>
        <c:crosses val="autoZero"/>
        <c:auto val="1"/>
        <c:lblOffset val="100"/>
        <c:baseTimeUnit val="years"/>
      </c:dateAx>
      <c:valAx>
        <c:axId val="2369698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369706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93.68</c:v>
                </c:pt>
                <c:pt idx="1">
                  <c:v>94.57</c:v>
                </c:pt>
                <c:pt idx="2">
                  <c:v>95.11</c:v>
                </c:pt>
                <c:pt idx="3">
                  <c:v>95.43</c:v>
                </c:pt>
                <c:pt idx="4">
                  <c:v>95.56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084-472E-B567-0F1CE8288B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6963960"/>
        <c:axId val="2369643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93.12</c:v>
                </c:pt>
                <c:pt idx="1">
                  <c:v>93.38</c:v>
                </c:pt>
                <c:pt idx="2">
                  <c:v>93.5</c:v>
                </c:pt>
                <c:pt idx="3">
                  <c:v>93.86</c:v>
                </c:pt>
                <c:pt idx="4">
                  <c:v>93.96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084-472E-B567-0F1CE8288B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6963960"/>
        <c:axId val="236964352"/>
      </c:lineChart>
      <c:dateAx>
        <c:axId val="2369639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6964352"/>
        <c:crosses val="autoZero"/>
        <c:auto val="1"/>
        <c:lblOffset val="100"/>
        <c:baseTimeUnit val="years"/>
      </c:dateAx>
      <c:valAx>
        <c:axId val="2369643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36963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95.09</c:v>
                </c:pt>
                <c:pt idx="1">
                  <c:v>95.69</c:v>
                </c:pt>
                <c:pt idx="2">
                  <c:v>96.53</c:v>
                </c:pt>
                <c:pt idx="3">
                  <c:v>96.54</c:v>
                </c:pt>
                <c:pt idx="4">
                  <c:v>98.82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FCE-4CB6-9462-1AD9B7678C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0446376"/>
        <c:axId val="2304401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108.53</c:v>
                </c:pt>
                <c:pt idx="1">
                  <c:v>108.52</c:v>
                </c:pt>
                <c:pt idx="2">
                  <c:v>109.12</c:v>
                </c:pt>
                <c:pt idx="3">
                  <c:v>110.22</c:v>
                </c:pt>
                <c:pt idx="4">
                  <c:v>110.01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FCE-4CB6-9462-1AD9B7678C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446376"/>
        <c:axId val="230440104"/>
      </c:lineChart>
      <c:dateAx>
        <c:axId val="2304463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0440104"/>
        <c:crosses val="autoZero"/>
        <c:auto val="1"/>
        <c:lblOffset val="100"/>
        <c:baseTimeUnit val="years"/>
      </c:dateAx>
      <c:valAx>
        <c:axId val="2304401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304463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15.01</c:v>
                </c:pt>
                <c:pt idx="1">
                  <c:v>17.649999999999999</c:v>
                </c:pt>
                <c:pt idx="2">
                  <c:v>20.34</c:v>
                </c:pt>
                <c:pt idx="3">
                  <c:v>22.9</c:v>
                </c:pt>
                <c:pt idx="4">
                  <c:v>25.29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422-4E64-B2D1-4D882B246F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0444416"/>
        <c:axId val="2304408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28.35</c:v>
                </c:pt>
                <c:pt idx="1">
                  <c:v>27.96</c:v>
                </c:pt>
                <c:pt idx="2">
                  <c:v>28.81</c:v>
                </c:pt>
                <c:pt idx="3">
                  <c:v>31.19</c:v>
                </c:pt>
                <c:pt idx="4">
                  <c:v>33.090000000000003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422-4E64-B2D1-4D882B246F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444416"/>
        <c:axId val="230440888"/>
      </c:lineChart>
      <c:dateAx>
        <c:axId val="2304444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0440888"/>
        <c:crosses val="autoZero"/>
        <c:auto val="1"/>
        <c:lblOffset val="100"/>
        <c:baseTimeUnit val="years"/>
      </c:dateAx>
      <c:valAx>
        <c:axId val="2304408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304444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897-4E50-9F68-AF0C780408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0445592"/>
        <c:axId val="2304459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3.05</c:v>
                </c:pt>
                <c:pt idx="1">
                  <c:v>3.4</c:v>
                </c:pt>
                <c:pt idx="2">
                  <c:v>3.84</c:v>
                </c:pt>
                <c:pt idx="3">
                  <c:v>4.3099999999999996</c:v>
                </c:pt>
                <c:pt idx="4">
                  <c:v>5.04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897-4E50-9F68-AF0C780408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445592"/>
        <c:axId val="230445984"/>
      </c:lineChart>
      <c:dateAx>
        <c:axId val="2304455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0445984"/>
        <c:crosses val="autoZero"/>
        <c:auto val="1"/>
        <c:lblOffset val="100"/>
        <c:baseTimeUnit val="years"/>
      </c:dateAx>
      <c:valAx>
        <c:axId val="2304459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30445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135.63999999999999</c:v>
                </c:pt>
                <c:pt idx="1">
                  <c:v>140.28</c:v>
                </c:pt>
                <c:pt idx="2">
                  <c:v>147.78</c:v>
                </c:pt>
                <c:pt idx="3">
                  <c:v>146.66999999999999</c:v>
                </c:pt>
                <c:pt idx="4">
                  <c:v>149.38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1C8-4AB8-A71B-0B6CE5DF12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7308936"/>
        <c:axId val="2373069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4.72</c:v>
                </c:pt>
                <c:pt idx="1">
                  <c:v>4.87</c:v>
                </c:pt>
                <c:pt idx="2">
                  <c:v>3.8</c:v>
                </c:pt>
                <c:pt idx="3">
                  <c:v>3.21</c:v>
                </c:pt>
                <c:pt idx="4">
                  <c:v>2.36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1C8-4AB8-A71B-0B6CE5DF12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7308936"/>
        <c:axId val="237306976"/>
      </c:lineChart>
      <c:dateAx>
        <c:axId val="2373089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7306976"/>
        <c:crosses val="autoZero"/>
        <c:auto val="1"/>
        <c:lblOffset val="100"/>
        <c:baseTimeUnit val="years"/>
      </c:dateAx>
      <c:valAx>
        <c:axId val="2373069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37308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58.22</c:v>
                </c:pt>
                <c:pt idx="1">
                  <c:v>51.96</c:v>
                </c:pt>
                <c:pt idx="2">
                  <c:v>61.41</c:v>
                </c:pt>
                <c:pt idx="3">
                  <c:v>70.87</c:v>
                </c:pt>
                <c:pt idx="4">
                  <c:v>74.06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9D1-420B-8D78-952FCDCAB2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7305408"/>
        <c:axId val="237303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45.99</c:v>
                </c:pt>
                <c:pt idx="1">
                  <c:v>47.32</c:v>
                </c:pt>
                <c:pt idx="2">
                  <c:v>49.96</c:v>
                </c:pt>
                <c:pt idx="3">
                  <c:v>58.04</c:v>
                </c:pt>
                <c:pt idx="4">
                  <c:v>62.12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9D1-420B-8D78-952FCDCAB2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7305408"/>
        <c:axId val="237303056"/>
      </c:lineChart>
      <c:dateAx>
        <c:axId val="2373054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7303056"/>
        <c:crosses val="autoZero"/>
        <c:auto val="1"/>
        <c:lblOffset val="100"/>
        <c:baseTimeUnit val="years"/>
      </c:dateAx>
      <c:valAx>
        <c:axId val="237303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373054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1089.1500000000001</c:v>
                </c:pt>
                <c:pt idx="1">
                  <c:v>710.54</c:v>
                </c:pt>
                <c:pt idx="2">
                  <c:v>483.17</c:v>
                </c:pt>
                <c:pt idx="3">
                  <c:v>624.23</c:v>
                </c:pt>
                <c:pt idx="4">
                  <c:v>615.5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0F5-4DDF-B094-A9F3E29DDE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7309720"/>
        <c:axId val="2373101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963.16</c:v>
                </c:pt>
                <c:pt idx="1">
                  <c:v>1017.47</c:v>
                </c:pt>
                <c:pt idx="2">
                  <c:v>970.35</c:v>
                </c:pt>
                <c:pt idx="3">
                  <c:v>917.29</c:v>
                </c:pt>
                <c:pt idx="4">
                  <c:v>875.53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0F5-4DDF-B094-A9F3E29DDE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7309720"/>
        <c:axId val="237310112"/>
      </c:lineChart>
      <c:dateAx>
        <c:axId val="2373097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7310112"/>
        <c:crosses val="autoZero"/>
        <c:auto val="1"/>
        <c:lblOffset val="100"/>
        <c:baseTimeUnit val="years"/>
      </c:dateAx>
      <c:valAx>
        <c:axId val="2373101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37309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93.92</c:v>
                </c:pt>
                <c:pt idx="1">
                  <c:v>116.21</c:v>
                </c:pt>
                <c:pt idx="2">
                  <c:v>109.24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B86-4B7A-837E-CE5F2C719B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7306584"/>
        <c:axId val="237302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94.82</c:v>
                </c:pt>
                <c:pt idx="1">
                  <c:v>96.37</c:v>
                </c:pt>
                <c:pt idx="2">
                  <c:v>99.26</c:v>
                </c:pt>
                <c:pt idx="3">
                  <c:v>99.67</c:v>
                </c:pt>
                <c:pt idx="4">
                  <c:v>99.83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B86-4B7A-837E-CE5F2C719B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7306584"/>
        <c:axId val="237302664"/>
      </c:lineChart>
      <c:dateAx>
        <c:axId val="2373065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7302664"/>
        <c:crosses val="autoZero"/>
        <c:auto val="1"/>
        <c:lblOffset val="100"/>
        <c:baseTimeUnit val="years"/>
      </c:dateAx>
      <c:valAx>
        <c:axId val="237302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373065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137.61000000000001</c:v>
                </c:pt>
                <c:pt idx="1">
                  <c:v>112.6</c:v>
                </c:pt>
                <c:pt idx="2">
                  <c:v>121.95</c:v>
                </c:pt>
                <c:pt idx="3">
                  <c:v>131.76</c:v>
                </c:pt>
                <c:pt idx="4">
                  <c:v>134.74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D21-464B-86C5-DDCC19994A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7308152"/>
        <c:axId val="2373073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162.88</c:v>
                </c:pt>
                <c:pt idx="1">
                  <c:v>162.65</c:v>
                </c:pt>
                <c:pt idx="2">
                  <c:v>159.53</c:v>
                </c:pt>
                <c:pt idx="3">
                  <c:v>159.6</c:v>
                </c:pt>
                <c:pt idx="4">
                  <c:v>158.94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D21-464B-86C5-DDCC19994A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7308152"/>
        <c:axId val="237307368"/>
      </c:lineChart>
      <c:dateAx>
        <c:axId val="2373081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7307368"/>
        <c:crosses val="autoZero"/>
        <c:auto val="1"/>
        <c:lblOffset val="100"/>
        <c:baseTimeUnit val="years"/>
      </c:dateAx>
      <c:valAx>
        <c:axId val="2373073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373081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【108.69】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【3.28】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【69.49】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【682.78】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【95.20】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【58.98】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【136.86】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【100.91】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【38.60】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【5.64】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S25" zoomScale="75" zoomScaleNormal="75" workbookViewId="0">
      <selection activeCell="BJ76" sqref="BJ76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2" t="s">
        <v>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</row>
    <row r="3" spans="1:78" ht="9.75" customHeight="1" x14ac:dyDescent="0.15">
      <c r="A3" s="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</row>
    <row r="4" spans="1:78" ht="9.75" customHeight="1" x14ac:dyDescent="0.15">
      <c r="A4" s="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3" t="str">
        <f>データ!H6</f>
        <v>石川県　白山市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4" t="s">
        <v>1</v>
      </c>
      <c r="C7" s="44"/>
      <c r="D7" s="44"/>
      <c r="E7" s="44"/>
      <c r="F7" s="44"/>
      <c r="G7" s="44"/>
      <c r="H7" s="44"/>
      <c r="I7" s="44" t="s">
        <v>2</v>
      </c>
      <c r="J7" s="44"/>
      <c r="K7" s="44"/>
      <c r="L7" s="44"/>
      <c r="M7" s="44"/>
      <c r="N7" s="44"/>
      <c r="O7" s="44"/>
      <c r="P7" s="44" t="s">
        <v>3</v>
      </c>
      <c r="Q7" s="44"/>
      <c r="R7" s="44"/>
      <c r="S7" s="44"/>
      <c r="T7" s="44"/>
      <c r="U7" s="44"/>
      <c r="V7" s="44"/>
      <c r="W7" s="44" t="s">
        <v>4</v>
      </c>
      <c r="X7" s="44"/>
      <c r="Y7" s="44"/>
      <c r="Z7" s="44"/>
      <c r="AA7" s="44"/>
      <c r="AB7" s="44"/>
      <c r="AC7" s="44"/>
      <c r="AD7" s="44" t="s">
        <v>5</v>
      </c>
      <c r="AE7" s="44"/>
      <c r="AF7" s="44"/>
      <c r="AG7" s="44"/>
      <c r="AH7" s="44"/>
      <c r="AI7" s="44"/>
      <c r="AJ7" s="44"/>
      <c r="AK7" s="3"/>
      <c r="AL7" s="44" t="s">
        <v>6</v>
      </c>
      <c r="AM7" s="44"/>
      <c r="AN7" s="44"/>
      <c r="AO7" s="44"/>
      <c r="AP7" s="44"/>
      <c r="AQ7" s="44"/>
      <c r="AR7" s="44"/>
      <c r="AS7" s="44"/>
      <c r="AT7" s="44" t="s">
        <v>7</v>
      </c>
      <c r="AU7" s="44"/>
      <c r="AV7" s="44"/>
      <c r="AW7" s="44"/>
      <c r="AX7" s="44"/>
      <c r="AY7" s="44"/>
      <c r="AZ7" s="44"/>
      <c r="BA7" s="44"/>
      <c r="BB7" s="44" t="s">
        <v>8</v>
      </c>
      <c r="BC7" s="44"/>
      <c r="BD7" s="44"/>
      <c r="BE7" s="44"/>
      <c r="BF7" s="44"/>
      <c r="BG7" s="44"/>
      <c r="BH7" s="44"/>
      <c r="BI7" s="44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8" t="str">
        <f>データ!I6</f>
        <v>法適用</v>
      </c>
      <c r="C8" s="48"/>
      <c r="D8" s="48"/>
      <c r="E8" s="48"/>
      <c r="F8" s="48"/>
      <c r="G8" s="48"/>
      <c r="H8" s="48"/>
      <c r="I8" s="48" t="str">
        <f>データ!J6</f>
        <v>下水道事業</v>
      </c>
      <c r="J8" s="48"/>
      <c r="K8" s="48"/>
      <c r="L8" s="48"/>
      <c r="M8" s="48"/>
      <c r="N8" s="48"/>
      <c r="O8" s="48"/>
      <c r="P8" s="48" t="str">
        <f>データ!K6</f>
        <v>公共下水道</v>
      </c>
      <c r="Q8" s="48"/>
      <c r="R8" s="48"/>
      <c r="S8" s="48"/>
      <c r="T8" s="48"/>
      <c r="U8" s="48"/>
      <c r="V8" s="48"/>
      <c r="W8" s="48" t="str">
        <f>データ!L6</f>
        <v>Ad</v>
      </c>
      <c r="X8" s="48"/>
      <c r="Y8" s="48"/>
      <c r="Z8" s="48"/>
      <c r="AA8" s="48"/>
      <c r="AB8" s="48"/>
      <c r="AC8" s="48"/>
      <c r="AD8" s="49" t="str">
        <f>データ!$M$6</f>
        <v>非設置</v>
      </c>
      <c r="AE8" s="49"/>
      <c r="AF8" s="49"/>
      <c r="AG8" s="49"/>
      <c r="AH8" s="49"/>
      <c r="AI8" s="49"/>
      <c r="AJ8" s="49"/>
      <c r="AK8" s="3"/>
      <c r="AL8" s="50">
        <f>データ!S6</f>
        <v>113700</v>
      </c>
      <c r="AM8" s="50"/>
      <c r="AN8" s="50"/>
      <c r="AO8" s="50"/>
      <c r="AP8" s="50"/>
      <c r="AQ8" s="50"/>
      <c r="AR8" s="50"/>
      <c r="AS8" s="50"/>
      <c r="AT8" s="45">
        <f>データ!T6</f>
        <v>754.93</v>
      </c>
      <c r="AU8" s="45"/>
      <c r="AV8" s="45"/>
      <c r="AW8" s="45"/>
      <c r="AX8" s="45"/>
      <c r="AY8" s="45"/>
      <c r="AZ8" s="45"/>
      <c r="BA8" s="45"/>
      <c r="BB8" s="45">
        <f>データ!U6</f>
        <v>150.61000000000001</v>
      </c>
      <c r="BC8" s="45"/>
      <c r="BD8" s="45"/>
      <c r="BE8" s="45"/>
      <c r="BF8" s="45"/>
      <c r="BG8" s="45"/>
      <c r="BH8" s="45"/>
      <c r="BI8" s="45"/>
      <c r="BJ8" s="3"/>
      <c r="BK8" s="3"/>
      <c r="BL8" s="46" t="s">
        <v>10</v>
      </c>
      <c r="BM8" s="47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4" t="s">
        <v>12</v>
      </c>
      <c r="C9" s="44"/>
      <c r="D9" s="44"/>
      <c r="E9" s="44"/>
      <c r="F9" s="44"/>
      <c r="G9" s="44"/>
      <c r="H9" s="44"/>
      <c r="I9" s="44" t="s">
        <v>13</v>
      </c>
      <c r="J9" s="44"/>
      <c r="K9" s="44"/>
      <c r="L9" s="44"/>
      <c r="M9" s="44"/>
      <c r="N9" s="44"/>
      <c r="O9" s="44"/>
      <c r="P9" s="44" t="s">
        <v>14</v>
      </c>
      <c r="Q9" s="44"/>
      <c r="R9" s="44"/>
      <c r="S9" s="44"/>
      <c r="T9" s="44"/>
      <c r="U9" s="44"/>
      <c r="V9" s="44"/>
      <c r="W9" s="44" t="s">
        <v>15</v>
      </c>
      <c r="X9" s="44"/>
      <c r="Y9" s="44"/>
      <c r="Z9" s="44"/>
      <c r="AA9" s="44"/>
      <c r="AB9" s="44"/>
      <c r="AC9" s="44"/>
      <c r="AD9" s="44" t="s">
        <v>16</v>
      </c>
      <c r="AE9" s="44"/>
      <c r="AF9" s="44"/>
      <c r="AG9" s="44"/>
      <c r="AH9" s="44"/>
      <c r="AI9" s="44"/>
      <c r="AJ9" s="44"/>
      <c r="AK9" s="3"/>
      <c r="AL9" s="44" t="s">
        <v>17</v>
      </c>
      <c r="AM9" s="44"/>
      <c r="AN9" s="44"/>
      <c r="AO9" s="44"/>
      <c r="AP9" s="44"/>
      <c r="AQ9" s="44"/>
      <c r="AR9" s="44"/>
      <c r="AS9" s="44"/>
      <c r="AT9" s="44" t="s">
        <v>18</v>
      </c>
      <c r="AU9" s="44"/>
      <c r="AV9" s="44"/>
      <c r="AW9" s="44"/>
      <c r="AX9" s="44"/>
      <c r="AY9" s="44"/>
      <c r="AZ9" s="44"/>
      <c r="BA9" s="44"/>
      <c r="BB9" s="44" t="s">
        <v>19</v>
      </c>
      <c r="BC9" s="44"/>
      <c r="BD9" s="44"/>
      <c r="BE9" s="44"/>
      <c r="BF9" s="44"/>
      <c r="BG9" s="44"/>
      <c r="BH9" s="44"/>
      <c r="BI9" s="44"/>
      <c r="BJ9" s="3"/>
      <c r="BK9" s="3"/>
      <c r="BL9" s="51" t="s">
        <v>20</v>
      </c>
      <c r="BM9" s="52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5" t="str">
        <f>データ!N6</f>
        <v>-</v>
      </c>
      <c r="C10" s="45"/>
      <c r="D10" s="45"/>
      <c r="E10" s="45"/>
      <c r="F10" s="45"/>
      <c r="G10" s="45"/>
      <c r="H10" s="45"/>
      <c r="I10" s="45">
        <f>データ!O6</f>
        <v>35.520000000000003</v>
      </c>
      <c r="J10" s="45"/>
      <c r="K10" s="45"/>
      <c r="L10" s="45"/>
      <c r="M10" s="45"/>
      <c r="N10" s="45"/>
      <c r="O10" s="45"/>
      <c r="P10" s="45">
        <f>データ!P6</f>
        <v>90.16</v>
      </c>
      <c r="Q10" s="45"/>
      <c r="R10" s="45"/>
      <c r="S10" s="45"/>
      <c r="T10" s="45"/>
      <c r="U10" s="45"/>
      <c r="V10" s="45"/>
      <c r="W10" s="45">
        <f>データ!Q6</f>
        <v>93.08</v>
      </c>
      <c r="X10" s="45"/>
      <c r="Y10" s="45"/>
      <c r="Z10" s="45"/>
      <c r="AA10" s="45"/>
      <c r="AB10" s="45"/>
      <c r="AC10" s="45"/>
      <c r="AD10" s="50">
        <f>データ!R6</f>
        <v>2613</v>
      </c>
      <c r="AE10" s="50"/>
      <c r="AF10" s="50"/>
      <c r="AG10" s="50"/>
      <c r="AH10" s="50"/>
      <c r="AI10" s="50"/>
      <c r="AJ10" s="50"/>
      <c r="AK10" s="2"/>
      <c r="AL10" s="50">
        <f>データ!V6</f>
        <v>102295</v>
      </c>
      <c r="AM10" s="50"/>
      <c r="AN10" s="50"/>
      <c r="AO10" s="50"/>
      <c r="AP10" s="50"/>
      <c r="AQ10" s="50"/>
      <c r="AR10" s="50"/>
      <c r="AS10" s="50"/>
      <c r="AT10" s="45">
        <f>データ!W6</f>
        <v>26.18</v>
      </c>
      <c r="AU10" s="45"/>
      <c r="AV10" s="45"/>
      <c r="AW10" s="45"/>
      <c r="AX10" s="45"/>
      <c r="AY10" s="45"/>
      <c r="AZ10" s="45"/>
      <c r="BA10" s="45"/>
      <c r="BB10" s="45">
        <f>データ!X6</f>
        <v>3907.37</v>
      </c>
      <c r="BC10" s="45"/>
      <c r="BD10" s="45"/>
      <c r="BE10" s="45"/>
      <c r="BF10" s="45"/>
      <c r="BG10" s="45"/>
      <c r="BH10" s="45"/>
      <c r="BI10" s="45"/>
      <c r="BJ10" s="2"/>
      <c r="BK10" s="2"/>
      <c r="BL10" s="68" t="s">
        <v>22</v>
      </c>
      <c r="BM10" s="69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0" t="s">
        <v>24</v>
      </c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70"/>
      <c r="BX11" s="70"/>
      <c r="BY11" s="70"/>
      <c r="BZ11" s="70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1"/>
      <c r="BM13" s="71"/>
      <c r="BN13" s="71"/>
      <c r="BO13" s="71"/>
      <c r="BP13" s="71"/>
      <c r="BQ13" s="71"/>
      <c r="BR13" s="71"/>
      <c r="BS13" s="71"/>
      <c r="BT13" s="71"/>
      <c r="BU13" s="71"/>
      <c r="BV13" s="71"/>
      <c r="BW13" s="71"/>
      <c r="BX13" s="71"/>
      <c r="BY13" s="71"/>
      <c r="BZ13" s="71"/>
    </row>
    <row r="14" spans="1:78" ht="13.5" customHeight="1" x14ac:dyDescent="0.15">
      <c r="A14" s="2"/>
      <c r="B14" s="72" t="s">
        <v>25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4"/>
      <c r="BK14" s="2"/>
      <c r="BL14" s="62" t="s">
        <v>26</v>
      </c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4"/>
    </row>
    <row r="15" spans="1:78" ht="13.5" customHeight="1" x14ac:dyDescent="0.15">
      <c r="A15" s="2"/>
      <c r="B15" s="59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1"/>
      <c r="BK15" s="2"/>
      <c r="BL15" s="65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3" t="s">
        <v>108</v>
      </c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5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3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5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3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5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3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5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3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5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3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5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3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5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3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5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3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5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3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5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3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5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3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5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3"/>
      <c r="BM28" s="54"/>
      <c r="BN28" s="54"/>
      <c r="BO28" s="54"/>
      <c r="BP28" s="54"/>
      <c r="BQ28" s="54"/>
      <c r="BR28" s="54"/>
      <c r="BS28" s="54"/>
      <c r="BT28" s="54"/>
      <c r="BU28" s="54"/>
      <c r="BV28" s="54"/>
      <c r="BW28" s="54"/>
      <c r="BX28" s="54"/>
      <c r="BY28" s="54"/>
      <c r="BZ28" s="55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3"/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4"/>
      <c r="BX29" s="54"/>
      <c r="BY29" s="54"/>
      <c r="BZ29" s="55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3"/>
      <c r="BM30" s="54"/>
      <c r="BN30" s="54"/>
      <c r="BO30" s="54"/>
      <c r="BP30" s="54"/>
      <c r="BQ30" s="54"/>
      <c r="BR30" s="54"/>
      <c r="BS30" s="54"/>
      <c r="BT30" s="54"/>
      <c r="BU30" s="54"/>
      <c r="BV30" s="54"/>
      <c r="BW30" s="54"/>
      <c r="BX30" s="54"/>
      <c r="BY30" s="54"/>
      <c r="BZ30" s="55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3"/>
      <c r="BM31" s="54"/>
      <c r="BN31" s="54"/>
      <c r="BO31" s="54"/>
      <c r="BP31" s="54"/>
      <c r="BQ31" s="54"/>
      <c r="BR31" s="54"/>
      <c r="BS31" s="54"/>
      <c r="BT31" s="54"/>
      <c r="BU31" s="54"/>
      <c r="BV31" s="54"/>
      <c r="BW31" s="54"/>
      <c r="BX31" s="54"/>
      <c r="BY31" s="54"/>
      <c r="BZ31" s="55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3"/>
      <c r="BM32" s="54"/>
      <c r="BN32" s="54"/>
      <c r="BO32" s="54"/>
      <c r="BP32" s="54"/>
      <c r="BQ32" s="54"/>
      <c r="BR32" s="54"/>
      <c r="BS32" s="54"/>
      <c r="BT32" s="54"/>
      <c r="BU32" s="54"/>
      <c r="BV32" s="54"/>
      <c r="BW32" s="54"/>
      <c r="BX32" s="54"/>
      <c r="BY32" s="54"/>
      <c r="BZ32" s="55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3"/>
      <c r="BM33" s="54"/>
      <c r="BN33" s="54"/>
      <c r="BO33" s="54"/>
      <c r="BP33" s="54"/>
      <c r="BQ33" s="54"/>
      <c r="BR33" s="54"/>
      <c r="BS33" s="54"/>
      <c r="BT33" s="54"/>
      <c r="BU33" s="54"/>
      <c r="BV33" s="54"/>
      <c r="BW33" s="54"/>
      <c r="BX33" s="54"/>
      <c r="BY33" s="54"/>
      <c r="BZ33" s="55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3"/>
      <c r="BM34" s="54"/>
      <c r="BN34" s="54"/>
      <c r="BO34" s="54"/>
      <c r="BP34" s="54"/>
      <c r="BQ34" s="54"/>
      <c r="BR34" s="54"/>
      <c r="BS34" s="54"/>
      <c r="BT34" s="54"/>
      <c r="BU34" s="54"/>
      <c r="BV34" s="54"/>
      <c r="BW34" s="54"/>
      <c r="BX34" s="54"/>
      <c r="BY34" s="54"/>
      <c r="BZ34" s="55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3"/>
      <c r="BM35" s="54"/>
      <c r="BN35" s="54"/>
      <c r="BO35" s="54"/>
      <c r="BP35" s="54"/>
      <c r="BQ35" s="54"/>
      <c r="BR35" s="54"/>
      <c r="BS35" s="54"/>
      <c r="BT35" s="54"/>
      <c r="BU35" s="54"/>
      <c r="BV35" s="54"/>
      <c r="BW35" s="54"/>
      <c r="BX35" s="54"/>
      <c r="BY35" s="54"/>
      <c r="BZ35" s="55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3"/>
      <c r="BM36" s="54"/>
      <c r="BN36" s="54"/>
      <c r="BO36" s="54"/>
      <c r="BP36" s="54"/>
      <c r="BQ36" s="54"/>
      <c r="BR36" s="54"/>
      <c r="BS36" s="54"/>
      <c r="BT36" s="54"/>
      <c r="BU36" s="54"/>
      <c r="BV36" s="54"/>
      <c r="BW36" s="54"/>
      <c r="BX36" s="54"/>
      <c r="BY36" s="54"/>
      <c r="BZ36" s="55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3"/>
      <c r="BM37" s="54"/>
      <c r="BN37" s="54"/>
      <c r="BO37" s="54"/>
      <c r="BP37" s="54"/>
      <c r="BQ37" s="54"/>
      <c r="BR37" s="54"/>
      <c r="BS37" s="54"/>
      <c r="BT37" s="54"/>
      <c r="BU37" s="54"/>
      <c r="BV37" s="54"/>
      <c r="BW37" s="54"/>
      <c r="BX37" s="54"/>
      <c r="BY37" s="54"/>
      <c r="BZ37" s="55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3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55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3"/>
      <c r="BM39" s="54"/>
      <c r="BN39" s="54"/>
      <c r="BO39" s="54"/>
      <c r="BP39" s="54"/>
      <c r="BQ39" s="54"/>
      <c r="BR39" s="54"/>
      <c r="BS39" s="54"/>
      <c r="BT39" s="54"/>
      <c r="BU39" s="54"/>
      <c r="BV39" s="54"/>
      <c r="BW39" s="54"/>
      <c r="BX39" s="54"/>
      <c r="BY39" s="54"/>
      <c r="BZ39" s="55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3"/>
      <c r="BM40" s="54"/>
      <c r="BN40" s="54"/>
      <c r="BO40" s="54"/>
      <c r="BP40" s="54"/>
      <c r="BQ40" s="54"/>
      <c r="BR40" s="54"/>
      <c r="BS40" s="54"/>
      <c r="BT40" s="54"/>
      <c r="BU40" s="54"/>
      <c r="BV40" s="54"/>
      <c r="BW40" s="54"/>
      <c r="BX40" s="54"/>
      <c r="BY40" s="54"/>
      <c r="BZ40" s="55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3"/>
      <c r="BM41" s="54"/>
      <c r="BN41" s="54"/>
      <c r="BO41" s="54"/>
      <c r="BP41" s="54"/>
      <c r="BQ41" s="54"/>
      <c r="BR41" s="54"/>
      <c r="BS41" s="54"/>
      <c r="BT41" s="54"/>
      <c r="BU41" s="54"/>
      <c r="BV41" s="54"/>
      <c r="BW41" s="54"/>
      <c r="BX41" s="54"/>
      <c r="BY41" s="54"/>
      <c r="BZ41" s="55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3"/>
      <c r="BM42" s="54"/>
      <c r="BN42" s="54"/>
      <c r="BO42" s="54"/>
      <c r="BP42" s="54"/>
      <c r="BQ42" s="54"/>
      <c r="BR42" s="54"/>
      <c r="BS42" s="54"/>
      <c r="BT42" s="54"/>
      <c r="BU42" s="54"/>
      <c r="BV42" s="54"/>
      <c r="BW42" s="54"/>
      <c r="BX42" s="54"/>
      <c r="BY42" s="54"/>
      <c r="BZ42" s="55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3"/>
      <c r="BM43" s="54"/>
      <c r="BN43" s="54"/>
      <c r="BO43" s="54"/>
      <c r="BP43" s="54"/>
      <c r="BQ43" s="54"/>
      <c r="BR43" s="54"/>
      <c r="BS43" s="54"/>
      <c r="BT43" s="54"/>
      <c r="BU43" s="54"/>
      <c r="BV43" s="54"/>
      <c r="BW43" s="54"/>
      <c r="BX43" s="54"/>
      <c r="BY43" s="54"/>
      <c r="BZ43" s="55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6"/>
      <c r="BM44" s="57"/>
      <c r="BN44" s="57"/>
      <c r="BO44" s="57"/>
      <c r="BP44" s="57"/>
      <c r="BQ44" s="57"/>
      <c r="BR44" s="57"/>
      <c r="BS44" s="57"/>
      <c r="BT44" s="57"/>
      <c r="BU44" s="57"/>
      <c r="BV44" s="57"/>
      <c r="BW44" s="57"/>
      <c r="BX44" s="57"/>
      <c r="BY44" s="57"/>
      <c r="BZ44" s="58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2" t="s">
        <v>27</v>
      </c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5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3" t="s">
        <v>109</v>
      </c>
      <c r="BM47" s="54"/>
      <c r="BN47" s="54"/>
      <c r="BO47" s="54"/>
      <c r="BP47" s="54"/>
      <c r="BQ47" s="54"/>
      <c r="BR47" s="54"/>
      <c r="BS47" s="54"/>
      <c r="BT47" s="54"/>
      <c r="BU47" s="54"/>
      <c r="BV47" s="54"/>
      <c r="BW47" s="54"/>
      <c r="BX47" s="54"/>
      <c r="BY47" s="54"/>
      <c r="BZ47" s="55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3"/>
      <c r="BM48" s="54"/>
      <c r="BN48" s="54"/>
      <c r="BO48" s="54"/>
      <c r="BP48" s="54"/>
      <c r="BQ48" s="54"/>
      <c r="BR48" s="54"/>
      <c r="BS48" s="54"/>
      <c r="BT48" s="54"/>
      <c r="BU48" s="54"/>
      <c r="BV48" s="54"/>
      <c r="BW48" s="54"/>
      <c r="BX48" s="54"/>
      <c r="BY48" s="54"/>
      <c r="BZ48" s="55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3"/>
      <c r="BM49" s="54"/>
      <c r="BN49" s="54"/>
      <c r="BO49" s="54"/>
      <c r="BP49" s="54"/>
      <c r="BQ49" s="54"/>
      <c r="BR49" s="54"/>
      <c r="BS49" s="54"/>
      <c r="BT49" s="54"/>
      <c r="BU49" s="54"/>
      <c r="BV49" s="54"/>
      <c r="BW49" s="54"/>
      <c r="BX49" s="54"/>
      <c r="BY49" s="54"/>
      <c r="BZ49" s="55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3"/>
      <c r="BM50" s="54"/>
      <c r="BN50" s="54"/>
      <c r="BO50" s="54"/>
      <c r="BP50" s="54"/>
      <c r="BQ50" s="54"/>
      <c r="BR50" s="54"/>
      <c r="BS50" s="54"/>
      <c r="BT50" s="54"/>
      <c r="BU50" s="54"/>
      <c r="BV50" s="54"/>
      <c r="BW50" s="54"/>
      <c r="BX50" s="54"/>
      <c r="BY50" s="54"/>
      <c r="BZ50" s="55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3"/>
      <c r="BM51" s="54"/>
      <c r="BN51" s="54"/>
      <c r="BO51" s="54"/>
      <c r="BP51" s="54"/>
      <c r="BQ51" s="54"/>
      <c r="BR51" s="54"/>
      <c r="BS51" s="54"/>
      <c r="BT51" s="54"/>
      <c r="BU51" s="54"/>
      <c r="BV51" s="54"/>
      <c r="BW51" s="54"/>
      <c r="BX51" s="54"/>
      <c r="BY51" s="54"/>
      <c r="BZ51" s="55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3"/>
      <c r="BM52" s="54"/>
      <c r="BN52" s="54"/>
      <c r="BO52" s="54"/>
      <c r="BP52" s="54"/>
      <c r="BQ52" s="54"/>
      <c r="BR52" s="54"/>
      <c r="BS52" s="54"/>
      <c r="BT52" s="54"/>
      <c r="BU52" s="54"/>
      <c r="BV52" s="54"/>
      <c r="BW52" s="54"/>
      <c r="BX52" s="54"/>
      <c r="BY52" s="54"/>
      <c r="BZ52" s="55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3"/>
      <c r="BM53" s="54"/>
      <c r="BN53" s="54"/>
      <c r="BO53" s="54"/>
      <c r="BP53" s="54"/>
      <c r="BQ53" s="54"/>
      <c r="BR53" s="54"/>
      <c r="BS53" s="54"/>
      <c r="BT53" s="54"/>
      <c r="BU53" s="54"/>
      <c r="BV53" s="54"/>
      <c r="BW53" s="54"/>
      <c r="BX53" s="54"/>
      <c r="BY53" s="54"/>
      <c r="BZ53" s="55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3"/>
      <c r="BM54" s="54"/>
      <c r="BN54" s="54"/>
      <c r="BO54" s="54"/>
      <c r="BP54" s="54"/>
      <c r="BQ54" s="54"/>
      <c r="BR54" s="54"/>
      <c r="BS54" s="54"/>
      <c r="BT54" s="54"/>
      <c r="BU54" s="54"/>
      <c r="BV54" s="54"/>
      <c r="BW54" s="54"/>
      <c r="BX54" s="54"/>
      <c r="BY54" s="54"/>
      <c r="BZ54" s="55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3"/>
      <c r="BM55" s="54"/>
      <c r="BN55" s="54"/>
      <c r="BO55" s="54"/>
      <c r="BP55" s="54"/>
      <c r="BQ55" s="54"/>
      <c r="BR55" s="54"/>
      <c r="BS55" s="54"/>
      <c r="BT55" s="54"/>
      <c r="BU55" s="54"/>
      <c r="BV55" s="54"/>
      <c r="BW55" s="54"/>
      <c r="BX55" s="54"/>
      <c r="BY55" s="54"/>
      <c r="BZ55" s="55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3"/>
      <c r="BM56" s="54"/>
      <c r="BN56" s="54"/>
      <c r="BO56" s="54"/>
      <c r="BP56" s="54"/>
      <c r="BQ56" s="54"/>
      <c r="BR56" s="54"/>
      <c r="BS56" s="54"/>
      <c r="BT56" s="54"/>
      <c r="BU56" s="54"/>
      <c r="BV56" s="54"/>
      <c r="BW56" s="54"/>
      <c r="BX56" s="54"/>
      <c r="BY56" s="54"/>
      <c r="BZ56" s="55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3"/>
      <c r="BM57" s="54"/>
      <c r="BN57" s="54"/>
      <c r="BO57" s="54"/>
      <c r="BP57" s="54"/>
      <c r="BQ57" s="54"/>
      <c r="BR57" s="54"/>
      <c r="BS57" s="54"/>
      <c r="BT57" s="54"/>
      <c r="BU57" s="54"/>
      <c r="BV57" s="54"/>
      <c r="BW57" s="54"/>
      <c r="BX57" s="54"/>
      <c r="BY57" s="54"/>
      <c r="BZ57" s="55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3"/>
      <c r="BM58" s="54"/>
      <c r="BN58" s="54"/>
      <c r="BO58" s="54"/>
      <c r="BP58" s="54"/>
      <c r="BQ58" s="54"/>
      <c r="BR58" s="54"/>
      <c r="BS58" s="54"/>
      <c r="BT58" s="54"/>
      <c r="BU58" s="54"/>
      <c r="BV58" s="54"/>
      <c r="BW58" s="54"/>
      <c r="BX58" s="54"/>
      <c r="BY58" s="54"/>
      <c r="BZ58" s="55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3"/>
      <c r="BM59" s="54"/>
      <c r="BN59" s="54"/>
      <c r="BO59" s="54"/>
      <c r="BP59" s="54"/>
      <c r="BQ59" s="54"/>
      <c r="BR59" s="54"/>
      <c r="BS59" s="54"/>
      <c r="BT59" s="54"/>
      <c r="BU59" s="54"/>
      <c r="BV59" s="54"/>
      <c r="BW59" s="54"/>
      <c r="BX59" s="54"/>
      <c r="BY59" s="54"/>
      <c r="BZ59" s="55"/>
    </row>
    <row r="60" spans="1:78" ht="13.5" customHeight="1" x14ac:dyDescent="0.15">
      <c r="A60" s="2"/>
      <c r="B60" s="59" t="s">
        <v>28</v>
      </c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1"/>
      <c r="BK60" s="2"/>
      <c r="BL60" s="53"/>
      <c r="BM60" s="54"/>
      <c r="BN60" s="54"/>
      <c r="BO60" s="54"/>
      <c r="BP60" s="54"/>
      <c r="BQ60" s="54"/>
      <c r="BR60" s="54"/>
      <c r="BS60" s="54"/>
      <c r="BT60" s="54"/>
      <c r="BU60" s="54"/>
      <c r="BV60" s="54"/>
      <c r="BW60" s="54"/>
      <c r="BX60" s="54"/>
      <c r="BY60" s="54"/>
      <c r="BZ60" s="55"/>
    </row>
    <row r="61" spans="1:78" ht="13.5" customHeight="1" x14ac:dyDescent="0.15">
      <c r="A61" s="2"/>
      <c r="B61" s="59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1"/>
      <c r="BK61" s="2"/>
      <c r="BL61" s="53"/>
      <c r="BM61" s="54"/>
      <c r="BN61" s="54"/>
      <c r="BO61" s="54"/>
      <c r="BP61" s="54"/>
      <c r="BQ61" s="54"/>
      <c r="BR61" s="54"/>
      <c r="BS61" s="54"/>
      <c r="BT61" s="54"/>
      <c r="BU61" s="54"/>
      <c r="BV61" s="54"/>
      <c r="BW61" s="54"/>
      <c r="BX61" s="54"/>
      <c r="BY61" s="54"/>
      <c r="BZ61" s="55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3"/>
      <c r="BM62" s="54"/>
      <c r="BN62" s="54"/>
      <c r="BO62" s="54"/>
      <c r="BP62" s="54"/>
      <c r="BQ62" s="54"/>
      <c r="BR62" s="54"/>
      <c r="BS62" s="54"/>
      <c r="BT62" s="54"/>
      <c r="BU62" s="54"/>
      <c r="BV62" s="54"/>
      <c r="BW62" s="54"/>
      <c r="BX62" s="54"/>
      <c r="BY62" s="54"/>
      <c r="BZ62" s="55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6"/>
      <c r="BM63" s="57"/>
      <c r="BN63" s="57"/>
      <c r="BO63" s="57"/>
      <c r="BP63" s="57"/>
      <c r="BQ63" s="57"/>
      <c r="BR63" s="57"/>
      <c r="BS63" s="57"/>
      <c r="BT63" s="57"/>
      <c r="BU63" s="57"/>
      <c r="BV63" s="57"/>
      <c r="BW63" s="57"/>
      <c r="BX63" s="57"/>
      <c r="BY63" s="57"/>
      <c r="BZ63" s="58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2" t="s">
        <v>29</v>
      </c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/>
      <c r="BZ64" s="6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5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3" t="s">
        <v>110</v>
      </c>
      <c r="BM66" s="54"/>
      <c r="BN66" s="54"/>
      <c r="BO66" s="54"/>
      <c r="BP66" s="54"/>
      <c r="BQ66" s="54"/>
      <c r="BR66" s="54"/>
      <c r="BS66" s="54"/>
      <c r="BT66" s="54"/>
      <c r="BU66" s="54"/>
      <c r="BV66" s="54"/>
      <c r="BW66" s="54"/>
      <c r="BX66" s="54"/>
      <c r="BY66" s="54"/>
      <c r="BZ66" s="55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3"/>
      <c r="BM67" s="54"/>
      <c r="BN67" s="54"/>
      <c r="BO67" s="54"/>
      <c r="BP67" s="54"/>
      <c r="BQ67" s="54"/>
      <c r="BR67" s="54"/>
      <c r="BS67" s="54"/>
      <c r="BT67" s="54"/>
      <c r="BU67" s="54"/>
      <c r="BV67" s="54"/>
      <c r="BW67" s="54"/>
      <c r="BX67" s="54"/>
      <c r="BY67" s="54"/>
      <c r="BZ67" s="55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3"/>
      <c r="BM68" s="54"/>
      <c r="BN68" s="54"/>
      <c r="BO68" s="54"/>
      <c r="BP68" s="54"/>
      <c r="BQ68" s="54"/>
      <c r="BR68" s="54"/>
      <c r="BS68" s="54"/>
      <c r="BT68" s="54"/>
      <c r="BU68" s="54"/>
      <c r="BV68" s="54"/>
      <c r="BW68" s="54"/>
      <c r="BX68" s="54"/>
      <c r="BY68" s="54"/>
      <c r="BZ68" s="55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3"/>
      <c r="BM69" s="54"/>
      <c r="BN69" s="54"/>
      <c r="BO69" s="54"/>
      <c r="BP69" s="54"/>
      <c r="BQ69" s="54"/>
      <c r="BR69" s="54"/>
      <c r="BS69" s="54"/>
      <c r="BT69" s="54"/>
      <c r="BU69" s="54"/>
      <c r="BV69" s="54"/>
      <c r="BW69" s="54"/>
      <c r="BX69" s="54"/>
      <c r="BY69" s="54"/>
      <c r="BZ69" s="55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3"/>
      <c r="BM70" s="54"/>
      <c r="BN70" s="54"/>
      <c r="BO70" s="54"/>
      <c r="BP70" s="54"/>
      <c r="BQ70" s="54"/>
      <c r="BR70" s="54"/>
      <c r="BS70" s="54"/>
      <c r="BT70" s="54"/>
      <c r="BU70" s="54"/>
      <c r="BV70" s="54"/>
      <c r="BW70" s="54"/>
      <c r="BX70" s="54"/>
      <c r="BY70" s="54"/>
      <c r="BZ70" s="55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3"/>
      <c r="BM71" s="54"/>
      <c r="BN71" s="54"/>
      <c r="BO71" s="54"/>
      <c r="BP71" s="54"/>
      <c r="BQ71" s="54"/>
      <c r="BR71" s="54"/>
      <c r="BS71" s="54"/>
      <c r="BT71" s="54"/>
      <c r="BU71" s="54"/>
      <c r="BV71" s="54"/>
      <c r="BW71" s="54"/>
      <c r="BX71" s="54"/>
      <c r="BY71" s="54"/>
      <c r="BZ71" s="55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3"/>
      <c r="BM72" s="54"/>
      <c r="BN72" s="54"/>
      <c r="BO72" s="54"/>
      <c r="BP72" s="54"/>
      <c r="BQ72" s="54"/>
      <c r="BR72" s="54"/>
      <c r="BS72" s="54"/>
      <c r="BT72" s="54"/>
      <c r="BU72" s="54"/>
      <c r="BV72" s="54"/>
      <c r="BW72" s="54"/>
      <c r="BX72" s="54"/>
      <c r="BY72" s="54"/>
      <c r="BZ72" s="55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3"/>
      <c r="BM73" s="54"/>
      <c r="BN73" s="54"/>
      <c r="BO73" s="54"/>
      <c r="BP73" s="54"/>
      <c r="BQ73" s="54"/>
      <c r="BR73" s="54"/>
      <c r="BS73" s="54"/>
      <c r="BT73" s="54"/>
      <c r="BU73" s="54"/>
      <c r="BV73" s="54"/>
      <c r="BW73" s="54"/>
      <c r="BX73" s="54"/>
      <c r="BY73" s="54"/>
      <c r="BZ73" s="55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3"/>
      <c r="BM74" s="54"/>
      <c r="BN74" s="54"/>
      <c r="BO74" s="54"/>
      <c r="BP74" s="54"/>
      <c r="BQ74" s="54"/>
      <c r="BR74" s="54"/>
      <c r="BS74" s="54"/>
      <c r="BT74" s="54"/>
      <c r="BU74" s="54"/>
      <c r="BV74" s="54"/>
      <c r="BW74" s="54"/>
      <c r="BX74" s="54"/>
      <c r="BY74" s="54"/>
      <c r="BZ74" s="55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3"/>
      <c r="BM75" s="54"/>
      <c r="BN75" s="54"/>
      <c r="BO75" s="54"/>
      <c r="BP75" s="54"/>
      <c r="BQ75" s="54"/>
      <c r="BR75" s="54"/>
      <c r="BS75" s="54"/>
      <c r="BT75" s="54"/>
      <c r="BU75" s="54"/>
      <c r="BV75" s="54"/>
      <c r="BW75" s="54"/>
      <c r="BX75" s="54"/>
      <c r="BY75" s="54"/>
      <c r="BZ75" s="55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3"/>
      <c r="BM76" s="54"/>
      <c r="BN76" s="54"/>
      <c r="BO76" s="54"/>
      <c r="BP76" s="54"/>
      <c r="BQ76" s="54"/>
      <c r="BR76" s="54"/>
      <c r="BS76" s="54"/>
      <c r="BT76" s="54"/>
      <c r="BU76" s="54"/>
      <c r="BV76" s="54"/>
      <c r="BW76" s="54"/>
      <c r="BX76" s="54"/>
      <c r="BY76" s="54"/>
      <c r="BZ76" s="55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3"/>
      <c r="BM77" s="54"/>
      <c r="BN77" s="54"/>
      <c r="BO77" s="54"/>
      <c r="BP77" s="54"/>
      <c r="BQ77" s="54"/>
      <c r="BR77" s="54"/>
      <c r="BS77" s="54"/>
      <c r="BT77" s="54"/>
      <c r="BU77" s="54"/>
      <c r="BV77" s="54"/>
      <c r="BW77" s="54"/>
      <c r="BX77" s="54"/>
      <c r="BY77" s="54"/>
      <c r="BZ77" s="55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3"/>
      <c r="BM78" s="54"/>
      <c r="BN78" s="54"/>
      <c r="BO78" s="54"/>
      <c r="BP78" s="54"/>
      <c r="BQ78" s="54"/>
      <c r="BR78" s="54"/>
      <c r="BS78" s="54"/>
      <c r="BT78" s="54"/>
      <c r="BU78" s="54"/>
      <c r="BV78" s="54"/>
      <c r="BW78" s="54"/>
      <c r="BX78" s="54"/>
      <c r="BY78" s="54"/>
      <c r="BZ78" s="55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53"/>
      <c r="BM79" s="54"/>
      <c r="BN79" s="54"/>
      <c r="BO79" s="54"/>
      <c r="BP79" s="54"/>
      <c r="BQ79" s="54"/>
      <c r="BR79" s="54"/>
      <c r="BS79" s="54"/>
      <c r="BT79" s="54"/>
      <c r="BU79" s="54"/>
      <c r="BV79" s="54"/>
      <c r="BW79" s="54"/>
      <c r="BX79" s="54"/>
      <c r="BY79" s="54"/>
      <c r="BZ79" s="55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53"/>
      <c r="BM80" s="54"/>
      <c r="BN80" s="54"/>
      <c r="BO80" s="54"/>
      <c r="BP80" s="54"/>
      <c r="BQ80" s="54"/>
      <c r="BR80" s="54"/>
      <c r="BS80" s="54"/>
      <c r="BT80" s="54"/>
      <c r="BU80" s="54"/>
      <c r="BV80" s="54"/>
      <c r="BW80" s="54"/>
      <c r="BX80" s="54"/>
      <c r="BY80" s="54"/>
      <c r="BZ80" s="55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53"/>
      <c r="BM81" s="54"/>
      <c r="BN81" s="54"/>
      <c r="BO81" s="54"/>
      <c r="BP81" s="54"/>
      <c r="BQ81" s="54"/>
      <c r="BR81" s="54"/>
      <c r="BS81" s="54"/>
      <c r="BT81" s="54"/>
      <c r="BU81" s="54"/>
      <c r="BV81" s="54"/>
      <c r="BW81" s="54"/>
      <c r="BX81" s="54"/>
      <c r="BY81" s="54"/>
      <c r="BZ81" s="55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6"/>
      <c r="BM82" s="57"/>
      <c r="BN82" s="57"/>
      <c r="BO82" s="57"/>
      <c r="BP82" s="57"/>
      <c r="BQ82" s="57"/>
      <c r="BR82" s="57"/>
      <c r="BS82" s="57"/>
      <c r="BT82" s="57"/>
      <c r="BU82" s="57"/>
      <c r="BV82" s="57"/>
      <c r="BW82" s="57"/>
      <c r="BX82" s="57"/>
      <c r="BY82" s="57"/>
      <c r="BZ82" s="58"/>
    </row>
    <row r="83" spans="1:78" x14ac:dyDescent="0.15">
      <c r="C83" s="2" t="s">
        <v>30</v>
      </c>
    </row>
    <row r="84" spans="1:78" hidden="1" x14ac:dyDescent="0.15">
      <c r="B84" s="26" t="s">
        <v>31</v>
      </c>
      <c r="C84" s="26"/>
      <c r="D84" s="26"/>
      <c r="E84" s="26" t="s">
        <v>32</v>
      </c>
      <c r="F84" s="26" t="s">
        <v>33</v>
      </c>
      <c r="G84" s="26" t="s">
        <v>34</v>
      </c>
      <c r="H84" s="26" t="s">
        <v>35</v>
      </c>
      <c r="I84" s="26" t="s">
        <v>36</v>
      </c>
      <c r="J84" s="26" t="s">
        <v>37</v>
      </c>
      <c r="K84" s="26" t="s">
        <v>38</v>
      </c>
      <c r="L84" s="26" t="s">
        <v>39</v>
      </c>
      <c r="M84" s="26" t="s">
        <v>40</v>
      </c>
      <c r="N84" s="26" t="s">
        <v>41</v>
      </c>
      <c r="O84" s="26" t="s">
        <v>42</v>
      </c>
    </row>
    <row r="85" spans="1:78" hidden="1" x14ac:dyDescent="0.15">
      <c r="B85" s="26"/>
      <c r="C85" s="26"/>
      <c r="D85" s="26"/>
      <c r="E85" s="26" t="str">
        <f>データ!AI6</f>
        <v>【108.69】</v>
      </c>
      <c r="F85" s="26" t="str">
        <f>データ!AT6</f>
        <v>【3.28】</v>
      </c>
      <c r="G85" s="26" t="str">
        <f>データ!BE6</f>
        <v>【69.49】</v>
      </c>
      <c r="H85" s="26" t="str">
        <f>データ!BP6</f>
        <v>【682.78】</v>
      </c>
      <c r="I85" s="26" t="str">
        <f>データ!CA6</f>
        <v>【100.91】</v>
      </c>
      <c r="J85" s="26" t="str">
        <f>データ!CL6</f>
        <v>【136.86】</v>
      </c>
      <c r="K85" s="26" t="str">
        <f>データ!CW6</f>
        <v>【58.98】</v>
      </c>
      <c r="L85" s="26" t="str">
        <f>データ!DH6</f>
        <v>【95.20】</v>
      </c>
      <c r="M85" s="26" t="str">
        <f>データ!DS6</f>
        <v>【38.60】</v>
      </c>
      <c r="N85" s="26" t="str">
        <f>データ!ED6</f>
        <v>【5.64】</v>
      </c>
      <c r="O85" s="26" t="str">
        <f>データ!EO6</f>
        <v>【0.23】</v>
      </c>
    </row>
  </sheetData>
  <sheetProtection algorithmName="SHA-512" hashValue="PEMZt+GbidbnXsJDeTVorWcukNSep5GLeMKiOKnIdUcVRBVDPUenAFT2Jf3flTTj8PGoO4YG4Wvg1GllIizWHw==" saltValue="9Up92z/VsV/Q127lBDoEzQ==" spinCount="100000" sheet="1" objects="1" scenarios="1" formatCells="0" formatColumns="0" formatRows="0"/>
  <mergeCells count="46"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0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43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8" x14ac:dyDescent="0.15">
      <c r="A2" s="28" t="s">
        <v>44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8" x14ac:dyDescent="0.15">
      <c r="A3" s="28" t="s">
        <v>45</v>
      </c>
      <c r="B3" s="29" t="s">
        <v>46</v>
      </c>
      <c r="C3" s="29" t="s">
        <v>47</v>
      </c>
      <c r="D3" s="29" t="s">
        <v>48</v>
      </c>
      <c r="E3" s="29" t="s">
        <v>49</v>
      </c>
      <c r="F3" s="29" t="s">
        <v>50</v>
      </c>
      <c r="G3" s="29" t="s">
        <v>51</v>
      </c>
      <c r="H3" s="76" t="s">
        <v>52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82" t="s">
        <v>53</v>
      </c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 t="s">
        <v>54</v>
      </c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</row>
    <row r="4" spans="1:148" x14ac:dyDescent="0.15">
      <c r="A4" s="28" t="s">
        <v>55</v>
      </c>
      <c r="B4" s="30"/>
      <c r="C4" s="30"/>
      <c r="D4" s="30"/>
      <c r="E4" s="30"/>
      <c r="F4" s="30"/>
      <c r="G4" s="30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75" t="s">
        <v>56</v>
      </c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 t="s">
        <v>57</v>
      </c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 t="s">
        <v>58</v>
      </c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 t="s">
        <v>59</v>
      </c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 t="s">
        <v>60</v>
      </c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 t="s">
        <v>61</v>
      </c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 t="s">
        <v>62</v>
      </c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 t="s">
        <v>63</v>
      </c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 t="s">
        <v>64</v>
      </c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 t="s">
        <v>65</v>
      </c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 t="s">
        <v>66</v>
      </c>
      <c r="EF4" s="75"/>
      <c r="EG4" s="75"/>
      <c r="EH4" s="75"/>
      <c r="EI4" s="75"/>
      <c r="EJ4" s="75"/>
      <c r="EK4" s="75"/>
      <c r="EL4" s="75"/>
      <c r="EM4" s="75"/>
      <c r="EN4" s="75"/>
      <c r="EO4" s="75"/>
    </row>
    <row r="5" spans="1:148" x14ac:dyDescent="0.15">
      <c r="A5" s="28" t="s">
        <v>67</v>
      </c>
      <c r="B5" s="31"/>
      <c r="C5" s="31"/>
      <c r="D5" s="31"/>
      <c r="E5" s="31"/>
      <c r="F5" s="31"/>
      <c r="G5" s="31"/>
      <c r="H5" s="32" t="s">
        <v>68</v>
      </c>
      <c r="I5" s="32" t="s">
        <v>69</v>
      </c>
      <c r="J5" s="32" t="s">
        <v>70</v>
      </c>
      <c r="K5" s="32" t="s">
        <v>71</v>
      </c>
      <c r="L5" s="32" t="s">
        <v>72</v>
      </c>
      <c r="M5" s="32" t="s">
        <v>5</v>
      </c>
      <c r="N5" s="32" t="s">
        <v>73</v>
      </c>
      <c r="O5" s="32" t="s">
        <v>74</v>
      </c>
      <c r="P5" s="32" t="s">
        <v>75</v>
      </c>
      <c r="Q5" s="32" t="s">
        <v>76</v>
      </c>
      <c r="R5" s="32" t="s">
        <v>77</v>
      </c>
      <c r="S5" s="32" t="s">
        <v>78</v>
      </c>
      <c r="T5" s="32" t="s">
        <v>79</v>
      </c>
      <c r="U5" s="32" t="s">
        <v>80</v>
      </c>
      <c r="V5" s="32" t="s">
        <v>81</v>
      </c>
      <c r="W5" s="32" t="s">
        <v>82</v>
      </c>
      <c r="X5" s="32" t="s">
        <v>83</v>
      </c>
      <c r="Y5" s="32" t="s">
        <v>84</v>
      </c>
      <c r="Z5" s="32" t="s">
        <v>85</v>
      </c>
      <c r="AA5" s="32" t="s">
        <v>86</v>
      </c>
      <c r="AB5" s="32" t="s">
        <v>87</v>
      </c>
      <c r="AC5" s="32" t="s">
        <v>88</v>
      </c>
      <c r="AD5" s="32" t="s">
        <v>89</v>
      </c>
      <c r="AE5" s="32" t="s">
        <v>90</v>
      </c>
      <c r="AF5" s="32" t="s">
        <v>91</v>
      </c>
      <c r="AG5" s="32" t="s">
        <v>92</v>
      </c>
      <c r="AH5" s="32" t="s">
        <v>93</v>
      </c>
      <c r="AI5" s="32" t="s">
        <v>31</v>
      </c>
      <c r="AJ5" s="32" t="s">
        <v>84</v>
      </c>
      <c r="AK5" s="32" t="s">
        <v>85</v>
      </c>
      <c r="AL5" s="32" t="s">
        <v>86</v>
      </c>
      <c r="AM5" s="32" t="s">
        <v>87</v>
      </c>
      <c r="AN5" s="32" t="s">
        <v>88</v>
      </c>
      <c r="AO5" s="32" t="s">
        <v>89</v>
      </c>
      <c r="AP5" s="32" t="s">
        <v>90</v>
      </c>
      <c r="AQ5" s="32" t="s">
        <v>91</v>
      </c>
      <c r="AR5" s="32" t="s">
        <v>92</v>
      </c>
      <c r="AS5" s="32" t="s">
        <v>93</v>
      </c>
      <c r="AT5" s="32" t="s">
        <v>94</v>
      </c>
      <c r="AU5" s="32" t="s">
        <v>84</v>
      </c>
      <c r="AV5" s="32" t="s">
        <v>85</v>
      </c>
      <c r="AW5" s="32" t="s">
        <v>86</v>
      </c>
      <c r="AX5" s="32" t="s">
        <v>87</v>
      </c>
      <c r="AY5" s="32" t="s">
        <v>88</v>
      </c>
      <c r="AZ5" s="32" t="s">
        <v>89</v>
      </c>
      <c r="BA5" s="32" t="s">
        <v>90</v>
      </c>
      <c r="BB5" s="32" t="s">
        <v>91</v>
      </c>
      <c r="BC5" s="32" t="s">
        <v>92</v>
      </c>
      <c r="BD5" s="32" t="s">
        <v>93</v>
      </c>
      <c r="BE5" s="32" t="s">
        <v>94</v>
      </c>
      <c r="BF5" s="32" t="s">
        <v>84</v>
      </c>
      <c r="BG5" s="32" t="s">
        <v>85</v>
      </c>
      <c r="BH5" s="32" t="s">
        <v>86</v>
      </c>
      <c r="BI5" s="32" t="s">
        <v>87</v>
      </c>
      <c r="BJ5" s="32" t="s">
        <v>88</v>
      </c>
      <c r="BK5" s="32" t="s">
        <v>89</v>
      </c>
      <c r="BL5" s="32" t="s">
        <v>90</v>
      </c>
      <c r="BM5" s="32" t="s">
        <v>91</v>
      </c>
      <c r="BN5" s="32" t="s">
        <v>92</v>
      </c>
      <c r="BO5" s="32" t="s">
        <v>93</v>
      </c>
      <c r="BP5" s="32" t="s">
        <v>94</v>
      </c>
      <c r="BQ5" s="32" t="s">
        <v>84</v>
      </c>
      <c r="BR5" s="32" t="s">
        <v>85</v>
      </c>
      <c r="BS5" s="32" t="s">
        <v>86</v>
      </c>
      <c r="BT5" s="32" t="s">
        <v>87</v>
      </c>
      <c r="BU5" s="32" t="s">
        <v>88</v>
      </c>
      <c r="BV5" s="32" t="s">
        <v>89</v>
      </c>
      <c r="BW5" s="32" t="s">
        <v>90</v>
      </c>
      <c r="BX5" s="32" t="s">
        <v>91</v>
      </c>
      <c r="BY5" s="32" t="s">
        <v>92</v>
      </c>
      <c r="BZ5" s="32" t="s">
        <v>93</v>
      </c>
      <c r="CA5" s="32" t="s">
        <v>94</v>
      </c>
      <c r="CB5" s="32" t="s">
        <v>84</v>
      </c>
      <c r="CC5" s="32" t="s">
        <v>85</v>
      </c>
      <c r="CD5" s="32" t="s">
        <v>86</v>
      </c>
      <c r="CE5" s="32" t="s">
        <v>87</v>
      </c>
      <c r="CF5" s="32" t="s">
        <v>88</v>
      </c>
      <c r="CG5" s="32" t="s">
        <v>89</v>
      </c>
      <c r="CH5" s="32" t="s">
        <v>90</v>
      </c>
      <c r="CI5" s="32" t="s">
        <v>91</v>
      </c>
      <c r="CJ5" s="32" t="s">
        <v>92</v>
      </c>
      <c r="CK5" s="32" t="s">
        <v>93</v>
      </c>
      <c r="CL5" s="32" t="s">
        <v>94</v>
      </c>
      <c r="CM5" s="32" t="s">
        <v>84</v>
      </c>
      <c r="CN5" s="32" t="s">
        <v>85</v>
      </c>
      <c r="CO5" s="32" t="s">
        <v>86</v>
      </c>
      <c r="CP5" s="32" t="s">
        <v>87</v>
      </c>
      <c r="CQ5" s="32" t="s">
        <v>88</v>
      </c>
      <c r="CR5" s="32" t="s">
        <v>89</v>
      </c>
      <c r="CS5" s="32" t="s">
        <v>90</v>
      </c>
      <c r="CT5" s="32" t="s">
        <v>91</v>
      </c>
      <c r="CU5" s="32" t="s">
        <v>92</v>
      </c>
      <c r="CV5" s="32" t="s">
        <v>93</v>
      </c>
      <c r="CW5" s="32" t="s">
        <v>94</v>
      </c>
      <c r="CX5" s="32" t="s">
        <v>84</v>
      </c>
      <c r="CY5" s="32" t="s">
        <v>85</v>
      </c>
      <c r="CZ5" s="32" t="s">
        <v>86</v>
      </c>
      <c r="DA5" s="32" t="s">
        <v>87</v>
      </c>
      <c r="DB5" s="32" t="s">
        <v>88</v>
      </c>
      <c r="DC5" s="32" t="s">
        <v>89</v>
      </c>
      <c r="DD5" s="32" t="s">
        <v>90</v>
      </c>
      <c r="DE5" s="32" t="s">
        <v>91</v>
      </c>
      <c r="DF5" s="32" t="s">
        <v>92</v>
      </c>
      <c r="DG5" s="32" t="s">
        <v>93</v>
      </c>
      <c r="DH5" s="32" t="s">
        <v>94</v>
      </c>
      <c r="DI5" s="32" t="s">
        <v>84</v>
      </c>
      <c r="DJ5" s="32" t="s">
        <v>85</v>
      </c>
      <c r="DK5" s="32" t="s">
        <v>86</v>
      </c>
      <c r="DL5" s="32" t="s">
        <v>87</v>
      </c>
      <c r="DM5" s="32" t="s">
        <v>88</v>
      </c>
      <c r="DN5" s="32" t="s">
        <v>89</v>
      </c>
      <c r="DO5" s="32" t="s">
        <v>90</v>
      </c>
      <c r="DP5" s="32" t="s">
        <v>91</v>
      </c>
      <c r="DQ5" s="32" t="s">
        <v>92</v>
      </c>
      <c r="DR5" s="32" t="s">
        <v>93</v>
      </c>
      <c r="DS5" s="32" t="s">
        <v>94</v>
      </c>
      <c r="DT5" s="32" t="s">
        <v>84</v>
      </c>
      <c r="DU5" s="32" t="s">
        <v>85</v>
      </c>
      <c r="DV5" s="32" t="s">
        <v>86</v>
      </c>
      <c r="DW5" s="32" t="s">
        <v>87</v>
      </c>
      <c r="DX5" s="32" t="s">
        <v>88</v>
      </c>
      <c r="DY5" s="32" t="s">
        <v>89</v>
      </c>
      <c r="DZ5" s="32" t="s">
        <v>90</v>
      </c>
      <c r="EA5" s="32" t="s">
        <v>91</v>
      </c>
      <c r="EB5" s="32" t="s">
        <v>92</v>
      </c>
      <c r="EC5" s="32" t="s">
        <v>93</v>
      </c>
      <c r="ED5" s="32" t="s">
        <v>94</v>
      </c>
      <c r="EE5" s="32" t="s">
        <v>84</v>
      </c>
      <c r="EF5" s="32" t="s">
        <v>85</v>
      </c>
      <c r="EG5" s="32" t="s">
        <v>86</v>
      </c>
      <c r="EH5" s="32" t="s">
        <v>87</v>
      </c>
      <c r="EI5" s="32" t="s">
        <v>88</v>
      </c>
      <c r="EJ5" s="32" t="s">
        <v>89</v>
      </c>
      <c r="EK5" s="32" t="s">
        <v>90</v>
      </c>
      <c r="EL5" s="32" t="s">
        <v>91</v>
      </c>
      <c r="EM5" s="32" t="s">
        <v>92</v>
      </c>
      <c r="EN5" s="32" t="s">
        <v>93</v>
      </c>
      <c r="EO5" s="32" t="s">
        <v>94</v>
      </c>
    </row>
    <row r="6" spans="1:148" s="36" customFormat="1" x14ac:dyDescent="0.15">
      <c r="A6" s="28" t="s">
        <v>95</v>
      </c>
      <c r="B6" s="33">
        <f>B7</f>
        <v>2018</v>
      </c>
      <c r="C6" s="33">
        <f t="shared" ref="C6:X6" si="3">C7</f>
        <v>172103</v>
      </c>
      <c r="D6" s="33">
        <f t="shared" si="3"/>
        <v>46</v>
      </c>
      <c r="E6" s="33">
        <f t="shared" si="3"/>
        <v>17</v>
      </c>
      <c r="F6" s="33">
        <f t="shared" si="3"/>
        <v>1</v>
      </c>
      <c r="G6" s="33">
        <f t="shared" si="3"/>
        <v>0</v>
      </c>
      <c r="H6" s="33" t="str">
        <f t="shared" si="3"/>
        <v>石川県　白山市</v>
      </c>
      <c r="I6" s="33" t="str">
        <f t="shared" si="3"/>
        <v>法適用</v>
      </c>
      <c r="J6" s="33" t="str">
        <f t="shared" si="3"/>
        <v>下水道事業</v>
      </c>
      <c r="K6" s="33" t="str">
        <f t="shared" si="3"/>
        <v>公共下水道</v>
      </c>
      <c r="L6" s="33" t="str">
        <f t="shared" si="3"/>
        <v>Ad</v>
      </c>
      <c r="M6" s="33" t="str">
        <f t="shared" si="3"/>
        <v>非設置</v>
      </c>
      <c r="N6" s="34" t="str">
        <f t="shared" si="3"/>
        <v>-</v>
      </c>
      <c r="O6" s="34">
        <f t="shared" si="3"/>
        <v>35.520000000000003</v>
      </c>
      <c r="P6" s="34">
        <f t="shared" si="3"/>
        <v>90.16</v>
      </c>
      <c r="Q6" s="34">
        <f t="shared" si="3"/>
        <v>93.08</v>
      </c>
      <c r="R6" s="34">
        <f t="shared" si="3"/>
        <v>2613</v>
      </c>
      <c r="S6" s="34">
        <f t="shared" si="3"/>
        <v>113700</v>
      </c>
      <c r="T6" s="34">
        <f t="shared" si="3"/>
        <v>754.93</v>
      </c>
      <c r="U6" s="34">
        <f t="shared" si="3"/>
        <v>150.61000000000001</v>
      </c>
      <c r="V6" s="34">
        <f t="shared" si="3"/>
        <v>102295</v>
      </c>
      <c r="W6" s="34">
        <f t="shared" si="3"/>
        <v>26.18</v>
      </c>
      <c r="X6" s="34">
        <f t="shared" si="3"/>
        <v>3907.37</v>
      </c>
      <c r="Y6" s="35">
        <f>IF(Y7="",NA(),Y7)</f>
        <v>95.09</v>
      </c>
      <c r="Z6" s="35">
        <f t="shared" ref="Z6:AH6" si="4">IF(Z7="",NA(),Z7)</f>
        <v>95.69</v>
      </c>
      <c r="AA6" s="35">
        <f t="shared" si="4"/>
        <v>96.53</v>
      </c>
      <c r="AB6" s="35">
        <f t="shared" si="4"/>
        <v>96.54</v>
      </c>
      <c r="AC6" s="35">
        <f t="shared" si="4"/>
        <v>98.82</v>
      </c>
      <c r="AD6" s="35">
        <f t="shared" si="4"/>
        <v>108.53</v>
      </c>
      <c r="AE6" s="35">
        <f t="shared" si="4"/>
        <v>108.52</v>
      </c>
      <c r="AF6" s="35">
        <f t="shared" si="4"/>
        <v>109.12</v>
      </c>
      <c r="AG6" s="35">
        <f t="shared" si="4"/>
        <v>110.22</v>
      </c>
      <c r="AH6" s="35">
        <f t="shared" si="4"/>
        <v>110.01</v>
      </c>
      <c r="AI6" s="34" t="str">
        <f>IF(AI7="","",IF(AI7="-","【-】","【"&amp;SUBSTITUTE(TEXT(AI7,"#,##0.00"),"-","△")&amp;"】"))</f>
        <v>【108.69】</v>
      </c>
      <c r="AJ6" s="35">
        <f>IF(AJ7="",NA(),AJ7)</f>
        <v>135.63999999999999</v>
      </c>
      <c r="AK6" s="35">
        <f t="shared" ref="AK6:AS6" si="5">IF(AK7="",NA(),AK7)</f>
        <v>140.28</v>
      </c>
      <c r="AL6" s="35">
        <f t="shared" si="5"/>
        <v>147.78</v>
      </c>
      <c r="AM6" s="35">
        <f t="shared" si="5"/>
        <v>146.66999999999999</v>
      </c>
      <c r="AN6" s="35">
        <f t="shared" si="5"/>
        <v>149.38</v>
      </c>
      <c r="AO6" s="35">
        <f t="shared" si="5"/>
        <v>4.72</v>
      </c>
      <c r="AP6" s="35">
        <f t="shared" si="5"/>
        <v>4.87</v>
      </c>
      <c r="AQ6" s="35">
        <f t="shared" si="5"/>
        <v>3.8</v>
      </c>
      <c r="AR6" s="35">
        <f t="shared" si="5"/>
        <v>3.21</v>
      </c>
      <c r="AS6" s="35">
        <f t="shared" si="5"/>
        <v>2.36</v>
      </c>
      <c r="AT6" s="34" t="str">
        <f>IF(AT7="","",IF(AT7="-","【-】","【"&amp;SUBSTITUTE(TEXT(AT7,"#,##0.00"),"-","△")&amp;"】"))</f>
        <v>【3.28】</v>
      </c>
      <c r="AU6" s="35">
        <f>IF(AU7="",NA(),AU7)</f>
        <v>58.22</v>
      </c>
      <c r="AV6" s="35">
        <f t="shared" ref="AV6:BD6" si="6">IF(AV7="",NA(),AV7)</f>
        <v>51.96</v>
      </c>
      <c r="AW6" s="35">
        <f t="shared" si="6"/>
        <v>61.41</v>
      </c>
      <c r="AX6" s="35">
        <f t="shared" si="6"/>
        <v>70.87</v>
      </c>
      <c r="AY6" s="35">
        <f t="shared" si="6"/>
        <v>74.06</v>
      </c>
      <c r="AZ6" s="35">
        <f t="shared" si="6"/>
        <v>45.99</v>
      </c>
      <c r="BA6" s="35">
        <f t="shared" si="6"/>
        <v>47.32</v>
      </c>
      <c r="BB6" s="35">
        <f t="shared" si="6"/>
        <v>49.96</v>
      </c>
      <c r="BC6" s="35">
        <f t="shared" si="6"/>
        <v>58.04</v>
      </c>
      <c r="BD6" s="35">
        <f t="shared" si="6"/>
        <v>62.12</v>
      </c>
      <c r="BE6" s="34" t="str">
        <f>IF(BE7="","",IF(BE7="-","【-】","【"&amp;SUBSTITUTE(TEXT(BE7,"#,##0.00"),"-","△")&amp;"】"))</f>
        <v>【69.49】</v>
      </c>
      <c r="BF6" s="35">
        <f>IF(BF7="",NA(),BF7)</f>
        <v>1089.1500000000001</v>
      </c>
      <c r="BG6" s="35">
        <f t="shared" ref="BG6:BO6" si="7">IF(BG7="",NA(),BG7)</f>
        <v>710.54</v>
      </c>
      <c r="BH6" s="35">
        <f t="shared" si="7"/>
        <v>483.17</v>
      </c>
      <c r="BI6" s="35">
        <f t="shared" si="7"/>
        <v>624.23</v>
      </c>
      <c r="BJ6" s="35">
        <f t="shared" si="7"/>
        <v>615.5</v>
      </c>
      <c r="BK6" s="35">
        <f t="shared" si="7"/>
        <v>963.16</v>
      </c>
      <c r="BL6" s="35">
        <f t="shared" si="7"/>
        <v>1017.47</v>
      </c>
      <c r="BM6" s="35">
        <f t="shared" si="7"/>
        <v>970.35</v>
      </c>
      <c r="BN6" s="35">
        <f t="shared" si="7"/>
        <v>917.29</v>
      </c>
      <c r="BO6" s="35">
        <f t="shared" si="7"/>
        <v>875.53</v>
      </c>
      <c r="BP6" s="34" t="str">
        <f>IF(BP7="","",IF(BP7="-","【-】","【"&amp;SUBSTITUTE(TEXT(BP7,"#,##0.00"),"-","△")&amp;"】"))</f>
        <v>【682.78】</v>
      </c>
      <c r="BQ6" s="35">
        <f>IF(BQ7="",NA(),BQ7)</f>
        <v>93.92</v>
      </c>
      <c r="BR6" s="35">
        <f t="shared" ref="BR6:BZ6" si="8">IF(BR7="",NA(),BR7)</f>
        <v>116.21</v>
      </c>
      <c r="BS6" s="35">
        <f t="shared" si="8"/>
        <v>109.24</v>
      </c>
      <c r="BT6" s="35">
        <f t="shared" si="8"/>
        <v>100</v>
      </c>
      <c r="BU6" s="35">
        <f t="shared" si="8"/>
        <v>100</v>
      </c>
      <c r="BV6" s="35">
        <f t="shared" si="8"/>
        <v>94.82</v>
      </c>
      <c r="BW6" s="35">
        <f t="shared" si="8"/>
        <v>96.37</v>
      </c>
      <c r="BX6" s="35">
        <f t="shared" si="8"/>
        <v>99.26</v>
      </c>
      <c r="BY6" s="35">
        <f t="shared" si="8"/>
        <v>99.67</v>
      </c>
      <c r="BZ6" s="35">
        <f t="shared" si="8"/>
        <v>99.83</v>
      </c>
      <c r="CA6" s="34" t="str">
        <f>IF(CA7="","",IF(CA7="-","【-】","【"&amp;SUBSTITUTE(TEXT(CA7,"#,##0.00"),"-","△")&amp;"】"))</f>
        <v>【100.91】</v>
      </c>
      <c r="CB6" s="35">
        <f>IF(CB7="",NA(),CB7)</f>
        <v>137.61000000000001</v>
      </c>
      <c r="CC6" s="35">
        <f t="shared" ref="CC6:CK6" si="9">IF(CC7="",NA(),CC7)</f>
        <v>112.6</v>
      </c>
      <c r="CD6" s="35">
        <f t="shared" si="9"/>
        <v>121.95</v>
      </c>
      <c r="CE6" s="35">
        <f t="shared" si="9"/>
        <v>131.76</v>
      </c>
      <c r="CF6" s="35">
        <f t="shared" si="9"/>
        <v>134.74</v>
      </c>
      <c r="CG6" s="35">
        <f t="shared" si="9"/>
        <v>162.88</v>
      </c>
      <c r="CH6" s="35">
        <f t="shared" si="9"/>
        <v>162.65</v>
      </c>
      <c r="CI6" s="35">
        <f t="shared" si="9"/>
        <v>159.53</v>
      </c>
      <c r="CJ6" s="35">
        <f t="shared" si="9"/>
        <v>159.6</v>
      </c>
      <c r="CK6" s="35">
        <f t="shared" si="9"/>
        <v>158.94</v>
      </c>
      <c r="CL6" s="34" t="str">
        <f>IF(CL7="","",IF(CL7="-","【-】","【"&amp;SUBSTITUTE(TEXT(CL7,"#,##0.00"),"-","△")&amp;"】"))</f>
        <v>【136.86】</v>
      </c>
      <c r="CM6" s="35">
        <f>IF(CM7="",NA(),CM7)</f>
        <v>56.42</v>
      </c>
      <c r="CN6" s="35">
        <f t="shared" ref="CN6:CV6" si="10">IF(CN7="",NA(),CN7)</f>
        <v>57.14</v>
      </c>
      <c r="CO6" s="35">
        <f t="shared" si="10"/>
        <v>56.85</v>
      </c>
      <c r="CP6" s="35">
        <f t="shared" si="10"/>
        <v>57.61</v>
      </c>
      <c r="CQ6" s="35">
        <f t="shared" si="10"/>
        <v>57.2</v>
      </c>
      <c r="CR6" s="35">
        <f t="shared" si="10"/>
        <v>67.95</v>
      </c>
      <c r="CS6" s="35">
        <f t="shared" si="10"/>
        <v>66.63</v>
      </c>
      <c r="CT6" s="35">
        <f t="shared" si="10"/>
        <v>67.040000000000006</v>
      </c>
      <c r="CU6" s="35">
        <f t="shared" si="10"/>
        <v>66.34</v>
      </c>
      <c r="CV6" s="35">
        <f t="shared" si="10"/>
        <v>67.069999999999993</v>
      </c>
      <c r="CW6" s="34" t="str">
        <f>IF(CW7="","",IF(CW7="-","【-】","【"&amp;SUBSTITUTE(TEXT(CW7,"#,##0.00"),"-","△")&amp;"】"))</f>
        <v>【58.98】</v>
      </c>
      <c r="CX6" s="35">
        <f>IF(CX7="",NA(),CX7)</f>
        <v>93.68</v>
      </c>
      <c r="CY6" s="35">
        <f t="shared" ref="CY6:DG6" si="11">IF(CY7="",NA(),CY7)</f>
        <v>94.57</v>
      </c>
      <c r="CZ6" s="35">
        <f t="shared" si="11"/>
        <v>95.11</v>
      </c>
      <c r="DA6" s="35">
        <f t="shared" si="11"/>
        <v>95.43</v>
      </c>
      <c r="DB6" s="35">
        <f t="shared" si="11"/>
        <v>95.56</v>
      </c>
      <c r="DC6" s="35">
        <f t="shared" si="11"/>
        <v>93.12</v>
      </c>
      <c r="DD6" s="35">
        <f t="shared" si="11"/>
        <v>93.38</v>
      </c>
      <c r="DE6" s="35">
        <f t="shared" si="11"/>
        <v>93.5</v>
      </c>
      <c r="DF6" s="35">
        <f t="shared" si="11"/>
        <v>93.86</v>
      </c>
      <c r="DG6" s="35">
        <f t="shared" si="11"/>
        <v>93.96</v>
      </c>
      <c r="DH6" s="34" t="str">
        <f>IF(DH7="","",IF(DH7="-","【-】","【"&amp;SUBSTITUTE(TEXT(DH7,"#,##0.00"),"-","△")&amp;"】"))</f>
        <v>【95.20】</v>
      </c>
      <c r="DI6" s="35">
        <f>IF(DI7="",NA(),DI7)</f>
        <v>15.01</v>
      </c>
      <c r="DJ6" s="35">
        <f t="shared" ref="DJ6:DR6" si="12">IF(DJ7="",NA(),DJ7)</f>
        <v>17.649999999999999</v>
      </c>
      <c r="DK6" s="35">
        <f t="shared" si="12"/>
        <v>20.34</v>
      </c>
      <c r="DL6" s="35">
        <f t="shared" si="12"/>
        <v>22.9</v>
      </c>
      <c r="DM6" s="35">
        <f t="shared" si="12"/>
        <v>25.29</v>
      </c>
      <c r="DN6" s="35">
        <f t="shared" si="12"/>
        <v>28.35</v>
      </c>
      <c r="DO6" s="35">
        <f t="shared" si="12"/>
        <v>27.96</v>
      </c>
      <c r="DP6" s="35">
        <f t="shared" si="12"/>
        <v>28.81</v>
      </c>
      <c r="DQ6" s="35">
        <f t="shared" si="12"/>
        <v>31.19</v>
      </c>
      <c r="DR6" s="35">
        <f t="shared" si="12"/>
        <v>33.090000000000003</v>
      </c>
      <c r="DS6" s="34" t="str">
        <f>IF(DS7="","",IF(DS7="-","【-】","【"&amp;SUBSTITUTE(TEXT(DS7,"#,##0.00"),"-","△")&amp;"】"))</f>
        <v>【38.60】</v>
      </c>
      <c r="DT6" s="34">
        <f>IF(DT7="",NA(),DT7)</f>
        <v>0</v>
      </c>
      <c r="DU6" s="34">
        <f t="shared" ref="DU6:EC6" si="13">IF(DU7="",NA(),DU7)</f>
        <v>0</v>
      </c>
      <c r="DV6" s="34">
        <f t="shared" si="13"/>
        <v>0</v>
      </c>
      <c r="DW6" s="34">
        <f t="shared" si="13"/>
        <v>0</v>
      </c>
      <c r="DX6" s="34">
        <f t="shared" si="13"/>
        <v>0</v>
      </c>
      <c r="DY6" s="35">
        <f t="shared" si="13"/>
        <v>3.05</v>
      </c>
      <c r="DZ6" s="35">
        <f t="shared" si="13"/>
        <v>3.4</v>
      </c>
      <c r="EA6" s="35">
        <f t="shared" si="13"/>
        <v>3.84</v>
      </c>
      <c r="EB6" s="35">
        <f t="shared" si="13"/>
        <v>4.3099999999999996</v>
      </c>
      <c r="EC6" s="35">
        <f t="shared" si="13"/>
        <v>5.04</v>
      </c>
      <c r="ED6" s="34" t="str">
        <f>IF(ED7="","",IF(ED7="-","【-】","【"&amp;SUBSTITUTE(TEXT(ED7,"#,##0.00"),"-","△")&amp;"】"))</f>
        <v>【5.64】</v>
      </c>
      <c r="EE6" s="35">
        <f>IF(EE7="",NA(),EE7)</f>
        <v>0.03</v>
      </c>
      <c r="EF6" s="35">
        <f t="shared" ref="EF6:EN6" si="14">IF(EF7="",NA(),EF7)</f>
        <v>0.01</v>
      </c>
      <c r="EG6" s="35">
        <f t="shared" si="14"/>
        <v>0.04</v>
      </c>
      <c r="EH6" s="34">
        <f t="shared" si="14"/>
        <v>0</v>
      </c>
      <c r="EI6" s="35">
        <f t="shared" si="14"/>
        <v>0.08</v>
      </c>
      <c r="EJ6" s="35">
        <f t="shared" si="14"/>
        <v>0.08</v>
      </c>
      <c r="EK6" s="35">
        <f t="shared" si="14"/>
        <v>0.22</v>
      </c>
      <c r="EL6" s="35">
        <f t="shared" si="14"/>
        <v>0.28000000000000003</v>
      </c>
      <c r="EM6" s="35">
        <f t="shared" si="14"/>
        <v>0.21</v>
      </c>
      <c r="EN6" s="35">
        <f t="shared" si="14"/>
        <v>0.25</v>
      </c>
      <c r="EO6" s="34" t="str">
        <f>IF(EO7="","",IF(EO7="-","【-】","【"&amp;SUBSTITUTE(TEXT(EO7,"#,##0.00"),"-","△")&amp;"】"))</f>
        <v>【0.23】</v>
      </c>
    </row>
    <row r="7" spans="1:148" s="36" customFormat="1" x14ac:dyDescent="0.15">
      <c r="A7" s="28"/>
      <c r="B7" s="37">
        <v>2018</v>
      </c>
      <c r="C7" s="37">
        <v>172103</v>
      </c>
      <c r="D7" s="37">
        <v>46</v>
      </c>
      <c r="E7" s="37">
        <v>17</v>
      </c>
      <c r="F7" s="37">
        <v>1</v>
      </c>
      <c r="G7" s="37">
        <v>0</v>
      </c>
      <c r="H7" s="37" t="s">
        <v>96</v>
      </c>
      <c r="I7" s="37" t="s">
        <v>97</v>
      </c>
      <c r="J7" s="37" t="s">
        <v>98</v>
      </c>
      <c r="K7" s="37" t="s">
        <v>99</v>
      </c>
      <c r="L7" s="37" t="s">
        <v>100</v>
      </c>
      <c r="M7" s="37" t="s">
        <v>101</v>
      </c>
      <c r="N7" s="38" t="s">
        <v>102</v>
      </c>
      <c r="O7" s="38">
        <v>35.520000000000003</v>
      </c>
      <c r="P7" s="38">
        <v>90.16</v>
      </c>
      <c r="Q7" s="38">
        <v>93.08</v>
      </c>
      <c r="R7" s="38">
        <v>2613</v>
      </c>
      <c r="S7" s="38">
        <v>113700</v>
      </c>
      <c r="T7" s="38">
        <v>754.93</v>
      </c>
      <c r="U7" s="38">
        <v>150.61000000000001</v>
      </c>
      <c r="V7" s="38">
        <v>102295</v>
      </c>
      <c r="W7" s="38">
        <v>26.18</v>
      </c>
      <c r="X7" s="38">
        <v>3907.37</v>
      </c>
      <c r="Y7" s="38">
        <v>95.09</v>
      </c>
      <c r="Z7" s="38">
        <v>95.69</v>
      </c>
      <c r="AA7" s="38">
        <v>96.53</v>
      </c>
      <c r="AB7" s="38">
        <v>96.54</v>
      </c>
      <c r="AC7" s="38">
        <v>98.82</v>
      </c>
      <c r="AD7" s="38">
        <v>108.53</v>
      </c>
      <c r="AE7" s="38">
        <v>108.52</v>
      </c>
      <c r="AF7" s="38">
        <v>109.12</v>
      </c>
      <c r="AG7" s="38">
        <v>110.22</v>
      </c>
      <c r="AH7" s="38">
        <v>110.01</v>
      </c>
      <c r="AI7" s="38">
        <v>108.69</v>
      </c>
      <c r="AJ7" s="38">
        <v>135.63999999999999</v>
      </c>
      <c r="AK7" s="38">
        <v>140.28</v>
      </c>
      <c r="AL7" s="38">
        <v>147.78</v>
      </c>
      <c r="AM7" s="38">
        <v>146.66999999999999</v>
      </c>
      <c r="AN7" s="38">
        <v>149.38</v>
      </c>
      <c r="AO7" s="38">
        <v>4.72</v>
      </c>
      <c r="AP7" s="38">
        <v>4.87</v>
      </c>
      <c r="AQ7" s="38">
        <v>3.8</v>
      </c>
      <c r="AR7" s="38">
        <v>3.21</v>
      </c>
      <c r="AS7" s="38">
        <v>2.36</v>
      </c>
      <c r="AT7" s="38">
        <v>3.28</v>
      </c>
      <c r="AU7" s="38">
        <v>58.22</v>
      </c>
      <c r="AV7" s="38">
        <v>51.96</v>
      </c>
      <c r="AW7" s="38">
        <v>61.41</v>
      </c>
      <c r="AX7" s="38">
        <v>70.87</v>
      </c>
      <c r="AY7" s="38">
        <v>74.06</v>
      </c>
      <c r="AZ7" s="38">
        <v>45.99</v>
      </c>
      <c r="BA7" s="38">
        <v>47.32</v>
      </c>
      <c r="BB7" s="38">
        <v>49.96</v>
      </c>
      <c r="BC7" s="38">
        <v>58.04</v>
      </c>
      <c r="BD7" s="38">
        <v>62.12</v>
      </c>
      <c r="BE7" s="38">
        <v>69.489999999999995</v>
      </c>
      <c r="BF7" s="38">
        <v>1089.1500000000001</v>
      </c>
      <c r="BG7" s="38">
        <v>710.54</v>
      </c>
      <c r="BH7" s="38">
        <v>483.17</v>
      </c>
      <c r="BI7" s="38">
        <v>624.23</v>
      </c>
      <c r="BJ7" s="38">
        <v>615.5</v>
      </c>
      <c r="BK7" s="38">
        <v>963.16</v>
      </c>
      <c r="BL7" s="38">
        <v>1017.47</v>
      </c>
      <c r="BM7" s="38">
        <v>970.35</v>
      </c>
      <c r="BN7" s="38">
        <v>917.29</v>
      </c>
      <c r="BO7" s="38">
        <v>875.53</v>
      </c>
      <c r="BP7" s="38">
        <v>682.78</v>
      </c>
      <c r="BQ7" s="38">
        <v>93.92</v>
      </c>
      <c r="BR7" s="38">
        <v>116.21</v>
      </c>
      <c r="BS7" s="38">
        <v>109.24</v>
      </c>
      <c r="BT7" s="38">
        <v>100</v>
      </c>
      <c r="BU7" s="38">
        <v>100</v>
      </c>
      <c r="BV7" s="38">
        <v>94.82</v>
      </c>
      <c r="BW7" s="38">
        <v>96.37</v>
      </c>
      <c r="BX7" s="38">
        <v>99.26</v>
      </c>
      <c r="BY7" s="38">
        <v>99.67</v>
      </c>
      <c r="BZ7" s="38">
        <v>99.83</v>
      </c>
      <c r="CA7" s="38">
        <v>100.91</v>
      </c>
      <c r="CB7" s="38">
        <v>137.61000000000001</v>
      </c>
      <c r="CC7" s="38">
        <v>112.6</v>
      </c>
      <c r="CD7" s="38">
        <v>121.95</v>
      </c>
      <c r="CE7" s="38">
        <v>131.76</v>
      </c>
      <c r="CF7" s="38">
        <v>134.74</v>
      </c>
      <c r="CG7" s="38">
        <v>162.88</v>
      </c>
      <c r="CH7" s="38">
        <v>162.65</v>
      </c>
      <c r="CI7" s="38">
        <v>159.53</v>
      </c>
      <c r="CJ7" s="38">
        <v>159.6</v>
      </c>
      <c r="CK7" s="38">
        <v>158.94</v>
      </c>
      <c r="CL7" s="38">
        <v>136.86000000000001</v>
      </c>
      <c r="CM7" s="38">
        <v>56.42</v>
      </c>
      <c r="CN7" s="38">
        <v>57.14</v>
      </c>
      <c r="CO7" s="38">
        <v>56.85</v>
      </c>
      <c r="CP7" s="38">
        <v>57.61</v>
      </c>
      <c r="CQ7" s="38">
        <v>57.2</v>
      </c>
      <c r="CR7" s="38">
        <v>67.95</v>
      </c>
      <c r="CS7" s="38">
        <v>66.63</v>
      </c>
      <c r="CT7" s="38">
        <v>67.040000000000006</v>
      </c>
      <c r="CU7" s="38">
        <v>66.34</v>
      </c>
      <c r="CV7" s="38">
        <v>67.069999999999993</v>
      </c>
      <c r="CW7" s="38">
        <v>58.98</v>
      </c>
      <c r="CX7" s="38">
        <v>93.68</v>
      </c>
      <c r="CY7" s="38">
        <v>94.57</v>
      </c>
      <c r="CZ7" s="38">
        <v>95.11</v>
      </c>
      <c r="DA7" s="38">
        <v>95.43</v>
      </c>
      <c r="DB7" s="38">
        <v>95.56</v>
      </c>
      <c r="DC7" s="38">
        <v>93.12</v>
      </c>
      <c r="DD7" s="38">
        <v>93.38</v>
      </c>
      <c r="DE7" s="38">
        <v>93.5</v>
      </c>
      <c r="DF7" s="38">
        <v>93.86</v>
      </c>
      <c r="DG7" s="38">
        <v>93.96</v>
      </c>
      <c r="DH7" s="38">
        <v>95.2</v>
      </c>
      <c r="DI7" s="38">
        <v>15.01</v>
      </c>
      <c r="DJ7" s="38">
        <v>17.649999999999999</v>
      </c>
      <c r="DK7" s="38">
        <v>20.34</v>
      </c>
      <c r="DL7" s="38">
        <v>22.9</v>
      </c>
      <c r="DM7" s="38">
        <v>25.29</v>
      </c>
      <c r="DN7" s="38">
        <v>28.35</v>
      </c>
      <c r="DO7" s="38">
        <v>27.96</v>
      </c>
      <c r="DP7" s="38">
        <v>28.81</v>
      </c>
      <c r="DQ7" s="38">
        <v>31.19</v>
      </c>
      <c r="DR7" s="38">
        <v>33.090000000000003</v>
      </c>
      <c r="DS7" s="38">
        <v>38.6</v>
      </c>
      <c r="DT7" s="38">
        <v>0</v>
      </c>
      <c r="DU7" s="38">
        <v>0</v>
      </c>
      <c r="DV7" s="38">
        <v>0</v>
      </c>
      <c r="DW7" s="38">
        <v>0</v>
      </c>
      <c r="DX7" s="38">
        <v>0</v>
      </c>
      <c r="DY7" s="38">
        <v>3.05</v>
      </c>
      <c r="DZ7" s="38">
        <v>3.4</v>
      </c>
      <c r="EA7" s="38">
        <v>3.84</v>
      </c>
      <c r="EB7" s="38">
        <v>4.3099999999999996</v>
      </c>
      <c r="EC7" s="38">
        <v>5.04</v>
      </c>
      <c r="ED7" s="38">
        <v>5.64</v>
      </c>
      <c r="EE7" s="38">
        <v>0.03</v>
      </c>
      <c r="EF7" s="38">
        <v>0.01</v>
      </c>
      <c r="EG7" s="38">
        <v>0.04</v>
      </c>
      <c r="EH7" s="38">
        <v>0</v>
      </c>
      <c r="EI7" s="38">
        <v>0.08</v>
      </c>
      <c r="EJ7" s="38">
        <v>0.08</v>
      </c>
      <c r="EK7" s="38">
        <v>0.22</v>
      </c>
      <c r="EL7" s="38">
        <v>0.28000000000000003</v>
      </c>
      <c r="EM7" s="38">
        <v>0.21</v>
      </c>
      <c r="EN7" s="38">
        <v>0.25</v>
      </c>
      <c r="EO7" s="38">
        <v>0.23</v>
      </c>
    </row>
    <row r="8" spans="1:148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</row>
    <row r="9" spans="1:148" x14ac:dyDescent="0.15">
      <c r="A9" s="40"/>
      <c r="B9" s="40" t="s">
        <v>103</v>
      </c>
      <c r="C9" s="40" t="s">
        <v>104</v>
      </c>
      <c r="D9" s="40" t="s">
        <v>105</v>
      </c>
      <c r="E9" s="40" t="s">
        <v>106</v>
      </c>
      <c r="F9" s="40" t="s">
        <v>107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8" x14ac:dyDescent="0.15">
      <c r="A10" s="40" t="s">
        <v>46</v>
      </c>
      <c r="B10" s="41">
        <f>DATEVALUE($B$6-4&amp;"年1月1日")</f>
        <v>41640</v>
      </c>
      <c r="C10" s="41">
        <f>DATEVALUE($B$6-3&amp;"年1月1日")</f>
        <v>42005</v>
      </c>
      <c r="D10" s="41">
        <f>DATEVALUE($B$6-2&amp;"年1月1日")</f>
        <v>42370</v>
      </c>
      <c r="E10" s="41">
        <f>DATEVALUE($B$6-1&amp;"年1月1日")</f>
        <v>42736</v>
      </c>
      <c r="F10" s="41">
        <f>DATEVALUE($B$6&amp;"年1月1日")</f>
        <v>43101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Administrator</cp:lastModifiedBy>
  <dcterms:created xsi:type="dcterms:W3CDTF">2019-12-05T04:44:04Z</dcterms:created>
  <dcterms:modified xsi:type="dcterms:W3CDTF">2020-01-29T02:19:34Z</dcterms:modified>
  <cp:category/>
</cp:coreProperties>
</file>