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528"/>
  <workbookPr/>
  <mc:AlternateContent xmlns:mc="http://schemas.openxmlformats.org/markup-compatibility/2006">
    <mc:Choice Requires="x15">
      <x15ac:absPath xmlns:x15ac="http://schemas.microsoft.com/office/spreadsheetml/2010/11/ac" url="\\172.22.101.100\sangyou\上下水道局\000■■■　　庶務・料金係　　■■■\004■■■　　経営戦略　　■■■\下水道\R01\"/>
    </mc:Choice>
  </mc:AlternateContent>
  <workbookProtection workbookAlgorithmName="SHA-512" workbookHashValue="PEaJdmBoJmc3qPAMPFCvIxEEmet5n/j5sum+jMtpie0XrSEu5XjuUyPdrQbp8G6pHhNYb1y4foxWo1NrUdmrxQ==" workbookSaltValue="aBfnahhCHPBFvGZgJBhIXw==" workbookSpinCount="100000" lockStructure="1"/>
  <bookViews>
    <workbookView xWindow="0" yWindow="0" windowWidth="20490" windowHeight="75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 r="C10" i="5" l="1"/>
  <c r="D10" i="5"/>
  <c r="E10" i="5"/>
  <c r="B10" i="5"/>
</calcChain>
</file>

<file path=xl/sharedStrings.xml><?xml version="1.0" encoding="utf-8"?>
<sst xmlns="http://schemas.openxmlformats.org/spreadsheetml/2006/main" count="311" uniqueCount="111">
  <si>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</si>
  <si>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</si>
  <si>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</si>
  <si>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</si>
  <si>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</si>
  <si>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</si>
  <si>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</si>
  <si>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</si>
  <si>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</si>
  <si>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</si>
  <si>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</si>
  <si>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</si>
  <si>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</si>
  <si>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</si>
  <si>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</si>
  <si>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</si>
  <si>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</si>
  <si>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</si>
  <si>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</si>
  <si>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</si>
  <si>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</si>
  <si>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</si>
  <si>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</si>
  <si>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</si>
  <si>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</si>
  <si>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</si>
  <si>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</si>
  <si>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</si>
  <si>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</si>
  <si>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</si>
  <si>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</si>
  <si>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</si>
  <si>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</si>
  <si>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</si>
  <si>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</si>
  <si>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</si>
  <si>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</si>
  <si>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</si>
  <si>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</si>
  <si>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</si>
  <si>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</si>
  <si>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</si>
  <si>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</si>
  <si>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</si>
  <si>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</si>
  <si>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</si>
  <si>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</si>
  <si>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</si>
  <si>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</si>
  <si>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</si>
  <si>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</si>
  <si>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</si>
  <si>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</si>
  <si>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</si>
  <si>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</si>
  <si>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</si>
  <si>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</si>
  <si>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</si>
  <si>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</si>
  <si>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</si>
  <si>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</si>
  <si>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</si>
  <si>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</si>
  <si>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</si>
  <si>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</si>
  <si>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</si>
  <si>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</si>
  <si>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</si>
  <si>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</si>
  <si>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</si>
  <si>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</si>
  <si>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</si>
  <si>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</si>
  <si>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</si>
  <si>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</si>
  <si>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</si>
  <si>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</si>
  <si>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</si>
  <si>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</si>
  <si>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</si>
  <si>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</si>
  <si>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</si>
  <si>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</si>
  <si>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</si>
  <si>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</si>
  <si>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</si>
  <si>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</si>
  <si>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</si>
  <si>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</si>
  <si>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</si>
  <si>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</si>
  <si>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</si>
  <si>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</si>
  <si>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</si>
  <si>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</si>
  <si>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</si>
  <si>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輪島市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</si>
  <si>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</si>
  <si>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</si>
  <si>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</si>
  <si>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</si>
  <si>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</si>
  <si>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</si>
  <si>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</si>
  <si>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</si>
  <si>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</si>
  <si>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</si>
  <si>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</si>
  <si>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使用料収入のみで賄えないため、企業債（平準化債）の借入や一般会計からの基準外繰入などにより事業を実施しており、大変厳しい経営状態であると考えられます。料金の適正化に向けた検討を実施し、安定した収入の確保に取り組む必要があると考えられます。</t>
    <phoneticPr fontId="4"/>
  </si>
  <si>
    <t>①経常収支比率は100％を上回っているものの、⑤経費回収率が100％を大幅に下回っており、一般会計繰入金等使用料収入以外の収入に大きく依存していると考えられます。　　　　　　　　　　　　　　③流動比率が100％を大きく下回っており、1年以内に支払うべき債務を支払うだけの現金化できる資産を保有しておらず、かなり厳しい経営状況であると考えられます。　　　　　　　　　　　　　　　　　④企業債残高対事業規模比率が類似団体、全国平均を大幅に上回った数値となっており、企業債に依存した経営であると考えられます。　　　　　　　　　　　　　　　　　　　　　　⑧平成30年度より法適用したためグラフには表示されていないが、若干ではあるが年々増加傾向にはあるものの、人口減少や高齢世帯が多いといった要因などにより類似団体より低い数値となっていると考えられます。</t>
    <phoneticPr fontId="4"/>
  </si>
  <si>
    <t>古い施設でも供用開始から27年経過のため、管渠については法定耐用年数に達するまでにまだ十分な期間があり老朽化の心配は今のところはない。施設については大規模な改修工事費を抑制するため、法適用前から長寿命化対策事業を実施しているところであります。</t>
    <rPh sb="14" eb="15">
      <t>ネン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</si>
</sst>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35A-4612-829E-4AFFC35866D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0.01</c:v>
                </c:pt>
              </c:numCache>
            </c:numRef>
          </c:val>
          <c:smooth val="0"/>
          <c:extLst>
            <c:ext xmlns:c16="http://schemas.microsoft.com/office/drawing/2014/chart" uri="{C3380CC4-5D6E-409C-BE32-E72D297353CC}">
              <c16:uniqueId val="{00000001-135A-4612-829E-4AFFC35866D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34.39</c:v>
                </c:pt>
              </c:numCache>
            </c:numRef>
          </c:val>
          <c:extLst>
            <c:ext xmlns:c16="http://schemas.microsoft.com/office/drawing/2014/chart" uri="{C3380CC4-5D6E-409C-BE32-E72D297353CC}">
              <c16:uniqueId val="{00000000-11DB-42C9-BE8A-2E7146A968C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50.68</c:v>
                </c:pt>
              </c:numCache>
            </c:numRef>
          </c:val>
          <c:smooth val="0"/>
          <c:extLst>
            <c:ext xmlns:c16="http://schemas.microsoft.com/office/drawing/2014/chart" uri="{C3380CC4-5D6E-409C-BE32-E72D297353CC}">
              <c16:uniqueId val="{00000001-11DB-42C9-BE8A-2E7146A968C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0</c:v>
                </c:pt>
                <c:pt idx="4">
                  <c:v>80.91</c:v>
                </c:pt>
              </c:numCache>
            </c:numRef>
          </c:val>
          <c:extLst>
            <c:ext xmlns:c16="http://schemas.microsoft.com/office/drawing/2014/chart" uri="{C3380CC4-5D6E-409C-BE32-E72D297353CC}">
              <c16:uniqueId val="{00000000-A6D9-4D8F-B980-2787F77E713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84.86</c:v>
                </c:pt>
              </c:numCache>
            </c:numRef>
          </c:val>
          <c:smooth val="0"/>
          <c:extLst>
            <c:ext xmlns:c16="http://schemas.microsoft.com/office/drawing/2014/chart" uri="{C3380CC4-5D6E-409C-BE32-E72D297353CC}">
              <c16:uniqueId val="{00000001-A6D9-4D8F-B980-2787F77E713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0</c:v>
                </c:pt>
                <c:pt idx="4">
                  <c:v>106.04</c:v>
                </c:pt>
              </c:numCache>
            </c:numRef>
          </c:val>
          <c:extLst>
            <c:ext xmlns:c16="http://schemas.microsoft.com/office/drawing/2014/chart" uri="{C3380CC4-5D6E-409C-BE32-E72D297353CC}">
              <c16:uniqueId val="{00000000-487E-4638-9C4E-360D0FA8339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101.77</c:v>
                </c:pt>
              </c:numCache>
            </c:numRef>
          </c:val>
          <c:smooth val="0"/>
          <c:extLst>
            <c:ext xmlns:c16="http://schemas.microsoft.com/office/drawing/2014/chart" uri="{C3380CC4-5D6E-409C-BE32-E72D297353CC}">
              <c16:uniqueId val="{00000001-487E-4638-9C4E-360D0FA8339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0</c:v>
                </c:pt>
                <c:pt idx="4">
                  <c:v>4.1100000000000003</c:v>
                </c:pt>
              </c:numCache>
            </c:numRef>
          </c:val>
          <c:extLst>
            <c:ext xmlns:c16="http://schemas.microsoft.com/office/drawing/2014/chart" uri="{C3380CC4-5D6E-409C-BE32-E72D297353CC}">
              <c16:uniqueId val="{00000000-D73A-4226-8E4D-C38782F1F5B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24.13</c:v>
                </c:pt>
              </c:numCache>
            </c:numRef>
          </c:val>
          <c:smooth val="0"/>
          <c:extLst>
            <c:ext xmlns:c16="http://schemas.microsoft.com/office/drawing/2014/chart" uri="{C3380CC4-5D6E-409C-BE32-E72D297353CC}">
              <c16:uniqueId val="{00000001-D73A-4226-8E4D-C38782F1F5B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561-42F1-9646-8D9F6010216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8561-42F1-9646-8D9F6010216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0C5-4762-B01B-78E9E127E2B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227.4</c:v>
                </c:pt>
              </c:numCache>
            </c:numRef>
          </c:val>
          <c:smooth val="0"/>
          <c:extLst>
            <c:ext xmlns:c16="http://schemas.microsoft.com/office/drawing/2014/chart" uri="{C3380CC4-5D6E-409C-BE32-E72D297353CC}">
              <c16:uniqueId val="{00000001-A0C5-4762-B01B-78E9E127E2B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0</c:v>
                </c:pt>
                <c:pt idx="4">
                  <c:v>12.74</c:v>
                </c:pt>
              </c:numCache>
            </c:numRef>
          </c:val>
          <c:extLst>
            <c:ext xmlns:c16="http://schemas.microsoft.com/office/drawing/2014/chart" uri="{C3380CC4-5D6E-409C-BE32-E72D297353CC}">
              <c16:uniqueId val="{00000000-3633-4283-B03A-7C6E0AB1CA4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29.54</c:v>
                </c:pt>
              </c:numCache>
            </c:numRef>
          </c:val>
          <c:smooth val="0"/>
          <c:extLst>
            <c:ext xmlns:c16="http://schemas.microsoft.com/office/drawing/2014/chart" uri="{C3380CC4-5D6E-409C-BE32-E72D297353CC}">
              <c16:uniqueId val="{00000001-3633-4283-B03A-7C6E0AB1CA4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2671.31</c:v>
                </c:pt>
              </c:numCache>
            </c:numRef>
          </c:val>
          <c:extLst>
            <c:ext xmlns:c16="http://schemas.microsoft.com/office/drawing/2014/chart" uri="{C3380CC4-5D6E-409C-BE32-E72D297353CC}">
              <c16:uniqueId val="{00000000-2832-4BF9-927A-3C4FB037B1F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789.46</c:v>
                </c:pt>
              </c:numCache>
            </c:numRef>
          </c:val>
          <c:smooth val="0"/>
          <c:extLst>
            <c:ext xmlns:c16="http://schemas.microsoft.com/office/drawing/2014/chart" uri="{C3380CC4-5D6E-409C-BE32-E72D297353CC}">
              <c16:uniqueId val="{00000001-2832-4BF9-927A-3C4FB037B1F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37.340000000000003</c:v>
                </c:pt>
              </c:numCache>
            </c:numRef>
          </c:val>
          <c:extLst>
            <c:ext xmlns:c16="http://schemas.microsoft.com/office/drawing/2014/chart" uri="{C3380CC4-5D6E-409C-BE32-E72D297353CC}">
              <c16:uniqueId val="{00000000-F596-4500-9601-2431D13CED9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57.77</c:v>
                </c:pt>
              </c:numCache>
            </c:numRef>
          </c:val>
          <c:smooth val="0"/>
          <c:extLst>
            <c:ext xmlns:c16="http://schemas.microsoft.com/office/drawing/2014/chart" uri="{C3380CC4-5D6E-409C-BE32-E72D297353CC}">
              <c16:uniqueId val="{00000001-F596-4500-9601-2431D13CED9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0</c:v>
                </c:pt>
                <c:pt idx="4">
                  <c:v>477.9</c:v>
                </c:pt>
              </c:numCache>
            </c:numRef>
          </c:val>
          <c:extLst>
            <c:ext xmlns:c16="http://schemas.microsoft.com/office/drawing/2014/chart" uri="{C3380CC4-5D6E-409C-BE32-E72D297353CC}">
              <c16:uniqueId val="{00000000-54C8-4C27-880D-5E8C230EF70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274.35000000000002</c:v>
                </c:pt>
              </c:numCache>
            </c:numRef>
          </c:val>
          <c:smooth val="0"/>
          <c:extLst>
            <c:ext xmlns:c16="http://schemas.microsoft.com/office/drawing/2014/chart" uri="{C3380CC4-5D6E-409C-BE32-E72D297353CC}">
              <c16:uniqueId val="{00000001-54C8-4C27-880D-5E8C230EF70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41" zoomScaleNormal="100" workbookViewId="0">
      <selection activeCell="CA47" sqref="CA4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石川県　輪島市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27131</v>
      </c>
      <c r="AM8" s="50"/>
      <c r="AN8" s="50"/>
      <c r="AO8" s="50"/>
      <c r="AP8" s="50"/>
      <c r="AQ8" s="50"/>
      <c r="AR8" s="50"/>
      <c r="AS8" s="50"/>
      <c r="AT8" s="45">
        <f>データ!T6</f>
        <v>426.32</v>
      </c>
      <c r="AU8" s="45"/>
      <c r="AV8" s="45"/>
      <c r="AW8" s="45"/>
      <c r="AX8" s="45"/>
      <c r="AY8" s="45"/>
      <c r="AZ8" s="45"/>
      <c r="BA8" s="45"/>
      <c r="BB8" s="45">
        <f>データ!U6</f>
        <v>63.64</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50.94</v>
      </c>
      <c r="J10" s="45"/>
      <c r="K10" s="45"/>
      <c r="L10" s="45"/>
      <c r="M10" s="45"/>
      <c r="N10" s="45"/>
      <c r="O10" s="45"/>
      <c r="P10" s="45">
        <f>データ!P6</f>
        <v>1.98</v>
      </c>
      <c r="Q10" s="45"/>
      <c r="R10" s="45"/>
      <c r="S10" s="45"/>
      <c r="T10" s="45"/>
      <c r="U10" s="45"/>
      <c r="V10" s="45"/>
      <c r="W10" s="45">
        <f>データ!Q6</f>
        <v>81.88</v>
      </c>
      <c r="X10" s="45"/>
      <c r="Y10" s="45"/>
      <c r="Z10" s="45"/>
      <c r="AA10" s="45"/>
      <c r="AB10" s="45"/>
      <c r="AC10" s="45"/>
      <c r="AD10" s="50">
        <f>データ!R6</f>
        <v>3380</v>
      </c>
      <c r="AE10" s="50"/>
      <c r="AF10" s="50"/>
      <c r="AG10" s="50"/>
      <c r="AH10" s="50"/>
      <c r="AI10" s="50"/>
      <c r="AJ10" s="50"/>
      <c r="AK10" s="2"/>
      <c r="AL10" s="50">
        <f>データ!V6</f>
        <v>529</v>
      </c>
      <c r="AM10" s="50"/>
      <c r="AN10" s="50"/>
      <c r="AO10" s="50"/>
      <c r="AP10" s="50"/>
      <c r="AQ10" s="50"/>
      <c r="AR10" s="50"/>
      <c r="AS10" s="50"/>
      <c r="AT10" s="45">
        <f>データ!W6</f>
        <v>1</v>
      </c>
      <c r="AU10" s="45"/>
      <c r="AV10" s="45"/>
      <c r="AW10" s="45"/>
      <c r="AX10" s="45"/>
      <c r="AY10" s="45"/>
      <c r="AZ10" s="45"/>
      <c r="BA10" s="45"/>
      <c r="BB10" s="45">
        <f>データ!X6</f>
        <v>529</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109</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108</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【101.60】</v>
      </c>
      <c r="F85" s="26" t="str">
        <f>データ!AT6</f>
        <v>【195.44】</v>
      </c>
      <c r="G85" s="26" t="str">
        <f>データ!BE6</f>
        <v>【34.27】</v>
      </c>
      <c r="H85" s="26" t="str">
        <f>データ!BP6</f>
        <v>【747.76】</v>
      </c>
      <c r="I85" s="26" t="str">
        <f>データ!CA6</f>
        <v>【59.51】</v>
      </c>
      <c r="J85" s="26" t="str">
        <f>データ!CL6</f>
        <v>【261.46】</v>
      </c>
      <c r="K85" s="26" t="str">
        <f>データ!CW6</f>
        <v>【52.23】</v>
      </c>
      <c r="L85" s="26" t="str">
        <f>データ!DH6</f>
        <v>【85.82】</v>
      </c>
      <c r="M85" s="26" t="str">
        <f>データ!DS6</f>
        <v>【24.12】</v>
      </c>
      <c r="N85" s="26" t="str">
        <f>データ!ED6</f>
        <v>【0.00】</v>
      </c>
      <c r="O85" s="26" t="str">
        <f>データ!EO6</f>
        <v>【0.02】</v>
      </c>
    </row>
  </sheetData>
  <sheetProtection algorithmName="SHA-512" hashValue="wNKCGhBHfaTroOBovloWQ6F+QEDkFfZbuR/5hm6jZzByssoMf65wKI+3jAUrEmD0UKAH+4e+cPRRLbTIAmF9YQ==" saltValue="O6RgYFxQH3KnxfsyYqSg5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172049</v>
      </c>
      <c r="D6" s="33">
        <f t="shared" si="3"/>
        <v>46</v>
      </c>
      <c r="E6" s="33">
        <f t="shared" si="3"/>
        <v>17</v>
      </c>
      <c r="F6" s="33">
        <f t="shared" si="3"/>
        <v>5</v>
      </c>
      <c r="G6" s="33">
        <f t="shared" si="3"/>
        <v>0</v>
      </c>
      <c r="H6" s="33" t="str">
        <f t="shared" si="3"/>
        <v>石川県　輪島市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50.94</v>
      </c>
      <c r="P6" s="34">
        <f t="shared" si="3"/>
        <v>1.98</v>
      </c>
      <c r="Q6" s="34">
        <f t="shared" si="3"/>
        <v>81.88</v>
      </c>
      <c r="R6" s="34">
        <f t="shared" si="3"/>
        <v>3380</v>
      </c>
      <c r="S6" s="34">
        <f t="shared" si="3"/>
        <v>27131</v>
      </c>
      <c r="T6" s="34">
        <f t="shared" si="3"/>
        <v>426.32</v>
      </c>
      <c r="U6" s="34">
        <f t="shared" si="3"/>
        <v>63.64</v>
      </c>
      <c r="V6" s="34">
        <f t="shared" si="3"/>
        <v>529</v>
      </c>
      <c r="W6" s="34">
        <f t="shared" si="3"/>
        <v>1</v>
      </c>
      <c r="X6" s="34">
        <f t="shared" si="3"/>
        <v>529</v>
      </c>
      <c r="Y6" s="35" t="str">
        <f>IF(Y7="",NA(),Y7)</f>
        <v>-</v>
      </c>
      <c r="Z6" s="35" t="str">
        <f t="shared" ref="Z6:AH6" si="4">IF(Z7="",NA(),Z7)</f>
        <v>-</v>
      </c>
      <c r="AA6" s="35" t="str">
        <f t="shared" si="4"/>
        <v>-</v>
      </c>
      <c r="AB6" s="35" t="str">
        <f t="shared" si="4"/>
        <v>-</v>
      </c>
      <c r="AC6" s="35">
        <f t="shared" si="4"/>
        <v>106.04</v>
      </c>
      <c r="AD6" s="35" t="str">
        <f t="shared" si="4"/>
        <v>-</v>
      </c>
      <c r="AE6" s="35" t="str">
        <f t="shared" si="4"/>
        <v>-</v>
      </c>
      <c r="AF6" s="35" t="str">
        <f t="shared" si="4"/>
        <v>-</v>
      </c>
      <c r="AG6" s="35" t="str">
        <f t="shared" si="4"/>
        <v>-</v>
      </c>
      <c r="AH6" s="35">
        <f t="shared" si="4"/>
        <v>101.77</v>
      </c>
      <c r="AI6" s="34" t="str">
        <f>IF(AI7="","",IF(AI7="-","【-】","【"&amp;SUBSTITUTE(TEXT(AI7,"#,##0.00"),"-","△")&amp;"】"))</f>
        <v>【101.60】</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227.4</v>
      </c>
      <c r="AT6" s="34" t="str">
        <f>IF(AT7="","",IF(AT7="-","【-】","【"&amp;SUBSTITUTE(TEXT(AT7,"#,##0.00"),"-","△")&amp;"】"))</f>
        <v>【195.44】</v>
      </c>
      <c r="AU6" s="35" t="str">
        <f>IF(AU7="",NA(),AU7)</f>
        <v>-</v>
      </c>
      <c r="AV6" s="35" t="str">
        <f t="shared" ref="AV6:BD6" si="6">IF(AV7="",NA(),AV7)</f>
        <v>-</v>
      </c>
      <c r="AW6" s="35" t="str">
        <f t="shared" si="6"/>
        <v>-</v>
      </c>
      <c r="AX6" s="35" t="str">
        <f t="shared" si="6"/>
        <v>-</v>
      </c>
      <c r="AY6" s="35">
        <f t="shared" si="6"/>
        <v>12.74</v>
      </c>
      <c r="AZ6" s="35" t="str">
        <f t="shared" si="6"/>
        <v>-</v>
      </c>
      <c r="BA6" s="35" t="str">
        <f t="shared" si="6"/>
        <v>-</v>
      </c>
      <c r="BB6" s="35" t="str">
        <f t="shared" si="6"/>
        <v>-</v>
      </c>
      <c r="BC6" s="35" t="str">
        <f t="shared" si="6"/>
        <v>-</v>
      </c>
      <c r="BD6" s="35">
        <f t="shared" si="6"/>
        <v>29.54</v>
      </c>
      <c r="BE6" s="34" t="str">
        <f>IF(BE7="","",IF(BE7="-","【-】","【"&amp;SUBSTITUTE(TEXT(BE7,"#,##0.00"),"-","△")&amp;"】"))</f>
        <v>【34.27】</v>
      </c>
      <c r="BF6" s="35" t="str">
        <f>IF(BF7="",NA(),BF7)</f>
        <v>-</v>
      </c>
      <c r="BG6" s="35" t="str">
        <f t="shared" ref="BG6:BO6" si="7">IF(BG7="",NA(),BG7)</f>
        <v>-</v>
      </c>
      <c r="BH6" s="35" t="str">
        <f t="shared" si="7"/>
        <v>-</v>
      </c>
      <c r="BI6" s="35" t="str">
        <f t="shared" si="7"/>
        <v>-</v>
      </c>
      <c r="BJ6" s="35">
        <f t="shared" si="7"/>
        <v>2671.31</v>
      </c>
      <c r="BK6" s="35" t="str">
        <f t="shared" si="7"/>
        <v>-</v>
      </c>
      <c r="BL6" s="35" t="str">
        <f t="shared" si="7"/>
        <v>-</v>
      </c>
      <c r="BM6" s="35" t="str">
        <f t="shared" si="7"/>
        <v>-</v>
      </c>
      <c r="BN6" s="35" t="str">
        <f t="shared" si="7"/>
        <v>-</v>
      </c>
      <c r="BO6" s="35">
        <f t="shared" si="7"/>
        <v>789.46</v>
      </c>
      <c r="BP6" s="34" t="str">
        <f>IF(BP7="","",IF(BP7="-","【-】","【"&amp;SUBSTITUTE(TEXT(BP7,"#,##0.00"),"-","△")&amp;"】"))</f>
        <v>【747.76】</v>
      </c>
      <c r="BQ6" s="35" t="str">
        <f>IF(BQ7="",NA(),BQ7)</f>
        <v>-</v>
      </c>
      <c r="BR6" s="35" t="str">
        <f t="shared" ref="BR6:BZ6" si="8">IF(BR7="",NA(),BR7)</f>
        <v>-</v>
      </c>
      <c r="BS6" s="35" t="str">
        <f t="shared" si="8"/>
        <v>-</v>
      </c>
      <c r="BT6" s="35" t="str">
        <f t="shared" si="8"/>
        <v>-</v>
      </c>
      <c r="BU6" s="35">
        <f t="shared" si="8"/>
        <v>37.340000000000003</v>
      </c>
      <c r="BV6" s="35" t="str">
        <f t="shared" si="8"/>
        <v>-</v>
      </c>
      <c r="BW6" s="35" t="str">
        <f t="shared" si="8"/>
        <v>-</v>
      </c>
      <c r="BX6" s="35" t="str">
        <f t="shared" si="8"/>
        <v>-</v>
      </c>
      <c r="BY6" s="35" t="str">
        <f t="shared" si="8"/>
        <v>-</v>
      </c>
      <c r="BZ6" s="35">
        <f t="shared" si="8"/>
        <v>57.77</v>
      </c>
      <c r="CA6" s="34" t="str">
        <f>IF(CA7="","",IF(CA7="-","【-】","【"&amp;SUBSTITUTE(TEXT(CA7,"#,##0.00"),"-","△")&amp;"】"))</f>
        <v>【59.51】</v>
      </c>
      <c r="CB6" s="35" t="str">
        <f>IF(CB7="",NA(),CB7)</f>
        <v>-</v>
      </c>
      <c r="CC6" s="35" t="str">
        <f t="shared" ref="CC6:CK6" si="9">IF(CC7="",NA(),CC7)</f>
        <v>-</v>
      </c>
      <c r="CD6" s="35" t="str">
        <f t="shared" si="9"/>
        <v>-</v>
      </c>
      <c r="CE6" s="35" t="str">
        <f t="shared" si="9"/>
        <v>-</v>
      </c>
      <c r="CF6" s="35">
        <f t="shared" si="9"/>
        <v>477.9</v>
      </c>
      <c r="CG6" s="35" t="str">
        <f t="shared" si="9"/>
        <v>-</v>
      </c>
      <c r="CH6" s="35" t="str">
        <f t="shared" si="9"/>
        <v>-</v>
      </c>
      <c r="CI6" s="35" t="str">
        <f t="shared" si="9"/>
        <v>-</v>
      </c>
      <c r="CJ6" s="35" t="str">
        <f t="shared" si="9"/>
        <v>-</v>
      </c>
      <c r="CK6" s="35">
        <f t="shared" si="9"/>
        <v>274.35000000000002</v>
      </c>
      <c r="CL6" s="34" t="str">
        <f>IF(CL7="","",IF(CL7="-","【-】","【"&amp;SUBSTITUTE(TEXT(CL7,"#,##0.00"),"-","△")&amp;"】"))</f>
        <v>【261.46】</v>
      </c>
      <c r="CM6" s="35" t="str">
        <f>IF(CM7="",NA(),CM7)</f>
        <v>-</v>
      </c>
      <c r="CN6" s="35" t="str">
        <f t="shared" ref="CN6:CV6" si="10">IF(CN7="",NA(),CN7)</f>
        <v>-</v>
      </c>
      <c r="CO6" s="35" t="str">
        <f t="shared" si="10"/>
        <v>-</v>
      </c>
      <c r="CP6" s="35" t="str">
        <f t="shared" si="10"/>
        <v>-</v>
      </c>
      <c r="CQ6" s="35">
        <f t="shared" si="10"/>
        <v>34.39</v>
      </c>
      <c r="CR6" s="35" t="str">
        <f t="shared" si="10"/>
        <v>-</v>
      </c>
      <c r="CS6" s="35" t="str">
        <f t="shared" si="10"/>
        <v>-</v>
      </c>
      <c r="CT6" s="35" t="str">
        <f t="shared" si="10"/>
        <v>-</v>
      </c>
      <c r="CU6" s="35" t="str">
        <f t="shared" si="10"/>
        <v>-</v>
      </c>
      <c r="CV6" s="35">
        <f t="shared" si="10"/>
        <v>50.68</v>
      </c>
      <c r="CW6" s="34" t="str">
        <f>IF(CW7="","",IF(CW7="-","【-】","【"&amp;SUBSTITUTE(TEXT(CW7,"#,##0.00"),"-","△")&amp;"】"))</f>
        <v>【52.23】</v>
      </c>
      <c r="CX6" s="35" t="str">
        <f>IF(CX7="",NA(),CX7)</f>
        <v>-</v>
      </c>
      <c r="CY6" s="35" t="str">
        <f t="shared" ref="CY6:DG6" si="11">IF(CY7="",NA(),CY7)</f>
        <v>-</v>
      </c>
      <c r="CZ6" s="35" t="str">
        <f t="shared" si="11"/>
        <v>-</v>
      </c>
      <c r="DA6" s="35" t="str">
        <f t="shared" si="11"/>
        <v>-</v>
      </c>
      <c r="DB6" s="35">
        <f t="shared" si="11"/>
        <v>80.91</v>
      </c>
      <c r="DC6" s="35" t="str">
        <f t="shared" si="11"/>
        <v>-</v>
      </c>
      <c r="DD6" s="35" t="str">
        <f t="shared" si="11"/>
        <v>-</v>
      </c>
      <c r="DE6" s="35" t="str">
        <f t="shared" si="11"/>
        <v>-</v>
      </c>
      <c r="DF6" s="35" t="str">
        <f t="shared" si="11"/>
        <v>-</v>
      </c>
      <c r="DG6" s="35">
        <f t="shared" si="11"/>
        <v>84.86</v>
      </c>
      <c r="DH6" s="34" t="str">
        <f>IF(DH7="","",IF(DH7="-","【-】","【"&amp;SUBSTITUTE(TEXT(DH7,"#,##0.00"),"-","△")&amp;"】"))</f>
        <v>【85.82】</v>
      </c>
      <c r="DI6" s="35" t="str">
        <f>IF(DI7="",NA(),DI7)</f>
        <v>-</v>
      </c>
      <c r="DJ6" s="35" t="str">
        <f t="shared" ref="DJ6:DR6" si="12">IF(DJ7="",NA(),DJ7)</f>
        <v>-</v>
      </c>
      <c r="DK6" s="35" t="str">
        <f t="shared" si="12"/>
        <v>-</v>
      </c>
      <c r="DL6" s="35" t="str">
        <f t="shared" si="12"/>
        <v>-</v>
      </c>
      <c r="DM6" s="35">
        <f t="shared" si="12"/>
        <v>4.1100000000000003</v>
      </c>
      <c r="DN6" s="35" t="str">
        <f t="shared" si="12"/>
        <v>-</v>
      </c>
      <c r="DO6" s="35" t="str">
        <f t="shared" si="12"/>
        <v>-</v>
      </c>
      <c r="DP6" s="35" t="str">
        <f t="shared" si="12"/>
        <v>-</v>
      </c>
      <c r="DQ6" s="35" t="str">
        <f t="shared" si="12"/>
        <v>-</v>
      </c>
      <c r="DR6" s="35">
        <f t="shared" si="12"/>
        <v>24.13</v>
      </c>
      <c r="DS6" s="34" t="str">
        <f>IF(DS7="","",IF(DS7="-","【-】","【"&amp;SUBSTITUTE(TEXT(DS7,"#,##0.00"),"-","△")&amp;"】"))</f>
        <v>【24.12】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0.01</v>
      </c>
      <c r="EO6" s="34" t="str">
        <f>IF(EO7="","",IF(EO7="-","【-】","【"&amp;SUBSTITUTE(TEXT(EO7,"#,##0.00"),"-","△")&amp;"】"))</f>
        <v>【0.02】</v>
      </c>
    </row>
    <row r="7" spans="1:148" s="36" customFormat="1" x14ac:dyDescent="0.15">
      <c r="A7" s="28"/>
      <c r="B7" s="37">
        <v>2018</v>
      </c>
      <c r="C7" s="37">
        <v>172049</v>
      </c>
      <c r="D7" s="37">
        <v>46</v>
      </c>
      <c r="E7" s="37">
        <v>17</v>
      </c>
      <c r="F7" s="37">
        <v>5</v>
      </c>
      <c r="G7" s="37">
        <v>0</v>
      </c>
      <c r="H7" s="37" t="s">
        <v>96</v>
      </c>
      <c r="I7" s="37" t="s">
        <v>97</v>
      </c>
      <c r="J7" s="37" t="s">
        <v>98</v>
      </c>
      <c r="K7" s="37" t="s">
        <v>99</v>
      </c>
      <c r="L7" s="37" t="s">
        <v>100</v>
      </c>
      <c r="M7" s="37" t="s">
        <v>101</v>
      </c>
      <c r="N7" s="38" t="s">
        <v>102</v>
      </c>
      <c r="O7" s="38">
        <v>50.94</v>
      </c>
      <c r="P7" s="38">
        <v>1.98</v>
      </c>
      <c r="Q7" s="38">
        <v>81.88</v>
      </c>
      <c r="R7" s="38">
        <v>3380</v>
      </c>
      <c r="S7" s="38">
        <v>27131</v>
      </c>
      <c r="T7" s="38">
        <v>426.32</v>
      </c>
      <c r="U7" s="38">
        <v>63.64</v>
      </c>
      <c r="V7" s="38">
        <v>529</v>
      </c>
      <c r="W7" s="38">
        <v>1</v>
      </c>
      <c r="X7" s="38">
        <v>529</v>
      </c>
      <c r="Y7" s="38" t="s">
        <v>102</v>
      </c>
      <c r="Z7" s="38" t="s">
        <v>102</v>
      </c>
      <c r="AA7" s="38" t="s">
        <v>102</v>
      </c>
      <c r="AB7" s="38" t="s">
        <v>102</v>
      </c>
      <c r="AC7" s="38">
        <v>106.04</v>
      </c>
      <c r="AD7" s="38" t="s">
        <v>102</v>
      </c>
      <c r="AE7" s="38" t="s">
        <v>102</v>
      </c>
      <c r="AF7" s="38" t="s">
        <v>102</v>
      </c>
      <c r="AG7" s="38" t="s">
        <v>102</v>
      </c>
      <c r="AH7" s="38">
        <v>101.77</v>
      </c>
      <c r="AI7" s="38">
        <v>101.6</v>
      </c>
      <c r="AJ7" s="38" t="s">
        <v>102</v>
      </c>
      <c r="AK7" s="38" t="s">
        <v>102</v>
      </c>
      <c r="AL7" s="38" t="s">
        <v>102</v>
      </c>
      <c r="AM7" s="38" t="s">
        <v>102</v>
      </c>
      <c r="AN7" s="38">
        <v>0</v>
      </c>
      <c r="AO7" s="38" t="s">
        <v>102</v>
      </c>
      <c r="AP7" s="38" t="s">
        <v>102</v>
      </c>
      <c r="AQ7" s="38" t="s">
        <v>102</v>
      </c>
      <c r="AR7" s="38" t="s">
        <v>102</v>
      </c>
      <c r="AS7" s="38">
        <v>227.4</v>
      </c>
      <c r="AT7" s="38">
        <v>195.44</v>
      </c>
      <c r="AU7" s="38" t="s">
        <v>102</v>
      </c>
      <c r="AV7" s="38" t="s">
        <v>102</v>
      </c>
      <c r="AW7" s="38" t="s">
        <v>102</v>
      </c>
      <c r="AX7" s="38" t="s">
        <v>102</v>
      </c>
      <c r="AY7" s="38">
        <v>12.74</v>
      </c>
      <c r="AZ7" s="38" t="s">
        <v>102</v>
      </c>
      <c r="BA7" s="38" t="s">
        <v>102</v>
      </c>
      <c r="BB7" s="38" t="s">
        <v>102</v>
      </c>
      <c r="BC7" s="38" t="s">
        <v>102</v>
      </c>
      <c r="BD7" s="38">
        <v>29.54</v>
      </c>
      <c r="BE7" s="38">
        <v>34.270000000000003</v>
      </c>
      <c r="BF7" s="38" t="s">
        <v>102</v>
      </c>
      <c r="BG7" s="38" t="s">
        <v>102</v>
      </c>
      <c r="BH7" s="38" t="s">
        <v>102</v>
      </c>
      <c r="BI7" s="38" t="s">
        <v>102</v>
      </c>
      <c r="BJ7" s="38">
        <v>2671.31</v>
      </c>
      <c r="BK7" s="38" t="s">
        <v>102</v>
      </c>
      <c r="BL7" s="38" t="s">
        <v>102</v>
      </c>
      <c r="BM7" s="38" t="s">
        <v>102</v>
      </c>
      <c r="BN7" s="38" t="s">
        <v>102</v>
      </c>
      <c r="BO7" s="38">
        <v>789.46</v>
      </c>
      <c r="BP7" s="38">
        <v>747.76</v>
      </c>
      <c r="BQ7" s="38" t="s">
        <v>102</v>
      </c>
      <c r="BR7" s="38" t="s">
        <v>102</v>
      </c>
      <c r="BS7" s="38" t="s">
        <v>102</v>
      </c>
      <c r="BT7" s="38" t="s">
        <v>102</v>
      </c>
      <c r="BU7" s="38">
        <v>37.340000000000003</v>
      </c>
      <c r="BV7" s="38" t="s">
        <v>102</v>
      </c>
      <c r="BW7" s="38" t="s">
        <v>102</v>
      </c>
      <c r="BX7" s="38" t="s">
        <v>102</v>
      </c>
      <c r="BY7" s="38" t="s">
        <v>102</v>
      </c>
      <c r="BZ7" s="38">
        <v>57.77</v>
      </c>
      <c r="CA7" s="38">
        <v>59.51</v>
      </c>
      <c r="CB7" s="38" t="s">
        <v>102</v>
      </c>
      <c r="CC7" s="38" t="s">
        <v>102</v>
      </c>
      <c r="CD7" s="38" t="s">
        <v>102</v>
      </c>
      <c r="CE7" s="38" t="s">
        <v>102</v>
      </c>
      <c r="CF7" s="38">
        <v>477.9</v>
      </c>
      <c r="CG7" s="38" t="s">
        <v>102</v>
      </c>
      <c r="CH7" s="38" t="s">
        <v>102</v>
      </c>
      <c r="CI7" s="38" t="s">
        <v>102</v>
      </c>
      <c r="CJ7" s="38" t="s">
        <v>102</v>
      </c>
      <c r="CK7" s="38">
        <v>274.35000000000002</v>
      </c>
      <c r="CL7" s="38">
        <v>261.45999999999998</v>
      </c>
      <c r="CM7" s="38" t="s">
        <v>102</v>
      </c>
      <c r="CN7" s="38" t="s">
        <v>102</v>
      </c>
      <c r="CO7" s="38" t="s">
        <v>102</v>
      </c>
      <c r="CP7" s="38" t="s">
        <v>102</v>
      </c>
      <c r="CQ7" s="38">
        <v>34.39</v>
      </c>
      <c r="CR7" s="38" t="s">
        <v>102</v>
      </c>
      <c r="CS7" s="38" t="s">
        <v>102</v>
      </c>
      <c r="CT7" s="38" t="s">
        <v>102</v>
      </c>
      <c r="CU7" s="38" t="s">
        <v>102</v>
      </c>
      <c r="CV7" s="38">
        <v>50.68</v>
      </c>
      <c r="CW7" s="38">
        <v>52.23</v>
      </c>
      <c r="CX7" s="38" t="s">
        <v>102</v>
      </c>
      <c r="CY7" s="38" t="s">
        <v>102</v>
      </c>
      <c r="CZ7" s="38" t="s">
        <v>102</v>
      </c>
      <c r="DA7" s="38" t="s">
        <v>102</v>
      </c>
      <c r="DB7" s="38">
        <v>80.91</v>
      </c>
      <c r="DC7" s="38" t="s">
        <v>102</v>
      </c>
      <c r="DD7" s="38" t="s">
        <v>102</v>
      </c>
      <c r="DE7" s="38" t="s">
        <v>102</v>
      </c>
      <c r="DF7" s="38" t="s">
        <v>102</v>
      </c>
      <c r="DG7" s="38">
        <v>84.86</v>
      </c>
      <c r="DH7" s="38">
        <v>85.82</v>
      </c>
      <c r="DI7" s="38" t="s">
        <v>102</v>
      </c>
      <c r="DJ7" s="38" t="s">
        <v>102</v>
      </c>
      <c r="DK7" s="38" t="s">
        <v>102</v>
      </c>
      <c r="DL7" s="38" t="s">
        <v>102</v>
      </c>
      <c r="DM7" s="38">
        <v>4.1100000000000003</v>
      </c>
      <c r="DN7" s="38" t="s">
        <v>102</v>
      </c>
      <c r="DO7" s="38" t="s">
        <v>102</v>
      </c>
      <c r="DP7" s="38" t="s">
        <v>102</v>
      </c>
      <c r="DQ7" s="38" t="s">
        <v>102</v>
      </c>
      <c r="DR7" s="38">
        <v>24.13</v>
      </c>
      <c r="DS7" s="38">
        <v>24.12</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0.01</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2019-12-05T04:53:30Z</dcterms:created>
  <dcterms:modified xsi:type="dcterms:W3CDTF">2020-02-17T02:56:03Z</dcterms:modified>
  <cp:category/>
</cp:coreProperties>
</file>