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UhFgYFdwlVzf/CTZKt1c9IDsfFd/wGf0kmIrDq3aWJ/D9GYoMbgv19XbK3vKos6LW8y8ieVnwUkY2cWgi3VLw==" workbookSaltValue="wAsbvcGJdl9aozguhXi3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<sst xmlns="http://schemas.openxmlformats.org/spreadsheetml/2006/main" count="232" uniqueCount="120">
  <si>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</si>
  <si>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</si>
  <si>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</si>
  <si>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</si>
  <si>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</si>
  <si>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</si>
  <si>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</si>
  <si>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</si>
  <si>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</si>
  <si>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</si>
  <si>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</si>
  <si>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</si>
  <si>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</si>
  <si>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</si>
  <si>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</si>
  <si>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</si>
  <si>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</si>
  <si>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</si>
  <si>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</si>
  <si>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</si>
  <si>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</si>
  <si>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</si>
  <si>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</si>
  <si>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</si>
  <si>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</si>
  <si>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</si>
  <si>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</si>
  <si>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</si>
  <si>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</si>
  <si>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</si>
  <si>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</si>
  <si>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</si>
  <si>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</si>
  <si>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</si>
  <si>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</si>
  <si>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</si>
  <si>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</si>
  <si>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</si>
  <si>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</si>
  <si>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</si>
  <si>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</si>
  <si>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</si>
  <si>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</si>
  <si>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</si>
  <si>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</si>
  <si>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</si>
  <si>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</si>
  <si>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</si>
  <si>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</si>
  <si>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</si>
  <si>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</si>
  <si>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</si>
  <si>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</si>
  <si>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</si>
  <si>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</si>
  <si>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</si>
  <si>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</si>
  <si>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</si>
  <si>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</si>
  <si>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</si>
  <si>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</si>
  <si>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</si>
  <si>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</si>
  <si>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</si>
  <si>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</si>
  <si>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</si>
  <si>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</si>
  <si>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</si>
  <si>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</si>
  <si>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</si>
  <si>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</si>
  <si>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</si>
  <si>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</si>
  <si>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</si>
  <si>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</si>
  <si>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</si>
  <si>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</si>
  <si>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</si>
  <si>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</si>
  <si>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</si>
  <si>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</si>
  <si>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</si>
  <si>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</si>
  <si>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</si>
  <si>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</si>
  <si>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</si>
  <si>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</si>
  <si>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</si>
  <si>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</si>
  <si>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</si>
  <si>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</si>
  <si>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</si>
  <si>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</si>
  <si>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</si>
  <si>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</si>
  <si>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</si>
  <si>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</si>
  <si>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</si>
  <si>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</si>
  <si>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</si>
  <si>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</si>
  <si>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</si>
  <si>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</si>
  <si>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</si>
  <si>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</si>
  <si>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</si>
  <si>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</si>
  <si>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</si>
  <si>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</si>
  <si>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</si>
  <si>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</si>
  <si>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</si>
  <si>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</si>
  <si>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</si>
  <si>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</si>
  <si>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</si>
  <si>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</si>
  <si>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①近年経常収支比率は100％を超えており黒字を維持しているものの、簡易水道統合による減価償却費の増加により経常収支は悪化している。
②累積欠損金比率は0％であり、損失の計上はない。
③流動比率は100％を超えており、債務支払に関しては順調である。
④企業債残高対給水収益比率は類似団体平均と比べて高い。①と同様簡易水道統合により企業債残高が増加し指標は悪化している。給水収益の減少傾向にある状況をふまえ改善が必要である。
⑤料金回収率は①と同様簡易水道統合により給水原価が上昇し100％を下回った。
⑥給水原価は類似団体平均より高く、より一層経常経費の削減を図る必要がある。
⑦施設利用率については類似団体平均並で推移している。
⑧有収率は近年の石綿セメント管等の老朽管布設替により徐々に改善してきているものの、類似団体平均と比べて低く、更なる管路更新による改善が必要である。</t>
    <rPh sb="33" eb="35">
      <t>カンイ</t>
    </rPh>
    <rPh sb="35" eb="37">
      <t>スイドウ</t>
    </rPh>
    <rPh sb="37" eb="39">
      <t>トウゴウ</t>
    </rPh>
    <rPh sb="42" eb="44">
      <t>ゲンカ</t>
    </rPh>
    <rPh sb="44" eb="46">
      <t>ショウキャク</t>
    </rPh>
    <rPh sb="46" eb="47">
      <t>ヒ</t>
    </rPh>
    <rPh sb="48" eb="50">
      <t>ゾウカ</t>
    </rPh>
    <rPh sb="53" eb="55">
      <t>ケイジョウ</t>
    </rPh>
    <rPh sb="55" eb="57">
      <t>シュウシ</t>
    </rPh>
    <rPh sb="58" eb="60">
      <t>アッカ</t>
    </rPh>
    <rPh sb="153" eb="155">
      <t>ドウヨウ</t>
    </rPh>
    <rPh sb="155" eb="157">
      <t>カンイ</t>
    </rPh>
    <rPh sb="157" eb="159">
      <t>スイドウ</t>
    </rPh>
    <rPh sb="159" eb="161">
      <t>トウゴウ</t>
    </rPh>
    <rPh sb="164" eb="166">
      <t>キギョウ</t>
    </rPh>
    <rPh sb="166" eb="167">
      <t>サイ</t>
    </rPh>
    <rPh sb="167" eb="169">
      <t>ザンダカ</t>
    </rPh>
    <rPh sb="170" eb="172">
      <t>ゾウカ</t>
    </rPh>
    <rPh sb="173" eb="175">
      <t>シヒョウ</t>
    </rPh>
    <rPh sb="176" eb="178">
      <t>アッカ</t>
    </rPh>
    <rPh sb="220" eb="222">
      <t>ドウヨウ</t>
    </rPh>
    <rPh sb="222" eb="224">
      <t>カンイ</t>
    </rPh>
    <rPh sb="224" eb="226">
      <t>スイドウ</t>
    </rPh>
    <rPh sb="226" eb="228">
      <t>トウゴウ</t>
    </rPh>
    <rPh sb="231" eb="233">
      <t>キュウスイ</t>
    </rPh>
    <rPh sb="233" eb="235">
      <t>ゲンカ</t>
    </rPh>
    <rPh sb="236" eb="238">
      <t>ジョウショウ</t>
    </rPh>
    <rPh sb="244" eb="246">
      <t>シタマワ</t>
    </rPh>
    <rPh sb="271" eb="273">
      <t>ケイジョウ</t>
    </rPh>
    <rPh sb="273" eb="275">
      <t>ケイヒ</t>
    </rPh>
    <phoneticPr fontId="4"/>
  </si>
  <si>
    <t>①有形固定資産減価償却率はほぼ類似団体平均に比べ改善した。これは統合前の簡易水道において施設更新に投資してきた結果といえる。
②管路経年化率は類似団体平均と比べて高いものの、③管路更新率は類似団体平均より高いペースで経年劣化した管路を順次更新している。</t>
    <rPh sb="22" eb="23">
      <t>クラ</t>
    </rPh>
    <rPh sb="24" eb="26">
      <t>カイゼン</t>
    </rPh>
    <rPh sb="32" eb="34">
      <t>トウゴウ</t>
    </rPh>
    <rPh sb="34" eb="35">
      <t>マエ</t>
    </rPh>
    <rPh sb="36" eb="38">
      <t>カンイ</t>
    </rPh>
    <rPh sb="38" eb="40">
      <t>スイドウ</t>
    </rPh>
    <rPh sb="44" eb="46">
      <t>シセツ</t>
    </rPh>
    <rPh sb="46" eb="48">
      <t>コウシン</t>
    </rPh>
    <rPh sb="49" eb="51">
      <t>トウシ</t>
    </rPh>
    <rPh sb="55" eb="57">
      <t>ケッカ</t>
    </rPh>
    <rPh sb="78" eb="79">
      <t>クラ</t>
    </rPh>
    <phoneticPr fontId="4"/>
  </si>
  <si>
    <t>平成29年度においては、積極投資を実施してきた簡易水道統合の影響で、健全性の指標は悪化した半面、老朽化の状況の指標は改善した部分がある。
しかしながら、旧上水エリアにおける有収率の低さが課題であることに変わりはなく、今後も石綿セメント管を含む老朽管の更新事業を継続していくことにより漏水量の低減に努める必要がある。管路以外の施設についても更新時期が到来しており、計画的な更新を進めるため、適正な資金の確保と更なる費用の削減による持続可能な事業運営と経営基盤の強化に取り組まなければならない。</t>
    <rPh sb="0" eb="2">
      <t>ヘイセイ</t>
    </rPh>
    <rPh sb="4" eb="6">
      <t>ネンド</t>
    </rPh>
    <rPh sb="45" eb="47">
      <t>ハンメン</t>
    </rPh>
    <rPh sb="76" eb="77">
      <t>キュウ</t>
    </rPh>
    <rPh sb="77" eb="79">
      <t>ジョウスイ</t>
    </rPh>
    <rPh sb="101" eb="102">
      <t>カ</t>
    </rPh>
    <rPh sb="157" eb="159">
      <t>カンロ</t>
    </rPh>
    <rPh sb="159" eb="161">
      <t>イガイ</t>
    </rPh>
    <rPh sb="162" eb="164">
      <t>シセツ</t>
    </rPh>
    <rPh sb="169" eb="171">
      <t>コウシン</t>
    </rPh>
    <rPh sb="171" eb="173">
      <t>ジキ</t>
    </rPh>
    <rPh sb="174" eb="176">
      <t>トウライ</t>
    </rPh>
    <rPh sb="181" eb="183">
      <t>ケイカク</t>
    </rPh>
    <rPh sb="183" eb="184">
      <t>テキ</t>
    </rPh>
    <rPh sb="185" eb="187">
      <t>コウシン</t>
    </rPh>
    <rPh sb="188" eb="189">
      <t>スス</t>
    </rPh>
    <rPh sb="194" eb="196">
      <t>テキセイ</t>
    </rPh>
    <rPh sb="197" eb="199">
      <t>シキン</t>
    </rPh>
    <rPh sb="200" eb="202">
      <t>カクホ</t>
    </rPh>
    <rPh sb="203" eb="204">
      <t>サラ</t>
    </rPh>
    <rPh sb="206" eb="208">
      <t>ヒヨウ</t>
    </rPh>
    <rPh sb="214" eb="216">
      <t>ジゾク</t>
    </rPh>
    <rPh sb="216" eb="218">
      <t>カノウ</t>
    </rPh>
    <rPh sb="219" eb="221">
      <t>ジギョウ</t>
    </rPh>
    <rPh sb="221" eb="223">
      <t>ウンエイ</t>
    </rPh>
    <rPh sb="224" eb="226">
      <t>ケイエイ</t>
    </rPh>
    <rPh sb="226" eb="228">
      <t>キバン</t>
    </rPh>
    <rPh sb="229" eb="231">
      <t>キョウカ</t>
    </rPh>
    <rPh sb="232" eb="233">
      <t>ト</t>
    </rPh>
    <rPh sb="234" eb="23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</si>
</sst>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1.56</c:v>
                </c:pt>
                <c:pt idx="1">
                  <c:v>0.92</c:v>
                </c:pt>
                <c:pt idx="2">
                  <c:v>0.93</c:v>
                </c:pt>
                <c:pt idx="3">
                  <c:v>0.74</c:v>
                </c:pt>
                <c:pt idx="4">
                  <c:v>0.87</c:v>
                </c:pt>
              </c:numCache>
            </c:numRef>
          </c:val>
          <c:extLst xmlns:c16r2="http://schemas.microsoft.com/office/drawing/2015/06/chart">
            <c:ext xmlns:c16="http://schemas.microsoft.com/office/drawing/2014/chart" uri="{C3380CC4-5D6E-409C-BE32-E72D297353CC}">
              <c16:uniqueId val="{00000000-E261-4C22-B172-F3215E46B7B9}"/>
            </c:ext>
          </c:extLst>
        </c:ser>
        <c:dLbls>
          <c:showLegendKey val="0"/>
          <c:showVal val="0"/>
          <c:showCatName val="0"/>
          <c:showSerName val="0"/>
          <c:showPercent val="0"/>
          <c:showBubbleSize val="0"/>
        </c:dLbls>
        <c:gapWidth val="150"/>
        <c:axId val="182448896"/>
        <c:axId val="1824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0.54</c:v>
                </c:pt>
              </c:numCache>
            </c:numRef>
          </c:val>
          <c:smooth val="0"/>
          <c:extLst xmlns:c16r2="http://schemas.microsoft.com/office/drawing/2015/06/chart">
            <c:ext xmlns:c16="http://schemas.microsoft.com/office/drawing/2014/chart" uri="{C3380CC4-5D6E-409C-BE32-E72D297353CC}">
              <c16:uniqueId val="{00000001-E261-4C22-B172-F3215E46B7B9}"/>
            </c:ext>
          </c:extLst>
        </c:ser>
        <c:dLbls>
          <c:showLegendKey val="0"/>
          <c:showVal val="0"/>
          <c:showCatName val="0"/>
          <c:showSerName val="0"/>
          <c:showPercent val="0"/>
          <c:showBubbleSize val="0"/>
        </c:dLbls>
        <c:marker val="1"/>
        <c:smooth val="0"/>
        <c:axId val="182448896"/>
        <c:axId val="182450816"/>
      </c:lineChart>
      <c:dateAx>
        <c:axId val="182448896"/>
        <c:scaling>
          <c:orientation val="minMax"/>
        </c:scaling>
        <c:delete val="1"/>
        <c:axPos val="b"/>
        <c:numFmt formatCode="ge" sourceLinked="1"/>
        <c:majorTickMark val="none"/>
        <c:minorTickMark val="none"/>
        <c:tickLblPos val="none"/>
        <c:crossAx val="182450816"/>
        <c:crosses val="autoZero"/>
        <c:auto val="1"/>
        <c:lblOffset val="100"/>
        <c:baseTimeUnit val="years"/>
      </c:dateAx>
      <c:valAx>
        <c:axId val="182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67.209999999999994</c:v>
                </c:pt>
                <c:pt idx="1">
                  <c:v>61.94</c:v>
                </c:pt>
                <c:pt idx="2">
                  <c:v>57.7</c:v>
                </c:pt>
                <c:pt idx="3">
                  <c:v>52.25</c:v>
                </c:pt>
                <c:pt idx="4">
                  <c:v>55.72</c:v>
                </c:pt>
              </c:numCache>
            </c:numRef>
          </c:val>
          <c:extLst xmlns:c16r2="http://schemas.microsoft.com/office/drawing/2015/06/chart">
            <c:ext xmlns:c16="http://schemas.microsoft.com/office/drawing/2014/chart" uri="{C3380CC4-5D6E-409C-BE32-E72D297353CC}">
              <c16:uniqueId val="{00000000-4C6F-49B4-8CC2-5DDC7ECF4732}"/>
            </c:ext>
          </c:extLst>
        </c:ser>
        <c:dLbls>
          <c:showLegendKey val="0"/>
          <c:showVal val="0"/>
          <c:showCatName val="0"/>
          <c:showSerName val="0"/>
          <c:showPercent val="0"/>
          <c:showBubbleSize val="0"/>
        </c:dLbls>
        <c:gapWidth val="150"/>
        <c:axId val="185803136"/>
        <c:axId val="1858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55.63</c:v>
                </c:pt>
              </c:numCache>
            </c:numRef>
          </c:val>
          <c:smooth val="0"/>
          <c:extLst xmlns:c16r2="http://schemas.microsoft.com/office/drawing/2015/06/chart">
            <c:ext xmlns:c16="http://schemas.microsoft.com/office/drawing/2014/chart" uri="{C3380CC4-5D6E-409C-BE32-E72D297353CC}">
              <c16:uniqueId val="{00000001-4C6F-49B4-8CC2-5DDC7ECF4732}"/>
            </c:ext>
          </c:extLst>
        </c:ser>
        <c:dLbls>
          <c:showLegendKey val="0"/>
          <c:showVal val="0"/>
          <c:showCatName val="0"/>
          <c:showSerName val="0"/>
          <c:showPercent val="0"/>
          <c:showBubbleSize val="0"/>
        </c:dLbls>
        <c:marker val="1"/>
        <c:smooth val="0"/>
        <c:axId val="185803136"/>
        <c:axId val="185805056"/>
      </c:lineChart>
      <c:dateAx>
        <c:axId val="185803136"/>
        <c:scaling>
          <c:orientation val="minMax"/>
        </c:scaling>
        <c:delete val="1"/>
        <c:axPos val="b"/>
        <c:numFmt formatCode="ge" sourceLinked="1"/>
        <c:majorTickMark val="none"/>
        <c:minorTickMark val="none"/>
        <c:tickLblPos val="none"/>
        <c:crossAx val="185805056"/>
        <c:crosses val="autoZero"/>
        <c:auto val="1"/>
        <c:lblOffset val="100"/>
        <c:baseTimeUnit val="years"/>
      </c:dateAx>
      <c:valAx>
        <c:axId val="185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60.93</c:v>
                </c:pt>
                <c:pt idx="1">
                  <c:v>64.73</c:v>
                </c:pt>
                <c:pt idx="2">
                  <c:v>68.72</c:v>
                </c:pt>
                <c:pt idx="3">
                  <c:v>73.61</c:v>
                </c:pt>
                <c:pt idx="4">
                  <c:v>76.2</c:v>
                </c:pt>
              </c:numCache>
            </c:numRef>
          </c:val>
          <c:extLst xmlns:c16r2="http://schemas.microsoft.com/office/drawing/2015/06/chart">
            <c:ext xmlns:c16="http://schemas.microsoft.com/office/drawing/2014/chart" uri="{C3380CC4-5D6E-409C-BE32-E72D297353CC}">
              <c16:uniqueId val="{00000000-D00D-4C4C-A61D-986B5421F1C7}"/>
            </c:ext>
          </c:extLst>
        </c:ser>
        <c:dLbls>
          <c:showLegendKey val="0"/>
          <c:showVal val="0"/>
          <c:showCatName val="0"/>
          <c:showSerName val="0"/>
          <c:showPercent val="0"/>
          <c:showBubbleSize val="0"/>
        </c:dLbls>
        <c:gapWidth val="150"/>
        <c:axId val="186909440"/>
        <c:axId val="1869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82.04</c:v>
                </c:pt>
              </c:numCache>
            </c:numRef>
          </c:val>
          <c:smooth val="0"/>
          <c:extLst xmlns:c16r2="http://schemas.microsoft.com/office/drawing/2015/06/chart">
            <c:ext xmlns:c16="http://schemas.microsoft.com/office/drawing/2014/chart" uri="{C3380CC4-5D6E-409C-BE32-E72D297353CC}">
              <c16:uniqueId val="{00000001-D00D-4C4C-A61D-986B5421F1C7}"/>
            </c:ext>
          </c:extLst>
        </c:ser>
        <c:dLbls>
          <c:showLegendKey val="0"/>
          <c:showVal val="0"/>
          <c:showCatName val="0"/>
          <c:showSerName val="0"/>
          <c:showPercent val="0"/>
          <c:showBubbleSize val="0"/>
        </c:dLbls>
        <c:marker val="1"/>
        <c:smooth val="0"/>
        <c:axId val="186909440"/>
        <c:axId val="186911360"/>
      </c:lineChart>
      <c:dateAx>
        <c:axId val="186909440"/>
        <c:scaling>
          <c:orientation val="minMax"/>
        </c:scaling>
        <c:delete val="1"/>
        <c:axPos val="b"/>
        <c:numFmt formatCode="ge" sourceLinked="1"/>
        <c:majorTickMark val="none"/>
        <c:minorTickMark val="none"/>
        <c:tickLblPos val="none"/>
        <c:crossAx val="186911360"/>
        <c:crosses val="autoZero"/>
        <c:auto val="1"/>
        <c:lblOffset val="100"/>
        <c:baseTimeUnit val="years"/>
      </c:dateAx>
      <c:valAx>
        <c:axId val="186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112.92</c:v>
                </c:pt>
                <c:pt idx="1">
                  <c:v>111.04</c:v>
                </c:pt>
                <c:pt idx="2">
                  <c:v>118.24</c:v>
                </c:pt>
                <c:pt idx="3">
                  <c:v>114.59</c:v>
                </c:pt>
                <c:pt idx="4">
                  <c:v>104.46</c:v>
                </c:pt>
              </c:numCache>
            </c:numRef>
          </c:val>
          <c:extLst xmlns:c16r2="http://schemas.microsoft.com/office/drawing/2015/06/chart">
            <c:ext xmlns:c16="http://schemas.microsoft.com/office/drawing/2014/chart" uri="{C3380CC4-5D6E-409C-BE32-E72D297353CC}">
              <c16:uniqueId val="{00000000-E15E-456D-AAF4-6828431AA214}"/>
            </c:ext>
          </c:extLst>
        </c:ser>
        <c:dLbls>
          <c:showLegendKey val="0"/>
          <c:showVal val="0"/>
          <c:showCatName val="0"/>
          <c:showSerName val="0"/>
          <c:showPercent val="0"/>
          <c:showBubbleSize val="0"/>
        </c:dLbls>
        <c:gapWidth val="150"/>
        <c:axId val="182776192"/>
        <c:axId val="1827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110.05</c:v>
                </c:pt>
              </c:numCache>
            </c:numRef>
          </c:val>
          <c:smooth val="0"/>
          <c:extLst xmlns:c16r2="http://schemas.microsoft.com/office/drawing/2015/06/chart">
            <c:ext xmlns:c16="http://schemas.microsoft.com/office/drawing/2014/chart" uri="{C3380CC4-5D6E-409C-BE32-E72D297353CC}">
              <c16:uniqueId val="{00000001-E15E-456D-AAF4-6828431AA214}"/>
            </c:ext>
          </c:extLst>
        </c:ser>
        <c:dLbls>
          <c:showLegendKey val="0"/>
          <c:showVal val="0"/>
          <c:showCatName val="0"/>
          <c:showSerName val="0"/>
          <c:showPercent val="0"/>
          <c:showBubbleSize val="0"/>
        </c:dLbls>
        <c:marker val="1"/>
        <c:smooth val="0"/>
        <c:axId val="182776192"/>
        <c:axId val="182778496"/>
      </c:lineChart>
      <c:dateAx>
        <c:axId val="182776192"/>
        <c:scaling>
          <c:orientation val="minMax"/>
        </c:scaling>
        <c:delete val="1"/>
        <c:axPos val="b"/>
        <c:numFmt formatCode="ge" sourceLinked="1"/>
        <c:majorTickMark val="none"/>
        <c:minorTickMark val="none"/>
        <c:tickLblPos val="none"/>
        <c:crossAx val="182778496"/>
        <c:crosses val="autoZero"/>
        <c:auto val="1"/>
        <c:lblOffset val="100"/>
        <c:baseTimeUnit val="years"/>
      </c:dateAx>
      <c:valAx>
        <c:axId val="18277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7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37.56</c:v>
                </c:pt>
                <c:pt idx="1">
                  <c:v>44.33</c:v>
                </c:pt>
                <c:pt idx="2">
                  <c:v>45.82</c:v>
                </c:pt>
                <c:pt idx="3">
                  <c:v>47.23</c:v>
                </c:pt>
                <c:pt idx="4">
                  <c:v>37.17</c:v>
                </c:pt>
              </c:numCache>
            </c:numRef>
          </c:val>
          <c:extLst xmlns:c16r2="http://schemas.microsoft.com/office/drawing/2015/06/chart">
            <c:ext xmlns:c16="http://schemas.microsoft.com/office/drawing/2014/chart" uri="{C3380CC4-5D6E-409C-BE32-E72D297353CC}">
              <c16:uniqueId val="{00000000-3CA0-4CEB-AB18-1F1F7450B982}"/>
            </c:ext>
          </c:extLst>
        </c:ser>
        <c:dLbls>
          <c:showLegendKey val="0"/>
          <c:showVal val="0"/>
          <c:showCatName val="0"/>
          <c:showSerName val="0"/>
          <c:showPercent val="0"/>
          <c:showBubbleSize val="0"/>
        </c:dLbls>
        <c:gapWidth val="150"/>
        <c:axId val="187872768"/>
        <c:axId val="1878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48.05</c:v>
                </c:pt>
              </c:numCache>
            </c:numRef>
          </c:val>
          <c:smooth val="0"/>
          <c:extLst xmlns:c16r2="http://schemas.microsoft.com/office/drawing/2015/06/chart">
            <c:ext xmlns:c16="http://schemas.microsoft.com/office/drawing/2014/chart" uri="{C3380CC4-5D6E-409C-BE32-E72D297353CC}">
              <c16:uniqueId val="{00000001-3CA0-4CEB-AB18-1F1F7450B982}"/>
            </c:ext>
          </c:extLst>
        </c:ser>
        <c:dLbls>
          <c:showLegendKey val="0"/>
          <c:showVal val="0"/>
          <c:showCatName val="0"/>
          <c:showSerName val="0"/>
          <c:showPercent val="0"/>
          <c:showBubbleSize val="0"/>
        </c:dLbls>
        <c:marker val="1"/>
        <c:smooth val="0"/>
        <c:axId val="187872768"/>
        <c:axId val="187874688"/>
      </c:lineChart>
      <c:dateAx>
        <c:axId val="187872768"/>
        <c:scaling>
          <c:orientation val="minMax"/>
        </c:scaling>
        <c:delete val="1"/>
        <c:axPos val="b"/>
        <c:numFmt formatCode="ge" sourceLinked="1"/>
        <c:majorTickMark val="none"/>
        <c:minorTickMark val="none"/>
        <c:tickLblPos val="none"/>
        <c:crossAx val="187874688"/>
        <c:crosses val="autoZero"/>
        <c:auto val="1"/>
        <c:lblOffset val="100"/>
        <c:baseTimeUnit val="years"/>
      </c:dateAx>
      <c:valAx>
        <c:axId val="187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21.41</c:v>
                </c:pt>
                <c:pt idx="1">
                  <c:v>20.73</c:v>
                </c:pt>
                <c:pt idx="2">
                  <c:v>23.24</c:v>
                </c:pt>
                <c:pt idx="3">
                  <c:v>22.76</c:v>
                </c:pt>
                <c:pt idx="4">
                  <c:v>16.03</c:v>
                </c:pt>
              </c:numCache>
            </c:numRef>
          </c:val>
          <c:extLst xmlns:c16r2="http://schemas.microsoft.com/office/drawing/2015/06/chart">
            <c:ext xmlns:c16="http://schemas.microsoft.com/office/drawing/2014/chart" uri="{C3380CC4-5D6E-409C-BE32-E72D297353CC}">
              <c16:uniqueId val="{00000000-CB44-4C26-9D0B-1DF1D0A303E3}"/>
            </c:ext>
          </c:extLst>
        </c:ser>
        <c:dLbls>
          <c:showLegendKey val="0"/>
          <c:showVal val="0"/>
          <c:showCatName val="0"/>
          <c:showSerName val="0"/>
          <c:showPercent val="0"/>
          <c:showBubbleSize val="0"/>
        </c:dLbls>
        <c:gapWidth val="150"/>
        <c:axId val="187955072"/>
        <c:axId val="1890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13.39</c:v>
                </c:pt>
              </c:numCache>
            </c:numRef>
          </c:val>
          <c:smooth val="0"/>
          <c:extLst xmlns:c16r2="http://schemas.microsoft.com/office/drawing/2015/06/chart">
            <c:ext xmlns:c16="http://schemas.microsoft.com/office/drawing/2014/chart" uri="{C3380CC4-5D6E-409C-BE32-E72D297353CC}">
              <c16:uniqueId val="{00000001-CB44-4C26-9D0B-1DF1D0A303E3}"/>
            </c:ext>
          </c:extLst>
        </c:ser>
        <c:dLbls>
          <c:showLegendKey val="0"/>
          <c:showVal val="0"/>
          <c:showCatName val="0"/>
          <c:showSerName val="0"/>
          <c:showPercent val="0"/>
          <c:showBubbleSize val="0"/>
        </c:dLbls>
        <c:marker val="1"/>
        <c:smooth val="0"/>
        <c:axId val="187955072"/>
        <c:axId val="189034496"/>
      </c:lineChart>
      <c:dateAx>
        <c:axId val="187955072"/>
        <c:scaling>
          <c:orientation val="minMax"/>
        </c:scaling>
        <c:delete val="1"/>
        <c:axPos val="b"/>
        <c:numFmt formatCode="ge" sourceLinked="1"/>
        <c:majorTickMark val="none"/>
        <c:minorTickMark val="none"/>
        <c:tickLblPos val="none"/>
        <c:crossAx val="189034496"/>
        <c:crosses val="autoZero"/>
        <c:auto val="1"/>
        <c:lblOffset val="100"/>
        <c:baseTimeUnit val="years"/>
      </c:dateAx>
      <c:valAx>
        <c:axId val="1890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2D-4C69-ADD3-3B3E954AF170}"/>
            </c:ext>
          </c:extLst>
        </c:ser>
        <c:dLbls>
          <c:showLegendKey val="0"/>
          <c:showVal val="0"/>
          <c:showCatName val="0"/>
          <c:showSerName val="0"/>
          <c:showPercent val="0"/>
          <c:showBubbleSize val="0"/>
        </c:dLbls>
        <c:gapWidth val="150"/>
        <c:axId val="190249984"/>
        <c:axId val="1856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2.64</c:v>
                </c:pt>
              </c:numCache>
            </c:numRef>
          </c:val>
          <c:smooth val="0"/>
          <c:extLst xmlns:c16r2="http://schemas.microsoft.com/office/drawing/2015/06/chart">
            <c:ext xmlns:c16="http://schemas.microsoft.com/office/drawing/2014/chart" uri="{C3380CC4-5D6E-409C-BE32-E72D297353CC}">
              <c16:uniqueId val="{00000001-112D-4C69-ADD3-3B3E954AF170}"/>
            </c:ext>
          </c:extLst>
        </c:ser>
        <c:dLbls>
          <c:showLegendKey val="0"/>
          <c:showVal val="0"/>
          <c:showCatName val="0"/>
          <c:showSerName val="0"/>
          <c:showPercent val="0"/>
          <c:showBubbleSize val="0"/>
        </c:dLbls>
        <c:marker val="1"/>
        <c:smooth val="0"/>
        <c:axId val="190249984"/>
        <c:axId val="185602432"/>
      </c:lineChart>
      <c:dateAx>
        <c:axId val="190249984"/>
        <c:scaling>
          <c:orientation val="minMax"/>
        </c:scaling>
        <c:delete val="1"/>
        <c:axPos val="b"/>
        <c:numFmt formatCode="ge" sourceLinked="1"/>
        <c:majorTickMark val="none"/>
        <c:minorTickMark val="none"/>
        <c:tickLblPos val="none"/>
        <c:crossAx val="185602432"/>
        <c:crosses val="autoZero"/>
        <c:auto val="1"/>
        <c:lblOffset val="100"/>
        <c:baseTimeUnit val="years"/>
      </c:dateAx>
      <c:valAx>
        <c:axId val="18560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237.76</c:v>
                </c:pt>
                <c:pt idx="1">
                  <c:v>201.8</c:v>
                </c:pt>
                <c:pt idx="2">
                  <c:v>257.29000000000002</c:v>
                </c:pt>
                <c:pt idx="3">
                  <c:v>325.08999999999997</c:v>
                </c:pt>
                <c:pt idx="4">
                  <c:v>255.03</c:v>
                </c:pt>
              </c:numCache>
            </c:numRef>
          </c:val>
          <c:extLst xmlns:c16r2="http://schemas.microsoft.com/office/drawing/2015/06/chart">
            <c:ext xmlns:c16="http://schemas.microsoft.com/office/drawing/2014/chart" uri="{C3380CC4-5D6E-409C-BE32-E72D297353CC}">
              <c16:uniqueId val="{00000000-8B67-4C4F-8101-04CFEBF9B504}"/>
            </c:ext>
          </c:extLst>
        </c:ser>
        <c:dLbls>
          <c:showLegendKey val="0"/>
          <c:showVal val="0"/>
          <c:showCatName val="0"/>
          <c:showSerName val="0"/>
          <c:showPercent val="0"/>
          <c:showBubbleSize val="0"/>
        </c:dLbls>
        <c:gapWidth val="150"/>
        <c:axId val="185637504"/>
        <c:axId val="1856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359.47</c:v>
                </c:pt>
              </c:numCache>
            </c:numRef>
          </c:val>
          <c:smooth val="0"/>
          <c:extLst xmlns:c16r2="http://schemas.microsoft.com/office/drawing/2015/06/chart">
            <c:ext xmlns:c16="http://schemas.microsoft.com/office/drawing/2014/chart" uri="{C3380CC4-5D6E-409C-BE32-E72D297353CC}">
              <c16:uniqueId val="{00000001-8B67-4C4F-8101-04CFEBF9B504}"/>
            </c:ext>
          </c:extLst>
        </c:ser>
        <c:dLbls>
          <c:showLegendKey val="0"/>
          <c:showVal val="0"/>
          <c:showCatName val="0"/>
          <c:showSerName val="0"/>
          <c:showPercent val="0"/>
          <c:showBubbleSize val="0"/>
        </c:dLbls>
        <c:marker val="1"/>
        <c:smooth val="0"/>
        <c:axId val="185637504"/>
        <c:axId val="185643776"/>
      </c:lineChart>
      <c:dateAx>
        <c:axId val="185637504"/>
        <c:scaling>
          <c:orientation val="minMax"/>
        </c:scaling>
        <c:delete val="1"/>
        <c:axPos val="b"/>
        <c:numFmt formatCode="ge" sourceLinked="1"/>
        <c:majorTickMark val="none"/>
        <c:minorTickMark val="none"/>
        <c:tickLblPos val="none"/>
        <c:crossAx val="185643776"/>
        <c:crosses val="autoZero"/>
        <c:auto val="1"/>
        <c:lblOffset val="100"/>
        <c:baseTimeUnit val="years"/>
      </c:dateAx>
      <c:valAx>
        <c:axId val="18564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535.45000000000005</c:v>
                </c:pt>
                <c:pt idx="1">
                  <c:v>564.1</c:v>
                </c:pt>
                <c:pt idx="2">
                  <c:v>560.5</c:v>
                </c:pt>
                <c:pt idx="3">
                  <c:v>562.52</c:v>
                </c:pt>
                <c:pt idx="4">
                  <c:v>844.53</c:v>
                </c:pt>
              </c:numCache>
            </c:numRef>
          </c:val>
          <c:extLst xmlns:c16r2="http://schemas.microsoft.com/office/drawing/2015/06/chart">
            <c:ext xmlns:c16="http://schemas.microsoft.com/office/drawing/2014/chart" uri="{C3380CC4-5D6E-409C-BE32-E72D297353CC}">
              <c16:uniqueId val="{00000000-286E-4CE0-B9D5-0D7F46BF4B74}"/>
            </c:ext>
          </c:extLst>
        </c:ser>
        <c:dLbls>
          <c:showLegendKey val="0"/>
          <c:showVal val="0"/>
          <c:showCatName val="0"/>
          <c:showSerName val="0"/>
          <c:showPercent val="0"/>
          <c:showBubbleSize val="0"/>
        </c:dLbls>
        <c:gapWidth val="150"/>
        <c:axId val="187546624"/>
        <c:axId val="1875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401.79</c:v>
                </c:pt>
              </c:numCache>
            </c:numRef>
          </c:val>
          <c:smooth val="0"/>
          <c:extLst xmlns:c16r2="http://schemas.microsoft.com/office/drawing/2015/06/chart">
            <c:ext xmlns:c16="http://schemas.microsoft.com/office/drawing/2014/chart" uri="{C3380CC4-5D6E-409C-BE32-E72D297353CC}">
              <c16:uniqueId val="{00000001-286E-4CE0-B9D5-0D7F46BF4B74}"/>
            </c:ext>
          </c:extLst>
        </c:ser>
        <c:dLbls>
          <c:showLegendKey val="0"/>
          <c:showVal val="0"/>
          <c:showCatName val="0"/>
          <c:showSerName val="0"/>
          <c:showPercent val="0"/>
          <c:showBubbleSize val="0"/>
        </c:dLbls>
        <c:marker val="1"/>
        <c:smooth val="0"/>
        <c:axId val="187546624"/>
        <c:axId val="187577472"/>
      </c:lineChart>
      <c:dateAx>
        <c:axId val="187546624"/>
        <c:scaling>
          <c:orientation val="minMax"/>
        </c:scaling>
        <c:delete val="1"/>
        <c:axPos val="b"/>
        <c:numFmt formatCode="ge" sourceLinked="1"/>
        <c:majorTickMark val="none"/>
        <c:minorTickMark val="none"/>
        <c:tickLblPos val="none"/>
        <c:crossAx val="187577472"/>
        <c:crosses val="autoZero"/>
        <c:auto val="1"/>
        <c:lblOffset val="100"/>
        <c:baseTimeUnit val="years"/>
      </c:dateAx>
      <c:valAx>
        <c:axId val="18757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108.21</c:v>
                </c:pt>
                <c:pt idx="1">
                  <c:v>108.7</c:v>
                </c:pt>
                <c:pt idx="2">
                  <c:v>111.45</c:v>
                </c:pt>
                <c:pt idx="3">
                  <c:v>106.04</c:v>
                </c:pt>
                <c:pt idx="4">
                  <c:v>87.43</c:v>
                </c:pt>
              </c:numCache>
            </c:numRef>
          </c:val>
          <c:extLst xmlns:c16r2="http://schemas.microsoft.com/office/drawing/2015/06/chart">
            <c:ext xmlns:c16="http://schemas.microsoft.com/office/drawing/2014/chart" uri="{C3380CC4-5D6E-409C-BE32-E72D297353CC}">
              <c16:uniqueId val="{00000000-6B87-49BD-9ECE-65D222D3C3C9}"/>
            </c:ext>
          </c:extLst>
        </c:ser>
        <c:dLbls>
          <c:showLegendKey val="0"/>
          <c:showVal val="0"/>
          <c:showCatName val="0"/>
          <c:showSerName val="0"/>
          <c:showPercent val="0"/>
          <c:showBubbleSize val="0"/>
        </c:dLbls>
        <c:gapWidth val="150"/>
        <c:axId val="185684352"/>
        <c:axId val="1856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100.12</c:v>
                </c:pt>
              </c:numCache>
            </c:numRef>
          </c:val>
          <c:smooth val="0"/>
          <c:extLst xmlns:c16r2="http://schemas.microsoft.com/office/drawing/2015/06/chart">
            <c:ext xmlns:c16="http://schemas.microsoft.com/office/drawing/2014/chart" uri="{C3380CC4-5D6E-409C-BE32-E72D297353CC}">
              <c16:uniqueId val="{00000001-6B87-49BD-9ECE-65D222D3C3C9}"/>
            </c:ext>
          </c:extLst>
        </c:ser>
        <c:dLbls>
          <c:showLegendKey val="0"/>
          <c:showVal val="0"/>
          <c:showCatName val="0"/>
          <c:showSerName val="0"/>
          <c:showPercent val="0"/>
          <c:showBubbleSize val="0"/>
        </c:dLbls>
        <c:marker val="1"/>
        <c:smooth val="0"/>
        <c:axId val="185684352"/>
        <c:axId val="185685888"/>
      </c:lineChart>
      <c:dateAx>
        <c:axId val="185684352"/>
        <c:scaling>
          <c:orientation val="minMax"/>
        </c:scaling>
        <c:delete val="1"/>
        <c:axPos val="b"/>
        <c:numFmt formatCode="ge" sourceLinked="1"/>
        <c:majorTickMark val="none"/>
        <c:minorTickMark val="none"/>
        <c:tickLblPos val="none"/>
        <c:crossAx val="185685888"/>
        <c:crosses val="autoZero"/>
        <c:auto val="1"/>
        <c:lblOffset val="100"/>
        <c:baseTimeUnit val="years"/>
      </c:dateAx>
      <c:valAx>
        <c:axId val="1856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228.19</c:v>
                </c:pt>
                <c:pt idx="1">
                  <c:v>218.85</c:v>
                </c:pt>
                <c:pt idx="2">
                  <c:v>210.63</c:v>
                </c:pt>
                <c:pt idx="3">
                  <c:v>224.53</c:v>
                </c:pt>
                <c:pt idx="4">
                  <c:v>251.75</c:v>
                </c:pt>
              </c:numCache>
            </c:numRef>
          </c:val>
          <c:extLst xmlns:c16r2="http://schemas.microsoft.com/office/drawing/2015/06/chart">
            <c:ext xmlns:c16="http://schemas.microsoft.com/office/drawing/2014/chart" uri="{C3380CC4-5D6E-409C-BE32-E72D297353CC}">
              <c16:uniqueId val="{00000000-6D40-4C88-9E30-73E3846AD196}"/>
            </c:ext>
          </c:extLst>
        </c:ser>
        <c:dLbls>
          <c:showLegendKey val="0"/>
          <c:showVal val="0"/>
          <c:showCatName val="0"/>
          <c:showSerName val="0"/>
          <c:showPercent val="0"/>
          <c:showBubbleSize val="0"/>
        </c:dLbls>
        <c:gapWidth val="150"/>
        <c:axId val="185716736"/>
        <c:axId val="1857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174.97</c:v>
                </c:pt>
              </c:numCache>
            </c:numRef>
          </c:val>
          <c:smooth val="0"/>
          <c:extLst xmlns:c16r2="http://schemas.microsoft.com/office/drawing/2015/06/chart">
            <c:ext xmlns:c16="http://schemas.microsoft.com/office/drawing/2014/chart" uri="{C3380CC4-5D6E-409C-BE32-E72D297353CC}">
              <c16:uniqueId val="{00000001-6D40-4C88-9E30-73E3846AD196}"/>
            </c:ext>
          </c:extLst>
        </c:ser>
        <c:dLbls>
          <c:showLegendKey val="0"/>
          <c:showVal val="0"/>
          <c:showCatName val="0"/>
          <c:showSerName val="0"/>
          <c:showPercent val="0"/>
          <c:showBubbleSize val="0"/>
        </c:dLbls>
        <c:marker val="1"/>
        <c:smooth val="0"/>
        <c:axId val="185716736"/>
        <c:axId val="185718656"/>
      </c:lineChart>
      <c:dateAx>
        <c:axId val="185716736"/>
        <c:scaling>
          <c:orientation val="minMax"/>
        </c:scaling>
        <c:delete val="1"/>
        <c:axPos val="b"/>
        <c:numFmt formatCode="ge" sourceLinked="1"/>
        <c:majorTickMark val="none"/>
        <c:minorTickMark val="none"/>
        <c:tickLblPos val="none"/>
        <c:crossAx val="185718656"/>
        <c:crosses val="autoZero"/>
        <c:auto val="1"/>
        <c:lblOffset val="100"/>
        <c:baseTimeUnit val="years"/>
      </c:dateAx>
      <c:valAx>
        <c:axId val="185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17884</v>
      </c>
      <c r="AM8" s="59"/>
      <c r="AN8" s="59"/>
      <c r="AO8" s="59"/>
      <c r="AP8" s="59"/>
      <c r="AQ8" s="59"/>
      <c r="AR8" s="59"/>
      <c r="AS8" s="59"/>
      <c r="AT8" s="50">
        <f>データ!$S$6</f>
        <v>273.27</v>
      </c>
      <c r="AU8" s="51"/>
      <c r="AV8" s="51"/>
      <c r="AW8" s="51"/>
      <c r="AX8" s="51"/>
      <c r="AY8" s="51"/>
      <c r="AZ8" s="51"/>
      <c r="BA8" s="51"/>
      <c r="BB8" s="52">
        <f>データ!$T$6</f>
        <v>65.44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62.87</v>
      </c>
      <c r="J10" s="51"/>
      <c r="K10" s="51"/>
      <c r="L10" s="51"/>
      <c r="M10" s="51"/>
      <c r="N10" s="51"/>
      <c r="O10" s="62"/>
      <c r="P10" s="52">
        <f>データ!$P$6</f>
        <v>90.86</v>
      </c>
      <c r="Q10" s="52"/>
      <c r="R10" s="52"/>
      <c r="S10" s="52"/>
      <c r="T10" s="52"/>
      <c r="U10" s="52"/>
      <c r="V10" s="52"/>
      <c r="W10" s="59">
        <f>データ!$Q$6</f>
        <v>4870</v>
      </c>
      <c r="X10" s="59"/>
      <c r="Y10" s="59"/>
      <c r="Z10" s="59"/>
      <c r="AA10" s="59"/>
      <c r="AB10" s="59"/>
      <c r="AC10" s="59"/>
      <c r="AD10" s="2"/>
      <c r="AE10" s="2"/>
      <c r="AF10" s="2"/>
      <c r="AG10" s="2"/>
      <c r="AH10" s="4"/>
      <c r="AI10" s="4"/>
      <c r="AJ10" s="4"/>
      <c r="AK10" s="4"/>
      <c r="AL10" s="59">
        <f>データ!$U$6</f>
        <v>16023</v>
      </c>
      <c r="AM10" s="59"/>
      <c r="AN10" s="59"/>
      <c r="AO10" s="59"/>
      <c r="AP10" s="59"/>
      <c r="AQ10" s="59"/>
      <c r="AR10" s="59"/>
      <c r="AS10" s="59"/>
      <c r="AT10" s="50">
        <f>データ!$V$6</f>
        <v>153.05000000000001</v>
      </c>
      <c r="AU10" s="51"/>
      <c r="AV10" s="51"/>
      <c r="AW10" s="51"/>
      <c r="AX10" s="51"/>
      <c r="AY10" s="51"/>
      <c r="AZ10" s="51"/>
      <c r="BA10" s="51"/>
      <c r="BB10" s="52">
        <f>データ!$W$6</f>
        <v>104.69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JVM9IgR3CVn4N1ymanDKC7HrogOhk5Nr0D+ntxeD74XUpZ/yb8AhWwnJJto6zYJfnkN8kmjFqTHaehn2gl8Xw==" saltValue="uBI8Vn+H5x6z2bxRNCw9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174637</v>
      </c>
      <c r="D6" s="33">
        <f t="shared" si="3"/>
        <v>46</v>
      </c>
      <c r="E6" s="33">
        <f t="shared" si="3"/>
        <v>1</v>
      </c>
      <c r="F6" s="33">
        <f t="shared" si="3"/>
        <v>0</v>
      </c>
      <c r="G6" s="33">
        <f t="shared" si="3"/>
        <v>1</v>
      </c>
      <c r="H6" s="33" t="str">
        <f t="shared" si="3"/>
        <v>石川県　能登町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62.87</v>
      </c>
      <c r="P6" s="34">
        <f t="shared" si="3"/>
        <v>90.86</v>
      </c>
      <c r="Q6" s="34">
        <f t="shared" si="3"/>
        <v>4870</v>
      </c>
      <c r="R6" s="34">
        <f t="shared" si="3"/>
        <v>17884</v>
      </c>
      <c r="S6" s="34">
        <f t="shared" si="3"/>
        <v>273.27</v>
      </c>
      <c r="T6" s="34">
        <f t="shared" si="3"/>
        <v>65.44</v>
      </c>
      <c r="U6" s="34">
        <f t="shared" si="3"/>
        <v>16023</v>
      </c>
      <c r="V6" s="34">
        <f t="shared" si="3"/>
        <v>153.05000000000001</v>
      </c>
      <c r="W6" s="34">
        <f t="shared" si="3"/>
        <v>104.69</v>
      </c>
      <c r="X6" s="35">
        <f>IF(X7="",NA(),X7)</f>
        <v>112.92</v>
      </c>
      <c r="Y6" s="35">
        <f t="shared" ref="Y6:AG6" si="4">IF(Y7="",NA(),Y7)</f>
        <v>111.04</v>
      </c>
      <c r="Z6" s="35">
        <f t="shared" si="4"/>
        <v>118.24</v>
      </c>
      <c r="AA6" s="35">
        <f t="shared" si="4"/>
        <v>114.59</v>
      </c>
      <c r="AB6" s="35">
        <f t="shared" si="4"/>
        <v>104.46</v>
      </c>
      <c r="AC6" s="35">
        <f t="shared" si="4"/>
        <v>107.95</v>
      </c>
      <c r="AD6" s="35">
        <f t="shared" si="4"/>
        <v>109.49</v>
      </c>
      <c r="AE6" s="35">
        <f t="shared" si="4"/>
        <v>111.06</v>
      </c>
      <c r="AF6" s="35">
        <f t="shared" si="4"/>
        <v>111.34</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2.64</v>
      </c>
      <c r="AS6" s="34" t="str">
        <f>IF(AS7="","",IF(AS7="-","【-】","【"&amp;SUBSTITUTE(TEXT(AS7,"#,##0.00"),"-","△")&amp;"】"))</f>
        <v>【0.85】</v>
      </c>
      <c r="AT6" s="35">
        <f>IF(AT7="",NA(),AT7)</f>
        <v>237.76</v>
      </c>
      <c r="AU6" s="35">
        <f t="shared" ref="AU6:BC6" si="6">IF(AU7="",NA(),AU7)</f>
        <v>201.8</v>
      </c>
      <c r="AV6" s="35">
        <f t="shared" si="6"/>
        <v>257.29000000000002</v>
      </c>
      <c r="AW6" s="35">
        <f t="shared" si="6"/>
        <v>325.08999999999997</v>
      </c>
      <c r="AX6" s="35">
        <f t="shared" si="6"/>
        <v>255.03</v>
      </c>
      <c r="AY6" s="35">
        <f t="shared" si="6"/>
        <v>1081.23</v>
      </c>
      <c r="AZ6" s="35">
        <f t="shared" si="6"/>
        <v>406.37</v>
      </c>
      <c r="BA6" s="35">
        <f t="shared" si="6"/>
        <v>398.29</v>
      </c>
      <c r="BB6" s="35">
        <f t="shared" si="6"/>
        <v>388.67</v>
      </c>
      <c r="BC6" s="35">
        <f t="shared" si="6"/>
        <v>359.47</v>
      </c>
      <c r="BD6" s="34" t="str">
        <f>IF(BD7="","",IF(BD7="-","【-】","【"&amp;SUBSTITUTE(TEXT(BD7,"#,##0.00"),"-","△")&amp;"】"))</f>
        <v>【264.34】</v>
      </c>
      <c r="BE6" s="35">
        <f>IF(BE7="",NA(),BE7)</f>
        <v>535.45000000000005</v>
      </c>
      <c r="BF6" s="35">
        <f t="shared" ref="BF6:BN6" si="7">IF(BF7="",NA(),BF7)</f>
        <v>564.1</v>
      </c>
      <c r="BG6" s="35">
        <f t="shared" si="7"/>
        <v>560.5</v>
      </c>
      <c r="BH6" s="35">
        <f t="shared" si="7"/>
        <v>562.52</v>
      </c>
      <c r="BI6" s="35">
        <f t="shared" si="7"/>
        <v>844.53</v>
      </c>
      <c r="BJ6" s="35">
        <f t="shared" si="7"/>
        <v>443.13</v>
      </c>
      <c r="BK6" s="35">
        <f t="shared" si="7"/>
        <v>442.54</v>
      </c>
      <c r="BL6" s="35">
        <f t="shared" si="7"/>
        <v>431</v>
      </c>
      <c r="BM6" s="35">
        <f t="shared" si="7"/>
        <v>422.5</v>
      </c>
      <c r="BN6" s="35">
        <f t="shared" si="7"/>
        <v>401.79</v>
      </c>
      <c r="BO6" s="34" t="str">
        <f>IF(BO7="","",IF(BO7="-","【-】","【"&amp;SUBSTITUTE(TEXT(BO7,"#,##0.00"),"-","△")&amp;"】"))</f>
        <v>【274.27】</v>
      </c>
      <c r="BP6" s="35">
        <f>IF(BP7="",NA(),BP7)</f>
        <v>108.21</v>
      </c>
      <c r="BQ6" s="35">
        <f t="shared" ref="BQ6:BY6" si="8">IF(BQ7="",NA(),BQ7)</f>
        <v>108.7</v>
      </c>
      <c r="BR6" s="35">
        <f t="shared" si="8"/>
        <v>111.45</v>
      </c>
      <c r="BS6" s="35">
        <f t="shared" si="8"/>
        <v>106.04</v>
      </c>
      <c r="BT6" s="35">
        <f t="shared" si="8"/>
        <v>87.43</v>
      </c>
      <c r="BU6" s="35">
        <f t="shared" si="8"/>
        <v>95.4</v>
      </c>
      <c r="BV6" s="35">
        <f t="shared" si="8"/>
        <v>98.6</v>
      </c>
      <c r="BW6" s="35">
        <f t="shared" si="8"/>
        <v>100.82</v>
      </c>
      <c r="BX6" s="35">
        <f t="shared" si="8"/>
        <v>101.64</v>
      </c>
      <c r="BY6" s="35">
        <f t="shared" si="8"/>
        <v>100.12</v>
      </c>
      <c r="BZ6" s="34" t="str">
        <f>IF(BZ7="","",IF(BZ7="-","【-】","【"&amp;SUBSTITUTE(TEXT(BZ7,"#,##0.00"),"-","△")&amp;"】"))</f>
        <v>【104.36】</v>
      </c>
      <c r="CA6" s="35">
        <f>IF(CA7="",NA(),CA7)</f>
        <v>228.19</v>
      </c>
      <c r="CB6" s="35">
        <f t="shared" ref="CB6:CJ6" si="9">IF(CB7="",NA(),CB7)</f>
        <v>218.85</v>
      </c>
      <c r="CC6" s="35">
        <f t="shared" si="9"/>
        <v>210.63</v>
      </c>
      <c r="CD6" s="35">
        <f t="shared" si="9"/>
        <v>224.53</v>
      </c>
      <c r="CE6" s="35">
        <f t="shared" si="9"/>
        <v>251.75</v>
      </c>
      <c r="CF6" s="35">
        <f t="shared" si="9"/>
        <v>186.15</v>
      </c>
      <c r="CG6" s="35">
        <f t="shared" si="9"/>
        <v>181.67</v>
      </c>
      <c r="CH6" s="35">
        <f t="shared" si="9"/>
        <v>179.55</v>
      </c>
      <c r="CI6" s="35">
        <f t="shared" si="9"/>
        <v>179.16</v>
      </c>
      <c r="CJ6" s="35">
        <f t="shared" si="9"/>
        <v>174.97</v>
      </c>
      <c r="CK6" s="34" t="str">
        <f>IF(CK7="","",IF(CK7="-","【-】","【"&amp;SUBSTITUTE(TEXT(CK7,"#,##0.00"),"-","△")&amp;"】"))</f>
        <v>【165.71】</v>
      </c>
      <c r="CL6" s="35">
        <f>IF(CL7="",NA(),CL7)</f>
        <v>67.209999999999994</v>
      </c>
      <c r="CM6" s="35">
        <f t="shared" ref="CM6:CU6" si="10">IF(CM7="",NA(),CM7)</f>
        <v>61.94</v>
      </c>
      <c r="CN6" s="35">
        <f t="shared" si="10"/>
        <v>57.7</v>
      </c>
      <c r="CO6" s="35">
        <f t="shared" si="10"/>
        <v>52.25</v>
      </c>
      <c r="CP6" s="35">
        <f t="shared" si="10"/>
        <v>55.72</v>
      </c>
      <c r="CQ6" s="35">
        <f t="shared" si="10"/>
        <v>54.47</v>
      </c>
      <c r="CR6" s="35">
        <f t="shared" si="10"/>
        <v>53.61</v>
      </c>
      <c r="CS6" s="35">
        <f t="shared" si="10"/>
        <v>53.52</v>
      </c>
      <c r="CT6" s="35">
        <f t="shared" si="10"/>
        <v>54.24</v>
      </c>
      <c r="CU6" s="35">
        <f t="shared" si="10"/>
        <v>55.63</v>
      </c>
      <c r="CV6" s="34" t="str">
        <f>IF(CV7="","",IF(CV7="-","【-】","【"&amp;SUBSTITUTE(TEXT(CV7,"#,##0.00"),"-","△")&amp;"】"))</f>
        <v>【60.41】</v>
      </c>
      <c r="CW6" s="35">
        <f>IF(CW7="",NA(),CW7)</f>
        <v>60.93</v>
      </c>
      <c r="CX6" s="35">
        <f t="shared" ref="CX6:DF6" si="11">IF(CX7="",NA(),CX7)</f>
        <v>64.73</v>
      </c>
      <c r="CY6" s="35">
        <f t="shared" si="11"/>
        <v>68.72</v>
      </c>
      <c r="CZ6" s="35">
        <f t="shared" si="11"/>
        <v>73.61</v>
      </c>
      <c r="DA6" s="35">
        <f t="shared" si="11"/>
        <v>76.2</v>
      </c>
      <c r="DB6" s="35">
        <f t="shared" si="11"/>
        <v>81.459999999999994</v>
      </c>
      <c r="DC6" s="35">
        <f t="shared" si="11"/>
        <v>81.31</v>
      </c>
      <c r="DD6" s="35">
        <f t="shared" si="11"/>
        <v>81.459999999999994</v>
      </c>
      <c r="DE6" s="35">
        <f t="shared" si="11"/>
        <v>81.680000000000007</v>
      </c>
      <c r="DF6" s="35">
        <f t="shared" si="11"/>
        <v>82.04</v>
      </c>
      <c r="DG6" s="34" t="str">
        <f>IF(DG7="","",IF(DG7="-","【-】","【"&amp;SUBSTITUTE(TEXT(DG7,"#,##0.00"),"-","△")&amp;"】"))</f>
        <v>【89.93】</v>
      </c>
      <c r="DH6" s="35">
        <f>IF(DH7="",NA(),DH7)</f>
        <v>37.56</v>
      </c>
      <c r="DI6" s="35">
        <f t="shared" ref="DI6:DQ6" si="12">IF(DI7="",NA(),DI7)</f>
        <v>44.33</v>
      </c>
      <c r="DJ6" s="35">
        <f t="shared" si="12"/>
        <v>45.82</v>
      </c>
      <c r="DK6" s="35">
        <f t="shared" si="12"/>
        <v>47.23</v>
      </c>
      <c r="DL6" s="35">
        <f t="shared" si="12"/>
        <v>37.17</v>
      </c>
      <c r="DM6" s="35">
        <f t="shared" si="12"/>
        <v>38.520000000000003</v>
      </c>
      <c r="DN6" s="35">
        <f t="shared" si="12"/>
        <v>46.67</v>
      </c>
      <c r="DO6" s="35">
        <f t="shared" si="12"/>
        <v>47.7</v>
      </c>
      <c r="DP6" s="35">
        <f t="shared" si="12"/>
        <v>48.14</v>
      </c>
      <c r="DQ6" s="35">
        <f t="shared" si="12"/>
        <v>48.05</v>
      </c>
      <c r="DR6" s="34" t="str">
        <f>IF(DR7="","",IF(DR7="-","【-】","【"&amp;SUBSTITUTE(TEXT(DR7,"#,##0.00"),"-","△")&amp;"】"))</f>
        <v>【48.12】</v>
      </c>
      <c r="DS6" s="35">
        <f>IF(DS7="",NA(),DS7)</f>
        <v>21.41</v>
      </c>
      <c r="DT6" s="35">
        <f t="shared" ref="DT6:EB6" si="13">IF(DT7="",NA(),DT7)</f>
        <v>20.73</v>
      </c>
      <c r="DU6" s="35">
        <f t="shared" si="13"/>
        <v>23.24</v>
      </c>
      <c r="DV6" s="35">
        <f t="shared" si="13"/>
        <v>22.76</v>
      </c>
      <c r="DW6" s="35">
        <f t="shared" si="13"/>
        <v>16.03</v>
      </c>
      <c r="DX6" s="35">
        <f t="shared" si="13"/>
        <v>9.43</v>
      </c>
      <c r="DY6" s="35">
        <f t="shared" si="13"/>
        <v>10.029999999999999</v>
      </c>
      <c r="DZ6" s="35">
        <f t="shared" si="13"/>
        <v>7.26</v>
      </c>
      <c r="EA6" s="35">
        <f t="shared" si="13"/>
        <v>11.13</v>
      </c>
      <c r="EB6" s="35">
        <f t="shared" si="13"/>
        <v>13.39</v>
      </c>
      <c r="EC6" s="34" t="str">
        <f>IF(EC7="","",IF(EC7="-","【-】","【"&amp;SUBSTITUTE(TEXT(EC7,"#,##0.00"),"-","△")&amp;"】"))</f>
        <v>【15.89】</v>
      </c>
      <c r="ED6" s="35">
        <f>IF(ED7="",NA(),ED7)</f>
        <v>1.56</v>
      </c>
      <c r="EE6" s="35">
        <f t="shared" ref="EE6:EM6" si="14">IF(EE7="",NA(),EE7)</f>
        <v>0.92</v>
      </c>
      <c r="EF6" s="35">
        <f t="shared" si="14"/>
        <v>0.93</v>
      </c>
      <c r="EG6" s="35">
        <f t="shared" si="14"/>
        <v>0.74</v>
      </c>
      <c r="EH6" s="35">
        <f t="shared" si="14"/>
        <v>0.87</v>
      </c>
      <c r="EI6" s="35">
        <f t="shared" si="14"/>
        <v>0.71</v>
      </c>
      <c r="EJ6" s="35">
        <f t="shared" si="14"/>
        <v>0.68</v>
      </c>
      <c r="EK6" s="35">
        <f t="shared" si="14"/>
        <v>1.65</v>
      </c>
      <c r="EL6" s="35">
        <f t="shared" si="14"/>
        <v>0.47</v>
      </c>
      <c r="EM6" s="35">
        <f t="shared" si="14"/>
        <v>0.54</v>
      </c>
      <c r="EN6" s="34" t="str">
        <f>IF(EN7="","",IF(EN7="-","【-】","【"&amp;SUBSTITUTE(TEXT(EN7,"#,##0.00"),"-","△")&amp;"】"))</f>
        <v>【0.69】</v>
      </c>
    </row>
    <row r="7" spans="1:144" s="36" customFormat="1" x14ac:dyDescent="0.15">
      <c r="A7" s="28"/>
      <c r="B7" s="37">
        <v>2017</v>
      </c>
      <c r="C7" s="37">
        <v>174637</v>
      </c>
      <c r="D7" s="37">
        <v>46</v>
      </c>
      <c r="E7" s="37">
        <v>1</v>
      </c>
      <c r="F7" s="37">
        <v>0</v>
      </c>
      <c r="G7" s="37">
        <v>1</v>
      </c>
      <c r="H7" s="37" t="s">
        <v>105</v>
      </c>
      <c r="I7" s="37" t="s">
        <v>106</v>
      </c>
      <c r="J7" s="37" t="s">
        <v>107</v>
      </c>
      <c r="K7" s="37" t="s">
        <v>108</v>
      </c>
      <c r="L7" s="37" t="s">
        <v>109</v>
      </c>
      <c r="M7" s="37" t="s">
        <v>110</v>
      </c>
      <c r="N7" s="38" t="s">
        <v>111</v>
      </c>
      <c r="O7" s="38">
        <v>62.87</v>
      </c>
      <c r="P7" s="38">
        <v>90.86</v>
      </c>
      <c r="Q7" s="38">
        <v>4870</v>
      </c>
      <c r="R7" s="38">
        <v>17884</v>
      </c>
      <c r="S7" s="38">
        <v>273.27</v>
      </c>
      <c r="T7" s="38">
        <v>65.44</v>
      </c>
      <c r="U7" s="38">
        <v>16023</v>
      </c>
      <c r="V7" s="38">
        <v>153.05000000000001</v>
      </c>
      <c r="W7" s="38">
        <v>104.69</v>
      </c>
      <c r="X7" s="38">
        <v>112.92</v>
      </c>
      <c r="Y7" s="38">
        <v>111.04</v>
      </c>
      <c r="Z7" s="38">
        <v>118.24</v>
      </c>
      <c r="AA7" s="38">
        <v>114.59</v>
      </c>
      <c r="AB7" s="38">
        <v>104.46</v>
      </c>
      <c r="AC7" s="38">
        <v>107.95</v>
      </c>
      <c r="AD7" s="38">
        <v>109.49</v>
      </c>
      <c r="AE7" s="38">
        <v>111.06</v>
      </c>
      <c r="AF7" s="38">
        <v>111.34</v>
      </c>
      <c r="AG7" s="38">
        <v>110.05</v>
      </c>
      <c r="AH7" s="38">
        <v>113.39</v>
      </c>
      <c r="AI7" s="38">
        <v>0</v>
      </c>
      <c r="AJ7" s="38">
        <v>0</v>
      </c>
      <c r="AK7" s="38">
        <v>0</v>
      </c>
      <c r="AL7" s="38">
        <v>0</v>
      </c>
      <c r="AM7" s="38">
        <v>0</v>
      </c>
      <c r="AN7" s="38">
        <v>13.47</v>
      </c>
      <c r="AO7" s="38">
        <v>9.49</v>
      </c>
      <c r="AP7" s="38">
        <v>9.35</v>
      </c>
      <c r="AQ7" s="38">
        <v>10.130000000000001</v>
      </c>
      <c r="AR7" s="38">
        <v>2.64</v>
      </c>
      <c r="AS7" s="38">
        <v>0.85</v>
      </c>
      <c r="AT7" s="38">
        <v>237.76</v>
      </c>
      <c r="AU7" s="38">
        <v>201.8</v>
      </c>
      <c r="AV7" s="38">
        <v>257.29000000000002</v>
      </c>
      <c r="AW7" s="38">
        <v>325.08999999999997</v>
      </c>
      <c r="AX7" s="38">
        <v>255.03</v>
      </c>
      <c r="AY7" s="38">
        <v>1081.23</v>
      </c>
      <c r="AZ7" s="38">
        <v>406.37</v>
      </c>
      <c r="BA7" s="38">
        <v>398.29</v>
      </c>
      <c r="BB7" s="38">
        <v>388.67</v>
      </c>
      <c r="BC7" s="38">
        <v>359.47</v>
      </c>
      <c r="BD7" s="38">
        <v>264.33999999999997</v>
      </c>
      <c r="BE7" s="38">
        <v>535.45000000000005</v>
      </c>
      <c r="BF7" s="38">
        <v>564.1</v>
      </c>
      <c r="BG7" s="38">
        <v>560.5</v>
      </c>
      <c r="BH7" s="38">
        <v>562.52</v>
      </c>
      <c r="BI7" s="38">
        <v>844.53</v>
      </c>
      <c r="BJ7" s="38">
        <v>443.13</v>
      </c>
      <c r="BK7" s="38">
        <v>442.54</v>
      </c>
      <c r="BL7" s="38">
        <v>431</v>
      </c>
      <c r="BM7" s="38">
        <v>422.5</v>
      </c>
      <c r="BN7" s="38">
        <v>401.79</v>
      </c>
      <c r="BO7" s="38">
        <v>274.27</v>
      </c>
      <c r="BP7" s="38">
        <v>108.21</v>
      </c>
      <c r="BQ7" s="38">
        <v>108.7</v>
      </c>
      <c r="BR7" s="38">
        <v>111.45</v>
      </c>
      <c r="BS7" s="38">
        <v>106.04</v>
      </c>
      <c r="BT7" s="38">
        <v>87.43</v>
      </c>
      <c r="BU7" s="38">
        <v>95.4</v>
      </c>
      <c r="BV7" s="38">
        <v>98.6</v>
      </c>
      <c r="BW7" s="38">
        <v>100.82</v>
      </c>
      <c r="BX7" s="38">
        <v>101.64</v>
      </c>
      <c r="BY7" s="38">
        <v>100.12</v>
      </c>
      <c r="BZ7" s="38">
        <v>104.36</v>
      </c>
      <c r="CA7" s="38">
        <v>228.19</v>
      </c>
      <c r="CB7" s="38">
        <v>218.85</v>
      </c>
      <c r="CC7" s="38">
        <v>210.63</v>
      </c>
      <c r="CD7" s="38">
        <v>224.53</v>
      </c>
      <c r="CE7" s="38">
        <v>251.75</v>
      </c>
      <c r="CF7" s="38">
        <v>186.15</v>
      </c>
      <c r="CG7" s="38">
        <v>181.67</v>
      </c>
      <c r="CH7" s="38">
        <v>179.55</v>
      </c>
      <c r="CI7" s="38">
        <v>179.16</v>
      </c>
      <c r="CJ7" s="38">
        <v>174.97</v>
      </c>
      <c r="CK7" s="38">
        <v>165.71</v>
      </c>
      <c r="CL7" s="38">
        <v>67.209999999999994</v>
      </c>
      <c r="CM7" s="38">
        <v>61.94</v>
      </c>
      <c r="CN7" s="38">
        <v>57.7</v>
      </c>
      <c r="CO7" s="38">
        <v>52.25</v>
      </c>
      <c r="CP7" s="38">
        <v>55.72</v>
      </c>
      <c r="CQ7" s="38">
        <v>54.47</v>
      </c>
      <c r="CR7" s="38">
        <v>53.61</v>
      </c>
      <c r="CS7" s="38">
        <v>53.52</v>
      </c>
      <c r="CT7" s="38">
        <v>54.24</v>
      </c>
      <c r="CU7" s="38">
        <v>55.63</v>
      </c>
      <c r="CV7" s="38">
        <v>60.41</v>
      </c>
      <c r="CW7" s="38">
        <v>60.93</v>
      </c>
      <c r="CX7" s="38">
        <v>64.73</v>
      </c>
      <c r="CY7" s="38">
        <v>68.72</v>
      </c>
      <c r="CZ7" s="38">
        <v>73.61</v>
      </c>
      <c r="DA7" s="38">
        <v>76.2</v>
      </c>
      <c r="DB7" s="38">
        <v>81.459999999999994</v>
      </c>
      <c r="DC7" s="38">
        <v>81.31</v>
      </c>
      <c r="DD7" s="38">
        <v>81.459999999999994</v>
      </c>
      <c r="DE7" s="38">
        <v>81.680000000000007</v>
      </c>
      <c r="DF7" s="38">
        <v>82.04</v>
      </c>
      <c r="DG7" s="38">
        <v>89.93</v>
      </c>
      <c r="DH7" s="38">
        <v>37.56</v>
      </c>
      <c r="DI7" s="38">
        <v>44.33</v>
      </c>
      <c r="DJ7" s="38">
        <v>45.82</v>
      </c>
      <c r="DK7" s="38">
        <v>47.23</v>
      </c>
      <c r="DL7" s="38">
        <v>37.17</v>
      </c>
      <c r="DM7" s="38">
        <v>38.520000000000003</v>
      </c>
      <c r="DN7" s="38">
        <v>46.67</v>
      </c>
      <c r="DO7" s="38">
        <v>47.7</v>
      </c>
      <c r="DP7" s="38">
        <v>48.14</v>
      </c>
      <c r="DQ7" s="38">
        <v>48.05</v>
      </c>
      <c r="DR7" s="38">
        <v>48.12</v>
      </c>
      <c r="DS7" s="38">
        <v>21.41</v>
      </c>
      <c r="DT7" s="38">
        <v>20.73</v>
      </c>
      <c r="DU7" s="38">
        <v>23.24</v>
      </c>
      <c r="DV7" s="38">
        <v>22.76</v>
      </c>
      <c r="DW7" s="38">
        <v>16.03</v>
      </c>
      <c r="DX7" s="38">
        <v>9.43</v>
      </c>
      <c r="DY7" s="38">
        <v>10.029999999999999</v>
      </c>
      <c r="DZ7" s="38">
        <v>7.26</v>
      </c>
      <c r="EA7" s="38">
        <v>11.13</v>
      </c>
      <c r="EB7" s="38">
        <v>13.39</v>
      </c>
      <c r="EC7" s="38">
        <v>15.89</v>
      </c>
      <c r="ED7" s="38">
        <v>1.56</v>
      </c>
      <c r="EE7" s="38">
        <v>0.92</v>
      </c>
      <c r="EF7" s="38">
        <v>0.93</v>
      </c>
      <c r="EG7" s="38">
        <v>0.74</v>
      </c>
      <c r="EH7" s="38">
        <v>0.87</v>
      </c>
      <c r="EI7" s="38">
        <v>0.71</v>
      </c>
      <c r="EJ7" s="38">
        <v>0.68</v>
      </c>
      <c r="EK7" s="38">
        <v>1.65</v>
      </c>
      <c r="EL7" s="38">
        <v>0.47</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dcterms:created xsi:type="dcterms:W3CDTF">2018-12-03T08:30:48Z</dcterms:created>
  <dcterms:modified xsi:type="dcterms:W3CDTF">2019-02-06T04:42:17Z</dcterms:modified>
  <cp:category/>
</cp:coreProperties>
</file>