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11300-24762\e\H30財政共有\09 地方公営企業\96 経営比較分析表関係\05_【310111】_公営企業に係る経営比較分析表（平成29年度決算）の分析等について\05_公表\県公表\02 下水道\18　穴水町\"/>
    </mc:Choice>
  </mc:AlternateContent>
  <workbookProtection workbookAlgorithmName="SHA-512" workbookHashValue="h7EAEvKDLkKuJNQ4sIqLa2beBMLFoqD7xM+D0vS9mMNdOOzyeGQghjlnBdBw1KjMDbMYfAkqX8hVYUIuHv9Ikw==" workbookSaltValue="iRZUNiqgeSJL1yYP9GAGgQ==" workbookSpinCount="100000" lockStructure="1"/>
  <bookViews>
    <workbookView xWindow="0" yWindow="0" windowWidth="20490" windowHeight="7755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5" l="1"/>
  <c r="C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BB8" i="4" s="1"/>
  <c r="T6" i="5"/>
  <c r="S6" i="5"/>
  <c r="AL8" i="4" s="1"/>
  <c r="R6" i="5"/>
  <c r="Q6" i="5"/>
  <c r="W10" i="4" s="1"/>
  <c r="P6" i="5"/>
  <c r="O6" i="5"/>
  <c r="I10" i="4" s="1"/>
  <c r="N6" i="5"/>
  <c r="M6" i="5"/>
  <c r="L6" i="5"/>
  <c r="W8" i="4" s="1"/>
  <c r="K6" i="5"/>
  <c r="P8" i="4" s="1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H86" i="4"/>
  <c r="E86" i="4"/>
  <c r="AL10" i="4"/>
  <c r="AD10" i="4"/>
  <c r="P10" i="4"/>
  <c r="B10" i="4"/>
  <c r="AT8" i="4"/>
  <c r="AD8" i="4"/>
  <c r="I8" i="4"/>
  <c r="B8" i="4"/>
  <c r="D10" i="5" l="1"/>
  <c r="B10" i="5"/>
</calcChain>
</file>

<file path=xl/sharedStrings.xml><?xml version="1.0" encoding="utf-8"?>
<sst xmlns="http://schemas.openxmlformats.org/spreadsheetml/2006/main" count="240" uniqueCount="127">
  <si>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</si>
  <si>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</si>
  <si>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</si>
  <si>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</si>
  <si>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</si>
  <si>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</si>
  <si>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</si>
  <si>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</si>
  <si>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</si>
  <si>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</si>
  <si>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</si>
  <si>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</si>
  <si>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</si>
  <si>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</si>
  <si>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</si>
  <si>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</si>
  <si>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</si>
  <si>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</si>
  <si>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</si>
  <si>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</si>
  <si>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</si>
  <si>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</si>
  <si>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</si>
  <si>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</si>
  <si>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</si>
  <si>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</si>
  <si>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</si>
  <si>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</si>
  <si>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</si>
  <si>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</si>
  <si>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</si>
  <si>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</si>
  <si>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</si>
  <si>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</si>
  <si>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</si>
  <si>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</si>
  <si>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</si>
  <si>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</si>
  <si>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</si>
  <si>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</si>
  <si>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</si>
  <si>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</si>
  <si>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</si>
  <si>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</si>
  <si>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</si>
  <si>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</si>
  <si>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</si>
  <si>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</si>
  <si>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</si>
  <si>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</si>
  <si>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</si>
  <si>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</si>
  <si>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</si>
  <si>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</si>
  <si>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</si>
  <si>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</si>
  <si>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</si>
  <si>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</si>
  <si>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</si>
  <si>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</si>
  <si>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</si>
  <si>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</si>
  <si>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</si>
  <si>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</si>
  <si>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</si>
  <si>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</si>
  <si>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</si>
  <si>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</si>
  <si>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</si>
  <si>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</si>
  <si>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</si>
  <si>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</si>
  <si>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</si>
  <si>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</si>
  <si>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</si>
  <si>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</si>
  <si>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</si>
  <si>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</si>
  <si>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</si>
  <si>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</si>
  <si>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</si>
  <si>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</si>
  <si>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</si>
  <si>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</si>
  <si>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</si>
  <si>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</si>
  <si>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</si>
  <si>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</si>
  <si>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</si>
  <si>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</si>
  <si>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</si>
  <si>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</si>
  <si>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</si>
  <si>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</si>
  <si>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</si>
  <si>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</si>
  <si>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</si>
  <si>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</si>
  <si>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</si>
  <si>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</si>
  <si>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</si>
  <si>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</si>
  <si>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</si>
  <si>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</si>
  <si>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</si>
  <si>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</si>
  <si>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</si>
  <si>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</si>
  <si>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</si>
  <si>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</si>
  <si>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</si>
  <si>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石川県　穴水町</t>
  </si>
  <si>
    <t>法非適用</t>
  </si>
  <si>
    <t>下水道事業</t>
  </si>
  <si>
    <t>漁業集落排水</t>
  </si>
  <si>
    <t>H3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</si>
  <si>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</si>
  <si>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</si>
  <si>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</si>
  <si>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</si>
  <si>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</si>
  <si>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</si>
  <si>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</si>
  <si>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</si>
  <si>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①収益的収支率については、料金収入等の収益で、維持管理費等の費用をどの程度賄えているかを表す指標であり、当町は59%に位置し、経営が厳しい状況を示している。安定した使用料収入を図るためにも、下水道接続の推進活動に努める。
⑤経費回収率は100%未満であることから、一般会計からの繰入金により賄われていることを示しているが、類似団体平均値と比べれると高い回収率である、今後も適正な維持管理に努める。
⑥汚水処理原価は、類似団体平均値と比較して低い数値であることから、今後も適正な維持管理に努める。
⑧水洗化率は、類似団体平均値と比較して低い数値であるため、さらなる普及促進に努める。
</t>
    <rPh sb="72" eb="73">
      <t>シメ</t>
    </rPh>
    <rPh sb="161" eb="163">
      <t>ルイジ</t>
    </rPh>
    <rPh sb="163" eb="165">
      <t>ダンタイ</t>
    </rPh>
    <rPh sb="165" eb="168">
      <t>ヘイキンチ</t>
    </rPh>
    <rPh sb="169" eb="170">
      <t>クラ</t>
    </rPh>
    <rPh sb="174" eb="175">
      <t>タカ</t>
    </rPh>
    <rPh sb="176" eb="178">
      <t>カイシュウ</t>
    </rPh>
    <rPh sb="178" eb="179">
      <t>リツ</t>
    </rPh>
    <rPh sb="183" eb="185">
      <t>コンゴ</t>
    </rPh>
    <rPh sb="186" eb="188">
      <t>テキセイ</t>
    </rPh>
    <rPh sb="189" eb="191">
      <t>イジ</t>
    </rPh>
    <rPh sb="191" eb="193">
      <t>カンリ</t>
    </rPh>
    <rPh sb="194" eb="195">
      <t>ツト</t>
    </rPh>
    <rPh sb="232" eb="234">
      <t>コンゴ</t>
    </rPh>
    <rPh sb="235" eb="237">
      <t>テキセイ</t>
    </rPh>
    <rPh sb="238" eb="240">
      <t>イジ</t>
    </rPh>
    <rPh sb="240" eb="242">
      <t>カンリ</t>
    </rPh>
    <rPh sb="243" eb="244">
      <t>ツト</t>
    </rPh>
    <rPh sb="267" eb="268">
      <t>ヒク</t>
    </rPh>
    <phoneticPr fontId="4"/>
  </si>
  <si>
    <t>③管渠改善率は、平成29年度修繕により、上昇しました。　今後も、長寿命化計画に基づく適正な更新・維持管理を行う。</t>
    <rPh sb="8" eb="10">
      <t>ヘイセイ</t>
    </rPh>
    <rPh sb="12" eb="14">
      <t>ネンド</t>
    </rPh>
    <rPh sb="14" eb="16">
      <t>シュウゼン</t>
    </rPh>
    <rPh sb="20" eb="22">
      <t>ジョウショウ</t>
    </rPh>
    <phoneticPr fontId="4"/>
  </si>
  <si>
    <t>経営の健全性に向けて、さらなる維持管理の効率化による経費削減、水洗化率の向上に努める必要がある。
また、今後、施設の老朽化に伴い更新事業が増加することを踏まえると、更新に係る費用と経営状況を正確に把握し、計画的な施設の更新を行う必要があるため、進捗管理を適切に実施し、経営戦略の事後検証及び更新を行っていく。</t>
    <rPh sb="0" eb="2">
      <t>ケイエイ</t>
    </rPh>
    <rPh sb="3" eb="5">
      <t>ケンゼン</t>
    </rPh>
    <rPh sb="5" eb="6">
      <t>セイ</t>
    </rPh>
    <rPh sb="7" eb="8">
      <t>ム</t>
    </rPh>
    <rPh sb="15" eb="17">
      <t>イジ</t>
    </rPh>
    <rPh sb="17" eb="19">
      <t>カンリ</t>
    </rPh>
    <rPh sb="20" eb="23">
      <t>コウリツカ</t>
    </rPh>
    <rPh sb="26" eb="28">
      <t>ケイヒ</t>
    </rPh>
    <rPh sb="28" eb="30">
      <t>サクゲン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</si>
</sst>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0.14000000000000001</c:v>
                </c:pt>
                <c:pt idx="4" formatCode="#,##0.00;&quot;△&quot;#,##0.00;&quot;-&quot;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1E-4B20-B3A7-D482E170B6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079528"/>
        <c:axId val="212079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0.25</c:v>
                </c:pt>
                <c:pt idx="1">
                  <c:v>0.31</c:v>
                </c:pt>
                <c:pt idx="2">
                  <c:v>0.1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31E-4B20-B3A7-D482E170B6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079528"/>
        <c:axId val="212079920"/>
      </c:lineChart>
      <c:dateAx>
        <c:axId val="212079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2079920"/>
        <c:crosses val="autoZero"/>
        <c:auto val="1"/>
        <c:lblOffset val="100"/>
        <c:baseTimeUnit val="years"/>
      </c:dateAx>
      <c:valAx>
        <c:axId val="212079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2079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10.97</c:v>
                </c:pt>
                <c:pt idx="1">
                  <c:v>27.1</c:v>
                </c:pt>
                <c:pt idx="2">
                  <c:v>25.81</c:v>
                </c:pt>
                <c:pt idx="3">
                  <c:v>25.81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91F-4D7B-AB40-50BE5D0B4C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082664"/>
        <c:axId val="432078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31.37</c:v>
                </c:pt>
                <c:pt idx="1">
                  <c:v>29.86</c:v>
                </c:pt>
                <c:pt idx="2">
                  <c:v>29.28</c:v>
                </c:pt>
                <c:pt idx="3">
                  <c:v>29.4</c:v>
                </c:pt>
                <c:pt idx="4">
                  <c:v>29.8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91F-4D7B-AB40-50BE5D0B4C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082664"/>
        <c:axId val="432078784"/>
      </c:lineChart>
      <c:dateAx>
        <c:axId val="212082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2078784"/>
        <c:crosses val="autoZero"/>
        <c:auto val="1"/>
        <c:lblOffset val="100"/>
        <c:baseTimeUnit val="years"/>
      </c:dateAx>
      <c:valAx>
        <c:axId val="432078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2082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51.61</c:v>
                </c:pt>
                <c:pt idx="1">
                  <c:v>53.99</c:v>
                </c:pt>
                <c:pt idx="2">
                  <c:v>53.33</c:v>
                </c:pt>
                <c:pt idx="3">
                  <c:v>55.14</c:v>
                </c:pt>
                <c:pt idx="4">
                  <c:v>56.05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4C7-42E7-B0E4-BB1CE04256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2081136"/>
        <c:axId val="432084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67.38</c:v>
                </c:pt>
                <c:pt idx="1">
                  <c:v>65.95</c:v>
                </c:pt>
                <c:pt idx="2">
                  <c:v>66.819999999999993</c:v>
                </c:pt>
                <c:pt idx="3">
                  <c:v>63.77</c:v>
                </c:pt>
                <c:pt idx="4">
                  <c:v>66.95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4C7-42E7-B0E4-BB1CE04256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081136"/>
        <c:axId val="432084664"/>
      </c:lineChart>
      <c:dateAx>
        <c:axId val="432081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2084664"/>
        <c:crosses val="autoZero"/>
        <c:auto val="1"/>
        <c:lblOffset val="100"/>
        <c:baseTimeUnit val="years"/>
      </c:dateAx>
      <c:valAx>
        <c:axId val="432084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2081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56.84</c:v>
                </c:pt>
                <c:pt idx="1">
                  <c:v>53.4</c:v>
                </c:pt>
                <c:pt idx="2">
                  <c:v>58.28</c:v>
                </c:pt>
                <c:pt idx="3">
                  <c:v>57.49</c:v>
                </c:pt>
                <c:pt idx="4">
                  <c:v>59.84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76-45DF-A06D-869FF575D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084232"/>
        <c:axId val="212084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A76-45DF-A06D-869FF575D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084232"/>
        <c:axId val="212084624"/>
      </c:lineChart>
      <c:dateAx>
        <c:axId val="212084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2084624"/>
        <c:crosses val="autoZero"/>
        <c:auto val="1"/>
        <c:lblOffset val="100"/>
        <c:baseTimeUnit val="years"/>
      </c:dateAx>
      <c:valAx>
        <c:axId val="212084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2084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9E-4889-A438-BE27B691E7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085016"/>
        <c:axId val="21208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29E-4889-A438-BE27B691E7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085016"/>
        <c:axId val="212086192"/>
      </c:lineChart>
      <c:dateAx>
        <c:axId val="212085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2086192"/>
        <c:crosses val="autoZero"/>
        <c:auto val="1"/>
        <c:lblOffset val="100"/>
        <c:baseTimeUnit val="years"/>
      </c:dateAx>
      <c:valAx>
        <c:axId val="21208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2085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D1-4AB6-B1E8-C590F7F83E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081488"/>
        <c:axId val="432361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D1-4AB6-B1E8-C590F7F83E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081488"/>
        <c:axId val="432361488"/>
      </c:lineChart>
      <c:dateAx>
        <c:axId val="212081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2361488"/>
        <c:crosses val="autoZero"/>
        <c:auto val="1"/>
        <c:lblOffset val="100"/>
        <c:baseTimeUnit val="years"/>
      </c:dateAx>
      <c:valAx>
        <c:axId val="432361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2081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88-498B-A375-5206B0D18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2366584"/>
        <c:axId val="43236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788-498B-A375-5206B0D18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366584"/>
        <c:axId val="432366192"/>
      </c:lineChart>
      <c:dateAx>
        <c:axId val="432366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2366192"/>
        <c:crosses val="autoZero"/>
        <c:auto val="1"/>
        <c:lblOffset val="100"/>
        <c:baseTimeUnit val="years"/>
      </c:dateAx>
      <c:valAx>
        <c:axId val="43236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2366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6B-4DE9-BB4A-96FE12674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2366976"/>
        <c:axId val="432361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6B-4DE9-BB4A-96FE12674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366976"/>
        <c:axId val="432361880"/>
      </c:lineChart>
      <c:dateAx>
        <c:axId val="432366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2361880"/>
        <c:crosses val="autoZero"/>
        <c:auto val="1"/>
        <c:lblOffset val="100"/>
        <c:baseTimeUnit val="years"/>
      </c:dateAx>
      <c:valAx>
        <c:axId val="432361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2366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3498.54</c:v>
                </c:pt>
                <c:pt idx="1">
                  <c:v>2677.45</c:v>
                </c:pt>
                <c:pt idx="2">
                  <c:v>3687.69</c:v>
                </c:pt>
                <c:pt idx="3">
                  <c:v>3343.57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9BD-4D28-AEE5-0B0FED2173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2368936"/>
        <c:axId val="432367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1716.47</c:v>
                </c:pt>
                <c:pt idx="1">
                  <c:v>1741.94</c:v>
                </c:pt>
                <c:pt idx="2">
                  <c:v>1451.54</c:v>
                </c:pt>
                <c:pt idx="3">
                  <c:v>1700.42</c:v>
                </c:pt>
                <c:pt idx="4">
                  <c:v>1491.92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9BD-4D28-AEE5-0B0FED2173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368936"/>
        <c:axId val="432367760"/>
      </c:lineChart>
      <c:dateAx>
        <c:axId val="432368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2367760"/>
        <c:crosses val="autoZero"/>
        <c:auto val="1"/>
        <c:lblOffset val="100"/>
        <c:baseTimeUnit val="years"/>
      </c:dateAx>
      <c:valAx>
        <c:axId val="432367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2368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44.35</c:v>
                </c:pt>
                <c:pt idx="1">
                  <c:v>50.15</c:v>
                </c:pt>
                <c:pt idx="2">
                  <c:v>69.17</c:v>
                </c:pt>
                <c:pt idx="3">
                  <c:v>75.48</c:v>
                </c:pt>
                <c:pt idx="4">
                  <c:v>95.55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47-4B42-9A68-83865303B2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2368152"/>
        <c:axId val="432368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35.049999999999997</c:v>
                </c:pt>
                <c:pt idx="1">
                  <c:v>33.86</c:v>
                </c:pt>
                <c:pt idx="2">
                  <c:v>33.58</c:v>
                </c:pt>
                <c:pt idx="3">
                  <c:v>34.51</c:v>
                </c:pt>
                <c:pt idx="4">
                  <c:v>46.77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847-4B42-9A68-83865303B2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368152"/>
        <c:axId val="432368544"/>
      </c:lineChart>
      <c:dateAx>
        <c:axId val="432368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2368544"/>
        <c:crosses val="autoZero"/>
        <c:auto val="1"/>
        <c:lblOffset val="100"/>
        <c:baseTimeUnit val="years"/>
      </c:dateAx>
      <c:valAx>
        <c:axId val="432368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2368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371.6</c:v>
                </c:pt>
                <c:pt idx="1">
                  <c:v>432.47</c:v>
                </c:pt>
                <c:pt idx="2">
                  <c:v>310.81</c:v>
                </c:pt>
                <c:pt idx="3">
                  <c:v>293.63</c:v>
                </c:pt>
                <c:pt idx="4">
                  <c:v>229.81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E13-4F25-9DEF-1772F931E2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2364232"/>
        <c:axId val="212080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463.38</c:v>
                </c:pt>
                <c:pt idx="1">
                  <c:v>510.15</c:v>
                </c:pt>
                <c:pt idx="2">
                  <c:v>514.39</c:v>
                </c:pt>
                <c:pt idx="3">
                  <c:v>476.11</c:v>
                </c:pt>
                <c:pt idx="4">
                  <c:v>348.75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E13-4F25-9DEF-1772F931E2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364232"/>
        <c:axId val="212080312"/>
      </c:lineChart>
      <c:dateAx>
        <c:axId val="432364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2080312"/>
        <c:crosses val="autoZero"/>
        <c:auto val="1"/>
        <c:lblOffset val="100"/>
        <c:baseTimeUnit val="years"/>
      </c:dateAx>
      <c:valAx>
        <c:axId val="212080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2364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【920.42】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【79.14】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【34.06】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【360.30】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N58" zoomScaleNormal="100" workbookViewId="0">
      <selection activeCell="BL83" sqref="BL8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 x14ac:dyDescent="0.15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 x14ac:dyDescent="0.15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2" t="str">
        <f>データ!H6</f>
        <v>石川県　穴水町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3" t="s">
        <v>1</v>
      </c>
      <c r="C7" s="43"/>
      <c r="D7" s="43"/>
      <c r="E7" s="43"/>
      <c r="F7" s="43"/>
      <c r="G7" s="43"/>
      <c r="H7" s="43"/>
      <c r="I7" s="43" t="s">
        <v>2</v>
      </c>
      <c r="J7" s="43"/>
      <c r="K7" s="43"/>
      <c r="L7" s="43"/>
      <c r="M7" s="43"/>
      <c r="N7" s="43"/>
      <c r="O7" s="43"/>
      <c r="P7" s="43" t="s">
        <v>3</v>
      </c>
      <c r="Q7" s="43"/>
      <c r="R7" s="43"/>
      <c r="S7" s="43"/>
      <c r="T7" s="43"/>
      <c r="U7" s="43"/>
      <c r="V7" s="43"/>
      <c r="W7" s="43" t="s">
        <v>4</v>
      </c>
      <c r="X7" s="43"/>
      <c r="Y7" s="43"/>
      <c r="Z7" s="43"/>
      <c r="AA7" s="43"/>
      <c r="AB7" s="43"/>
      <c r="AC7" s="43"/>
      <c r="AD7" s="43" t="s">
        <v>5</v>
      </c>
      <c r="AE7" s="43"/>
      <c r="AF7" s="43"/>
      <c r="AG7" s="43"/>
      <c r="AH7" s="43"/>
      <c r="AI7" s="43"/>
      <c r="AJ7" s="43"/>
      <c r="AK7" s="3"/>
      <c r="AL7" s="43" t="s">
        <v>6</v>
      </c>
      <c r="AM7" s="43"/>
      <c r="AN7" s="43"/>
      <c r="AO7" s="43"/>
      <c r="AP7" s="43"/>
      <c r="AQ7" s="43"/>
      <c r="AR7" s="43"/>
      <c r="AS7" s="43"/>
      <c r="AT7" s="43" t="s">
        <v>7</v>
      </c>
      <c r="AU7" s="43"/>
      <c r="AV7" s="43"/>
      <c r="AW7" s="43"/>
      <c r="AX7" s="43"/>
      <c r="AY7" s="43"/>
      <c r="AZ7" s="43"/>
      <c r="BA7" s="43"/>
      <c r="BB7" s="43" t="s">
        <v>8</v>
      </c>
      <c r="BC7" s="43"/>
      <c r="BD7" s="43"/>
      <c r="BE7" s="43"/>
      <c r="BF7" s="43"/>
      <c r="BG7" s="43"/>
      <c r="BH7" s="43"/>
      <c r="BI7" s="43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7" t="str">
        <f>データ!I6</f>
        <v>法非適用</v>
      </c>
      <c r="C8" s="47"/>
      <c r="D8" s="47"/>
      <c r="E8" s="47"/>
      <c r="F8" s="47"/>
      <c r="G8" s="47"/>
      <c r="H8" s="47"/>
      <c r="I8" s="47" t="str">
        <f>データ!J6</f>
        <v>下水道事業</v>
      </c>
      <c r="J8" s="47"/>
      <c r="K8" s="47"/>
      <c r="L8" s="47"/>
      <c r="M8" s="47"/>
      <c r="N8" s="47"/>
      <c r="O8" s="47"/>
      <c r="P8" s="47" t="str">
        <f>データ!K6</f>
        <v>漁業集落排水</v>
      </c>
      <c r="Q8" s="47"/>
      <c r="R8" s="47"/>
      <c r="S8" s="47"/>
      <c r="T8" s="47"/>
      <c r="U8" s="47"/>
      <c r="V8" s="47"/>
      <c r="W8" s="47" t="str">
        <f>データ!L6</f>
        <v>H3</v>
      </c>
      <c r="X8" s="47"/>
      <c r="Y8" s="47"/>
      <c r="Z8" s="47"/>
      <c r="AA8" s="47"/>
      <c r="AB8" s="47"/>
      <c r="AC8" s="47"/>
      <c r="AD8" s="48" t="str">
        <f>データ!$M$6</f>
        <v>非設置</v>
      </c>
      <c r="AE8" s="48"/>
      <c r="AF8" s="48"/>
      <c r="AG8" s="48"/>
      <c r="AH8" s="48"/>
      <c r="AI8" s="48"/>
      <c r="AJ8" s="48"/>
      <c r="AK8" s="3"/>
      <c r="AL8" s="49">
        <f>データ!S6</f>
        <v>8570</v>
      </c>
      <c r="AM8" s="49"/>
      <c r="AN8" s="49"/>
      <c r="AO8" s="49"/>
      <c r="AP8" s="49"/>
      <c r="AQ8" s="49"/>
      <c r="AR8" s="49"/>
      <c r="AS8" s="49"/>
      <c r="AT8" s="44">
        <f>データ!T6</f>
        <v>183.21</v>
      </c>
      <c r="AU8" s="44"/>
      <c r="AV8" s="44"/>
      <c r="AW8" s="44"/>
      <c r="AX8" s="44"/>
      <c r="AY8" s="44"/>
      <c r="AZ8" s="44"/>
      <c r="BA8" s="44"/>
      <c r="BB8" s="44">
        <f>データ!U6</f>
        <v>46.78</v>
      </c>
      <c r="BC8" s="44"/>
      <c r="BD8" s="44"/>
      <c r="BE8" s="44"/>
      <c r="BF8" s="44"/>
      <c r="BG8" s="44"/>
      <c r="BH8" s="44"/>
      <c r="BI8" s="44"/>
      <c r="BJ8" s="3"/>
      <c r="BK8" s="3"/>
      <c r="BL8" s="45" t="s">
        <v>10</v>
      </c>
      <c r="BM8" s="46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3" t="s">
        <v>12</v>
      </c>
      <c r="C9" s="43"/>
      <c r="D9" s="43"/>
      <c r="E9" s="43"/>
      <c r="F9" s="43"/>
      <c r="G9" s="43"/>
      <c r="H9" s="43"/>
      <c r="I9" s="43" t="s">
        <v>13</v>
      </c>
      <c r="J9" s="43"/>
      <c r="K9" s="43"/>
      <c r="L9" s="43"/>
      <c r="M9" s="43"/>
      <c r="N9" s="43"/>
      <c r="O9" s="43"/>
      <c r="P9" s="43" t="s">
        <v>14</v>
      </c>
      <c r="Q9" s="43"/>
      <c r="R9" s="43"/>
      <c r="S9" s="43"/>
      <c r="T9" s="43"/>
      <c r="U9" s="43"/>
      <c r="V9" s="43"/>
      <c r="W9" s="43" t="s">
        <v>15</v>
      </c>
      <c r="X9" s="43"/>
      <c r="Y9" s="43"/>
      <c r="Z9" s="43"/>
      <c r="AA9" s="43"/>
      <c r="AB9" s="43"/>
      <c r="AC9" s="43"/>
      <c r="AD9" s="43" t="s">
        <v>16</v>
      </c>
      <c r="AE9" s="43"/>
      <c r="AF9" s="43"/>
      <c r="AG9" s="43"/>
      <c r="AH9" s="43"/>
      <c r="AI9" s="43"/>
      <c r="AJ9" s="43"/>
      <c r="AK9" s="3"/>
      <c r="AL9" s="43" t="s">
        <v>17</v>
      </c>
      <c r="AM9" s="43"/>
      <c r="AN9" s="43"/>
      <c r="AO9" s="43"/>
      <c r="AP9" s="43"/>
      <c r="AQ9" s="43"/>
      <c r="AR9" s="43"/>
      <c r="AS9" s="43"/>
      <c r="AT9" s="43" t="s">
        <v>18</v>
      </c>
      <c r="AU9" s="43"/>
      <c r="AV9" s="43"/>
      <c r="AW9" s="43"/>
      <c r="AX9" s="43"/>
      <c r="AY9" s="43"/>
      <c r="AZ9" s="43"/>
      <c r="BA9" s="43"/>
      <c r="BB9" s="43" t="s">
        <v>19</v>
      </c>
      <c r="BC9" s="43"/>
      <c r="BD9" s="43"/>
      <c r="BE9" s="43"/>
      <c r="BF9" s="43"/>
      <c r="BG9" s="43"/>
      <c r="BH9" s="43"/>
      <c r="BI9" s="43"/>
      <c r="BJ9" s="3"/>
      <c r="BK9" s="3"/>
      <c r="BL9" s="50" t="s">
        <v>20</v>
      </c>
      <c r="BM9" s="51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4" t="str">
        <f>データ!N6</f>
        <v>-</v>
      </c>
      <c r="C10" s="44"/>
      <c r="D10" s="44"/>
      <c r="E10" s="44"/>
      <c r="F10" s="44"/>
      <c r="G10" s="44"/>
      <c r="H10" s="44"/>
      <c r="I10" s="44" t="str">
        <f>データ!O6</f>
        <v>該当数値なし</v>
      </c>
      <c r="J10" s="44"/>
      <c r="K10" s="44"/>
      <c r="L10" s="44"/>
      <c r="M10" s="44"/>
      <c r="N10" s="44"/>
      <c r="O10" s="44"/>
      <c r="P10" s="44">
        <f>データ!P6</f>
        <v>4.01</v>
      </c>
      <c r="Q10" s="44"/>
      <c r="R10" s="44"/>
      <c r="S10" s="44"/>
      <c r="T10" s="44"/>
      <c r="U10" s="44"/>
      <c r="V10" s="44"/>
      <c r="W10" s="44">
        <f>データ!Q6</f>
        <v>95.35</v>
      </c>
      <c r="X10" s="44"/>
      <c r="Y10" s="44"/>
      <c r="Z10" s="44"/>
      <c r="AA10" s="44"/>
      <c r="AB10" s="44"/>
      <c r="AC10" s="44"/>
      <c r="AD10" s="49">
        <f>データ!R6</f>
        <v>3884</v>
      </c>
      <c r="AE10" s="49"/>
      <c r="AF10" s="49"/>
      <c r="AG10" s="49"/>
      <c r="AH10" s="49"/>
      <c r="AI10" s="49"/>
      <c r="AJ10" s="49"/>
      <c r="AK10" s="2"/>
      <c r="AL10" s="49">
        <f>データ!V6</f>
        <v>339</v>
      </c>
      <c r="AM10" s="49"/>
      <c r="AN10" s="49"/>
      <c r="AO10" s="49"/>
      <c r="AP10" s="49"/>
      <c r="AQ10" s="49"/>
      <c r="AR10" s="49"/>
      <c r="AS10" s="49"/>
      <c r="AT10" s="44">
        <f>データ!W6</f>
        <v>0.22</v>
      </c>
      <c r="AU10" s="44"/>
      <c r="AV10" s="44"/>
      <c r="AW10" s="44"/>
      <c r="AX10" s="44"/>
      <c r="AY10" s="44"/>
      <c r="AZ10" s="44"/>
      <c r="BA10" s="44"/>
      <c r="BB10" s="44">
        <f>データ!X6</f>
        <v>1540.91</v>
      </c>
      <c r="BC10" s="44"/>
      <c r="BD10" s="44"/>
      <c r="BE10" s="44"/>
      <c r="BF10" s="44"/>
      <c r="BG10" s="44"/>
      <c r="BH10" s="44"/>
      <c r="BI10" s="44"/>
      <c r="BJ10" s="2"/>
      <c r="BK10" s="2"/>
      <c r="BL10" s="52" t="s">
        <v>22</v>
      </c>
      <c r="BM10" s="53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24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 x14ac:dyDescent="0.15">
      <c r="A14" s="2"/>
      <c r="B14" s="56" t="s">
        <v>25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8" t="s">
        <v>124</v>
      </c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7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8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7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8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7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8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7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8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7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8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7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8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7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8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7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8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7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7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8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7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8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7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8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7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8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7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8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7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7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8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7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8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70"/>
    </row>
    <row r="34" spans="1:78" ht="13.5" customHeight="1" x14ac:dyDescent="0.15">
      <c r="A34" s="2"/>
      <c r="B34" s="16"/>
      <c r="C34" s="74" t="s">
        <v>27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9"/>
      <c r="R34" s="74" t="s">
        <v>28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19"/>
      <c r="AG34" s="74" t="s">
        <v>29</v>
      </c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19"/>
      <c r="AV34" s="74" t="s">
        <v>30</v>
      </c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18"/>
      <c r="BK34" s="2"/>
      <c r="BL34" s="68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70"/>
    </row>
    <row r="35" spans="1:78" ht="13.5" customHeight="1" x14ac:dyDescent="0.15">
      <c r="A35" s="2"/>
      <c r="B35" s="16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19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19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19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18"/>
      <c r="BK35" s="2"/>
      <c r="BL35" s="68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7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8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7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8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7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8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7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8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7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8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7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8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7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8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7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8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7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1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3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31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8" t="s">
        <v>125</v>
      </c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70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8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70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8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70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8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70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8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70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8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70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8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70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8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70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8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70"/>
    </row>
    <row r="56" spans="1:78" ht="13.5" customHeight="1" x14ac:dyDescent="0.15">
      <c r="A56" s="2"/>
      <c r="B56" s="16"/>
      <c r="C56" s="74" t="s">
        <v>32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19"/>
      <c r="R56" s="74" t="s">
        <v>33</v>
      </c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19"/>
      <c r="AG56" s="74" t="s">
        <v>34</v>
      </c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19"/>
      <c r="AV56" s="74" t="s">
        <v>35</v>
      </c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18"/>
      <c r="BK56" s="2"/>
      <c r="BL56" s="68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70"/>
    </row>
    <row r="57" spans="1:78" ht="13.5" customHeight="1" x14ac:dyDescent="0.15">
      <c r="A57" s="2"/>
      <c r="B57" s="16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19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19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19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18"/>
      <c r="BK57" s="2"/>
      <c r="BL57" s="68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70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8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70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8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70"/>
    </row>
    <row r="60" spans="1:78" ht="13.5" customHeight="1" x14ac:dyDescent="0.15">
      <c r="A60" s="2"/>
      <c r="B60" s="59" t="s">
        <v>36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68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70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68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70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8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70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1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3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37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8" t="s">
        <v>126</v>
      </c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7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8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7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8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7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8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7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8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7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8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7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8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7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8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7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8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7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8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7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8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7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8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7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8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70"/>
    </row>
    <row r="79" spans="1:78" ht="13.5" customHeight="1" x14ac:dyDescent="0.15">
      <c r="A79" s="2"/>
      <c r="B79" s="16"/>
      <c r="C79" s="74" t="s">
        <v>38</v>
      </c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19"/>
      <c r="V79" s="19"/>
      <c r="W79" s="74" t="s">
        <v>39</v>
      </c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19"/>
      <c r="AP79" s="19"/>
      <c r="AQ79" s="74" t="s">
        <v>40</v>
      </c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17"/>
      <c r="BJ79" s="18"/>
      <c r="BK79" s="2"/>
      <c r="BL79" s="68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70"/>
    </row>
    <row r="80" spans="1:78" ht="13.5" customHeight="1" x14ac:dyDescent="0.15">
      <c r="A80" s="2"/>
      <c r="B80" s="16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19"/>
      <c r="V80" s="19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19"/>
      <c r="AP80" s="19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17"/>
      <c r="BJ80" s="18"/>
      <c r="BK80" s="2"/>
      <c r="BL80" s="68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70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8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70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1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3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【920.42】</v>
      </c>
      <c r="I86" s="25" t="str">
        <f>データ!CA6</f>
        <v>【47.34】</v>
      </c>
      <c r="J86" s="25" t="str">
        <f>データ!CL6</f>
        <v>【360.30】</v>
      </c>
      <c r="K86" s="25" t="str">
        <f>データ!CW6</f>
        <v>【34.06】</v>
      </c>
      <c r="L86" s="25" t="str">
        <f>データ!DH6</f>
        <v>【79.14】</v>
      </c>
      <c r="M86" s="25" t="s">
        <v>56</v>
      </c>
      <c r="N86" s="25" t="s">
        <v>57</v>
      </c>
      <c r="O86" s="25" t="str">
        <f>データ!EO6</f>
        <v>【0.01】</v>
      </c>
    </row>
  </sheetData>
  <sheetProtection algorithmName="SHA-512" hashValue="PkMt7sud+9FyT/09qoOwukQT+0gxV1zszfWRUP2bSMXTgH7ERFNDa9iwXURCVfZuHklElnmfGkYT/H9Tqud7Bg==" saltValue="yud1/DjshBICNDwSRJn9Jw==" spinCount="100000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58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59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60</v>
      </c>
      <c r="B3" s="28" t="s">
        <v>61</v>
      </c>
      <c r="C3" s="28" t="s">
        <v>62</v>
      </c>
      <c r="D3" s="28" t="s">
        <v>63</v>
      </c>
      <c r="E3" s="28" t="s">
        <v>64</v>
      </c>
      <c r="F3" s="28" t="s">
        <v>65</v>
      </c>
      <c r="G3" s="28" t="s">
        <v>66</v>
      </c>
      <c r="H3" s="76" t="s">
        <v>67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68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69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7" t="s">
        <v>70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71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72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73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74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75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76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77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78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79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80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81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7" t="s">
        <v>82</v>
      </c>
      <c r="B5" s="30"/>
      <c r="C5" s="30"/>
      <c r="D5" s="30"/>
      <c r="E5" s="30"/>
      <c r="F5" s="30"/>
      <c r="G5" s="30"/>
      <c r="H5" s="31" t="s">
        <v>83</v>
      </c>
      <c r="I5" s="31" t="s">
        <v>84</v>
      </c>
      <c r="J5" s="31" t="s">
        <v>85</v>
      </c>
      <c r="K5" s="31" t="s">
        <v>86</v>
      </c>
      <c r="L5" s="31" t="s">
        <v>87</v>
      </c>
      <c r="M5" s="31" t="s">
        <v>5</v>
      </c>
      <c r="N5" s="31" t="s">
        <v>88</v>
      </c>
      <c r="O5" s="31" t="s">
        <v>89</v>
      </c>
      <c r="P5" s="31" t="s">
        <v>90</v>
      </c>
      <c r="Q5" s="31" t="s">
        <v>91</v>
      </c>
      <c r="R5" s="31" t="s">
        <v>92</v>
      </c>
      <c r="S5" s="31" t="s">
        <v>93</v>
      </c>
      <c r="T5" s="31" t="s">
        <v>94</v>
      </c>
      <c r="U5" s="31" t="s">
        <v>95</v>
      </c>
      <c r="V5" s="31" t="s">
        <v>96</v>
      </c>
      <c r="W5" s="31" t="s">
        <v>97</v>
      </c>
      <c r="X5" s="31" t="s">
        <v>98</v>
      </c>
      <c r="Y5" s="31" t="s">
        <v>99</v>
      </c>
      <c r="Z5" s="31" t="s">
        <v>100</v>
      </c>
      <c r="AA5" s="31" t="s">
        <v>101</v>
      </c>
      <c r="AB5" s="31" t="s">
        <v>102</v>
      </c>
      <c r="AC5" s="31" t="s">
        <v>103</v>
      </c>
      <c r="AD5" s="31" t="s">
        <v>104</v>
      </c>
      <c r="AE5" s="31" t="s">
        <v>105</v>
      </c>
      <c r="AF5" s="31" t="s">
        <v>106</v>
      </c>
      <c r="AG5" s="31" t="s">
        <v>107</v>
      </c>
      <c r="AH5" s="31" t="s">
        <v>108</v>
      </c>
      <c r="AI5" s="31" t="s">
        <v>43</v>
      </c>
      <c r="AJ5" s="31" t="s">
        <v>99</v>
      </c>
      <c r="AK5" s="31" t="s">
        <v>100</v>
      </c>
      <c r="AL5" s="31" t="s">
        <v>101</v>
      </c>
      <c r="AM5" s="31" t="s">
        <v>102</v>
      </c>
      <c r="AN5" s="31" t="s">
        <v>103</v>
      </c>
      <c r="AO5" s="31" t="s">
        <v>104</v>
      </c>
      <c r="AP5" s="31" t="s">
        <v>105</v>
      </c>
      <c r="AQ5" s="31" t="s">
        <v>106</v>
      </c>
      <c r="AR5" s="31" t="s">
        <v>107</v>
      </c>
      <c r="AS5" s="31" t="s">
        <v>108</v>
      </c>
      <c r="AT5" s="31" t="s">
        <v>109</v>
      </c>
      <c r="AU5" s="31" t="s">
        <v>99</v>
      </c>
      <c r="AV5" s="31" t="s">
        <v>100</v>
      </c>
      <c r="AW5" s="31" t="s">
        <v>101</v>
      </c>
      <c r="AX5" s="31" t="s">
        <v>102</v>
      </c>
      <c r="AY5" s="31" t="s">
        <v>103</v>
      </c>
      <c r="AZ5" s="31" t="s">
        <v>104</v>
      </c>
      <c r="BA5" s="31" t="s">
        <v>105</v>
      </c>
      <c r="BB5" s="31" t="s">
        <v>106</v>
      </c>
      <c r="BC5" s="31" t="s">
        <v>107</v>
      </c>
      <c r="BD5" s="31" t="s">
        <v>108</v>
      </c>
      <c r="BE5" s="31" t="s">
        <v>109</v>
      </c>
      <c r="BF5" s="31" t="s">
        <v>99</v>
      </c>
      <c r="BG5" s="31" t="s">
        <v>100</v>
      </c>
      <c r="BH5" s="31" t="s">
        <v>101</v>
      </c>
      <c r="BI5" s="31" t="s">
        <v>102</v>
      </c>
      <c r="BJ5" s="31" t="s">
        <v>103</v>
      </c>
      <c r="BK5" s="31" t="s">
        <v>104</v>
      </c>
      <c r="BL5" s="31" t="s">
        <v>105</v>
      </c>
      <c r="BM5" s="31" t="s">
        <v>106</v>
      </c>
      <c r="BN5" s="31" t="s">
        <v>107</v>
      </c>
      <c r="BO5" s="31" t="s">
        <v>108</v>
      </c>
      <c r="BP5" s="31" t="s">
        <v>109</v>
      </c>
      <c r="BQ5" s="31" t="s">
        <v>99</v>
      </c>
      <c r="BR5" s="31" t="s">
        <v>100</v>
      </c>
      <c r="BS5" s="31" t="s">
        <v>101</v>
      </c>
      <c r="BT5" s="31" t="s">
        <v>102</v>
      </c>
      <c r="BU5" s="31" t="s">
        <v>103</v>
      </c>
      <c r="BV5" s="31" t="s">
        <v>104</v>
      </c>
      <c r="BW5" s="31" t="s">
        <v>105</v>
      </c>
      <c r="BX5" s="31" t="s">
        <v>106</v>
      </c>
      <c r="BY5" s="31" t="s">
        <v>107</v>
      </c>
      <c r="BZ5" s="31" t="s">
        <v>108</v>
      </c>
      <c r="CA5" s="31" t="s">
        <v>109</v>
      </c>
      <c r="CB5" s="31" t="s">
        <v>99</v>
      </c>
      <c r="CC5" s="31" t="s">
        <v>100</v>
      </c>
      <c r="CD5" s="31" t="s">
        <v>101</v>
      </c>
      <c r="CE5" s="31" t="s">
        <v>102</v>
      </c>
      <c r="CF5" s="31" t="s">
        <v>103</v>
      </c>
      <c r="CG5" s="31" t="s">
        <v>104</v>
      </c>
      <c r="CH5" s="31" t="s">
        <v>105</v>
      </c>
      <c r="CI5" s="31" t="s">
        <v>106</v>
      </c>
      <c r="CJ5" s="31" t="s">
        <v>107</v>
      </c>
      <c r="CK5" s="31" t="s">
        <v>108</v>
      </c>
      <c r="CL5" s="31" t="s">
        <v>109</v>
      </c>
      <c r="CM5" s="31" t="s">
        <v>99</v>
      </c>
      <c r="CN5" s="31" t="s">
        <v>100</v>
      </c>
      <c r="CO5" s="31" t="s">
        <v>101</v>
      </c>
      <c r="CP5" s="31" t="s">
        <v>102</v>
      </c>
      <c r="CQ5" s="31" t="s">
        <v>103</v>
      </c>
      <c r="CR5" s="31" t="s">
        <v>104</v>
      </c>
      <c r="CS5" s="31" t="s">
        <v>105</v>
      </c>
      <c r="CT5" s="31" t="s">
        <v>106</v>
      </c>
      <c r="CU5" s="31" t="s">
        <v>107</v>
      </c>
      <c r="CV5" s="31" t="s">
        <v>108</v>
      </c>
      <c r="CW5" s="31" t="s">
        <v>109</v>
      </c>
      <c r="CX5" s="31" t="s">
        <v>99</v>
      </c>
      <c r="CY5" s="31" t="s">
        <v>100</v>
      </c>
      <c r="CZ5" s="31" t="s">
        <v>101</v>
      </c>
      <c r="DA5" s="31" t="s">
        <v>102</v>
      </c>
      <c r="DB5" s="31" t="s">
        <v>103</v>
      </c>
      <c r="DC5" s="31" t="s">
        <v>104</v>
      </c>
      <c r="DD5" s="31" t="s">
        <v>105</v>
      </c>
      <c r="DE5" s="31" t="s">
        <v>106</v>
      </c>
      <c r="DF5" s="31" t="s">
        <v>107</v>
      </c>
      <c r="DG5" s="31" t="s">
        <v>108</v>
      </c>
      <c r="DH5" s="31" t="s">
        <v>109</v>
      </c>
      <c r="DI5" s="31" t="s">
        <v>99</v>
      </c>
      <c r="DJ5" s="31" t="s">
        <v>100</v>
      </c>
      <c r="DK5" s="31" t="s">
        <v>101</v>
      </c>
      <c r="DL5" s="31" t="s">
        <v>102</v>
      </c>
      <c r="DM5" s="31" t="s">
        <v>103</v>
      </c>
      <c r="DN5" s="31" t="s">
        <v>104</v>
      </c>
      <c r="DO5" s="31" t="s">
        <v>105</v>
      </c>
      <c r="DP5" s="31" t="s">
        <v>106</v>
      </c>
      <c r="DQ5" s="31" t="s">
        <v>107</v>
      </c>
      <c r="DR5" s="31" t="s">
        <v>108</v>
      </c>
      <c r="DS5" s="31" t="s">
        <v>109</v>
      </c>
      <c r="DT5" s="31" t="s">
        <v>99</v>
      </c>
      <c r="DU5" s="31" t="s">
        <v>100</v>
      </c>
      <c r="DV5" s="31" t="s">
        <v>101</v>
      </c>
      <c r="DW5" s="31" t="s">
        <v>102</v>
      </c>
      <c r="DX5" s="31" t="s">
        <v>103</v>
      </c>
      <c r="DY5" s="31" t="s">
        <v>104</v>
      </c>
      <c r="DZ5" s="31" t="s">
        <v>105</v>
      </c>
      <c r="EA5" s="31" t="s">
        <v>106</v>
      </c>
      <c r="EB5" s="31" t="s">
        <v>107</v>
      </c>
      <c r="EC5" s="31" t="s">
        <v>108</v>
      </c>
      <c r="ED5" s="31" t="s">
        <v>109</v>
      </c>
      <c r="EE5" s="31" t="s">
        <v>99</v>
      </c>
      <c r="EF5" s="31" t="s">
        <v>100</v>
      </c>
      <c r="EG5" s="31" t="s">
        <v>101</v>
      </c>
      <c r="EH5" s="31" t="s">
        <v>102</v>
      </c>
      <c r="EI5" s="31" t="s">
        <v>103</v>
      </c>
      <c r="EJ5" s="31" t="s">
        <v>104</v>
      </c>
      <c r="EK5" s="31" t="s">
        <v>105</v>
      </c>
      <c r="EL5" s="31" t="s">
        <v>106</v>
      </c>
      <c r="EM5" s="31" t="s">
        <v>107</v>
      </c>
      <c r="EN5" s="31" t="s">
        <v>108</v>
      </c>
      <c r="EO5" s="31" t="s">
        <v>109</v>
      </c>
    </row>
    <row r="6" spans="1:145" s="35" customFormat="1" x14ac:dyDescent="0.15">
      <c r="A6" s="27" t="s">
        <v>110</v>
      </c>
      <c r="B6" s="32">
        <f>B7</f>
        <v>2017</v>
      </c>
      <c r="C6" s="32">
        <f t="shared" ref="C6:X6" si="3">C7</f>
        <v>174611</v>
      </c>
      <c r="D6" s="32">
        <f t="shared" si="3"/>
        <v>47</v>
      </c>
      <c r="E6" s="32">
        <f t="shared" si="3"/>
        <v>17</v>
      </c>
      <c r="F6" s="32">
        <f t="shared" si="3"/>
        <v>6</v>
      </c>
      <c r="G6" s="32">
        <f t="shared" si="3"/>
        <v>0</v>
      </c>
      <c r="H6" s="32" t="str">
        <f t="shared" si="3"/>
        <v>石川県　穴水町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漁業集落排水</v>
      </c>
      <c r="L6" s="32" t="str">
        <f t="shared" si="3"/>
        <v>H3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4.01</v>
      </c>
      <c r="Q6" s="33">
        <f t="shared" si="3"/>
        <v>95.35</v>
      </c>
      <c r="R6" s="33">
        <f t="shared" si="3"/>
        <v>3884</v>
      </c>
      <c r="S6" s="33">
        <f t="shared" si="3"/>
        <v>8570</v>
      </c>
      <c r="T6" s="33">
        <f t="shared" si="3"/>
        <v>183.21</v>
      </c>
      <c r="U6" s="33">
        <f t="shared" si="3"/>
        <v>46.78</v>
      </c>
      <c r="V6" s="33">
        <f t="shared" si="3"/>
        <v>339</v>
      </c>
      <c r="W6" s="33">
        <f t="shared" si="3"/>
        <v>0.22</v>
      </c>
      <c r="X6" s="33">
        <f t="shared" si="3"/>
        <v>1540.91</v>
      </c>
      <c r="Y6" s="34">
        <f>IF(Y7="",NA(),Y7)</f>
        <v>56.84</v>
      </c>
      <c r="Z6" s="34">
        <f t="shared" ref="Z6:AH6" si="4">IF(Z7="",NA(),Z7)</f>
        <v>53.4</v>
      </c>
      <c r="AA6" s="34">
        <f t="shared" si="4"/>
        <v>58.28</v>
      </c>
      <c r="AB6" s="34">
        <f t="shared" si="4"/>
        <v>57.49</v>
      </c>
      <c r="AC6" s="34">
        <f t="shared" si="4"/>
        <v>59.84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4">
        <f>IF(BF7="",NA(),BF7)</f>
        <v>3498.54</v>
      </c>
      <c r="BG6" s="34">
        <f t="shared" ref="BG6:BO6" si="7">IF(BG7="",NA(),BG7)</f>
        <v>2677.45</v>
      </c>
      <c r="BH6" s="34">
        <f t="shared" si="7"/>
        <v>3687.69</v>
      </c>
      <c r="BI6" s="34">
        <f t="shared" si="7"/>
        <v>3343.57</v>
      </c>
      <c r="BJ6" s="33">
        <f t="shared" si="7"/>
        <v>0</v>
      </c>
      <c r="BK6" s="34">
        <f t="shared" si="7"/>
        <v>1716.47</v>
      </c>
      <c r="BL6" s="34">
        <f t="shared" si="7"/>
        <v>1741.94</v>
      </c>
      <c r="BM6" s="34">
        <f t="shared" si="7"/>
        <v>1451.54</v>
      </c>
      <c r="BN6" s="34">
        <f t="shared" si="7"/>
        <v>1700.42</v>
      </c>
      <c r="BO6" s="34">
        <f t="shared" si="7"/>
        <v>1491.92</v>
      </c>
      <c r="BP6" s="33" t="str">
        <f>IF(BP7="","",IF(BP7="-","【-】","【"&amp;SUBSTITUTE(TEXT(BP7,"#,##0.00"),"-","△")&amp;"】"))</f>
        <v>【920.42】</v>
      </c>
      <c r="BQ6" s="34">
        <f>IF(BQ7="",NA(),BQ7)</f>
        <v>44.35</v>
      </c>
      <c r="BR6" s="34">
        <f t="shared" ref="BR6:BZ6" si="8">IF(BR7="",NA(),BR7)</f>
        <v>50.15</v>
      </c>
      <c r="BS6" s="34">
        <f t="shared" si="8"/>
        <v>69.17</v>
      </c>
      <c r="BT6" s="34">
        <f t="shared" si="8"/>
        <v>75.48</v>
      </c>
      <c r="BU6" s="34">
        <f t="shared" si="8"/>
        <v>95.55</v>
      </c>
      <c r="BV6" s="34">
        <f t="shared" si="8"/>
        <v>35.049999999999997</v>
      </c>
      <c r="BW6" s="34">
        <f t="shared" si="8"/>
        <v>33.86</v>
      </c>
      <c r="BX6" s="34">
        <f t="shared" si="8"/>
        <v>33.58</v>
      </c>
      <c r="BY6" s="34">
        <f t="shared" si="8"/>
        <v>34.51</v>
      </c>
      <c r="BZ6" s="34">
        <f t="shared" si="8"/>
        <v>46.77</v>
      </c>
      <c r="CA6" s="33" t="str">
        <f>IF(CA7="","",IF(CA7="-","【-】","【"&amp;SUBSTITUTE(TEXT(CA7,"#,##0.00"),"-","△")&amp;"】"))</f>
        <v>【47.34】</v>
      </c>
      <c r="CB6" s="34">
        <f>IF(CB7="",NA(),CB7)</f>
        <v>371.6</v>
      </c>
      <c r="CC6" s="34">
        <f t="shared" ref="CC6:CK6" si="9">IF(CC7="",NA(),CC7)</f>
        <v>432.47</v>
      </c>
      <c r="CD6" s="34">
        <f t="shared" si="9"/>
        <v>310.81</v>
      </c>
      <c r="CE6" s="34">
        <f t="shared" si="9"/>
        <v>293.63</v>
      </c>
      <c r="CF6" s="34">
        <f t="shared" si="9"/>
        <v>229.81</v>
      </c>
      <c r="CG6" s="34">
        <f t="shared" si="9"/>
        <v>463.38</v>
      </c>
      <c r="CH6" s="34">
        <f t="shared" si="9"/>
        <v>510.15</v>
      </c>
      <c r="CI6" s="34">
        <f t="shared" si="9"/>
        <v>514.39</v>
      </c>
      <c r="CJ6" s="34">
        <f t="shared" si="9"/>
        <v>476.11</v>
      </c>
      <c r="CK6" s="34">
        <f t="shared" si="9"/>
        <v>348.75</v>
      </c>
      <c r="CL6" s="33" t="str">
        <f>IF(CL7="","",IF(CL7="-","【-】","【"&amp;SUBSTITUTE(TEXT(CL7,"#,##0.00"),"-","△")&amp;"】"))</f>
        <v>【360.30】</v>
      </c>
      <c r="CM6" s="34">
        <f>IF(CM7="",NA(),CM7)</f>
        <v>10.97</v>
      </c>
      <c r="CN6" s="34">
        <f t="shared" ref="CN6:CV6" si="10">IF(CN7="",NA(),CN7)</f>
        <v>27.1</v>
      </c>
      <c r="CO6" s="34">
        <f t="shared" si="10"/>
        <v>25.81</v>
      </c>
      <c r="CP6" s="34">
        <f t="shared" si="10"/>
        <v>25.81</v>
      </c>
      <c r="CQ6" s="33">
        <f t="shared" si="10"/>
        <v>0</v>
      </c>
      <c r="CR6" s="34">
        <f t="shared" si="10"/>
        <v>31.37</v>
      </c>
      <c r="CS6" s="34">
        <f t="shared" si="10"/>
        <v>29.86</v>
      </c>
      <c r="CT6" s="34">
        <f t="shared" si="10"/>
        <v>29.28</v>
      </c>
      <c r="CU6" s="34">
        <f t="shared" si="10"/>
        <v>29.4</v>
      </c>
      <c r="CV6" s="34">
        <f t="shared" si="10"/>
        <v>29.8</v>
      </c>
      <c r="CW6" s="33" t="str">
        <f>IF(CW7="","",IF(CW7="-","【-】","【"&amp;SUBSTITUTE(TEXT(CW7,"#,##0.00"),"-","△")&amp;"】"))</f>
        <v>【34.06】</v>
      </c>
      <c r="CX6" s="34">
        <f>IF(CX7="",NA(),CX7)</f>
        <v>51.61</v>
      </c>
      <c r="CY6" s="34">
        <f t="shared" ref="CY6:DG6" si="11">IF(CY7="",NA(),CY7)</f>
        <v>53.99</v>
      </c>
      <c r="CZ6" s="34">
        <f t="shared" si="11"/>
        <v>53.33</v>
      </c>
      <c r="DA6" s="34">
        <f t="shared" si="11"/>
        <v>55.14</v>
      </c>
      <c r="DB6" s="34">
        <f t="shared" si="11"/>
        <v>56.05</v>
      </c>
      <c r="DC6" s="34">
        <f t="shared" si="11"/>
        <v>67.38</v>
      </c>
      <c r="DD6" s="34">
        <f t="shared" si="11"/>
        <v>65.95</v>
      </c>
      <c r="DE6" s="34">
        <f t="shared" si="11"/>
        <v>66.819999999999993</v>
      </c>
      <c r="DF6" s="34">
        <f t="shared" si="11"/>
        <v>63.77</v>
      </c>
      <c r="DG6" s="34">
        <f t="shared" si="11"/>
        <v>66.95</v>
      </c>
      <c r="DH6" s="33" t="str">
        <f>IF(DH7="","",IF(DH7="-","【-】","【"&amp;SUBSTITUTE(TEXT(DH7,"#,##0.00"),"-","△")&amp;"】"))</f>
        <v>【79.14】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3">
        <f t="shared" si="14"/>
        <v>0</v>
      </c>
      <c r="EH6" s="34">
        <f t="shared" si="14"/>
        <v>0.14000000000000001</v>
      </c>
      <c r="EI6" s="34">
        <f t="shared" si="14"/>
        <v>0.86</v>
      </c>
      <c r="EJ6" s="34">
        <f t="shared" si="14"/>
        <v>0.25</v>
      </c>
      <c r="EK6" s="34">
        <f t="shared" si="14"/>
        <v>0.31</v>
      </c>
      <c r="EL6" s="34">
        <f t="shared" si="14"/>
        <v>0.1</v>
      </c>
      <c r="EM6" s="33">
        <f t="shared" si="14"/>
        <v>0</v>
      </c>
      <c r="EN6" s="33">
        <f t="shared" si="14"/>
        <v>0</v>
      </c>
      <c r="EO6" s="33" t="str">
        <f>IF(EO7="","",IF(EO7="-","【-】","【"&amp;SUBSTITUTE(TEXT(EO7,"#,##0.00"),"-","△")&amp;"】"))</f>
        <v>【0.01】</v>
      </c>
    </row>
    <row r="7" spans="1:145" s="35" customFormat="1" x14ac:dyDescent="0.15">
      <c r="A7" s="27"/>
      <c r="B7" s="36">
        <v>2017</v>
      </c>
      <c r="C7" s="36">
        <v>174611</v>
      </c>
      <c r="D7" s="36">
        <v>47</v>
      </c>
      <c r="E7" s="36">
        <v>17</v>
      </c>
      <c r="F7" s="36">
        <v>6</v>
      </c>
      <c r="G7" s="36">
        <v>0</v>
      </c>
      <c r="H7" s="36" t="s">
        <v>111</v>
      </c>
      <c r="I7" s="36" t="s">
        <v>112</v>
      </c>
      <c r="J7" s="36" t="s">
        <v>113</v>
      </c>
      <c r="K7" s="36" t="s">
        <v>114</v>
      </c>
      <c r="L7" s="36" t="s">
        <v>115</v>
      </c>
      <c r="M7" s="36" t="s">
        <v>116</v>
      </c>
      <c r="N7" s="37" t="s">
        <v>117</v>
      </c>
      <c r="O7" s="37" t="s">
        <v>118</v>
      </c>
      <c r="P7" s="37">
        <v>4.01</v>
      </c>
      <c r="Q7" s="37">
        <v>95.35</v>
      </c>
      <c r="R7" s="37">
        <v>3884</v>
      </c>
      <c r="S7" s="37">
        <v>8570</v>
      </c>
      <c r="T7" s="37">
        <v>183.21</v>
      </c>
      <c r="U7" s="37">
        <v>46.78</v>
      </c>
      <c r="V7" s="37">
        <v>339</v>
      </c>
      <c r="W7" s="37">
        <v>0.22</v>
      </c>
      <c r="X7" s="37">
        <v>1540.91</v>
      </c>
      <c r="Y7" s="37">
        <v>56.84</v>
      </c>
      <c r="Z7" s="37">
        <v>53.4</v>
      </c>
      <c r="AA7" s="37">
        <v>58.28</v>
      </c>
      <c r="AB7" s="37">
        <v>57.49</v>
      </c>
      <c r="AC7" s="37">
        <v>59.84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3498.54</v>
      </c>
      <c r="BG7" s="37">
        <v>2677.45</v>
      </c>
      <c r="BH7" s="37">
        <v>3687.69</v>
      </c>
      <c r="BI7" s="37">
        <v>3343.57</v>
      </c>
      <c r="BJ7" s="37">
        <v>0</v>
      </c>
      <c r="BK7" s="37">
        <v>1716.47</v>
      </c>
      <c r="BL7" s="37">
        <v>1741.94</v>
      </c>
      <c r="BM7" s="37">
        <v>1451.54</v>
      </c>
      <c r="BN7" s="37">
        <v>1700.42</v>
      </c>
      <c r="BO7" s="37">
        <v>1491.92</v>
      </c>
      <c r="BP7" s="37">
        <v>920.42</v>
      </c>
      <c r="BQ7" s="37">
        <v>44.35</v>
      </c>
      <c r="BR7" s="37">
        <v>50.15</v>
      </c>
      <c r="BS7" s="37">
        <v>69.17</v>
      </c>
      <c r="BT7" s="37">
        <v>75.48</v>
      </c>
      <c r="BU7" s="37">
        <v>95.55</v>
      </c>
      <c r="BV7" s="37">
        <v>35.049999999999997</v>
      </c>
      <c r="BW7" s="37">
        <v>33.86</v>
      </c>
      <c r="BX7" s="37">
        <v>33.58</v>
      </c>
      <c r="BY7" s="37">
        <v>34.51</v>
      </c>
      <c r="BZ7" s="37">
        <v>46.77</v>
      </c>
      <c r="CA7" s="37">
        <v>47.34</v>
      </c>
      <c r="CB7" s="37">
        <v>371.6</v>
      </c>
      <c r="CC7" s="37">
        <v>432.47</v>
      </c>
      <c r="CD7" s="37">
        <v>310.81</v>
      </c>
      <c r="CE7" s="37">
        <v>293.63</v>
      </c>
      <c r="CF7" s="37">
        <v>229.81</v>
      </c>
      <c r="CG7" s="37">
        <v>463.38</v>
      </c>
      <c r="CH7" s="37">
        <v>510.15</v>
      </c>
      <c r="CI7" s="37">
        <v>514.39</v>
      </c>
      <c r="CJ7" s="37">
        <v>476.11</v>
      </c>
      <c r="CK7" s="37">
        <v>348.75</v>
      </c>
      <c r="CL7" s="37">
        <v>360.3</v>
      </c>
      <c r="CM7" s="37">
        <v>10.97</v>
      </c>
      <c r="CN7" s="37">
        <v>27.1</v>
      </c>
      <c r="CO7" s="37">
        <v>25.81</v>
      </c>
      <c r="CP7" s="37">
        <v>25.81</v>
      </c>
      <c r="CQ7" s="37">
        <v>0</v>
      </c>
      <c r="CR7" s="37">
        <v>31.37</v>
      </c>
      <c r="CS7" s="37">
        <v>29.86</v>
      </c>
      <c r="CT7" s="37">
        <v>29.28</v>
      </c>
      <c r="CU7" s="37">
        <v>29.4</v>
      </c>
      <c r="CV7" s="37">
        <v>29.8</v>
      </c>
      <c r="CW7" s="37">
        <v>34.06</v>
      </c>
      <c r="CX7" s="37">
        <v>51.61</v>
      </c>
      <c r="CY7" s="37">
        <v>53.99</v>
      </c>
      <c r="CZ7" s="37">
        <v>53.33</v>
      </c>
      <c r="DA7" s="37">
        <v>55.14</v>
      </c>
      <c r="DB7" s="37">
        <v>56.05</v>
      </c>
      <c r="DC7" s="37">
        <v>67.38</v>
      </c>
      <c r="DD7" s="37">
        <v>65.95</v>
      </c>
      <c r="DE7" s="37">
        <v>66.819999999999993</v>
      </c>
      <c r="DF7" s="37">
        <v>63.77</v>
      </c>
      <c r="DG7" s="37">
        <v>66.95</v>
      </c>
      <c r="DH7" s="37">
        <v>79.14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0.14000000000000001</v>
      </c>
      <c r="EI7" s="37">
        <v>0.86</v>
      </c>
      <c r="EJ7" s="37">
        <v>0.25</v>
      </c>
      <c r="EK7" s="37">
        <v>0.31</v>
      </c>
      <c r="EL7" s="37">
        <v>0.1</v>
      </c>
      <c r="EM7" s="37">
        <v>0</v>
      </c>
      <c r="EN7" s="37">
        <v>0</v>
      </c>
      <c r="EO7" s="37">
        <v>0.01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119</v>
      </c>
      <c r="C9" s="39" t="s">
        <v>120</v>
      </c>
      <c r="D9" s="39" t="s">
        <v>121</v>
      </c>
      <c r="E9" s="39" t="s">
        <v>122</v>
      </c>
      <c r="F9" s="39" t="s">
        <v>123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61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木下　成彬</cp:lastModifiedBy>
  <dcterms:created xsi:type="dcterms:W3CDTF">2018-12-03T09:33:04Z</dcterms:created>
  <dcterms:modified xsi:type="dcterms:W3CDTF">2019-02-20T01:35:54Z</dcterms:modified>
  <cp:category/>
</cp:coreProperties>
</file>