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seibi\Desktop\【経営比較分析表】2017_172073_46_1718\"/>
    </mc:Choice>
  </mc:AlternateContent>
  <workbookProtection workbookAlgorithmName="SHA-512" workbookHashValue="EbZIOTNAF0hM/ZHlXGvipd2vGvIU4OY8RAjC6G6YVAm9r3Iq4O89kW7YZv1ZHWZQdfu8FsN9ut0oEDpqNk4x1w==" workbookSaltValue="cxXF7L21ZuyLCjJIS0LPhg==" workbookSpinCount="100000" lockStructure="1"/>
  <bookViews>
    <workbookView xWindow="0" yWindow="0" windowWidth="19170" windowHeight="54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W10" i="4"/>
  <c r="P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<sst xmlns="http://schemas.openxmlformats.org/spreadsheetml/2006/main" count="235" uniqueCount="123">
  <si>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</si>
  <si>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</si>
  <si>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</si>
  <si>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</si>
  <si>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</si>
  <si>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</si>
  <si>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</si>
  <si>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</si>
  <si>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</si>
  <si>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</si>
  <si>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</si>
  <si>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</si>
  <si>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</si>
  <si>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</si>
  <si>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</si>
  <si>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</si>
  <si>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</si>
  <si>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</si>
  <si>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</si>
  <si>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</si>
  <si>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</si>
  <si>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</si>
  <si>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</si>
  <si>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</si>
  <si>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</si>
  <si>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</si>
  <si>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</si>
  <si>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</si>
  <si>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</si>
  <si>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</si>
  <si>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</si>
  <si>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</si>
  <si>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</si>
  <si>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</si>
  <si>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</si>
  <si>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</si>
  <si>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</si>
  <si>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</si>
  <si>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</si>
  <si>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</si>
  <si>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</si>
  <si>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</si>
  <si>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</si>
  <si>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</si>
  <si>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</si>
  <si>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</si>
  <si>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</si>
  <si>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</si>
  <si>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</si>
  <si>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</si>
  <si>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</si>
  <si>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</si>
  <si>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</si>
  <si>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</si>
  <si>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</si>
  <si>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</si>
  <si>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</si>
  <si>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</si>
  <si>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</si>
  <si>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</si>
  <si>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</si>
  <si>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</si>
  <si>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</si>
  <si>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</si>
  <si>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</si>
  <si>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</si>
  <si>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</si>
  <si>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</si>
  <si>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</si>
  <si>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</si>
  <si>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</si>
  <si>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</si>
  <si>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</si>
  <si>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</si>
  <si>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</si>
  <si>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</si>
  <si>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</si>
  <si>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</si>
  <si>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</si>
  <si>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</si>
  <si>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</si>
  <si>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</si>
  <si>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</si>
  <si>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</si>
  <si>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</si>
  <si>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</si>
  <si>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</si>
  <si>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</si>
  <si>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</si>
  <si>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</si>
  <si>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</si>
  <si>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</si>
  <si>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</si>
  <si>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</si>
  <si>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</si>
  <si>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</si>
  <si>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</si>
  <si>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</si>
  <si>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</si>
  <si>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</si>
  <si>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</si>
  <si>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</si>
  <si>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</si>
  <si>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</si>
  <si>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</si>
  <si>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</si>
  <si>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</si>
  <si>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</si>
  <si>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</si>
  <si>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</si>
  <si>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</si>
  <si>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</si>
  <si>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</si>
  <si>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</si>
  <si>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</si>
  <si>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</si>
  <si>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</si>
  <si>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</si>
  <si>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</si>
  <si>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</si>
  <si>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①②　H23年に法適用した以降も、事業費に対する使用料収入等が不足し赤字経営が続いていたため、H26年度より料金改定を行った。収支の黒字化、累積欠損金の解消に向け取り組んでいるところである。
 ③  依然として厳しい状況であり、さらなる経営改善が必要である。
 ④下水道建設に伴い発行した企業債の償還金が多大なため、事業規模に対する残高が平均値を上回っている。
 ⑤H26年4月より使用料改定を行い、適正な使用料収入の確保に努めている。
　⑥⑦処理原価は全国平均より低く、施設利用率は平均値と同程度で推移しているが、今後とも計画的な施設管理に努める。
 ⑧昨年と比較して微増はしているものの、類似団体の平均値を下回っており、未接続世帯を戸別訪問するなど、接続促進に努める。</t>
    <rPh sb="285" eb="287">
      <t>サクネン</t>
    </rPh>
    <rPh sb="288" eb="290">
      <t>ヒカク</t>
    </rPh>
    <rPh sb="292" eb="294">
      <t>ビゾウ</t>
    </rPh>
    <phoneticPr fontId="4"/>
  </si>
  <si>
    <t xml:space="preserve"> ①指標は、全国平均を下回って推移してるが、対策が必要なものについてはマンホールの耐震化と併せて更新していく。また、長寿命化計画を策定し、老朽化の状況を踏まえながら、改築・更新等を行っている。</t>
    <phoneticPr fontId="16"/>
  </si>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</sst>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FE2-4BEF-BB1F-F4829C6FAE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3FE2-4BEF-BB1F-F4829C6FAE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48.68</c:v>
                </c:pt>
                <c:pt idx="1">
                  <c:v>48.5</c:v>
                </c:pt>
                <c:pt idx="2">
                  <c:v>47.28</c:v>
                </c:pt>
                <c:pt idx="3">
                  <c:v>46.96</c:v>
                </c:pt>
                <c:pt idx="4">
                  <c:v>49.99</c:v>
                </c:pt>
              </c:numCache>
            </c:numRef>
          </c:val>
          <c:extLst>
            <c:ext xmlns:c16="http://schemas.microsoft.com/office/drawing/2014/chart" uri="{C3380CC4-5D6E-409C-BE32-E72D297353CC}">
              <c16:uniqueId val="{00000000-C2E7-405D-B0B1-480872C9BA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C2E7-405D-B0B1-480872C9BA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78.790000000000006</c:v>
                </c:pt>
                <c:pt idx="1">
                  <c:v>79.81</c:v>
                </c:pt>
                <c:pt idx="2">
                  <c:v>79.739999999999995</c:v>
                </c:pt>
                <c:pt idx="3">
                  <c:v>80.38</c:v>
                </c:pt>
                <c:pt idx="4">
                  <c:v>81.47</c:v>
                </c:pt>
              </c:numCache>
            </c:numRef>
          </c:val>
          <c:extLst>
            <c:ext xmlns:c16="http://schemas.microsoft.com/office/drawing/2014/chart" uri="{C3380CC4-5D6E-409C-BE32-E72D297353CC}">
              <c16:uniqueId val="{00000000-1F8E-4EA0-8AB3-3924748E9B7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1F8E-4EA0-8AB3-3924748E9B7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92.86</c:v>
                </c:pt>
                <c:pt idx="1">
                  <c:v>99.73</c:v>
                </c:pt>
                <c:pt idx="2">
                  <c:v>100</c:v>
                </c:pt>
                <c:pt idx="3">
                  <c:v>101.33</c:v>
                </c:pt>
                <c:pt idx="4">
                  <c:v>103.16</c:v>
                </c:pt>
              </c:numCache>
            </c:numRef>
          </c:val>
          <c:extLst>
            <c:ext xmlns:c16="http://schemas.microsoft.com/office/drawing/2014/chart" uri="{C3380CC4-5D6E-409C-BE32-E72D297353CC}">
              <c16:uniqueId val="{00000000-0BA3-4BCA-84B8-2B6D184A25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c:ext xmlns:c16="http://schemas.microsoft.com/office/drawing/2014/chart" uri="{C3380CC4-5D6E-409C-BE32-E72D297353CC}">
              <c16:uniqueId val="{00000001-0BA3-4BCA-84B8-2B6D184A25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5.83</c:v>
                </c:pt>
                <c:pt idx="1">
                  <c:v>12.71</c:v>
                </c:pt>
                <c:pt idx="2">
                  <c:v>15.49</c:v>
                </c:pt>
                <c:pt idx="3">
                  <c:v>18.14</c:v>
                </c:pt>
                <c:pt idx="4">
                  <c:v>20.39</c:v>
                </c:pt>
              </c:numCache>
            </c:numRef>
          </c:val>
          <c:extLst>
            <c:ext xmlns:c16="http://schemas.microsoft.com/office/drawing/2014/chart" uri="{C3380CC4-5D6E-409C-BE32-E72D297353CC}">
              <c16:uniqueId val="{00000000-666D-4AF4-A741-A61E23C8A5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c:ext xmlns:c16="http://schemas.microsoft.com/office/drawing/2014/chart" uri="{C3380CC4-5D6E-409C-BE32-E72D297353CC}">
              <c16:uniqueId val="{00000001-666D-4AF4-A741-A61E23C8A5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D1-49AA-9882-3CA8C629241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2D1-49AA-9882-3CA8C629241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69.97</c:v>
                </c:pt>
                <c:pt idx="1">
                  <c:v>68.319999999999993</c:v>
                </c:pt>
                <c:pt idx="2">
                  <c:v>68.040000000000006</c:v>
                </c:pt>
                <c:pt idx="3">
                  <c:v>64.790000000000006</c:v>
                </c:pt>
                <c:pt idx="4">
                  <c:v>54.33</c:v>
                </c:pt>
              </c:numCache>
            </c:numRef>
          </c:val>
          <c:extLst>
            <c:ext xmlns:c16="http://schemas.microsoft.com/office/drawing/2014/chart" uri="{C3380CC4-5D6E-409C-BE32-E72D297353CC}">
              <c16:uniqueId val="{00000000-7019-4543-A1B7-D14F9E0782E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c:ext xmlns:c16="http://schemas.microsoft.com/office/drawing/2014/chart" uri="{C3380CC4-5D6E-409C-BE32-E72D297353CC}">
              <c16:uniqueId val="{00000001-7019-4543-A1B7-D14F9E0782E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202.56</c:v>
                </c:pt>
                <c:pt idx="1">
                  <c:v>13.5</c:v>
                </c:pt>
                <c:pt idx="2">
                  <c:v>17.87</c:v>
                </c:pt>
                <c:pt idx="3">
                  <c:v>21.38</c:v>
                </c:pt>
                <c:pt idx="4">
                  <c:v>31.22</c:v>
                </c:pt>
              </c:numCache>
            </c:numRef>
          </c:val>
          <c:extLst>
            <c:ext xmlns:c16="http://schemas.microsoft.com/office/drawing/2014/chart" uri="{C3380CC4-5D6E-409C-BE32-E72D297353CC}">
              <c16:uniqueId val="{00000000-9DBE-4BF7-A863-8BD1B5663A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c:ext xmlns:c16="http://schemas.microsoft.com/office/drawing/2014/chart" uri="{C3380CC4-5D6E-409C-BE32-E72D297353CC}">
              <c16:uniqueId val="{00000001-9DBE-4BF7-A863-8BD1B5663A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2009.52</c:v>
                </c:pt>
                <c:pt idx="1">
                  <c:v>1951.27</c:v>
                </c:pt>
                <c:pt idx="2">
                  <c:v>1840.05</c:v>
                </c:pt>
                <c:pt idx="3">
                  <c:v>1684.14</c:v>
                </c:pt>
                <c:pt idx="4">
                  <c:v>2935.16</c:v>
                </c:pt>
              </c:numCache>
            </c:numRef>
          </c:val>
          <c:extLst>
            <c:ext xmlns:c16="http://schemas.microsoft.com/office/drawing/2014/chart" uri="{C3380CC4-5D6E-409C-BE32-E72D297353CC}">
              <c16:uniqueId val="{00000000-E6AD-46C1-A576-C99D1E484E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E6AD-46C1-A576-C99D1E484E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90.62</c:v>
                </c:pt>
                <c:pt idx="1">
                  <c:v>97.74</c:v>
                </c:pt>
                <c:pt idx="2">
                  <c:v>100.87</c:v>
                </c:pt>
                <c:pt idx="3">
                  <c:v>105.11</c:v>
                </c:pt>
                <c:pt idx="4">
                  <c:v>100</c:v>
                </c:pt>
              </c:numCache>
            </c:numRef>
          </c:val>
          <c:extLst>
            <c:ext xmlns:c16="http://schemas.microsoft.com/office/drawing/2014/chart" uri="{C3380CC4-5D6E-409C-BE32-E72D297353CC}">
              <c16:uniqueId val="{00000000-C33D-491C-B3F0-E8DD330002D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C33D-491C-B3F0-E8DD330002D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173.12</c:v>
                </c:pt>
                <c:pt idx="1">
                  <c:v>173.61</c:v>
                </c:pt>
                <c:pt idx="2">
                  <c:v>170.2</c:v>
                </c:pt>
                <c:pt idx="3">
                  <c:v>163.66999999999999</c:v>
                </c:pt>
                <c:pt idx="4">
                  <c:v>171.86</c:v>
                </c:pt>
              </c:numCache>
            </c:numRef>
          </c:val>
          <c:extLst>
            <c:ext xmlns:c16="http://schemas.microsoft.com/office/drawing/2014/chart" uri="{C3380CC4-5D6E-409C-BE32-E72D297353CC}">
              <c16:uniqueId val="{00000000-74CC-4236-B748-BFD8E12E9D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74CC-4236-B748-BFD8E12E9D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8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羽咋市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22088</v>
      </c>
      <c r="AM8" s="69"/>
      <c r="AN8" s="69"/>
      <c r="AO8" s="69"/>
      <c r="AP8" s="69"/>
      <c r="AQ8" s="69"/>
      <c r="AR8" s="69"/>
      <c r="AS8" s="69"/>
      <c r="AT8" s="68">
        <f>データ!T6</f>
        <v>81.849999999999994</v>
      </c>
      <c r="AU8" s="68"/>
      <c r="AV8" s="68"/>
      <c r="AW8" s="68"/>
      <c r="AX8" s="68"/>
      <c r="AY8" s="68"/>
      <c r="AZ8" s="68"/>
      <c r="BA8" s="68"/>
      <c r="BB8" s="68">
        <f>データ!U6</f>
        <v>269.86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31.12</v>
      </c>
      <c r="J10" s="68"/>
      <c r="K10" s="68"/>
      <c r="L10" s="68"/>
      <c r="M10" s="68"/>
      <c r="N10" s="68"/>
      <c r="O10" s="68"/>
      <c r="P10" s="68">
        <f>データ!P6</f>
        <v>60.03</v>
      </c>
      <c r="Q10" s="68"/>
      <c r="R10" s="68"/>
      <c r="S10" s="68"/>
      <c r="T10" s="68"/>
      <c r="U10" s="68"/>
      <c r="V10" s="68"/>
      <c r="W10" s="68">
        <f>データ!Q6</f>
        <v>79.459999999999994</v>
      </c>
      <c r="X10" s="68"/>
      <c r="Y10" s="68"/>
      <c r="Z10" s="68"/>
      <c r="AA10" s="68"/>
      <c r="AB10" s="68"/>
      <c r="AC10" s="68"/>
      <c r="AD10" s="69">
        <f>データ!R6</f>
        <v>3402</v>
      </c>
      <c r="AE10" s="69"/>
      <c r="AF10" s="69"/>
      <c r="AG10" s="69"/>
      <c r="AH10" s="69"/>
      <c r="AI10" s="69"/>
      <c r="AJ10" s="69"/>
      <c r="AK10" s="2"/>
      <c r="AL10" s="69">
        <f>データ!V6</f>
        <v>13192</v>
      </c>
      <c r="AM10" s="69"/>
      <c r="AN10" s="69"/>
      <c r="AO10" s="69"/>
      <c r="AP10" s="69"/>
      <c r="AQ10" s="69"/>
      <c r="AR10" s="69"/>
      <c r="AS10" s="69"/>
      <c r="AT10" s="68">
        <f>データ!W6</f>
        <v>5.9</v>
      </c>
      <c r="AU10" s="68"/>
      <c r="AV10" s="68"/>
      <c r="AW10" s="68"/>
      <c r="AX10" s="68"/>
      <c r="AY10" s="68"/>
      <c r="AZ10" s="68"/>
      <c r="BA10" s="68"/>
      <c r="BB10" s="68">
        <f>データ!X6</f>
        <v>2235.9299999999998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121</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4"/>
      <c r="BM59" s="85"/>
      <c r="BN59" s="85"/>
      <c r="BO59" s="85"/>
      <c r="BP59" s="85"/>
      <c r="BQ59" s="85"/>
      <c r="BR59" s="85"/>
      <c r="BS59" s="85"/>
      <c r="BT59" s="85"/>
      <c r="BU59" s="85"/>
      <c r="BV59" s="85"/>
      <c r="BW59" s="85"/>
      <c r="BX59" s="85"/>
      <c r="BY59" s="85"/>
      <c r="BZ59" s="86"/>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84"/>
      <c r="BM60" s="85"/>
      <c r="BN60" s="85"/>
      <c r="BO60" s="85"/>
      <c r="BP60" s="85"/>
      <c r="BQ60" s="85"/>
      <c r="BR60" s="85"/>
      <c r="BS60" s="85"/>
      <c r="BT60" s="85"/>
      <c r="BU60" s="85"/>
      <c r="BV60" s="85"/>
      <c r="BW60" s="85"/>
      <c r="BX60" s="85"/>
      <c r="BY60" s="85"/>
      <c r="BZ60" s="86"/>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122</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7"/>
      <c r="BM82" s="88"/>
      <c r="BN82" s="88"/>
      <c r="BO82" s="88"/>
      <c r="BP82" s="88"/>
      <c r="BQ82" s="88"/>
      <c r="BR82" s="88"/>
      <c r="BS82" s="88"/>
      <c r="BT82" s="88"/>
      <c r="BU82" s="88"/>
      <c r="BV82" s="88"/>
      <c r="BW82" s="88"/>
      <c r="BX82" s="88"/>
      <c r="BY82" s="88"/>
      <c r="BZ82" s="89"/>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xXS2XTQbDlH7BWyH334wIH0CxyQT470FohDtuXKVf3CLqw00XeA6S3a2g2PaR5T69vQZadMoMzAZDmhU7DnIVQ==" saltValue="agg3inzwLxqBaWv0cokDh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172073</v>
      </c>
      <c r="D6" s="33">
        <f t="shared" si="3"/>
        <v>46</v>
      </c>
      <c r="E6" s="33">
        <f t="shared" si="3"/>
        <v>17</v>
      </c>
      <c r="F6" s="33">
        <f t="shared" si="3"/>
        <v>1</v>
      </c>
      <c r="G6" s="33">
        <f t="shared" si="3"/>
        <v>0</v>
      </c>
      <c r="H6" s="33" t="str">
        <f t="shared" si="3"/>
        <v>石川県　羽咋市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31.12</v>
      </c>
      <c r="P6" s="34">
        <f t="shared" si="3"/>
        <v>60.03</v>
      </c>
      <c r="Q6" s="34">
        <f t="shared" si="3"/>
        <v>79.459999999999994</v>
      </c>
      <c r="R6" s="34">
        <f t="shared" si="3"/>
        <v>3402</v>
      </c>
      <c r="S6" s="34">
        <f t="shared" si="3"/>
        <v>22088</v>
      </c>
      <c r="T6" s="34">
        <f t="shared" si="3"/>
        <v>81.849999999999994</v>
      </c>
      <c r="U6" s="34">
        <f t="shared" si="3"/>
        <v>269.86</v>
      </c>
      <c r="V6" s="34">
        <f t="shared" si="3"/>
        <v>13192</v>
      </c>
      <c r="W6" s="34">
        <f t="shared" si="3"/>
        <v>5.9</v>
      </c>
      <c r="X6" s="34">
        <f t="shared" si="3"/>
        <v>2235.9299999999998</v>
      </c>
      <c r="Y6" s="35">
        <f>IF(Y7="",NA(),Y7)</f>
        <v>92.86</v>
      </c>
      <c r="Z6" s="35">
        <f t="shared" ref="Z6:AH6" si="4">IF(Z7="",NA(),Z7)</f>
        <v>99.73</v>
      </c>
      <c r="AA6" s="35">
        <f t="shared" si="4"/>
        <v>100</v>
      </c>
      <c r="AB6" s="35">
        <f t="shared" si="4"/>
        <v>101.33</v>
      </c>
      <c r="AC6" s="35">
        <f t="shared" si="4"/>
        <v>103.16</v>
      </c>
      <c r="AD6" s="35">
        <f t="shared" si="4"/>
        <v>104.18</v>
      </c>
      <c r="AE6" s="35">
        <f t="shared" si="4"/>
        <v>108.69</v>
      </c>
      <c r="AF6" s="35">
        <f t="shared" si="4"/>
        <v>110.8</v>
      </c>
      <c r="AG6" s="35">
        <f t="shared" si="4"/>
        <v>110.07</v>
      </c>
      <c r="AH6" s="35">
        <f t="shared" si="4"/>
        <v>106.7</v>
      </c>
      <c r="AI6" s="34" t="str">
        <f>IF(AI7="","",IF(AI7="-","【-】","【"&amp;SUBSTITUTE(TEXT(AI7,"#,##0.00"),"-","△")&amp;"】"))</f>
        <v>【108.80】</v>
      </c>
      <c r="AJ6" s="35">
        <f>IF(AJ7="",NA(),AJ7)</f>
        <v>69.97</v>
      </c>
      <c r="AK6" s="35">
        <f t="shared" ref="AK6:AS6" si="5">IF(AK7="",NA(),AK7)</f>
        <v>68.319999999999993</v>
      </c>
      <c r="AL6" s="35">
        <f t="shared" si="5"/>
        <v>68.040000000000006</v>
      </c>
      <c r="AM6" s="35">
        <f t="shared" si="5"/>
        <v>64.790000000000006</v>
      </c>
      <c r="AN6" s="35">
        <f t="shared" si="5"/>
        <v>54.33</v>
      </c>
      <c r="AO6" s="35">
        <f t="shared" si="5"/>
        <v>95.59</v>
      </c>
      <c r="AP6" s="35">
        <f t="shared" si="5"/>
        <v>29.24</v>
      </c>
      <c r="AQ6" s="35">
        <f t="shared" si="5"/>
        <v>31.45</v>
      </c>
      <c r="AR6" s="35">
        <f t="shared" si="5"/>
        <v>31.4</v>
      </c>
      <c r="AS6" s="35">
        <f t="shared" si="5"/>
        <v>26.14</v>
      </c>
      <c r="AT6" s="34" t="str">
        <f>IF(AT7="","",IF(AT7="-","【-】","【"&amp;SUBSTITUTE(TEXT(AT7,"#,##0.00"),"-","△")&amp;"】"))</f>
        <v>【4.27】</v>
      </c>
      <c r="AU6" s="35">
        <f>IF(AU7="",NA(),AU7)</f>
        <v>202.56</v>
      </c>
      <c r="AV6" s="35">
        <f t="shared" ref="AV6:BD6" si="6">IF(AV7="",NA(),AV7)</f>
        <v>13.5</v>
      </c>
      <c r="AW6" s="35">
        <f t="shared" si="6"/>
        <v>17.87</v>
      </c>
      <c r="AX6" s="35">
        <f t="shared" si="6"/>
        <v>21.38</v>
      </c>
      <c r="AY6" s="35">
        <f t="shared" si="6"/>
        <v>31.22</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5">
        <f>IF(BF7="",NA(),BF7)</f>
        <v>2009.52</v>
      </c>
      <c r="BG6" s="35">
        <f t="shared" ref="BG6:BO6" si="7">IF(BG7="",NA(),BG7)</f>
        <v>1951.27</v>
      </c>
      <c r="BH6" s="35">
        <f t="shared" si="7"/>
        <v>1840.05</v>
      </c>
      <c r="BI6" s="35">
        <f t="shared" si="7"/>
        <v>1684.14</v>
      </c>
      <c r="BJ6" s="35">
        <f t="shared" si="7"/>
        <v>2935.16</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90.62</v>
      </c>
      <c r="BR6" s="35">
        <f t="shared" ref="BR6:BZ6" si="8">IF(BR7="",NA(),BR7)</f>
        <v>97.74</v>
      </c>
      <c r="BS6" s="35">
        <f t="shared" si="8"/>
        <v>100.87</v>
      </c>
      <c r="BT6" s="35">
        <f t="shared" si="8"/>
        <v>105.11</v>
      </c>
      <c r="BU6" s="35">
        <f t="shared" si="8"/>
        <v>100</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173.12</v>
      </c>
      <c r="CC6" s="35">
        <f t="shared" ref="CC6:CK6" si="9">IF(CC7="",NA(),CC7)</f>
        <v>173.61</v>
      </c>
      <c r="CD6" s="35">
        <f t="shared" si="9"/>
        <v>170.2</v>
      </c>
      <c r="CE6" s="35">
        <f t="shared" si="9"/>
        <v>163.66999999999999</v>
      </c>
      <c r="CF6" s="35">
        <f t="shared" si="9"/>
        <v>171.86</v>
      </c>
      <c r="CG6" s="35">
        <f t="shared" si="9"/>
        <v>247.43</v>
      </c>
      <c r="CH6" s="35">
        <f t="shared" si="9"/>
        <v>248.89</v>
      </c>
      <c r="CI6" s="35">
        <f t="shared" si="9"/>
        <v>250.84</v>
      </c>
      <c r="CJ6" s="35">
        <f t="shared" si="9"/>
        <v>235.61</v>
      </c>
      <c r="CK6" s="35">
        <f t="shared" si="9"/>
        <v>216.21</v>
      </c>
      <c r="CL6" s="34" t="str">
        <f>IF(CL7="","",IF(CL7="-","【-】","【"&amp;SUBSTITUTE(TEXT(CL7,"#,##0.00"),"-","△")&amp;"】"))</f>
        <v>【136.39】</v>
      </c>
      <c r="CM6" s="35">
        <f>IF(CM7="",NA(),CM7)</f>
        <v>48.68</v>
      </c>
      <c r="CN6" s="35">
        <f t="shared" ref="CN6:CV6" si="10">IF(CN7="",NA(),CN7)</f>
        <v>48.5</v>
      </c>
      <c r="CO6" s="35">
        <f t="shared" si="10"/>
        <v>47.28</v>
      </c>
      <c r="CP6" s="35">
        <f t="shared" si="10"/>
        <v>46.96</v>
      </c>
      <c r="CQ6" s="35">
        <f t="shared" si="10"/>
        <v>49.99</v>
      </c>
      <c r="CR6" s="35">
        <f t="shared" si="10"/>
        <v>50.32</v>
      </c>
      <c r="CS6" s="35">
        <f t="shared" si="10"/>
        <v>49.89</v>
      </c>
      <c r="CT6" s="35">
        <f t="shared" si="10"/>
        <v>49.39</v>
      </c>
      <c r="CU6" s="35">
        <f t="shared" si="10"/>
        <v>49.25</v>
      </c>
      <c r="CV6" s="35">
        <f t="shared" si="10"/>
        <v>50.24</v>
      </c>
      <c r="CW6" s="34" t="str">
        <f>IF(CW7="","",IF(CW7="-","【-】","【"&amp;SUBSTITUTE(TEXT(CW7,"#,##0.00"),"-","△")&amp;"】"))</f>
        <v>【60.13】</v>
      </c>
      <c r="CX6" s="35">
        <f>IF(CX7="",NA(),CX7)</f>
        <v>78.790000000000006</v>
      </c>
      <c r="CY6" s="35">
        <f t="shared" ref="CY6:DG6" si="11">IF(CY7="",NA(),CY7)</f>
        <v>79.81</v>
      </c>
      <c r="CZ6" s="35">
        <f t="shared" si="11"/>
        <v>79.739999999999995</v>
      </c>
      <c r="DA6" s="35">
        <f t="shared" si="11"/>
        <v>80.38</v>
      </c>
      <c r="DB6" s="35">
        <f t="shared" si="11"/>
        <v>81.47</v>
      </c>
      <c r="DC6" s="35">
        <f t="shared" si="11"/>
        <v>84.57</v>
      </c>
      <c r="DD6" s="35">
        <f t="shared" si="11"/>
        <v>84.73</v>
      </c>
      <c r="DE6" s="35">
        <f t="shared" si="11"/>
        <v>83.96</v>
      </c>
      <c r="DF6" s="35">
        <f t="shared" si="11"/>
        <v>84.12</v>
      </c>
      <c r="DG6" s="35">
        <f t="shared" si="11"/>
        <v>84.17</v>
      </c>
      <c r="DH6" s="34" t="str">
        <f>IF(DH7="","",IF(DH7="-","【-】","【"&amp;SUBSTITUTE(TEXT(DH7,"#,##0.00"),"-","△")&amp;"】"))</f>
        <v>【95.06】</v>
      </c>
      <c r="DI6" s="35">
        <f>IF(DI7="",NA(),DI7)</f>
        <v>5.83</v>
      </c>
      <c r="DJ6" s="35">
        <f t="shared" ref="DJ6:DR6" si="12">IF(DJ7="",NA(),DJ7)</f>
        <v>12.71</v>
      </c>
      <c r="DK6" s="35">
        <f t="shared" si="12"/>
        <v>15.49</v>
      </c>
      <c r="DL6" s="35">
        <f t="shared" si="12"/>
        <v>18.14</v>
      </c>
      <c r="DM6" s="35">
        <f t="shared" si="12"/>
        <v>20.39</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172073</v>
      </c>
      <c r="D7" s="37">
        <v>46</v>
      </c>
      <c r="E7" s="37">
        <v>17</v>
      </c>
      <c r="F7" s="37">
        <v>1</v>
      </c>
      <c r="G7" s="37">
        <v>0</v>
      </c>
      <c r="H7" s="37" t="s">
        <v>108</v>
      </c>
      <c r="I7" s="37" t="s">
        <v>109</v>
      </c>
      <c r="J7" s="37" t="s">
        <v>110</v>
      </c>
      <c r="K7" s="37" t="s">
        <v>111</v>
      </c>
      <c r="L7" s="37" t="s">
        <v>112</v>
      </c>
      <c r="M7" s="37" t="s">
        <v>113</v>
      </c>
      <c r="N7" s="38" t="s">
        <v>114</v>
      </c>
      <c r="O7" s="38">
        <v>31.12</v>
      </c>
      <c r="P7" s="38">
        <v>60.03</v>
      </c>
      <c r="Q7" s="38">
        <v>79.459999999999994</v>
      </c>
      <c r="R7" s="38">
        <v>3402</v>
      </c>
      <c r="S7" s="38">
        <v>22088</v>
      </c>
      <c r="T7" s="38">
        <v>81.849999999999994</v>
      </c>
      <c r="U7" s="38">
        <v>269.86</v>
      </c>
      <c r="V7" s="38">
        <v>13192</v>
      </c>
      <c r="W7" s="38">
        <v>5.9</v>
      </c>
      <c r="X7" s="38">
        <v>2235.9299999999998</v>
      </c>
      <c r="Y7" s="38">
        <v>92.86</v>
      </c>
      <c r="Z7" s="38">
        <v>99.73</v>
      </c>
      <c r="AA7" s="38">
        <v>100</v>
      </c>
      <c r="AB7" s="38">
        <v>101.33</v>
      </c>
      <c r="AC7" s="38">
        <v>103.16</v>
      </c>
      <c r="AD7" s="38">
        <v>104.18</v>
      </c>
      <c r="AE7" s="38">
        <v>108.69</v>
      </c>
      <c r="AF7" s="38">
        <v>110.8</v>
      </c>
      <c r="AG7" s="38">
        <v>110.07</v>
      </c>
      <c r="AH7" s="38">
        <v>106.7</v>
      </c>
      <c r="AI7" s="38">
        <v>108.8</v>
      </c>
      <c r="AJ7" s="38">
        <v>69.97</v>
      </c>
      <c r="AK7" s="38">
        <v>68.319999999999993</v>
      </c>
      <c r="AL7" s="38">
        <v>68.040000000000006</v>
      </c>
      <c r="AM7" s="38">
        <v>64.790000000000006</v>
      </c>
      <c r="AN7" s="38">
        <v>54.33</v>
      </c>
      <c r="AO7" s="38">
        <v>95.59</v>
      </c>
      <c r="AP7" s="38">
        <v>29.24</v>
      </c>
      <c r="AQ7" s="38">
        <v>31.45</v>
      </c>
      <c r="AR7" s="38">
        <v>31.4</v>
      </c>
      <c r="AS7" s="38">
        <v>26.14</v>
      </c>
      <c r="AT7" s="38">
        <v>4.2699999999999996</v>
      </c>
      <c r="AU7" s="38">
        <v>202.56</v>
      </c>
      <c r="AV7" s="38">
        <v>13.5</v>
      </c>
      <c r="AW7" s="38">
        <v>17.87</v>
      </c>
      <c r="AX7" s="38">
        <v>21.38</v>
      </c>
      <c r="AY7" s="38">
        <v>31.22</v>
      </c>
      <c r="AZ7" s="38">
        <v>318.06</v>
      </c>
      <c r="BA7" s="38">
        <v>68.510000000000005</v>
      </c>
      <c r="BB7" s="38">
        <v>70.16</v>
      </c>
      <c r="BC7" s="38">
        <v>79.709999999999994</v>
      </c>
      <c r="BD7" s="38">
        <v>68.290000000000006</v>
      </c>
      <c r="BE7" s="38">
        <v>66.41</v>
      </c>
      <c r="BF7" s="38">
        <v>2009.52</v>
      </c>
      <c r="BG7" s="38">
        <v>1951.27</v>
      </c>
      <c r="BH7" s="38">
        <v>1840.05</v>
      </c>
      <c r="BI7" s="38">
        <v>1684.14</v>
      </c>
      <c r="BJ7" s="38">
        <v>2935.16</v>
      </c>
      <c r="BK7" s="38">
        <v>1306.92</v>
      </c>
      <c r="BL7" s="38">
        <v>1203.71</v>
      </c>
      <c r="BM7" s="38">
        <v>1162.3599999999999</v>
      </c>
      <c r="BN7" s="38">
        <v>1047.6500000000001</v>
      </c>
      <c r="BO7" s="38">
        <v>1124.26</v>
      </c>
      <c r="BP7" s="38">
        <v>707.33</v>
      </c>
      <c r="BQ7" s="38">
        <v>90.62</v>
      </c>
      <c r="BR7" s="38">
        <v>97.74</v>
      </c>
      <c r="BS7" s="38">
        <v>100.87</v>
      </c>
      <c r="BT7" s="38">
        <v>105.11</v>
      </c>
      <c r="BU7" s="38">
        <v>100</v>
      </c>
      <c r="BV7" s="38">
        <v>68.510000000000005</v>
      </c>
      <c r="BW7" s="38">
        <v>69.739999999999995</v>
      </c>
      <c r="BX7" s="38">
        <v>68.209999999999994</v>
      </c>
      <c r="BY7" s="38">
        <v>74.040000000000006</v>
      </c>
      <c r="BZ7" s="38">
        <v>80.58</v>
      </c>
      <c r="CA7" s="38">
        <v>101.26</v>
      </c>
      <c r="CB7" s="38">
        <v>173.12</v>
      </c>
      <c r="CC7" s="38">
        <v>173.61</v>
      </c>
      <c r="CD7" s="38">
        <v>170.2</v>
      </c>
      <c r="CE7" s="38">
        <v>163.66999999999999</v>
      </c>
      <c r="CF7" s="38">
        <v>171.86</v>
      </c>
      <c r="CG7" s="38">
        <v>247.43</v>
      </c>
      <c r="CH7" s="38">
        <v>248.89</v>
      </c>
      <c r="CI7" s="38">
        <v>250.84</v>
      </c>
      <c r="CJ7" s="38">
        <v>235.61</v>
      </c>
      <c r="CK7" s="38">
        <v>216.21</v>
      </c>
      <c r="CL7" s="38">
        <v>136.38999999999999</v>
      </c>
      <c r="CM7" s="38">
        <v>48.68</v>
      </c>
      <c r="CN7" s="38">
        <v>48.5</v>
      </c>
      <c r="CO7" s="38">
        <v>47.28</v>
      </c>
      <c r="CP7" s="38">
        <v>46.96</v>
      </c>
      <c r="CQ7" s="38">
        <v>49.99</v>
      </c>
      <c r="CR7" s="38">
        <v>50.32</v>
      </c>
      <c r="CS7" s="38">
        <v>49.89</v>
      </c>
      <c r="CT7" s="38">
        <v>49.39</v>
      </c>
      <c r="CU7" s="38">
        <v>49.25</v>
      </c>
      <c r="CV7" s="38">
        <v>50.24</v>
      </c>
      <c r="CW7" s="38">
        <v>60.13</v>
      </c>
      <c r="CX7" s="38">
        <v>78.790000000000006</v>
      </c>
      <c r="CY7" s="38">
        <v>79.81</v>
      </c>
      <c r="CZ7" s="38">
        <v>79.739999999999995</v>
      </c>
      <c r="DA7" s="38">
        <v>80.38</v>
      </c>
      <c r="DB7" s="38">
        <v>81.47</v>
      </c>
      <c r="DC7" s="38">
        <v>84.57</v>
      </c>
      <c r="DD7" s="38">
        <v>84.73</v>
      </c>
      <c r="DE7" s="38">
        <v>83.96</v>
      </c>
      <c r="DF7" s="38">
        <v>84.12</v>
      </c>
      <c r="DG7" s="38">
        <v>84.17</v>
      </c>
      <c r="DH7" s="38">
        <v>95.06</v>
      </c>
      <c r="DI7" s="38">
        <v>5.83</v>
      </c>
      <c r="DJ7" s="38">
        <v>12.71</v>
      </c>
      <c r="DK7" s="38">
        <v>15.49</v>
      </c>
      <c r="DL7" s="38">
        <v>18.14</v>
      </c>
      <c r="DM7" s="38">
        <v>20.39</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seibi</cp:lastModifiedBy>
  <dcterms:created xsi:type="dcterms:W3CDTF">2018-12-03T08:48:44Z</dcterms:created>
  <dcterms:modified xsi:type="dcterms:W3CDTF">2019-01-21T07:35:09Z</dcterms:modified>
  <cp:category/>
</cp:coreProperties>
</file>