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0490" windowHeight="777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E86" i="4"/>
  <c r="AT10" i="4"/>
  <c r="AL10" i="4"/>
  <c r="AD10" i="4"/>
  <c r="P10" i="4"/>
  <c r="I10" i="4"/>
  <c r="B10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<sst xmlns="http://schemas.openxmlformats.org/spreadsheetml/2006/main" count="240" uniqueCount="126">
  <si>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</si>
  <si>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</si>
  <si>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</si>
  <si>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</si>
  <si>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</si>
  <si>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</si>
  <si>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</si>
  <si>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</si>
  <si>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</si>
  <si>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</si>
  <si>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</si>
  <si>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</si>
  <si>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</si>
  <si>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</si>
  <si>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</si>
  <si>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</si>
  <si>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</si>
  <si>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</si>
  <si>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</si>
  <si>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</si>
  <si>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</si>
  <si>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</si>
  <si>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</si>
  <si>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</si>
  <si>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</si>
  <si>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</si>
  <si>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</si>
  <si>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</si>
  <si>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</si>
  <si>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</si>
  <si>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</si>
  <si>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</si>
  <si>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</si>
  <si>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</si>
  <si>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</si>
  <si>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</si>
  <si>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</si>
  <si>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</si>
  <si>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</si>
  <si>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</si>
  <si>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</si>
  <si>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</si>
  <si>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</si>
  <si>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</si>
  <si>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</si>
  <si>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</si>
  <si>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</si>
  <si>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</si>
  <si>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</si>
  <si>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</si>
  <si>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</si>
  <si>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</si>
  <si>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</si>
  <si>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</si>
  <si>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</si>
  <si>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</si>
  <si>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</si>
  <si>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</si>
  <si>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</si>
  <si>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</si>
  <si>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</si>
  <si>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</si>
  <si>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</si>
  <si>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</si>
  <si>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</si>
  <si>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</si>
  <si>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</si>
  <si>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</si>
  <si>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</si>
  <si>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</si>
  <si>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</si>
  <si>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</si>
  <si>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</si>
  <si>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</si>
  <si>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</si>
  <si>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</si>
  <si>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</si>
  <si>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</si>
  <si>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</si>
  <si>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</si>
  <si>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</si>
  <si>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</si>
  <si>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</si>
  <si>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</si>
  <si>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</si>
  <si>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</si>
  <si>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</si>
  <si>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</si>
  <si>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</si>
  <si>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</si>
  <si>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</si>
  <si>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</si>
  <si>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</si>
  <si>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</si>
  <si>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</si>
  <si>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</si>
  <si>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</si>
  <si>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</si>
  <si>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</si>
  <si>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</si>
  <si>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</si>
  <si>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</si>
  <si>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</si>
  <si>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</si>
  <si>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</si>
  <si>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</si>
  <si>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</si>
  <si>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</si>
  <si>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</si>
  <si>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</si>
  <si>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石川県　川北町</t>
  </si>
  <si>
    <t>法非適用</t>
  </si>
  <si>
    <t>下水道事業</t>
  </si>
  <si>
    <t>農業集落排水</t>
  </si>
  <si>
    <t>F1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</si>
  <si>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</si>
  <si>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</si>
  <si>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</si>
  <si>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</si>
  <si>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</si>
  <si>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</si>
  <si>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</si>
  <si>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ライフラインとしての必要不可欠な下水道事業として、今後も経常経費の削減に努め、経営の安定化を図っていく。
料金収入の増加を目指し、滞納者が増えないように努力する。
下水道使用料の改定については、消費税率改定時を目処に見直しを検討しているが、将来にわたる施設の更新を織り込んで策定した計画に基づき、判断する。</t>
    <rPh sb="25" eb="27">
      <t>コンゴ</t>
    </rPh>
    <rPh sb="28" eb="30">
      <t>ケイジョウ</t>
    </rPh>
    <rPh sb="30" eb="32">
      <t>ケイヒ</t>
    </rPh>
    <rPh sb="33" eb="35">
      <t>サクゲン</t>
    </rPh>
    <rPh sb="36" eb="37">
      <t>ツト</t>
    </rPh>
    <rPh sb="39" eb="41">
      <t>ケイエイ</t>
    </rPh>
    <rPh sb="42" eb="45">
      <t>アンテイカ</t>
    </rPh>
    <rPh sb="46" eb="47">
      <t>ハカ</t>
    </rPh>
    <rPh sb="53" eb="55">
      <t>リョウキン</t>
    </rPh>
    <rPh sb="55" eb="57">
      <t>シュウニュウ</t>
    </rPh>
    <rPh sb="58" eb="60">
      <t>ゾウカ</t>
    </rPh>
    <rPh sb="61" eb="63">
      <t>メザ</t>
    </rPh>
    <rPh sb="65" eb="68">
      <t>タイノウシャ</t>
    </rPh>
    <rPh sb="69" eb="70">
      <t>フ</t>
    </rPh>
    <rPh sb="76" eb="78">
      <t>ドリョク</t>
    </rPh>
    <rPh sb="100" eb="101">
      <t>リツ</t>
    </rPh>
    <rPh sb="101" eb="103">
      <t>カイテイ</t>
    </rPh>
    <rPh sb="103" eb="104">
      <t>トキ</t>
    </rPh>
    <rPh sb="105" eb="107">
      <t>メド</t>
    </rPh>
    <rPh sb="108" eb="110">
      <t>ミナオ</t>
    </rPh>
    <rPh sb="112" eb="114">
      <t>ケントウ</t>
    </rPh>
    <rPh sb="120" eb="122">
      <t>ショウライ</t>
    </rPh>
    <rPh sb="126" eb="128">
      <t>シセツ</t>
    </rPh>
    <rPh sb="129" eb="131">
      <t>コウシン</t>
    </rPh>
    <rPh sb="132" eb="133">
      <t>オ</t>
    </rPh>
    <rPh sb="134" eb="135">
      <t>コ</t>
    </rPh>
    <rPh sb="137" eb="139">
      <t>サクテイ</t>
    </rPh>
    <rPh sb="141" eb="143">
      <t>ケイカク</t>
    </rPh>
    <rPh sb="144" eb="145">
      <t>モト</t>
    </rPh>
    <rPh sb="148" eb="150">
      <t>ハンダン</t>
    </rPh>
    <phoneticPr fontId="7"/>
  </si>
  <si>
    <t>施設の老朽化については、平成８年度より各地区処理場の機能強化工事を行い、平成２３年度には一通りの処理場の機能強化工事を終えた。
しかし、当初の機能強化工事から２０年目を迎え、施設の老朽化が見られるようになった。
そこで、平成２７年度から平成２８年度にかけて、全地区の管渠等の調査を行い、｢最適整備構想｣を策定した。
その結果を踏まえ、老朽化が多くみられた地区から順次施設の改修に努めていく。</t>
    <rPh sb="0" eb="2">
      <t>シセツ</t>
    </rPh>
    <rPh sb="3" eb="6">
      <t>ロウキュウカ</t>
    </rPh>
    <rPh sb="12" eb="14">
      <t>ヘイセイ</t>
    </rPh>
    <rPh sb="15" eb="16">
      <t>ネン</t>
    </rPh>
    <rPh sb="16" eb="17">
      <t>ド</t>
    </rPh>
    <rPh sb="19" eb="20">
      <t>カク</t>
    </rPh>
    <rPh sb="20" eb="22">
      <t>チク</t>
    </rPh>
    <rPh sb="22" eb="25">
      <t>ショリジョウ</t>
    </rPh>
    <rPh sb="26" eb="28">
      <t>キノウ</t>
    </rPh>
    <rPh sb="28" eb="30">
      <t>キョウカ</t>
    </rPh>
    <rPh sb="30" eb="32">
      <t>コウジ</t>
    </rPh>
    <rPh sb="33" eb="34">
      <t>オコナ</t>
    </rPh>
    <rPh sb="36" eb="38">
      <t>ヘイセイ</t>
    </rPh>
    <rPh sb="40" eb="42">
      <t>ネンド</t>
    </rPh>
    <rPh sb="44" eb="46">
      <t>ヒトトオ</t>
    </rPh>
    <rPh sb="48" eb="51">
      <t>ショリジョウ</t>
    </rPh>
    <rPh sb="52" eb="54">
      <t>キノウ</t>
    </rPh>
    <rPh sb="54" eb="56">
      <t>キョウカ</t>
    </rPh>
    <rPh sb="56" eb="58">
      <t>コウジ</t>
    </rPh>
    <rPh sb="59" eb="60">
      <t>オ</t>
    </rPh>
    <rPh sb="68" eb="70">
      <t>トウショ</t>
    </rPh>
    <rPh sb="71" eb="73">
      <t>キノウ</t>
    </rPh>
    <rPh sb="73" eb="75">
      <t>キョウカ</t>
    </rPh>
    <rPh sb="75" eb="77">
      <t>コウジ</t>
    </rPh>
    <rPh sb="81" eb="82">
      <t>ネン</t>
    </rPh>
    <rPh sb="82" eb="83">
      <t>メ</t>
    </rPh>
    <rPh sb="84" eb="85">
      <t>ムカ</t>
    </rPh>
    <rPh sb="87" eb="89">
      <t>シセツ</t>
    </rPh>
    <rPh sb="90" eb="93">
      <t>ロウキュウカ</t>
    </rPh>
    <rPh sb="94" eb="95">
      <t>ミ</t>
    </rPh>
    <rPh sb="110" eb="112">
      <t>ヘイセイ</t>
    </rPh>
    <rPh sb="114" eb="116">
      <t>ネンド</t>
    </rPh>
    <rPh sb="118" eb="120">
      <t>ヘイセイ</t>
    </rPh>
    <rPh sb="122" eb="124">
      <t>ネンド</t>
    </rPh>
    <rPh sb="129" eb="132">
      <t>ゼンチク</t>
    </rPh>
    <rPh sb="133" eb="135">
      <t>カンキョ</t>
    </rPh>
    <rPh sb="135" eb="136">
      <t>トウ</t>
    </rPh>
    <rPh sb="137" eb="139">
      <t>チョウサ</t>
    </rPh>
    <rPh sb="140" eb="141">
      <t>オコナ</t>
    </rPh>
    <rPh sb="160" eb="162">
      <t>ケッカ</t>
    </rPh>
    <rPh sb="163" eb="164">
      <t>フ</t>
    </rPh>
    <rPh sb="167" eb="170">
      <t>ロウキュウカ</t>
    </rPh>
    <rPh sb="171" eb="172">
      <t>オオ</t>
    </rPh>
    <rPh sb="177" eb="179">
      <t>チク</t>
    </rPh>
    <rPh sb="181" eb="183">
      <t>ジュンジ</t>
    </rPh>
    <rPh sb="183" eb="185">
      <t>シセツ</t>
    </rPh>
    <rPh sb="186" eb="188">
      <t>カイシュウ</t>
    </rPh>
    <rPh sb="189" eb="190">
      <t>ツト</t>
    </rPh>
    <phoneticPr fontId="7"/>
  </si>
  <si>
    <r>
      <t>川北町の下水道普及率はほぼ100％となっている。また、町の施策（公共料金の低廉化）として使用料を月額2,000円の定額としていることもあり、⑤経費回収率、⑥汚水処理原価が類似団体平均値より低くなっている。
しかし、財政をとりまく環境の変化から、更なる経営努力が求められ、管理経費の節</t>
    </r>
    <r>
      <rPr>
        <sz val="11"/>
        <rFont val="ＭＳ ゴシック"/>
        <family val="3"/>
        <charset val="128"/>
      </rPr>
      <t>減や建設事業の縮減、一部負担金の見直しを行ってきており、今以上の経営悪化はないと考えている。
今後も経常経費の削減に努め、経営の</t>
    </r>
    <r>
      <rPr>
        <sz val="11"/>
        <color theme="1"/>
        <rFont val="ＭＳ ゴシック"/>
        <family val="3"/>
        <charset val="128"/>
      </rPr>
      <t xml:space="preserve">安定を図っていきたい。
</t>
    </r>
    <rPh sb="27" eb="28">
      <t>マチ</t>
    </rPh>
    <rPh sb="29" eb="31">
      <t>セサク</t>
    </rPh>
    <rPh sb="32" eb="34">
      <t>コウキョウ</t>
    </rPh>
    <rPh sb="34" eb="36">
      <t>リョウキン</t>
    </rPh>
    <rPh sb="37" eb="39">
      <t>テイレン</t>
    </rPh>
    <rPh sb="39" eb="40">
      <t>カ</t>
    </rPh>
    <rPh sb="44" eb="47">
      <t>シヨウリョウ</t>
    </rPh>
    <rPh sb="48" eb="50">
      <t>ゲツガク</t>
    </rPh>
    <rPh sb="55" eb="56">
      <t>エン</t>
    </rPh>
    <rPh sb="57" eb="59">
      <t>テイガク</t>
    </rPh>
    <rPh sb="71" eb="73">
      <t>ケイヒ</t>
    </rPh>
    <rPh sb="73" eb="76">
      <t>カイシュウリツ</t>
    </rPh>
    <rPh sb="78" eb="80">
      <t>オスイ</t>
    </rPh>
    <rPh sb="80" eb="82">
      <t>ショリ</t>
    </rPh>
    <rPh sb="82" eb="84">
      <t>ゲンカ</t>
    </rPh>
    <rPh sb="85" eb="87">
      <t>ルイジ</t>
    </rPh>
    <rPh sb="87" eb="89">
      <t>ダンタイ</t>
    </rPh>
    <rPh sb="89" eb="92">
      <t>ヘイキンチ</t>
    </rPh>
    <rPh sb="94" eb="95">
      <t>ヒク</t>
    </rPh>
    <rPh sb="169" eb="172">
      <t>イマイジョウ</t>
    </rPh>
    <rPh sb="173" eb="175">
      <t>ケイエイ</t>
    </rPh>
    <rPh sb="175" eb="177">
      <t>アッカ</t>
    </rPh>
    <rPh sb="181" eb="182">
      <t>カンガ</t>
    </rPh>
    <rPh sb="188" eb="190">
      <t>コンゴ</t>
    </rPh>
    <rPh sb="191" eb="193">
      <t>ケイジョウ</t>
    </rPh>
    <rPh sb="193" eb="195">
      <t>ケイヒ</t>
    </rPh>
    <rPh sb="196" eb="198">
      <t>サクゲン</t>
    </rPh>
    <rPh sb="199" eb="200">
      <t>ツト</t>
    </rPh>
    <rPh sb="202" eb="204">
      <t>ケイエイ</t>
    </rPh>
    <rPh sb="205" eb="207">
      <t>アンテイ</t>
    </rPh>
    <rPh sb="208" eb="209">
      <t>ハカ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</si>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</sst>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0.5</c:v>
                </c:pt>
                <c:pt idx="2">
                  <c:v>0.25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60736"/>
        <c:axId val="86287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0.01</c:v>
                </c:pt>
                <c:pt idx="2">
                  <c:v>0.03</c:v>
                </c:pt>
                <c:pt idx="3">
                  <c:v>0.11</c:v>
                </c:pt>
                <c:pt idx="4">
                  <c:v>0.05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60736"/>
        <c:axId val="86287488"/>
      </c:lineChart>
      <c:dateAx>
        <c:axId val="8626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287488"/>
        <c:crosses val="autoZero"/>
        <c:auto val="1"/>
        <c:lblOffset val="100"/>
        <c:baseTimeUnit val="years"/>
      </c:dateAx>
      <c:valAx>
        <c:axId val="86287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26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86.92</c:v>
                </c:pt>
                <c:pt idx="1">
                  <c:v>84.74</c:v>
                </c:pt>
                <c:pt idx="2">
                  <c:v>84.74</c:v>
                </c:pt>
                <c:pt idx="3">
                  <c:v>84.31</c:v>
                </c:pt>
                <c:pt idx="4">
                  <c:v>83.94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62080"/>
        <c:axId val="101672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57.91</c:v>
                </c:pt>
                <c:pt idx="1">
                  <c:v>60.63</c:v>
                </c:pt>
                <c:pt idx="2">
                  <c:v>58.47</c:v>
                </c:pt>
                <c:pt idx="3">
                  <c:v>57.3</c:v>
                </c:pt>
                <c:pt idx="4">
                  <c:v>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62080"/>
        <c:axId val="101672448"/>
      </c:lineChart>
      <c:dateAx>
        <c:axId val="10166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672448"/>
        <c:crosses val="autoZero"/>
        <c:auto val="1"/>
        <c:lblOffset val="100"/>
        <c:baseTimeUnit val="years"/>
      </c:dateAx>
      <c:valAx>
        <c:axId val="10167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66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98560"/>
        <c:axId val="101778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87.72</c:v>
                </c:pt>
                <c:pt idx="1">
                  <c:v>88.66</c:v>
                </c:pt>
                <c:pt idx="2">
                  <c:v>88.58</c:v>
                </c:pt>
                <c:pt idx="3">
                  <c:v>89.43</c:v>
                </c:pt>
                <c:pt idx="4">
                  <c:v>89.51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98560"/>
        <c:axId val="101778560"/>
      </c:lineChart>
      <c:dateAx>
        <c:axId val="10169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778560"/>
        <c:crosses val="autoZero"/>
        <c:auto val="1"/>
        <c:lblOffset val="100"/>
        <c:baseTimeUnit val="years"/>
      </c:dateAx>
      <c:valAx>
        <c:axId val="101778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69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66.41</c:v>
                </c:pt>
                <c:pt idx="1">
                  <c:v>62.15</c:v>
                </c:pt>
                <c:pt idx="2">
                  <c:v>59.98</c:v>
                </c:pt>
                <c:pt idx="3">
                  <c:v>58.79</c:v>
                </c:pt>
                <c:pt idx="4">
                  <c:v>54.44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301312"/>
        <c:axId val="8630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01312"/>
        <c:axId val="86307584"/>
      </c:lineChart>
      <c:dateAx>
        <c:axId val="8630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307584"/>
        <c:crosses val="autoZero"/>
        <c:auto val="1"/>
        <c:lblOffset val="100"/>
        <c:baseTimeUnit val="years"/>
      </c:dateAx>
      <c:valAx>
        <c:axId val="8630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30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33248"/>
        <c:axId val="10134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33248"/>
        <c:axId val="101347712"/>
      </c:lineChart>
      <c:dateAx>
        <c:axId val="10133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47712"/>
        <c:crosses val="autoZero"/>
        <c:auto val="1"/>
        <c:lblOffset val="100"/>
        <c:baseTimeUnit val="years"/>
      </c:dateAx>
      <c:valAx>
        <c:axId val="10134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3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82016"/>
        <c:axId val="101396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82016"/>
        <c:axId val="101396480"/>
      </c:lineChart>
      <c:dateAx>
        <c:axId val="10138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96480"/>
        <c:crosses val="autoZero"/>
        <c:auto val="1"/>
        <c:lblOffset val="100"/>
        <c:baseTimeUnit val="years"/>
      </c:dateAx>
      <c:valAx>
        <c:axId val="101396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82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22976"/>
        <c:axId val="10143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22976"/>
        <c:axId val="101433344"/>
      </c:lineChart>
      <c:dateAx>
        <c:axId val="101422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433344"/>
        <c:crosses val="autoZero"/>
        <c:auto val="1"/>
        <c:lblOffset val="100"/>
        <c:baseTimeUnit val="years"/>
      </c:dateAx>
      <c:valAx>
        <c:axId val="10143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422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59840"/>
        <c:axId val="10146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59840"/>
        <c:axId val="101462016"/>
      </c:lineChart>
      <c:dateAx>
        <c:axId val="10145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462016"/>
        <c:crosses val="autoZero"/>
        <c:auto val="1"/>
        <c:lblOffset val="100"/>
        <c:baseTimeUnit val="years"/>
      </c:dateAx>
      <c:valAx>
        <c:axId val="10146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459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1357.49</c:v>
                </c:pt>
                <c:pt idx="1">
                  <c:v>1259.27</c:v>
                </c:pt>
                <c:pt idx="2">
                  <c:v>1153.21</c:v>
                </c:pt>
                <c:pt idx="3">
                  <c:v>1043.21</c:v>
                </c:pt>
                <c:pt idx="4">
                  <c:v>928.97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96320"/>
        <c:axId val="1014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439.72</c:v>
                </c:pt>
                <c:pt idx="1">
                  <c:v>547.95000000000005</c:v>
                </c:pt>
                <c:pt idx="2">
                  <c:v>632.94000000000005</c:v>
                </c:pt>
                <c:pt idx="3">
                  <c:v>721.43</c:v>
                </c:pt>
                <c:pt idx="4">
                  <c:v>685.34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96320"/>
        <c:axId val="101498240"/>
      </c:lineChart>
      <c:dateAx>
        <c:axId val="1014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498240"/>
        <c:crosses val="autoZero"/>
        <c:auto val="1"/>
        <c:lblOffset val="100"/>
        <c:baseTimeUnit val="years"/>
      </c:dateAx>
      <c:valAx>
        <c:axId val="1014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4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55.11</c:v>
                </c:pt>
                <c:pt idx="1">
                  <c:v>51.47</c:v>
                </c:pt>
                <c:pt idx="2">
                  <c:v>50.07</c:v>
                </c:pt>
                <c:pt idx="3">
                  <c:v>49.83</c:v>
                </c:pt>
                <c:pt idx="4">
                  <c:v>46.49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06144"/>
        <c:axId val="10160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68.73</c:v>
                </c:pt>
                <c:pt idx="1">
                  <c:v>64.86</c:v>
                </c:pt>
                <c:pt idx="2">
                  <c:v>62.3</c:v>
                </c:pt>
                <c:pt idx="3">
                  <c:v>59.3</c:v>
                </c:pt>
                <c:pt idx="4">
                  <c:v>59.83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06144"/>
        <c:axId val="101608064"/>
      </c:lineChart>
      <c:dateAx>
        <c:axId val="10160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608064"/>
        <c:crosses val="autoZero"/>
        <c:auto val="1"/>
        <c:lblOffset val="100"/>
        <c:baseTimeUnit val="years"/>
      </c:dateAx>
      <c:valAx>
        <c:axId val="10160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60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133.44</c:v>
                </c:pt>
                <c:pt idx="1">
                  <c:v>148.34</c:v>
                </c:pt>
                <c:pt idx="2">
                  <c:v>154.96</c:v>
                </c:pt>
                <c:pt idx="3">
                  <c:v>156.88</c:v>
                </c:pt>
                <c:pt idx="4">
                  <c:v>169.42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29952"/>
        <c:axId val="10163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205.91</c:v>
                </c:pt>
                <c:pt idx="1">
                  <c:v>214.41</c:v>
                </c:pt>
                <c:pt idx="2">
                  <c:v>235.07</c:v>
                </c:pt>
                <c:pt idx="3">
                  <c:v>248.14</c:v>
                </c:pt>
                <c:pt idx="4">
                  <c:v>246.66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29952"/>
        <c:axId val="101631872"/>
      </c:lineChart>
      <c:dateAx>
        <c:axId val="10162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631872"/>
        <c:crosses val="autoZero"/>
        <c:auto val="1"/>
        <c:lblOffset val="100"/>
        <c:baseTimeUnit val="years"/>
      </c:dateAx>
      <c:valAx>
        <c:axId val="10163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62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6" sqref="B6:AC6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石川県　川北町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F1</v>
      </c>
      <c r="X8" s="72"/>
      <c r="Y8" s="72"/>
      <c r="Z8" s="72"/>
      <c r="AA8" s="72"/>
      <c r="AB8" s="72"/>
      <c r="AC8" s="72"/>
      <c r="AD8" s="73" t="s">
        <v>125</v>
      </c>
      <c r="AE8" s="73"/>
      <c r="AF8" s="73"/>
      <c r="AG8" s="73"/>
      <c r="AH8" s="73"/>
      <c r="AI8" s="73"/>
      <c r="AJ8" s="73"/>
      <c r="AK8" s="4"/>
      <c r="AL8" s="67">
        <f>データ!S6</f>
        <v>6297</v>
      </c>
      <c r="AM8" s="67"/>
      <c r="AN8" s="67"/>
      <c r="AO8" s="67"/>
      <c r="AP8" s="67"/>
      <c r="AQ8" s="67"/>
      <c r="AR8" s="67"/>
      <c r="AS8" s="67"/>
      <c r="AT8" s="66">
        <f>データ!T6</f>
        <v>14.64</v>
      </c>
      <c r="AU8" s="66"/>
      <c r="AV8" s="66"/>
      <c r="AW8" s="66"/>
      <c r="AX8" s="66"/>
      <c r="AY8" s="66"/>
      <c r="AZ8" s="66"/>
      <c r="BA8" s="66"/>
      <c r="BB8" s="66">
        <f>データ!U6</f>
        <v>430.12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100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2000</v>
      </c>
      <c r="AE10" s="67"/>
      <c r="AF10" s="67"/>
      <c r="AG10" s="67"/>
      <c r="AH10" s="67"/>
      <c r="AI10" s="67"/>
      <c r="AJ10" s="67"/>
      <c r="AK10" s="2"/>
      <c r="AL10" s="67">
        <f>データ!V6</f>
        <v>6277</v>
      </c>
      <c r="AM10" s="67"/>
      <c r="AN10" s="67"/>
      <c r="AO10" s="67"/>
      <c r="AP10" s="67"/>
      <c r="AQ10" s="67"/>
      <c r="AR10" s="67"/>
      <c r="AS10" s="67"/>
      <c r="AT10" s="66">
        <f>データ!W6</f>
        <v>1.22</v>
      </c>
      <c r="AU10" s="66"/>
      <c r="AV10" s="66"/>
      <c r="AW10" s="66"/>
      <c r="AX10" s="66"/>
      <c r="AY10" s="66"/>
      <c r="AZ10" s="66"/>
      <c r="BA10" s="66"/>
      <c r="BB10" s="66">
        <f>データ!X6</f>
        <v>5145.08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124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173240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石川県　川北町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F1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100</v>
      </c>
      <c r="Q6" s="34">
        <f t="shared" si="3"/>
        <v>100</v>
      </c>
      <c r="R6" s="34">
        <f t="shared" si="3"/>
        <v>2000</v>
      </c>
      <c r="S6" s="34">
        <f t="shared" si="3"/>
        <v>6297</v>
      </c>
      <c r="T6" s="34">
        <f t="shared" si="3"/>
        <v>14.64</v>
      </c>
      <c r="U6" s="34">
        <f t="shared" si="3"/>
        <v>430.12</v>
      </c>
      <c r="V6" s="34">
        <f t="shared" si="3"/>
        <v>6277</v>
      </c>
      <c r="W6" s="34">
        <f t="shared" si="3"/>
        <v>1.22</v>
      </c>
      <c r="X6" s="34">
        <f t="shared" si="3"/>
        <v>5145.08</v>
      </c>
      <c r="Y6" s="35">
        <f>IF(Y7="",NA(),Y7)</f>
        <v>66.41</v>
      </c>
      <c r="Z6" s="35">
        <f t="shared" ref="Z6:AH6" si="4">IF(Z7="",NA(),Z7)</f>
        <v>62.15</v>
      </c>
      <c r="AA6" s="35">
        <f t="shared" si="4"/>
        <v>59.98</v>
      </c>
      <c r="AB6" s="35">
        <f t="shared" si="4"/>
        <v>58.79</v>
      </c>
      <c r="AC6" s="35">
        <f t="shared" si="4"/>
        <v>54.44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1357.49</v>
      </c>
      <c r="BG6" s="35">
        <f t="shared" ref="BG6:BO6" si="7">IF(BG7="",NA(),BG7)</f>
        <v>1259.27</v>
      </c>
      <c r="BH6" s="35">
        <f t="shared" si="7"/>
        <v>1153.21</v>
      </c>
      <c r="BI6" s="35">
        <f t="shared" si="7"/>
        <v>1043.21</v>
      </c>
      <c r="BJ6" s="35">
        <f t="shared" si="7"/>
        <v>928.97</v>
      </c>
      <c r="BK6" s="35">
        <f t="shared" si="7"/>
        <v>439.72</v>
      </c>
      <c r="BL6" s="35">
        <f t="shared" si="7"/>
        <v>547.95000000000005</v>
      </c>
      <c r="BM6" s="35">
        <f t="shared" si="7"/>
        <v>632.94000000000005</v>
      </c>
      <c r="BN6" s="35">
        <f t="shared" si="7"/>
        <v>721.43</v>
      </c>
      <c r="BO6" s="35">
        <f t="shared" si="7"/>
        <v>685.34</v>
      </c>
      <c r="BP6" s="34" t="str">
        <f>IF(BP7="","",IF(BP7="-","【-】","【"&amp;SUBSTITUTE(TEXT(BP7,"#,##0.00"),"-","△")&amp;"】"))</f>
        <v>【914.53】</v>
      </c>
      <c r="BQ6" s="35">
        <f>IF(BQ7="",NA(),BQ7)</f>
        <v>55.11</v>
      </c>
      <c r="BR6" s="35">
        <f t="shared" ref="BR6:BZ6" si="8">IF(BR7="",NA(),BR7)</f>
        <v>51.47</v>
      </c>
      <c r="BS6" s="35">
        <f t="shared" si="8"/>
        <v>50.07</v>
      </c>
      <c r="BT6" s="35">
        <f t="shared" si="8"/>
        <v>49.83</v>
      </c>
      <c r="BU6" s="35">
        <f t="shared" si="8"/>
        <v>46.49</v>
      </c>
      <c r="BV6" s="35">
        <f t="shared" si="8"/>
        <v>68.73</v>
      </c>
      <c r="BW6" s="35">
        <f t="shared" si="8"/>
        <v>64.86</v>
      </c>
      <c r="BX6" s="35">
        <f t="shared" si="8"/>
        <v>62.3</v>
      </c>
      <c r="BY6" s="35">
        <f t="shared" si="8"/>
        <v>59.3</v>
      </c>
      <c r="BZ6" s="35">
        <f t="shared" si="8"/>
        <v>59.83</v>
      </c>
      <c r="CA6" s="34" t="str">
        <f>IF(CA7="","",IF(CA7="-","【-】","【"&amp;SUBSTITUTE(TEXT(CA7,"#,##0.00"),"-","△")&amp;"】"))</f>
        <v>【55.73】</v>
      </c>
      <c r="CB6" s="35">
        <f>IF(CB7="",NA(),CB7)</f>
        <v>133.44</v>
      </c>
      <c r="CC6" s="35">
        <f t="shared" ref="CC6:CK6" si="9">IF(CC7="",NA(),CC7)</f>
        <v>148.34</v>
      </c>
      <c r="CD6" s="35">
        <f t="shared" si="9"/>
        <v>154.96</v>
      </c>
      <c r="CE6" s="35">
        <f t="shared" si="9"/>
        <v>156.88</v>
      </c>
      <c r="CF6" s="35">
        <f t="shared" si="9"/>
        <v>169.42</v>
      </c>
      <c r="CG6" s="35">
        <f t="shared" si="9"/>
        <v>205.91</v>
      </c>
      <c r="CH6" s="35">
        <f t="shared" si="9"/>
        <v>214.41</v>
      </c>
      <c r="CI6" s="35">
        <f t="shared" si="9"/>
        <v>235.07</v>
      </c>
      <c r="CJ6" s="35">
        <f t="shared" si="9"/>
        <v>248.14</v>
      </c>
      <c r="CK6" s="35">
        <f t="shared" si="9"/>
        <v>246.66</v>
      </c>
      <c r="CL6" s="34" t="str">
        <f>IF(CL7="","",IF(CL7="-","【-】","【"&amp;SUBSTITUTE(TEXT(CL7,"#,##0.00"),"-","△")&amp;"】"))</f>
        <v>【276.78】</v>
      </c>
      <c r="CM6" s="35">
        <f>IF(CM7="",NA(),CM7)</f>
        <v>86.92</v>
      </c>
      <c r="CN6" s="35">
        <f t="shared" ref="CN6:CV6" si="10">IF(CN7="",NA(),CN7)</f>
        <v>84.74</v>
      </c>
      <c r="CO6" s="35">
        <f t="shared" si="10"/>
        <v>84.74</v>
      </c>
      <c r="CP6" s="35">
        <f t="shared" si="10"/>
        <v>84.31</v>
      </c>
      <c r="CQ6" s="35">
        <f t="shared" si="10"/>
        <v>83.94</v>
      </c>
      <c r="CR6" s="35">
        <f t="shared" si="10"/>
        <v>57.91</v>
      </c>
      <c r="CS6" s="35">
        <f t="shared" si="10"/>
        <v>60.63</v>
      </c>
      <c r="CT6" s="35">
        <f t="shared" si="10"/>
        <v>58.47</v>
      </c>
      <c r="CU6" s="35">
        <f t="shared" si="10"/>
        <v>57.3</v>
      </c>
      <c r="CV6" s="35">
        <f t="shared" si="10"/>
        <v>56</v>
      </c>
      <c r="CW6" s="34" t="str">
        <f>IF(CW7="","",IF(CW7="-","【-】","【"&amp;SUBSTITUTE(TEXT(CW7,"#,##0.00"),"-","△")&amp;"】"))</f>
        <v>【59.15】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87.72</v>
      </c>
      <c r="DD6" s="35">
        <f t="shared" si="11"/>
        <v>88.66</v>
      </c>
      <c r="DE6" s="35">
        <f t="shared" si="11"/>
        <v>88.58</v>
      </c>
      <c r="DF6" s="35">
        <f t="shared" si="11"/>
        <v>89.43</v>
      </c>
      <c r="DG6" s="35">
        <f t="shared" si="11"/>
        <v>89.51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0.1</v>
      </c>
      <c r="EF6" s="35">
        <f t="shared" ref="EF6:EN6" si="14">IF(EF7="",NA(),EF7)</f>
        <v>0.5</v>
      </c>
      <c r="EG6" s="35">
        <f t="shared" si="14"/>
        <v>0.25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0.01</v>
      </c>
      <c r="EL6" s="35">
        <f t="shared" si="14"/>
        <v>0.03</v>
      </c>
      <c r="EM6" s="35">
        <f t="shared" si="14"/>
        <v>0.11</v>
      </c>
      <c r="EN6" s="35">
        <f t="shared" si="14"/>
        <v>0.05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173240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100</v>
      </c>
      <c r="Q7" s="38">
        <v>100</v>
      </c>
      <c r="R7" s="38">
        <v>2000</v>
      </c>
      <c r="S7" s="38">
        <v>6297</v>
      </c>
      <c r="T7" s="38">
        <v>14.64</v>
      </c>
      <c r="U7" s="38">
        <v>430.12</v>
      </c>
      <c r="V7" s="38">
        <v>6277</v>
      </c>
      <c r="W7" s="38">
        <v>1.22</v>
      </c>
      <c r="X7" s="38">
        <v>5145.08</v>
      </c>
      <c r="Y7" s="38">
        <v>66.41</v>
      </c>
      <c r="Z7" s="38">
        <v>62.15</v>
      </c>
      <c r="AA7" s="38">
        <v>59.98</v>
      </c>
      <c r="AB7" s="38">
        <v>58.79</v>
      </c>
      <c r="AC7" s="38">
        <v>54.44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1357.49</v>
      </c>
      <c r="BG7" s="38">
        <v>1259.27</v>
      </c>
      <c r="BH7" s="38">
        <v>1153.21</v>
      </c>
      <c r="BI7" s="38">
        <v>1043.21</v>
      </c>
      <c r="BJ7" s="38">
        <v>928.97</v>
      </c>
      <c r="BK7" s="38">
        <v>439.72</v>
      </c>
      <c r="BL7" s="38">
        <v>547.95000000000005</v>
      </c>
      <c r="BM7" s="38">
        <v>632.94000000000005</v>
      </c>
      <c r="BN7" s="38">
        <v>721.43</v>
      </c>
      <c r="BO7" s="38">
        <v>685.34</v>
      </c>
      <c r="BP7" s="38">
        <v>914.53</v>
      </c>
      <c r="BQ7" s="38">
        <v>55.11</v>
      </c>
      <c r="BR7" s="38">
        <v>51.47</v>
      </c>
      <c r="BS7" s="38">
        <v>50.07</v>
      </c>
      <c r="BT7" s="38">
        <v>49.83</v>
      </c>
      <c r="BU7" s="38">
        <v>46.49</v>
      </c>
      <c r="BV7" s="38">
        <v>68.73</v>
      </c>
      <c r="BW7" s="38">
        <v>64.86</v>
      </c>
      <c r="BX7" s="38">
        <v>62.3</v>
      </c>
      <c r="BY7" s="38">
        <v>59.3</v>
      </c>
      <c r="BZ7" s="38">
        <v>59.83</v>
      </c>
      <c r="CA7" s="38">
        <v>55.73</v>
      </c>
      <c r="CB7" s="38">
        <v>133.44</v>
      </c>
      <c r="CC7" s="38">
        <v>148.34</v>
      </c>
      <c r="CD7" s="38">
        <v>154.96</v>
      </c>
      <c r="CE7" s="38">
        <v>156.88</v>
      </c>
      <c r="CF7" s="38">
        <v>169.42</v>
      </c>
      <c r="CG7" s="38">
        <v>205.91</v>
      </c>
      <c r="CH7" s="38">
        <v>214.41</v>
      </c>
      <c r="CI7" s="38">
        <v>235.07</v>
      </c>
      <c r="CJ7" s="38">
        <v>248.14</v>
      </c>
      <c r="CK7" s="38">
        <v>246.66</v>
      </c>
      <c r="CL7" s="38">
        <v>276.77999999999997</v>
      </c>
      <c r="CM7" s="38">
        <v>86.92</v>
      </c>
      <c r="CN7" s="38">
        <v>84.74</v>
      </c>
      <c r="CO7" s="38">
        <v>84.74</v>
      </c>
      <c r="CP7" s="38">
        <v>84.31</v>
      </c>
      <c r="CQ7" s="38">
        <v>83.94</v>
      </c>
      <c r="CR7" s="38">
        <v>57.91</v>
      </c>
      <c r="CS7" s="38">
        <v>60.63</v>
      </c>
      <c r="CT7" s="38">
        <v>58.47</v>
      </c>
      <c r="CU7" s="38">
        <v>57.3</v>
      </c>
      <c r="CV7" s="38">
        <v>56</v>
      </c>
      <c r="CW7" s="38">
        <v>59.15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87.72</v>
      </c>
      <c r="DD7" s="38">
        <v>88.66</v>
      </c>
      <c r="DE7" s="38">
        <v>88.58</v>
      </c>
      <c r="DF7" s="38">
        <v>89.43</v>
      </c>
      <c r="DG7" s="38">
        <v>89.51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0.1</v>
      </c>
      <c r="EF7" s="38">
        <v>0.5</v>
      </c>
      <c r="EG7" s="38">
        <v>0.25</v>
      </c>
      <c r="EH7" s="38">
        <v>0</v>
      </c>
      <c r="EI7" s="38">
        <v>0</v>
      </c>
      <c r="EJ7" s="38">
        <v>0.04</v>
      </c>
      <c r="EK7" s="38">
        <v>0.01</v>
      </c>
      <c r="EL7" s="38">
        <v>0.03</v>
      </c>
      <c r="EM7" s="38">
        <v>0.11</v>
      </c>
      <c r="EN7" s="38">
        <v>0.05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天谷　翔吾</cp:lastModifiedBy>
  <dcterms:created xsi:type="dcterms:W3CDTF">2017-12-25T02:28:17Z</dcterms:created>
  <dcterms:modified xsi:type="dcterms:W3CDTF">2018-02-23T01:46:47Z</dcterms:modified>
  <cp:category/>
</cp:coreProperties>
</file>