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7 市町財政\08-1 R2財政状況資料集（公会計分）\05 ホームページ用\"/>
    </mc:Choice>
  </mc:AlternateContent>
  <bookViews>
    <workbookView xWindow="0" yWindow="0" windowWidth="20490" windowHeight="68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8" i="12" l="1"/>
  <c r="AA77" i="12"/>
  <c r="AA76" i="12"/>
  <c r="AA75" i="12"/>
  <c r="AA74" i="12"/>
  <c r="AA73" i="12"/>
  <c r="AA72" i="12"/>
  <c r="AA71" i="12"/>
  <c r="AA70" i="12"/>
  <c r="AU69" i="12"/>
  <c r="AP69" i="12"/>
  <c r="AA69" i="12"/>
  <c r="AA68" i="12"/>
  <c r="AA35" i="12"/>
  <c r="AA34" i="12"/>
  <c r="V33" i="12"/>
  <c r="Q33" i="12"/>
  <c r="AA33" i="12" s="1"/>
  <c r="AA32" i="12"/>
  <c r="V32" i="12"/>
  <c r="Q32" i="12"/>
  <c r="AA31" i="12"/>
  <c r="AA30" i="12"/>
  <c r="AA29" i="12"/>
  <c r="AA28" i="12"/>
  <c r="AP23" i="12"/>
  <c r="AF23" i="12"/>
  <c r="AA23" i="12"/>
  <c r="V23" i="12"/>
  <c r="Q23" i="12"/>
  <c r="AA7" i="12"/>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CO34" i="10"/>
  <c r="CO35" i="10" s="1"/>
  <c r="CO36" i="10" s="1"/>
  <c r="CO37" i="10" s="1"/>
  <c r="CO38" i="10" s="1"/>
  <c r="CO39" i="10" s="1"/>
  <c r="CO40" i="10" s="1"/>
  <c r="CO41" i="10" s="1"/>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C36" i="10"/>
  <c r="AM34" i="10" l="1"/>
  <c r="AM35" i="10" l="1"/>
  <c r="AM36" i="10" s="1"/>
  <c r="BE34" i="10"/>
  <c r="BE35" i="10" s="1"/>
</calcChain>
</file>

<file path=xl/sharedStrings.xml><?xml version="1.0" encoding="utf-8"?>
<sst xmlns="http://schemas.openxmlformats.org/spreadsheetml/2006/main" count="1165" uniqueCount="632">
  <si>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</si>
  <si>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</si>
  <si>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</si>
  <si>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</si>
  <si>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</si>
  <si>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</si>
  <si>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</si>
  <si>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</si>
  <si>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</si>
  <si>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</si>
  <si>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</si>
  <si>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</si>
  <si>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</si>
  <si>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</si>
  <si>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</si>
  <si>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</si>
  <si>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</si>
  <si>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</si>
  <si>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</si>
  <si>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</si>
  <si>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</si>
  <si>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</si>
  <si>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</si>
  <si>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</si>
  <si>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</si>
  <si>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</si>
  <si>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</si>
  <si>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</si>
  <si>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</si>
  <si>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</si>
  <si>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</si>
  <si>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</si>
  <si>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</si>
  <si>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</si>
  <si>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</si>
  <si>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</si>
  <si>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</si>
  <si>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</si>
  <si>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</si>
  <si>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</si>
  <si>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</si>
  <si>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</si>
  <si>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</si>
  <si>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</si>
  <si>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</si>
  <si>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</si>
  <si>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</si>
  <si>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</si>
  <si>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</si>
  <si>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</si>
  <si>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</si>
  <si>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</si>
  <si>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</si>
  <si>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</si>
  <si>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</si>
  <si>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</si>
  <si>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</si>
  <si>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</si>
  <si>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</si>
  <si>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</si>
  <si>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</si>
  <si>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</si>
  <si>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</si>
  <si>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</si>
  <si>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</si>
  <si>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</si>
  <si>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</si>
  <si>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</si>
  <si>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</si>
  <si>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</si>
  <si>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</si>
  <si>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</si>
  <si>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</si>
  <si>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</si>
  <si>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</si>
  <si>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</si>
  <si>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</si>
  <si>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</si>
  <si>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</si>
  <si>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</si>
  <si>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</si>
  <si>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</si>
  <si>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</si>
  <si>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</si>
  <si>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</si>
  <si>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</si>
  <si>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</si>
  <si>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</si>
  <si>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</si>
  <si>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</si>
  <si>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</si>
  <si>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</si>
  <si>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</si>
  <si>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</si>
  <si>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</si>
  <si>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</si>
  <si>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</si>
  <si>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</si>
  <si>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</si>
  <si>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</si>
  <si>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</si>
  <si>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</si>
  <si>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</si>
  <si>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</si>
  <si>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</si>
  <si>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</si>
  <si>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</si>
  <si>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</si>
  <si>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</si>
  <si>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</si>
  <si>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</si>
  <si>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</si>
  <si>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</si>
  <si>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</si>
  <si>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</si>
  <si>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</si>
  <si>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</si>
  <si>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</si>
  <si>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</si>
  <si>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</si>
  <si>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</si>
  <si>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</si>
  <si>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</si>
  <si>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</si>
  <si>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</si>
  <si>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</si>
  <si>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</si>
  <si>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</si>
  <si>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</si>
  <si>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</si>
  <si>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</si>
  <si>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</si>
  <si>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</si>
  <si>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</si>
  <si>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</si>
  <si>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</si>
  <si>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</si>
  <si>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</si>
  <si>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</si>
  <si>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</si>
  <si>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</si>
  <si>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</si>
  <si>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</si>
  <si>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</si>
  <si>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</si>
  <si>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</si>
  <si>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</si>
  <si>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</si>
  <si>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</si>
  <si>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</si>
  <si>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</si>
  <si>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</si>
  <si>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</si>
  <si>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</si>
  <si>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</si>
  <si>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</si>
  <si>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</si>
  <si>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</si>
  <si>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</si>
  <si>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</si>
  <si>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</si>
  <si>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</si>
  <si>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</si>
  <si>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</si>
  <si>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</si>
  <si>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</si>
  <si>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</si>
  <si>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</si>
  <si>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</si>
  <si>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</si>
  <si>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</si>
  <si>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</si>
  <si>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</si>
  <si>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</si>
  <si>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</si>
  <si>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</si>
  <si>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</si>
  <si>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</si>
  <si>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</si>
  <si>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</si>
  <si>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</si>
  <si>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</si>
  <si>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</si>
  <si>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</si>
  <si>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</si>
  <si>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</si>
  <si>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</si>
  <si>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</si>
  <si>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</si>
  <si>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</si>
  <si>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</si>
  <si>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</si>
  <si>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</si>
  <si>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</si>
  <si>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</si>
  <si>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</si>
  <si>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</si>
  <si>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</si>
  <si>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</si>
  <si>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</si>
  <si>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</si>
  <si>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</si>
  <si>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</si>
  <si>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</si>
  <si>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</si>
  <si>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</si>
  <si>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</si>
  <si>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</si>
  <si>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</si>
  <si>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</si>
  <si>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</si>
  <si>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</si>
  <si>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</si>
  <si>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</si>
  <si>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</si>
  <si>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</si>
  <si>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石川県白山市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</si>
  <si>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</si>
  <si>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</si>
  <si>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</si>
  <si>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</si>
  <si>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</si>
  <si>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</si>
  <si>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</si>
  <si>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</si>
  <si>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</si>
  <si>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</si>
  <si>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</si>
  <si>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</si>
  <si>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</si>
  <si>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</si>
  <si>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</si>
  <si>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</si>
  <si>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</si>
  <si>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</si>
  <si>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</si>
  <si>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</si>
  <si>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</si>
  <si>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</si>
  <si>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</si>
  <si>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</si>
  <si>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</si>
  <si>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</si>
  <si>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</si>
  <si>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</si>
  <si>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</si>
  <si>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</si>
  <si>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</si>
  <si>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</si>
  <si>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</si>
  <si>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</si>
  <si>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</si>
  <si>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</si>
  <si>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</si>
  <si>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</si>
  <si>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</si>
  <si>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</si>
  <si>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</si>
  <si>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</si>
  <si>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</si>
  <si>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</si>
  <si>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</si>
  <si>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</si>
  <si>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</si>
  <si>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</si>
  <si>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</si>
  <si>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</si>
  <si>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</si>
  <si>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</si>
  <si>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</si>
  <si>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</si>
  <si>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</si>
  <si>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</si>
  <si>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</si>
  <si>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</si>
  <si>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</si>
  <si>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</si>
  <si>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</si>
  <si>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</si>
  <si>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</si>
  <si>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</si>
  <si>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</si>
  <si>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</si>
  <si>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</si>
  <si>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</si>
  <si>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</si>
  <si>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</si>
  <si>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</si>
  <si>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</si>
  <si>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</si>
  <si>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</si>
  <si>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</si>
  <si>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</si>
  <si>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</si>
  <si>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</si>
  <si>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</si>
  <si>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</si>
  <si>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</si>
  <si>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</si>
  <si>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</si>
  <si>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</si>
  <si>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</si>
  <si>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</si>
  <si>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</si>
  <si>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</si>
  <si>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</si>
  <si>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</si>
  <si>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</si>
  <si>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</si>
  <si>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</si>
  <si>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</si>
  <si>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</si>
  <si>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</si>
  <si>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</si>
  <si>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</si>
  <si>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</si>
  <si>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</si>
  <si>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</si>
  <si>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</si>
  <si>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</si>
  <si>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</si>
  <si>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</si>
  <si>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</si>
  <si>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</si>
  <si>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</si>
  <si>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</si>
  <si>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</si>
  <si>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</si>
  <si>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</si>
  <si>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</si>
  <si>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</si>
  <si>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</si>
  <si>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</si>
  <si>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</si>
  <si>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</si>
  <si>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</si>
  <si>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</si>
  <si>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</si>
  <si>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</si>
  <si>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</si>
  <si>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</si>
  <si>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</si>
  <si>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</si>
  <si>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</si>
  <si>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</si>
  <si>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</si>
  <si>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</si>
  <si>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</si>
  <si>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</si>
  <si>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</si>
  <si>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</si>
  <si>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</si>
  <si>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</si>
  <si>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</si>
  <si>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</si>
  <si>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</si>
  <si>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</si>
  <si>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</si>
  <si>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</si>
  <si>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</si>
  <si>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</si>
  <si>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</si>
  <si>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</si>
  <si>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</si>
  <si>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</si>
  <si>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</si>
  <si>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</si>
  <si>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</si>
  <si>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</si>
  <si>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</si>
  <si>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石川県白山市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</si>
  <si>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</si>
  <si>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</si>
  <si>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</si>
  <si>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</si>
  <si>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</si>
  <si>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</si>
  <si>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</si>
  <si>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</si>
  <si>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</si>
  <si>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</si>
  <si>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</si>
  <si>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</si>
  <si>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</si>
  <si>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</si>
  <si>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</si>
  <si>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</si>
  <si>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</si>
  <si>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</si>
  <si>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</si>
  <si>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</si>
  <si>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白山市墓地公苑特別会計</t>
    <phoneticPr fontId="5"/>
  </si>
  <si>
    <t>-</t>
    <phoneticPr fontId="5"/>
  </si>
  <si>
    <t>白山市下水道事業会計（地域下水道事業分）</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</si>
  <si>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</si>
  <si>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</si>
  <si>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</si>
  <si>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</si>
  <si>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</si>
  <si>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</si>
  <si>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</si>
  <si>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</si>
  <si>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</si>
  <si>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</si>
  <si>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</si>
  <si>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</si>
  <si>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</si>
  <si>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</si>
  <si>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</si>
  <si>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白山市国民健康保険特別会計</t>
    <phoneticPr fontId="5"/>
  </si>
  <si>
    <t>白山市介護保険特別会計</t>
    <phoneticPr fontId="5"/>
  </si>
  <si>
    <t>白山市後期高齢者医療特別会計</t>
    <phoneticPr fontId="5"/>
  </si>
  <si>
    <t>白山市水道事業会計</t>
    <phoneticPr fontId="5"/>
  </si>
  <si>
    <t>法適用企業</t>
    <phoneticPr fontId="5"/>
  </si>
  <si>
    <t>白山市工業用水道事業会計</t>
    <phoneticPr fontId="5"/>
  </si>
  <si>
    <t>法適用企業</t>
    <phoneticPr fontId="5"/>
  </si>
  <si>
    <t>白山市下水道事業会計</t>
    <phoneticPr fontId="5"/>
  </si>
  <si>
    <t>法適用企業</t>
    <phoneticPr fontId="5"/>
  </si>
  <si>
    <t>白山市温泉事業特別会計</t>
    <phoneticPr fontId="5"/>
  </si>
  <si>
    <t>法非適用企業</t>
    <phoneticPr fontId="5"/>
  </si>
  <si>
    <t>白山市工業団地造成事業特別会計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</si>
  <si>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</si>
  <si>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</si>
  <si>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</si>
  <si>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</si>
  <si>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</si>
  <si>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</si>
  <si>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</si>
  <si>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</si>
  <si>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</si>
  <si>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</si>
  <si>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</si>
  <si>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</si>
  <si>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</si>
  <si>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</si>
  <si>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</si>
  <si>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</si>
  <si>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</si>
  <si>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</si>
  <si>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</si>
  <si>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</si>
  <si>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</si>
  <si>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</si>
  <si>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</si>
  <si>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</si>
  <si>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</si>
  <si>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</si>
  <si>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</si>
  <si>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</si>
  <si>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</si>
  <si>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</si>
  <si>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</si>
  <si>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</si>
  <si>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</si>
  <si>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</si>
  <si>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</si>
  <si>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</si>
  <si>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</si>
  <si>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</si>
  <si>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</si>
  <si>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</si>
  <si>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</si>
  <si>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</si>
  <si>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</si>
  <si>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</si>
  <si>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</si>
  <si>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</si>
  <si>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</si>
  <si>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</si>
  <si>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</si>
  <si>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</si>
  <si>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</si>
  <si>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</si>
  <si>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</si>
  <si>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</si>
  <si>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</si>
  <si>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</si>
  <si>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</si>
  <si>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</si>
  <si>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</si>
  <si>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</si>
  <si>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</si>
  <si>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</si>
  <si>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</si>
  <si>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</si>
  <si>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</si>
  <si>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白山市下水道事業会計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</si>
  <si>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</si>
  <si>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</si>
  <si>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白山市水道事業会計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</si>
  <si>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</si>
  <si>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白山市工業団地造成事業特別会計</t>
    <phoneticPr fontId="5"/>
  </si>
  <si>
    <t>(Ｆ)</t>
    <phoneticPr fontId="5"/>
  </si>
  <si>
    <t>白山市温泉事業特別会計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</si>
  <si>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</si>
  <si>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</si>
  <si>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</si>
  <si>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</si>
  <si>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</si>
  <si>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</si>
  <si>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</si>
  <si>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</si>
  <si>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</si>
  <si>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</si>
  <si>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</si>
  <si>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</si>
  <si>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</si>
  <si>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</si>
  <si>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</si>
  <si>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</si>
  <si>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</si>
  <si>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</si>
  <si>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</si>
  <si>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</si>
  <si>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</si>
  <si>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</si>
  <si>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</si>
  <si>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</si>
  <si>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</si>
  <si>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</si>
  <si>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</si>
  <si>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</si>
  <si>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</si>
  <si>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</si>
  <si>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</si>
  <si>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</si>
  <si>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</si>
  <si>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</si>
  <si>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</si>
  <si>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</si>
  <si>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</si>
  <si>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</si>
  <si>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</si>
  <si>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</si>
  <si>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</si>
  <si>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</si>
  <si>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</si>
  <si>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</si>
  <si>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</si>
  <si>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</si>
  <si>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</si>
  <si>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</si>
  <si>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</si>
  <si>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</si>
  <si>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</si>
  <si>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</si>
  <si>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</si>
  <si>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</si>
  <si>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</si>
  <si>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</si>
  <si>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</si>
  <si>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</si>
  <si>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</si>
  <si>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</si>
  <si>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</si>
  <si>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</si>
  <si>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</si>
  <si>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</si>
  <si>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</si>
  <si>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</si>
  <si>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</si>
  <si>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</si>
  <si>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</si>
  <si>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</si>
  <si>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</si>
  <si>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</si>
  <si>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</si>
  <si>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</si>
  <si>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</si>
  <si>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</si>
  <si>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</si>
  <si>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</si>
  <si>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</si>
  <si>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</si>
  <si>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</si>
  <si>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</si>
  <si>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</si>
  <si>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3.09</t>
  </si>
  <si>
    <t>▲ 2.04</t>
  </si>
  <si>
    <t>▲ 0.36</t>
  </si>
  <si>
    <t>白山市下水道事業会計</t>
  </si>
  <si>
    <t>一般会計</t>
  </si>
  <si>
    <t>白山市水道事業会計</t>
  </si>
  <si>
    <t>白山市工業用水道事業会計</t>
  </si>
  <si>
    <t>白山市介護保険特別会計</t>
  </si>
  <si>
    <t>白山市国民健康保険特別会計</t>
  </si>
  <si>
    <t>白山市後期高齢者医療特別会計</t>
  </si>
  <si>
    <t>白山市墓地公苑特別会計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</si>
  <si>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</si>
  <si>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</si>
  <si>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</si>
  <si>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</si>
  <si>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</si>
  <si>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</si>
  <si>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</si>
  <si>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</si>
  <si>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手取郷広域事務組合</t>
  </si>
  <si>
    <t>白山野々市広域事務組合</t>
  </si>
  <si>
    <t>白山石川医療企業団（松任石川中央病院）</t>
  </si>
  <si>
    <t>白山石川医療企業団（つるぎ病院）</t>
  </si>
  <si>
    <t>手取川流域環境衛生事業組合</t>
  </si>
  <si>
    <t>石川県市町村消防消じゅつ金組合</t>
  </si>
  <si>
    <t>石川県後期高齢者医療広域連合（一般会計）</t>
  </si>
  <si>
    <t>石川県後期高齢者医療広域連合（後期高齢者医療特別会計）</t>
  </si>
  <si>
    <t>石川県市町村職員退職手当組合</t>
  </si>
  <si>
    <t>手取川水防事務組合</t>
  </si>
  <si>
    <t>石川県市町村消防団員等公務災害補償組合</t>
  </si>
  <si>
    <t>白山市土地開発公社</t>
  </si>
  <si>
    <t>白山市地域振興公社</t>
  </si>
  <si>
    <t>あさがおテレビ</t>
  </si>
  <si>
    <t>フードサービス松任</t>
  </si>
  <si>
    <t>つるぎ街づくり</t>
  </si>
  <si>
    <t>富樫福祉会</t>
  </si>
  <si>
    <t>手取会</t>
  </si>
  <si>
    <t>めぐみ白山</t>
  </si>
  <si>
    <t>公共施設整備基金</t>
    <phoneticPr fontId="5"/>
  </si>
  <si>
    <t>合併振興基金</t>
    <rPh sb="0" eb="2">
      <t>ガッペイ</t>
    </rPh>
    <rPh sb="2" eb="4">
      <t>シンコウ</t>
    </rPh>
    <rPh sb="4" eb="6">
      <t>キキン</t>
    </rPh>
    <phoneticPr fontId="5"/>
  </si>
  <si>
    <t>北陸新幹線白山総合車両所地下導水路管理基金</t>
    <rPh sb="0" eb="2">
      <t>ホクリク</t>
    </rPh>
    <rPh sb="2" eb="5">
      <t>シンカンセン</t>
    </rPh>
    <rPh sb="5" eb="7">
      <t>ハクサン</t>
    </rPh>
    <rPh sb="7" eb="9">
      <t>ソウゴウ</t>
    </rPh>
    <rPh sb="9" eb="11">
      <t>シャリョウ</t>
    </rPh>
    <rPh sb="11" eb="12">
      <t>ジョ</t>
    </rPh>
    <rPh sb="12" eb="14">
      <t>チカ</t>
    </rPh>
    <rPh sb="14" eb="17">
      <t>ドウスイロ</t>
    </rPh>
    <rPh sb="17" eb="19">
      <t>カンリ</t>
    </rPh>
    <rPh sb="19" eb="21">
      <t>キキン</t>
    </rPh>
    <phoneticPr fontId="5"/>
  </si>
  <si>
    <t>新型コロナウイルス感染症対策基金</t>
    <phoneticPr fontId="2"/>
  </si>
  <si>
    <t>斎場整備基金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</si>
  <si>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</si>
  <si>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</si>
  <si>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</si>
  <si>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</si>
  <si>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</si>
  <si>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</si>
  <si>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</si>
  <si>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</si>
  <si>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</si>
  <si>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</si>
  <si>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旧合併特例事業債等の発行により地方債残高が増加したことなどにより、将来負担比率は類似団体内平均値を上回っている。一方で、資産の有形固定資産減価償却率は、類似団体と比較して低い数値となっている。
これまで以上に、公共施設の総合的な有効活用や効率的な維持管理の実施により、規模の最適化等に努める。</t>
    <phoneticPr fontId="5"/>
  </si>
  <si>
    <t>実質公債費比率については、分母の動きとして、入れ替わりとなる平成29年度に比べ令和2年度は、標準財政規模の増加により、全体としては指標が改善傾向を示す動きをしている。
将来負担比率については、分子の動きとして、市債残高は増加したものの、その他の将来負担である公営企業の地方債に係る繰出見込が減少したことにより9.0ポイント改善した。
類似団体内順位は依然として低水準であり、一部事務組合・広域連合の設備更新など負担が増加する可能性もあることから、一層の償還管理に努め、比率の抑制を図る。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</si>
</sst>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42C5-4D50-A34F-2ED550687B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64944</c:v>
                </c:pt>
                <c:pt idx="1">
                  <c:v>78240</c:v>
                </c:pt>
                <c:pt idx="2">
                  <c:v>61418</c:v>
                </c:pt>
                <c:pt idx="3">
                  <c:v>68863</c:v>
                </c:pt>
                <c:pt idx="4">
                  <c:v>90141</c:v>
                </c:pt>
              </c:numCache>
            </c:numRef>
          </c:val>
          <c:smooth val="0"/>
          <c:extLst>
            <c:ext xmlns:c16="http://schemas.microsoft.com/office/drawing/2014/chart" uri="{C3380CC4-5D6E-409C-BE32-E72D297353CC}">
              <c16:uniqueId val="{00000001-42C5-4D50-A34F-2ED550687B1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3.72</c:v>
                </c:pt>
                <c:pt idx="1">
                  <c:v>3.39</c:v>
                </c:pt>
                <c:pt idx="2">
                  <c:v>3.89</c:v>
                </c:pt>
                <c:pt idx="3">
                  <c:v>3.32</c:v>
                </c:pt>
                <c:pt idx="4">
                  <c:v>4.84</c:v>
                </c:pt>
              </c:numCache>
            </c:numRef>
          </c:val>
          <c:extLst>
            <c:ext xmlns:c16="http://schemas.microsoft.com/office/drawing/2014/chart" uri="{C3380CC4-5D6E-409C-BE32-E72D297353CC}">
              <c16:uniqueId val="{00000000-6668-46CA-8A5F-CE60CBA60F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9.52</c:v>
                </c:pt>
                <c:pt idx="1">
                  <c:v>7.61</c:v>
                </c:pt>
                <c:pt idx="2">
                  <c:v>7.67</c:v>
                </c:pt>
                <c:pt idx="3">
                  <c:v>7.86</c:v>
                </c:pt>
                <c:pt idx="4">
                  <c:v>7.14</c:v>
                </c:pt>
              </c:numCache>
            </c:numRef>
          </c:val>
          <c:extLst>
            <c:ext xmlns:c16="http://schemas.microsoft.com/office/drawing/2014/chart" uri="{C3380CC4-5D6E-409C-BE32-E72D297353CC}">
              <c16:uniqueId val="{00000001-6668-46CA-8A5F-CE60CBA60F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-3.09</c:v>
                </c:pt>
                <c:pt idx="1">
                  <c:v>-2.04</c:v>
                </c:pt>
                <c:pt idx="2">
                  <c:v>0.56000000000000005</c:v>
                </c:pt>
                <c:pt idx="3">
                  <c:v>-0.36</c:v>
                </c:pt>
                <c:pt idx="4">
                  <c:v>1.06</c:v>
                </c:pt>
              </c:numCache>
            </c:numRef>
          </c:val>
          <c:smooth val="0"/>
          <c:extLst>
            <c:ext xmlns:c16="http://schemas.microsoft.com/office/drawing/2014/chart" uri="{C3380CC4-5D6E-409C-BE32-E72D297353CC}">
              <c16:uniqueId val="{00000002-6668-46CA-8A5F-CE60CBA60F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0.83</c:v>
                </c:pt>
                <c:pt idx="6">
                  <c:v>#N/A</c:v>
                </c:pt>
                <c:pt idx="7">
                  <c:v>0.03</c:v>
                </c:pt>
                <c:pt idx="8">
                  <c:v>#N/A</c:v>
                </c:pt>
                <c:pt idx="9">
                  <c:v>0</c:v>
                </c:pt>
              </c:numCache>
            </c:numRef>
          </c:val>
          <c:extLst>
            <c:ext xmlns:c16="http://schemas.microsoft.com/office/drawing/2014/chart" uri="{C3380CC4-5D6E-409C-BE32-E72D297353CC}">
              <c16:uniqueId val="{00000000-B11C-4037-A432-7887F0C329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1C-4037-A432-7887F0C32949}"/>
            </c:ext>
          </c:extLst>
        </c:ser>
        <c:ser>
          <c:idx val="2"/>
          <c:order val="2"/>
          <c:tx>
            <c:strRef>
              <c:f>データシート!$A$29</c:f>
              <c:strCache>
                <c:ptCount val="1"/>
                <c:pt idx="0">
                  <c:v>白山市墓地公苑特別会計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11C-4037-A432-7887F0C32949}"/>
            </c:ext>
          </c:extLst>
        </c:ser>
        <c:ser>
          <c:idx val="3"/>
          <c:order val="3"/>
          <c:tx>
            <c:strRef>
              <c:f>データシート!$A$30</c:f>
              <c:strCache>
                <c:ptCount val="1"/>
                <c:pt idx="0">
                  <c:v>白山市後期高齢者医療特別会計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B11C-4037-A432-7887F0C32949}"/>
            </c:ext>
          </c:extLst>
        </c:ser>
        <c:ser>
          <c:idx val="4"/>
          <c:order val="4"/>
          <c:tx>
            <c:strRef>
              <c:f>データシート!$A$31</c:f>
              <c:strCache>
                <c:ptCount val="1"/>
                <c:pt idx="0">
                  <c:v>白山市国民健康保険特別会計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c:v>
                </c:pt>
                <c:pt idx="2">
                  <c:v>#N/A</c:v>
                </c:pt>
                <c:pt idx="3">
                  <c:v>0.74</c:v>
                </c:pt>
                <c:pt idx="4">
                  <c:v>#N/A</c:v>
                </c:pt>
                <c:pt idx="5">
                  <c:v>0.34</c:v>
                </c:pt>
                <c:pt idx="6">
                  <c:v>#N/A</c:v>
                </c:pt>
                <c:pt idx="7">
                  <c:v>0.24</c:v>
                </c:pt>
                <c:pt idx="8">
                  <c:v>#N/A</c:v>
                </c:pt>
                <c:pt idx="9">
                  <c:v>0.19</c:v>
                </c:pt>
              </c:numCache>
            </c:numRef>
          </c:val>
          <c:extLst>
            <c:ext xmlns:c16="http://schemas.microsoft.com/office/drawing/2014/chart" uri="{C3380CC4-5D6E-409C-BE32-E72D297353CC}">
              <c16:uniqueId val="{00000004-B11C-4037-A432-7887F0C32949}"/>
            </c:ext>
          </c:extLst>
        </c:ser>
        <c:ser>
          <c:idx val="5"/>
          <c:order val="5"/>
          <c:tx>
            <c:strRef>
              <c:f>データシート!$A$32</c:f>
              <c:strCache>
                <c:ptCount val="1"/>
                <c:pt idx="0">
                  <c:v>白山市介護保険特別会計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1.05</c:v>
                </c:pt>
                <c:pt idx="2">
                  <c:v>#N/A</c:v>
                </c:pt>
                <c:pt idx="3">
                  <c:v>1.31</c:v>
                </c:pt>
                <c:pt idx="4">
                  <c:v>#N/A</c:v>
                </c:pt>
                <c:pt idx="5">
                  <c:v>1.07</c:v>
                </c:pt>
                <c:pt idx="6">
                  <c:v>#N/A</c:v>
                </c:pt>
                <c:pt idx="7">
                  <c:v>0.57999999999999996</c:v>
                </c:pt>
                <c:pt idx="8">
                  <c:v>#N/A</c:v>
                </c:pt>
                <c:pt idx="9">
                  <c:v>0.51</c:v>
                </c:pt>
              </c:numCache>
            </c:numRef>
          </c:val>
          <c:extLst>
            <c:ext xmlns:c16="http://schemas.microsoft.com/office/drawing/2014/chart" uri="{C3380CC4-5D6E-409C-BE32-E72D297353CC}">
              <c16:uniqueId val="{00000005-B11C-4037-A432-7887F0C32949}"/>
            </c:ext>
          </c:extLst>
        </c:ser>
        <c:ser>
          <c:idx val="6"/>
          <c:order val="6"/>
          <c:tx>
            <c:strRef>
              <c:f>データシート!$A$33</c:f>
              <c:strCache>
                <c:ptCount val="1"/>
                <c:pt idx="0">
                  <c:v>白山市工業用水道事業会計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0.25</c:v>
                </c:pt>
                <c:pt idx="2">
                  <c:v>#N/A</c:v>
                </c:pt>
                <c:pt idx="3">
                  <c:v>0.49</c:v>
                </c:pt>
                <c:pt idx="4">
                  <c:v>#N/A</c:v>
                </c:pt>
                <c:pt idx="5">
                  <c:v>0.69</c:v>
                </c:pt>
                <c:pt idx="6">
                  <c:v>#N/A</c:v>
                </c:pt>
                <c:pt idx="7">
                  <c:v>0.95</c:v>
                </c:pt>
                <c:pt idx="8">
                  <c:v>#N/A</c:v>
                </c:pt>
                <c:pt idx="9">
                  <c:v>1.1599999999999999</c:v>
                </c:pt>
              </c:numCache>
            </c:numRef>
          </c:val>
          <c:extLst>
            <c:ext xmlns:c16="http://schemas.microsoft.com/office/drawing/2014/chart" uri="{C3380CC4-5D6E-409C-BE32-E72D297353CC}">
              <c16:uniqueId val="{00000006-B11C-4037-A432-7887F0C32949}"/>
            </c:ext>
          </c:extLst>
        </c:ser>
        <c:ser>
          <c:idx val="7"/>
          <c:order val="7"/>
          <c:tx>
            <c:strRef>
              <c:f>データシート!$A$34</c:f>
              <c:strCache>
                <c:ptCount val="1"/>
                <c:pt idx="0">
                  <c:v>白山市水道事業会計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5.13</c:v>
                </c:pt>
                <c:pt idx="2">
                  <c:v>#N/A</c:v>
                </c:pt>
                <c:pt idx="3">
                  <c:v>4.3899999999999997</c:v>
                </c:pt>
                <c:pt idx="4">
                  <c:v>#N/A</c:v>
                </c:pt>
                <c:pt idx="5">
                  <c:v>4.5199999999999996</c:v>
                </c:pt>
                <c:pt idx="6">
                  <c:v>#N/A</c:v>
                </c:pt>
                <c:pt idx="7">
                  <c:v>4.1500000000000004</c:v>
                </c:pt>
                <c:pt idx="8">
                  <c:v>#N/A</c:v>
                </c:pt>
                <c:pt idx="9">
                  <c:v>4.34</c:v>
                </c:pt>
              </c:numCache>
            </c:numRef>
          </c:val>
          <c:extLst>
            <c:ext xmlns:c16="http://schemas.microsoft.com/office/drawing/2014/chart" uri="{C3380CC4-5D6E-409C-BE32-E72D297353CC}">
              <c16:uniqueId val="{00000007-B11C-4037-A432-7887F0C3294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3.71</c:v>
                </c:pt>
                <c:pt idx="2">
                  <c:v>#N/A</c:v>
                </c:pt>
                <c:pt idx="3">
                  <c:v>3.39</c:v>
                </c:pt>
                <c:pt idx="4">
                  <c:v>#N/A</c:v>
                </c:pt>
                <c:pt idx="5">
                  <c:v>3.88</c:v>
                </c:pt>
                <c:pt idx="6">
                  <c:v>#N/A</c:v>
                </c:pt>
                <c:pt idx="7">
                  <c:v>3.31</c:v>
                </c:pt>
                <c:pt idx="8">
                  <c:v>#N/A</c:v>
                </c:pt>
                <c:pt idx="9">
                  <c:v>4.83</c:v>
                </c:pt>
              </c:numCache>
            </c:numRef>
          </c:val>
          <c:extLst>
            <c:ext xmlns:c16="http://schemas.microsoft.com/office/drawing/2014/chart" uri="{C3380CC4-5D6E-409C-BE32-E72D297353CC}">
              <c16:uniqueId val="{00000008-B11C-4037-A432-7887F0C32949}"/>
            </c:ext>
          </c:extLst>
        </c:ser>
        <c:ser>
          <c:idx val="9"/>
          <c:order val="9"/>
          <c:tx>
            <c:strRef>
              <c:f>データシート!$A$36</c:f>
              <c:strCache>
                <c:ptCount val="1"/>
                <c:pt idx="0">
                  <c:v>白山市下水道事業会計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5.37</c:v>
                </c:pt>
                <c:pt idx="2">
                  <c:v>#N/A</c:v>
                </c:pt>
                <c:pt idx="3">
                  <c:v>5.77</c:v>
                </c:pt>
                <c:pt idx="4">
                  <c:v>#N/A</c:v>
                </c:pt>
                <c:pt idx="5">
                  <c:v>6.19</c:v>
                </c:pt>
                <c:pt idx="6">
                  <c:v>#N/A</c:v>
                </c:pt>
                <c:pt idx="7">
                  <c:v>6.91</c:v>
                </c:pt>
                <c:pt idx="8">
                  <c:v>#N/A</c:v>
                </c:pt>
                <c:pt idx="9">
                  <c:v>6.17</c:v>
                </c:pt>
              </c:numCache>
            </c:numRef>
          </c:val>
          <c:extLst>
            <c:ext xmlns:c16="http://schemas.microsoft.com/office/drawing/2014/chart" uri="{C3380CC4-5D6E-409C-BE32-E72D297353CC}">
              <c16:uniqueId val="{00000009-B11C-4037-A432-7887F0C3294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7443</c:v>
                </c:pt>
                <c:pt idx="5">
                  <c:v>7250</c:v>
                </c:pt>
                <c:pt idx="8">
                  <c:v>7292</c:v>
                </c:pt>
                <c:pt idx="11">
                  <c:v>7343</c:v>
                </c:pt>
                <c:pt idx="14">
                  <c:v>7316</c:v>
                </c:pt>
              </c:numCache>
            </c:numRef>
          </c:val>
          <c:extLst>
            <c:ext xmlns:c16="http://schemas.microsoft.com/office/drawing/2014/chart" uri="{C3380CC4-5D6E-409C-BE32-E72D297353CC}">
              <c16:uniqueId val="{00000000-CFE3-4117-B12E-00C4241298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FE3-4117-B12E-00C4241298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c:v>
                </c:pt>
                <c:pt idx="3">
                  <c:v>8</c:v>
                </c:pt>
                <c:pt idx="6">
                  <c:v>8</c:v>
                </c:pt>
                <c:pt idx="9">
                  <c:v>8</c:v>
                </c:pt>
                <c:pt idx="12">
                  <c:v>8</c:v>
                </c:pt>
              </c:numCache>
            </c:numRef>
          </c:val>
          <c:extLst>
            <c:ext xmlns:c16="http://schemas.microsoft.com/office/drawing/2014/chart" uri="{C3380CC4-5D6E-409C-BE32-E72D297353CC}">
              <c16:uniqueId val="{00000002-CFE3-4117-B12E-00C4241298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817</c:v>
                </c:pt>
                <c:pt idx="3">
                  <c:v>854</c:v>
                </c:pt>
                <c:pt idx="6">
                  <c:v>866</c:v>
                </c:pt>
                <c:pt idx="9">
                  <c:v>790</c:v>
                </c:pt>
                <c:pt idx="12">
                  <c:v>955</c:v>
                </c:pt>
              </c:numCache>
            </c:numRef>
          </c:val>
          <c:extLst>
            <c:ext xmlns:c16="http://schemas.microsoft.com/office/drawing/2014/chart" uri="{C3380CC4-5D6E-409C-BE32-E72D297353CC}">
              <c16:uniqueId val="{00000003-CFE3-4117-B12E-00C4241298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1669</c:v>
                </c:pt>
                <c:pt idx="3">
                  <c:v>1575</c:v>
                </c:pt>
                <c:pt idx="6">
                  <c:v>1586</c:v>
                </c:pt>
                <c:pt idx="9">
                  <c:v>1603</c:v>
                </c:pt>
                <c:pt idx="12">
                  <c:v>1519</c:v>
                </c:pt>
              </c:numCache>
            </c:numRef>
          </c:val>
          <c:extLst>
            <c:ext xmlns:c16="http://schemas.microsoft.com/office/drawing/2014/chart" uri="{C3380CC4-5D6E-409C-BE32-E72D297353CC}">
              <c16:uniqueId val="{00000004-CFE3-4117-B12E-00C4241298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E3-4117-B12E-00C4241298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E3-4117-B12E-00C4241298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7550</c:v>
                </c:pt>
                <c:pt idx="3">
                  <c:v>7448</c:v>
                </c:pt>
                <c:pt idx="6">
                  <c:v>7473</c:v>
                </c:pt>
                <c:pt idx="9">
                  <c:v>7390</c:v>
                </c:pt>
                <c:pt idx="12">
                  <c:v>7403</c:v>
                </c:pt>
              </c:numCache>
            </c:numRef>
          </c:val>
          <c:extLst>
            <c:ext xmlns:c16="http://schemas.microsoft.com/office/drawing/2014/chart" uri="{C3380CC4-5D6E-409C-BE32-E72D297353CC}">
              <c16:uniqueId val="{00000007-CFE3-4117-B12E-00C42412988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2601</c:v>
                </c:pt>
                <c:pt idx="2">
                  <c:v>#N/A</c:v>
                </c:pt>
                <c:pt idx="3">
                  <c:v>#N/A</c:v>
                </c:pt>
                <c:pt idx="4">
                  <c:v>2635</c:v>
                </c:pt>
                <c:pt idx="5">
                  <c:v>#N/A</c:v>
                </c:pt>
                <c:pt idx="6">
                  <c:v>#N/A</c:v>
                </c:pt>
                <c:pt idx="7">
                  <c:v>2641</c:v>
                </c:pt>
                <c:pt idx="8">
                  <c:v>#N/A</c:v>
                </c:pt>
                <c:pt idx="9">
                  <c:v>#N/A</c:v>
                </c:pt>
                <c:pt idx="10">
                  <c:v>2448</c:v>
                </c:pt>
                <c:pt idx="11">
                  <c:v>#N/A</c:v>
                </c:pt>
                <c:pt idx="12">
                  <c:v>#N/A</c:v>
                </c:pt>
                <c:pt idx="13">
                  <c:v>2569</c:v>
                </c:pt>
                <c:pt idx="14">
                  <c:v>#N/A</c:v>
                </c:pt>
              </c:numCache>
            </c:numRef>
          </c:val>
          <c:smooth val="0"/>
          <c:extLst>
            <c:ext xmlns:c16="http://schemas.microsoft.com/office/drawing/2014/chart" uri="{C3380CC4-5D6E-409C-BE32-E72D297353CC}">
              <c16:uniqueId val="{00000008-CFE3-4117-B12E-00C42412988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86488</c:v>
                </c:pt>
                <c:pt idx="5">
                  <c:v>84903</c:v>
                </c:pt>
                <c:pt idx="8">
                  <c:v>82474</c:v>
                </c:pt>
                <c:pt idx="11">
                  <c:v>80302</c:v>
                </c:pt>
                <c:pt idx="14">
                  <c:v>79904</c:v>
                </c:pt>
              </c:numCache>
            </c:numRef>
          </c:val>
          <c:extLst>
            <c:ext xmlns:c16="http://schemas.microsoft.com/office/drawing/2014/chart" uri="{C3380CC4-5D6E-409C-BE32-E72D297353CC}">
              <c16:uniqueId val="{00000000-4A96-47A3-8423-72B02E2F0C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9358</c:v>
                </c:pt>
                <c:pt idx="5">
                  <c:v>9267</c:v>
                </c:pt>
                <c:pt idx="8">
                  <c:v>9113</c:v>
                </c:pt>
                <c:pt idx="11">
                  <c:v>8959</c:v>
                </c:pt>
                <c:pt idx="14">
                  <c:v>9390</c:v>
                </c:pt>
              </c:numCache>
            </c:numRef>
          </c:val>
          <c:extLst>
            <c:ext xmlns:c16="http://schemas.microsoft.com/office/drawing/2014/chart" uri="{C3380CC4-5D6E-409C-BE32-E72D297353CC}">
              <c16:uniqueId val="{00000001-4A96-47A3-8423-72B02E2F0C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4881</c:v>
                </c:pt>
                <c:pt idx="5">
                  <c:v>4796</c:v>
                </c:pt>
                <c:pt idx="8">
                  <c:v>5092</c:v>
                </c:pt>
                <c:pt idx="11">
                  <c:v>5119</c:v>
                </c:pt>
                <c:pt idx="14">
                  <c:v>5500</c:v>
                </c:pt>
              </c:numCache>
            </c:numRef>
          </c:val>
          <c:extLst>
            <c:ext xmlns:c16="http://schemas.microsoft.com/office/drawing/2014/chart" uri="{C3380CC4-5D6E-409C-BE32-E72D297353CC}">
              <c16:uniqueId val="{00000002-4A96-47A3-8423-72B02E2F0C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96-47A3-8423-72B02E2F0C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96-47A3-8423-72B02E2F0C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741</c:v>
                </c:pt>
                <c:pt idx="3">
                  <c:v>737</c:v>
                </c:pt>
                <c:pt idx="6">
                  <c:v>711</c:v>
                </c:pt>
                <c:pt idx="9">
                  <c:v>706</c:v>
                </c:pt>
                <c:pt idx="12">
                  <c:v>615</c:v>
                </c:pt>
              </c:numCache>
            </c:numRef>
          </c:val>
          <c:extLst>
            <c:ext xmlns:c16="http://schemas.microsoft.com/office/drawing/2014/chart" uri="{C3380CC4-5D6E-409C-BE32-E72D297353CC}">
              <c16:uniqueId val="{00000005-4A96-47A3-8423-72B02E2F0C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7023</c:v>
                </c:pt>
                <c:pt idx="3">
                  <c:v>7003</c:v>
                </c:pt>
                <c:pt idx="6">
                  <c:v>6645</c:v>
                </c:pt>
                <c:pt idx="9">
                  <c:v>6390</c:v>
                </c:pt>
                <c:pt idx="12">
                  <c:v>6200</c:v>
                </c:pt>
              </c:numCache>
            </c:numRef>
          </c:val>
          <c:extLst>
            <c:ext xmlns:c16="http://schemas.microsoft.com/office/drawing/2014/chart" uri="{C3380CC4-5D6E-409C-BE32-E72D297353CC}">
              <c16:uniqueId val="{00000006-4A96-47A3-8423-72B02E2F0C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9096</c:v>
                </c:pt>
                <c:pt idx="3">
                  <c:v>9426</c:v>
                </c:pt>
                <c:pt idx="6">
                  <c:v>9952</c:v>
                </c:pt>
                <c:pt idx="9">
                  <c:v>9807</c:v>
                </c:pt>
                <c:pt idx="12">
                  <c:v>9275</c:v>
                </c:pt>
              </c:numCache>
            </c:numRef>
          </c:val>
          <c:extLst>
            <c:ext xmlns:c16="http://schemas.microsoft.com/office/drawing/2014/chart" uri="{C3380CC4-5D6E-409C-BE32-E72D297353CC}">
              <c16:uniqueId val="{00000007-4A96-47A3-8423-72B02E2F0C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26723</c:v>
                </c:pt>
                <c:pt idx="3">
                  <c:v>24909</c:v>
                </c:pt>
                <c:pt idx="6">
                  <c:v>23811</c:v>
                </c:pt>
                <c:pt idx="9">
                  <c:v>23488</c:v>
                </c:pt>
                <c:pt idx="12">
                  <c:v>22077</c:v>
                </c:pt>
              </c:numCache>
            </c:numRef>
          </c:val>
          <c:extLst>
            <c:ext xmlns:c16="http://schemas.microsoft.com/office/drawing/2014/chart" uri="{C3380CC4-5D6E-409C-BE32-E72D297353CC}">
              <c16:uniqueId val="{00000008-4A96-47A3-8423-72B02E2F0C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607</c:v>
                </c:pt>
                <c:pt idx="3">
                  <c:v>502</c:v>
                </c:pt>
                <c:pt idx="6">
                  <c:v>429</c:v>
                </c:pt>
                <c:pt idx="9">
                  <c:v>388</c:v>
                </c:pt>
                <c:pt idx="12">
                  <c:v>347</c:v>
                </c:pt>
              </c:numCache>
            </c:numRef>
          </c:val>
          <c:extLst>
            <c:ext xmlns:c16="http://schemas.microsoft.com/office/drawing/2014/chart" uri="{C3380CC4-5D6E-409C-BE32-E72D297353CC}">
              <c16:uniqueId val="{00000009-4A96-47A3-8423-72B02E2F0C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86622</c:v>
                </c:pt>
                <c:pt idx="3">
                  <c:v>86416</c:v>
                </c:pt>
                <c:pt idx="6">
                  <c:v>84720</c:v>
                </c:pt>
                <c:pt idx="9">
                  <c:v>83651</c:v>
                </c:pt>
                <c:pt idx="12">
                  <c:v>85010</c:v>
                </c:pt>
              </c:numCache>
            </c:numRef>
          </c:val>
          <c:extLst>
            <c:ext xmlns:c16="http://schemas.microsoft.com/office/drawing/2014/chart" uri="{C3380CC4-5D6E-409C-BE32-E72D297353CC}">
              <c16:uniqueId val="{0000000A-4A96-47A3-8423-72B02E2F0CA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30085</c:v>
                </c:pt>
                <c:pt idx="2">
                  <c:v>#N/A</c:v>
                </c:pt>
                <c:pt idx="3">
                  <c:v>#N/A</c:v>
                </c:pt>
                <c:pt idx="4">
                  <c:v>30026</c:v>
                </c:pt>
                <c:pt idx="5">
                  <c:v>#N/A</c:v>
                </c:pt>
                <c:pt idx="6">
                  <c:v>#N/A</c:v>
                </c:pt>
                <c:pt idx="7">
                  <c:v>29588</c:v>
                </c:pt>
                <c:pt idx="8">
                  <c:v>#N/A</c:v>
                </c:pt>
                <c:pt idx="9">
                  <c:v>#N/A</c:v>
                </c:pt>
                <c:pt idx="10">
                  <c:v>30049</c:v>
                </c:pt>
                <c:pt idx="11">
                  <c:v>#N/A</c:v>
                </c:pt>
                <c:pt idx="12">
                  <c:v>#N/A</c:v>
                </c:pt>
                <c:pt idx="13">
                  <c:v>28729</c:v>
                </c:pt>
                <c:pt idx="14">
                  <c:v>#N/A</c:v>
                </c:pt>
              </c:numCache>
            </c:numRef>
          </c:val>
          <c:smooth val="0"/>
          <c:extLst>
            <c:ext xmlns:c16="http://schemas.microsoft.com/office/drawing/2014/chart" uri="{C3380CC4-5D6E-409C-BE32-E72D297353CC}">
              <c16:uniqueId val="{0000000B-4A96-47A3-8423-72B02E2F0CA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2342</c:v>
                </c:pt>
                <c:pt idx="1">
                  <c:v>2403</c:v>
                </c:pt>
                <c:pt idx="2">
                  <c:v>2235</c:v>
                </c:pt>
              </c:numCache>
            </c:numRef>
          </c:val>
          <c:extLst>
            <c:ext xmlns:c16="http://schemas.microsoft.com/office/drawing/2014/chart" uri="{C3380CC4-5D6E-409C-BE32-E72D297353CC}">
              <c16:uniqueId val="{00000000-E464-4103-8A02-7A94C86B88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154</c:v>
                </c:pt>
                <c:pt idx="1">
                  <c:v>98</c:v>
                </c:pt>
                <c:pt idx="2">
                  <c:v>0</c:v>
                </c:pt>
              </c:numCache>
            </c:numRef>
          </c:val>
          <c:extLst>
            <c:ext xmlns:c16="http://schemas.microsoft.com/office/drawing/2014/chart" uri="{C3380CC4-5D6E-409C-BE32-E72D297353CC}">
              <c16:uniqueId val="{00000001-E464-4103-8A02-7A94C86B88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4438</c:v>
                </c:pt>
                <c:pt idx="1">
                  <c:v>4258</c:v>
                </c:pt>
                <c:pt idx="2">
                  <c:v>4339</c:v>
                </c:pt>
              </c:numCache>
            </c:numRef>
          </c:val>
          <c:extLst>
            <c:ext xmlns:c16="http://schemas.microsoft.com/office/drawing/2014/chart" uri="{C3380CC4-5D6E-409C-BE32-E72D297353CC}">
              <c16:uniqueId val="{00000002-E464-4103-8A02-7A94C86B882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{9F3CEF78-7E65-43AA-91EF-95EAE44EB2B3}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42C-4842-9C5F-D30D04DC26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{38BAAD12-14B2-444F-BE1F-89CF1DB01773}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2C-4842-9C5F-D30D04DC26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{0E617CB4-C18E-433C-8B9B-41544F29B1DC}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2C-4842-9C5F-D30D04DC26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{831CF342-588D-4CC5-81F2-36B3813921B6}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2C-4842-9C5F-D30D04DC26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{D8D2DEA1-FBBB-4F8D-B141-246E5443FCFA}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2C-4842-9C5F-D30D04DC268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{977E0FC0-166C-4541-AEDC-7F00E4AB83BE}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42C-4842-9C5F-D30D04DC268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{F9A62E54-05C8-4B56-9871-60A88BFA6810}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42C-4842-9C5F-D30D04DC268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{61AA3D4F-ECF1-44BB-958E-1C063D7668C3}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42C-4842-9C5F-D30D04DC268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{EC0FE188-6E3C-4BD1-848B-F68D4A626A33}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42C-4842-9C5F-D30D04DC26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55.9</c:v>
                </c:pt>
                <c:pt idx="8">
                  <c:v>57.9</c:v>
                </c:pt>
                <c:pt idx="16">
                  <c:v>59</c:v>
                </c:pt>
                <c:pt idx="24">
                  <c:v>60.3</c:v>
                </c:pt>
                <c:pt idx="32">
                  <c:v>61.1</c:v>
                </c:pt>
              </c:numCache>
            </c:numRef>
          </c:xVal>
          <c:yVal>
            <c:numRef>
              <c:f>公会計指標分析・財政指標組合せ分析表!$BP$51:$DC$51</c:f>
              <c:numCache>
                <c:formatCode>#,##0.0;"▲ "#,##0.0</c:formatCode>
                <c:ptCount val="40"/>
                <c:pt idx="0">
                  <c:v>128</c:v>
                </c:pt>
                <c:pt idx="8">
                  <c:v>125.3</c:v>
                </c:pt>
                <c:pt idx="16">
                  <c:v>124</c:v>
                </c:pt>
                <c:pt idx="24">
                  <c:v>125.7</c:v>
                </c:pt>
                <c:pt idx="32">
                  <c:v>116.7</c:v>
                </c:pt>
              </c:numCache>
            </c:numRef>
          </c:yVal>
          <c:smooth val="0"/>
          <c:extLst>
            <c:ext xmlns:c16="http://schemas.microsoft.com/office/drawing/2014/chart" uri="{C3380CC4-5D6E-409C-BE32-E72D297353CC}">
              <c16:uniqueId val="{00000009-F42C-4842-9C5F-D30D04DC26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{38FA6DD0-39D1-48E7-B285-767BBF9E9BAE}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42C-4842-9C5F-D30D04DC268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{77838907-FDC5-4957-A4B0-149FE64B2F41}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2C-4842-9C5F-D30D04DC26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{621A11AD-6B59-49CE-88AE-A2E066933671}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2C-4842-9C5F-D30D04DC26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{EE93089E-5DC0-4692-A36B-5A0CC47866C0}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2C-4842-9C5F-D30D04DC26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{C1CCF1A7-5E2C-4AC4-86D8-C0B6B63BD0D1}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2C-4842-9C5F-D30D04DC268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{766A5D83-2BB3-4DF8-9AB5-3029F09C2CC6}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42C-4842-9C5F-D30D04DC2680}"/>
                </c:ext>
              </c:extLst>
            </c:dLbl>
            <c:dLbl>
              <c:idx val="16"/>
              <c:layout>
                <c:manualLayout>
                  <c:x val="-2.915008985768674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{94773F12-BACC-49CC-873A-563A0AA485EC}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42C-4842-9C5F-D30D04DC2680}"/>
                </c:ext>
              </c:extLst>
            </c:dLbl>
            <c:dLbl>
              <c:idx val="24"/>
              <c:layout>
                <c:manualLayout>
                  <c:x val="-3.5010861262119719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{EABAF24D-2EA9-43AB-B2D2-2EF0036104BF}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42C-4842-9C5F-D30D04DC268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{F0DA5765-0778-4D6C-A104-59F245F302C1}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42C-4842-9C5F-D30D04DC26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F42C-4842-9C5F-D30D04DC2680}"/>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4566143090820539E-2"/>
                  <c:y val="-5.2152979607605142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{F5F2D41B-882A-4802-BF6C-CBB3305AA32A}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B48-4A20-A0A0-D21F369FE0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{ED898A3D-E562-4514-A50B-8DEE610BA065}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48-4A20-A0A0-D21F369FE0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{DE3E1031-6E23-458F-A9C5-6495DF4F0794}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48-4A20-A0A0-D21F369FE0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{85D05AD9-0E55-4FF5-9191-7097F70B99EA}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48-4A20-A0A0-D21F369FE0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{3D12C8BD-51E1-4C9D-8AEB-32EE2647626A}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48-4A20-A0A0-D21F369FE077}"/>
                </c:ext>
              </c:extLst>
            </c:dLbl>
            <c:dLbl>
              <c:idx val="8"/>
              <c:layout>
                <c:manualLayout>
                  <c:x val="-2.8829840147400729E-2"/>
                  <c:y val="-3.384667653487516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{D5955669-0B98-4A6D-8BEA-F8246230DD01}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B48-4A20-A0A0-D21F369FE077}"/>
                </c:ext>
              </c:extLst>
            </c:dLbl>
            <c:dLbl>
              <c:idx val="16"/>
              <c:layout>
                <c:manualLayout>
                  <c:x val="-3.1697991619110633E-2"/>
                  <c:y val="-8.365567121741324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{1E815306-5103-4310-A4B4-1E109B6E8D10}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B48-4A20-A0A0-D21F369FE077}"/>
                </c:ext>
              </c:extLst>
            </c:dLbl>
            <c:dLbl>
              <c:idx val="24"/>
              <c:layout>
                <c:manualLayout>
                  <c:x val="-3.1570342725075584E-2"/>
                  <c:y val="-7.177135255875896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{8ACC2C66-7FF0-4665-90EA-02E23845B722}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B48-4A20-A0A0-D21F369FE077}"/>
                </c:ext>
              </c:extLst>
            </c:dLbl>
            <c:dLbl>
              <c:idx val="32"/>
              <c:layout>
                <c:manualLayout>
                  <c:x val="-3.1570342725075584E-2"/>
                  <c:y val="-7.065587054517856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{7F44676B-CCD1-41E0-8C57-F9854CCAF9B1}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B48-4A20-A0A0-D21F369FE0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10.8</c:v>
                </c:pt>
                <c:pt idx="16">
                  <c:v>11</c:v>
                </c:pt>
                <c:pt idx="24">
                  <c:v>10.7</c:v>
                </c:pt>
                <c:pt idx="32">
                  <c:v>10.5</c:v>
                </c:pt>
              </c:numCache>
            </c:numRef>
          </c:xVal>
          <c:yVal>
            <c:numRef>
              <c:f>公会計指標分析・財政指標組合せ分析表!$BP$73:$DC$73</c:f>
              <c:numCache>
                <c:formatCode>#,##0.0;"▲ "#,##0.0</c:formatCode>
                <c:ptCount val="40"/>
                <c:pt idx="0">
                  <c:v>128</c:v>
                </c:pt>
                <c:pt idx="8">
                  <c:v>125.3</c:v>
                </c:pt>
                <c:pt idx="16">
                  <c:v>124</c:v>
                </c:pt>
                <c:pt idx="24">
                  <c:v>125.7</c:v>
                </c:pt>
                <c:pt idx="32">
                  <c:v>116.7</c:v>
                </c:pt>
              </c:numCache>
            </c:numRef>
          </c:yVal>
          <c:smooth val="0"/>
          <c:extLst>
            <c:ext xmlns:c16="http://schemas.microsoft.com/office/drawing/2014/chart" uri="{C3380CC4-5D6E-409C-BE32-E72D297353CC}">
              <c16:uniqueId val="{00000009-CB48-4A20-A0A0-D21F369FE07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{99A87C0B-EE84-4826-94EB-80B434C18920}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B48-4A20-A0A0-D21F369FE07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{7C172347-1553-4102-BD22-4438FF59719A}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48-4A20-A0A0-D21F369FE0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{503EF76E-A426-421D-A264-437FC72E13CF}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48-4A20-A0A0-D21F369FE0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{243C0833-6B48-41DE-848D-6133894C5410}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48-4A20-A0A0-D21F369FE0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{D7553158-127D-4133-A0E5-32245434CEA4}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48-4A20-A0A0-D21F369FE077}"/>
                </c:ext>
              </c:extLst>
            </c:dLbl>
            <c:dLbl>
              <c:idx val="8"/>
              <c:layout>
                <c:manualLayout>
                  <c:x val="-3.4502390437331852E-2"/>
                  <c:y val="-7.009436217512485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{1B6A408B-D9A8-49C0-9AD6-971EF8EFCDA8}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B48-4A20-A0A0-D21F369FE077}"/>
                </c:ext>
              </c:extLst>
            </c:dLbl>
            <c:dLbl>
              <c:idx val="16"/>
              <c:layout>
                <c:manualLayout>
                  <c:x val="-2.2066746156461647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{2F6C2376-6EAE-4CCB-937A-1F91C41E35A4}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B48-4A20-A0A0-D21F369FE077}"/>
                </c:ext>
              </c:extLst>
            </c:dLbl>
            <c:dLbl>
              <c:idx val="24"/>
              <c:layout>
                <c:manualLayout>
                  <c:x val="-3.8397189369503489E-2"/>
                  <c:y val="-8.446942168234003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{11987D5F-EA48-4E3F-8FEA-883983435326}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B48-4A20-A0A0-D21F369FE077}"/>
                </c:ext>
              </c:extLst>
            </c:dLbl>
            <c:dLbl>
              <c:idx val="32"/>
              <c:layout>
                <c:manualLayout>
                  <c:x val="-3.1570342725075584E-2"/>
                  <c:y val="-3.268581491834755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{B911FFF7-E70E-4630-9CF9-0CEA717B37AF}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B48-4A20-A0A0-D21F369FE0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CB48-4A20-A0A0-D21F369FE077}"/>
            </c:ext>
          </c:extLst>
        </c:ser>
        <c:dLbls>
          <c:showLegendKey val="0"/>
          <c:showVal val="1"/>
          <c:showCatName val="0"/>
          <c:showSerName val="0"/>
          <c:showPercent val="0"/>
          <c:showBubbleSize val="0"/>
        </c:dLbls>
        <c:axId val="84219776"/>
        <c:axId val="84234240"/>
      </c:scatterChart>
      <c:valAx>
        <c:axId val="84219776"/>
        <c:scaling>
          <c:orientation val="maxMin"/>
          <c:max val="12"/>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年度の市町村合併以降、旧合併特例事業債を活用し、多くの事業を実施したことにより、減少傾向にはあるが、依然として元利償還金が高い水準で推移している。</a:t>
          </a:r>
        </a:p>
        <a:p>
          <a:r>
            <a:rPr kumimoji="1" lang="ja-JP" altLang="en-US" sz="1200">
              <a:latin typeface="ＭＳ ゴシック" pitchFamily="49" charset="-128"/>
              <a:ea typeface="ＭＳ ゴシック" pitchFamily="49" charset="-128"/>
            </a:rPr>
            <a:t>組合が起こした地方債については、松任中央病院の建物整備及び医療機器に係る元利償還金の減によるものである。</a:t>
          </a:r>
        </a:p>
        <a:p>
          <a:r>
            <a:rPr kumimoji="1" lang="ja-JP" altLang="en-US" sz="1200">
              <a:latin typeface="ＭＳ ゴシック" pitchFamily="49" charset="-128"/>
              <a:ea typeface="ＭＳ ゴシック" pitchFamily="49" charset="-128"/>
            </a:rPr>
            <a:t>今後も、交付税措置のある地方債の優先活用により、公債費負担の軽減に努める。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満期一括償還地方債を発行する計画はない。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将来負担額については、一般会計・企業会計ともに、基礎的財政収支が黒字となるような財政運営に努めているが、防災行政無線の整備をはじめとする災害対策施設等の整備や猶予特例債・臨時財政対策債等の発行により、地方債残高は大きく増加した。</a:t>
          </a:r>
        </a:p>
        <a:p>
          <a:r>
            <a:rPr kumimoji="1" lang="ja-JP" altLang="en-US" sz="1200">
              <a:solidFill>
                <a:sysClr val="windowText" lastClr="000000"/>
              </a:solidFill>
              <a:latin typeface="ＭＳ ゴシック" pitchFamily="49" charset="-128"/>
              <a:ea typeface="ＭＳ ゴシック" pitchFamily="49" charset="-128"/>
            </a:rPr>
            <a:t>退職手当負担見込額は、職員数の削減に伴い徐々にではあるが減少している。</a:t>
          </a:r>
        </a:p>
        <a:p>
          <a:r>
            <a:rPr kumimoji="1" lang="ja-JP" altLang="en-US" sz="1200">
              <a:solidFill>
                <a:sysClr val="windowText" lastClr="000000"/>
              </a:solidFill>
              <a:latin typeface="ＭＳ ゴシック" pitchFamily="49" charset="-128"/>
              <a:ea typeface="ＭＳ ゴシック" pitchFamily="49" charset="-128"/>
            </a:rPr>
            <a:t>将来負担比率の分子については、今後、充当可能基金の減や基準財政需要額算入見込額の減等が懸念されることから、今後は地方債の発行を最小限に抑制し、将来負担額の増大を抑えるよう努めることとす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石川県白山市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・財政調整基金を若干積み増すことができた一方、保育所や小中学校整備の財源に充てるため合併振興基金を取り崩したことから、全体と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・市税収入の減収や災害等に必要となる財源として、一定規模の財政調整基金を維持していくとともに、市有施設の改修・更新の財源とし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て公共施設整備金の積み立てを図るなど、個々の資金使途目的に合わせて特定目的基金の運用を図る。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・合併振興基金：市民の連帯強化及び地域振興を図る事業の財源に充てるため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・公共施設整備基金：市が設置する公共施設の整備の財源に充てるため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・新型コロナウイルス感染症対策基金：新型コロナウイルス感染症対策の財源に充てるため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・北陸新幹線白山総合車両所地下道水路管理基金：北陸新幹線白山総合車両所の整備に伴い、地下化された市道及び農業用用排水路の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維持管理に要する費用の財源に充てるため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・斎場整備基金：老朽化した斎場の整備費用の財源に充てるため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・合併振興基金：保育所や小中学校整備の財源に充てるため基金を取り崩したため。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・公共施設整備基金：市有地等の財産売払い収入を積み立てたため。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・新型コロナウイルス感染症対策基金：寄附金やイベントの中止による不用額を積み立てたため。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・斎場整備基金：老朽化した斎場の建て替えに備えて積み立てを開始したため。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・合併振興基金：市民の連帯強化及び地域振興を図る事業の財源に充てるため、当初予算財源等として段階的に取り崩す見込み。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・公共施設整備基金：市有地等の財産売払い収入を原資として積み立てを行う。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・斎場整備基金：毎年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・当初予算や新型コロナ対策、除雪対策の財源として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百万円を取り崩したことによる減少、及び実質収支の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割程度となるように努める。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・今後も災害等の備えや、市税の収入の減少に備えて、一定程度の残高を維持するように努める。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・利子積立を除き、積み立てを行っていない。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CE2793E-BD88-4615-8E5C-7128F814F0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44D1747-44D6-45EB-AC63-AD5C5EFA16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DC20145-F523-426A-AA41-EC12896F839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EBD15B6-822F-42F0-8687-54B5399BB42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ECE3C6D-C070-4D05-B86A-32D7167CBD0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138BB4F-B70A-46C1-99AE-D34FC843B4F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B9469CF-CC23-4AA2-8A1B-18F70DC20FC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56F101E-84EC-4BDE-B5C6-FCC0252943D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BB54AC8-2E43-43E4-9C61-8A6B9A3B19F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C37367A-D961-4039-BC15-BB98F30EFA1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6E14ECB-9702-4D0F-93B6-8DE2EFFB40F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4320456-00EC-4F05-8509-C1D2322AD73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113,496
111,957
754.93
68,912,477
67,260,237
1,514,169
31,294,461
85,010,138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9055C2C-FEED-4578-B757-74CBA100340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68E52B2-F70E-4C06-B167-5364EF8F95C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AD4101E-D771-40D6-A59D-1EFF4681A5A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2A61FB5-3293-4A8B-8D0B-0787BE03D00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2CE8565-D4EE-4D95-9E60-9D45F3A7A22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42D0129-A7D0-43A7-8898-394D180E56B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50FB2EB-72AF-4B09-98A3-1B5673D0C67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5CE9F8F-A15E-46CC-AEDC-4BFB576EE99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858FCF6-225A-4F31-A305-9AA550A3024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7B4AEC1-9892-4E32-961A-A1C32C0D08E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0422291-BCA5-48AC-A709-D02DD00C2FF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F539099-5748-4DAA-991E-C3013702F99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932F001-5437-4C20-B675-FD0BDA2472C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C96A8B6-69CE-47D7-86B4-F19C158A5B9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046004E-038E-499E-B4FB-E17D3D3F290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06DDF17-8749-40B8-BD05-9E7DC07DCF0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0FC05AC-60FA-423C-88B5-1FEE743FCAB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8B6174A-3240-4E54-A9BD-A7FDEFA4B18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AA7734E-532E-439F-AFCD-7EB2F0C7B58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AE246A4F-22AB-4F59-8487-B20B3E82452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54F51E5-4531-4A75-95A6-95238A7D89D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6660CA6-345B-4ECB-9BC8-172C12861EA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A7DFD86-5150-4250-85CC-FD306D93241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0EDBCBA-BB76-4C32-9B10-FB2DCDC2164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B523164-762E-470E-A2EF-FFB2498C33D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E879730-2034-4CEB-B774-8BCA2321B0C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D04DD25-194E-4EF2-ACA6-05AF07815D8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39B4784-4F2F-4F96-BD03-F058CAB6892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81EB776-8440-4F59-B107-84A5B6D5B96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3B9C018-F4A2-441C-BA73-173FFA25880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78C8B9E-A8F3-4583-A47B-D4774B418BA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7DF6461-4351-46C2-A725-29FD7721230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7375798-DE96-490E-B3BA-2F5FCA06AFB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34D4E81C-3945-4AFE-922C-C4A3733BE7E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ED453EA-DE15-4BD9-87C8-4D3F7C36831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資産の老朽化については、全国平均や県内平均を下回っている。</a:t>
          </a:r>
        </a:p>
        <a:p>
          <a:r>
            <a:rPr kumimoji="1" lang="ja-JP" altLang="en-US" sz="1100">
              <a:latin typeface="ＭＳ Ｐゴシック" panose="020B0600070205080204" pitchFamily="50" charset="-128"/>
              <a:ea typeface="ＭＳ Ｐゴシック" panose="020B0600070205080204" pitchFamily="50" charset="-128"/>
            </a:rPr>
            <a:t>しかしながら、近い将来に維持更新のための支出が必要になる可能性が高いことから、総合的な有効活用や、個別施設計画に基づいた施設の長寿命化等の効率的な維持管理を一層努める。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BB88AF6-707C-45C0-90A1-9B1129F93FD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871BFBF-7BF2-46D6-8B99-46590BA65D0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F646D32C-E0ED-4E8E-BFB2-AA11D7B4215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a:extLst>
            <a:ext uri="{FF2B5EF4-FFF2-40B4-BE49-F238E27FC236}">
              <a16:creationId xmlns:a16="http://schemas.microsoft.com/office/drawing/2014/main" id="{D046F541-1BDA-4A46-A14B-518BED61FFC5}"/>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a:extLst>
            <a:ext uri="{FF2B5EF4-FFF2-40B4-BE49-F238E27FC236}">
              <a16:creationId xmlns:a16="http://schemas.microsoft.com/office/drawing/2014/main" id="{5A3033A3-63B7-48C8-B3A9-A3E6A002FD98}"/>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a:extLst>
            <a:ext uri="{FF2B5EF4-FFF2-40B4-BE49-F238E27FC236}">
              <a16:creationId xmlns:a16="http://schemas.microsoft.com/office/drawing/2014/main" id="{8C5360EE-65AC-4310-BB94-6BF5B56E54E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a:extLst>
            <a:ext uri="{FF2B5EF4-FFF2-40B4-BE49-F238E27FC236}">
              <a16:creationId xmlns:a16="http://schemas.microsoft.com/office/drawing/2014/main" id="{99D2552F-CCD3-45EF-95F1-4D55DE5645D5}"/>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a:extLst>
            <a:ext uri="{FF2B5EF4-FFF2-40B4-BE49-F238E27FC236}">
              <a16:creationId xmlns:a16="http://schemas.microsoft.com/office/drawing/2014/main" id="{3686D77E-E03A-439D-AD79-5618D274EDA7}"/>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a:extLst>
            <a:ext uri="{FF2B5EF4-FFF2-40B4-BE49-F238E27FC236}">
              <a16:creationId xmlns:a16="http://schemas.microsoft.com/office/drawing/2014/main" id="{C467ECBB-E579-48F9-9606-1D2A2675D503}"/>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a:extLst>
            <a:ext uri="{FF2B5EF4-FFF2-40B4-BE49-F238E27FC236}">
              <a16:creationId xmlns:a16="http://schemas.microsoft.com/office/drawing/2014/main" id="{2DBD29FD-919D-427E-B7BC-5AA8940EFB8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a:extLst>
            <a:ext uri="{FF2B5EF4-FFF2-40B4-BE49-F238E27FC236}">
              <a16:creationId xmlns:a16="http://schemas.microsoft.com/office/drawing/2014/main" id="{2C36CAF5-B488-44ED-B3CB-66A78024F48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a:extLst>
            <a:ext uri="{FF2B5EF4-FFF2-40B4-BE49-F238E27FC236}">
              <a16:creationId xmlns:a16="http://schemas.microsoft.com/office/drawing/2014/main" id="{999AFFF6-7A59-4050-B549-50BFB6600B7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61" name="直線コネクタ 60">
          <a:extLst>
            <a:ext uri="{FF2B5EF4-FFF2-40B4-BE49-F238E27FC236}">
              <a16:creationId xmlns:a16="http://schemas.microsoft.com/office/drawing/2014/main" id="{B72FA929-C683-431C-96CC-CFF3595D4CAF}"/>
            </a:ext>
          </a:extLst>
        </xdr:cNvPr>
        <xdr:cNvCxnSpPr/>
      </xdr:nvCxnSpPr>
      <xdr:spPr>
        <a:xfrm flipV="1">
          <a:off x="4760595" y="533082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2" name="有形固定資産減価償却率最小値テキスト">
          <a:extLst>
            <a:ext uri="{FF2B5EF4-FFF2-40B4-BE49-F238E27FC236}">
              <a16:creationId xmlns:a16="http://schemas.microsoft.com/office/drawing/2014/main" id="{4B18B49D-1484-4A19-AFF2-74DAE2F98857}"/>
            </a:ext>
          </a:extLst>
        </xdr:cNvPr>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3" name="直線コネクタ 62">
          <a:extLst>
            <a:ext uri="{FF2B5EF4-FFF2-40B4-BE49-F238E27FC236}">
              <a16:creationId xmlns:a16="http://schemas.microsoft.com/office/drawing/2014/main" id="{BB3A8773-6D45-4771-BBF9-DDCB9E8FF751}"/>
            </a:ext>
          </a:extLst>
        </xdr:cNvPr>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64" name="有形固定資産減価償却率最大値テキスト">
          <a:extLst>
            <a:ext uri="{FF2B5EF4-FFF2-40B4-BE49-F238E27FC236}">
              <a16:creationId xmlns:a16="http://schemas.microsoft.com/office/drawing/2014/main" id="{BF3A7DBD-5D08-4492-8017-006B8D123C20}"/>
            </a:ext>
          </a:extLst>
        </xdr:cNvPr>
        <xdr:cNvSpPr txBox="1"/>
      </xdr:nvSpPr>
      <xdr:spPr>
        <a:xfrm>
          <a:off x="4813300" y="51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65" name="直線コネクタ 64">
          <a:extLst>
            <a:ext uri="{FF2B5EF4-FFF2-40B4-BE49-F238E27FC236}">
              <a16:creationId xmlns:a16="http://schemas.microsoft.com/office/drawing/2014/main" id="{136CBBE8-3FB6-4D50-AECF-E64B5F1BDC91}"/>
            </a:ext>
          </a:extLst>
        </xdr:cNvPr>
        <xdr:cNvCxnSpPr/>
      </xdr:nvCxnSpPr>
      <xdr:spPr>
        <a:xfrm>
          <a:off x="4673600" y="533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147655</xdr:rowOff>
    </xdr:from>
    <xdr:ext cx="405111" cy="259045"/>
    <xdr:sp macro="" textlink="">
      <xdr:nvSpPr>
        <xdr:cNvPr id="66" name="有形固定資産減価償却率平均値テキスト">
          <a:extLst>
            <a:ext uri="{FF2B5EF4-FFF2-40B4-BE49-F238E27FC236}">
              <a16:creationId xmlns:a16="http://schemas.microsoft.com/office/drawing/2014/main" id="{0935AA74-3D48-44A8-A838-A3B07E89A3BF}"/>
            </a:ext>
          </a:extLst>
        </xdr:cNvPr>
        <xdr:cNvSpPr txBox="1"/>
      </xdr:nvSpPr>
      <xdr:spPr>
        <a:xfrm>
          <a:off x="4813300" y="6062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67" name="フローチャート: 判断 66">
          <a:extLst>
            <a:ext uri="{FF2B5EF4-FFF2-40B4-BE49-F238E27FC236}">
              <a16:creationId xmlns:a16="http://schemas.microsoft.com/office/drawing/2014/main" id="{4DB47411-65BF-4AB9-B7A9-4BA1C4F69BE1}"/>
            </a:ext>
          </a:extLst>
        </xdr:cNvPr>
        <xdr:cNvSpPr/>
      </xdr:nvSpPr>
      <xdr:spPr>
        <a:xfrm>
          <a:off x="47117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68" name="フローチャート: 判断 67">
          <a:extLst>
            <a:ext uri="{FF2B5EF4-FFF2-40B4-BE49-F238E27FC236}">
              <a16:creationId xmlns:a16="http://schemas.microsoft.com/office/drawing/2014/main" id="{C03C2CB2-70D3-4D2C-BC7C-1AD4297F7796}"/>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69" name="フローチャート: 判断 68">
          <a:extLst>
            <a:ext uri="{FF2B5EF4-FFF2-40B4-BE49-F238E27FC236}">
              <a16:creationId xmlns:a16="http://schemas.microsoft.com/office/drawing/2014/main" id="{E0B68A90-95EC-47B5-8B2B-0CA1FE2FB44A}"/>
            </a:ext>
          </a:extLst>
        </xdr:cNvPr>
        <xdr:cNvSpPr/>
      </xdr:nvSpPr>
      <xdr:spPr>
        <a:xfrm>
          <a:off x="3238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0" name="フローチャート: 判断 69">
          <a:extLst>
            <a:ext uri="{FF2B5EF4-FFF2-40B4-BE49-F238E27FC236}">
              <a16:creationId xmlns:a16="http://schemas.microsoft.com/office/drawing/2014/main" id="{861FAE0D-4BBE-4B3D-B201-DA3453BF11D6}"/>
            </a:ext>
          </a:extLst>
        </xdr:cNvPr>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71" name="フローチャート: 判断 70">
          <a:extLst>
            <a:ext uri="{FF2B5EF4-FFF2-40B4-BE49-F238E27FC236}">
              <a16:creationId xmlns:a16="http://schemas.microsoft.com/office/drawing/2014/main" id="{68C7A95C-5706-4D49-A932-F12AE03EC3B4}"/>
            </a:ext>
          </a:extLst>
        </xdr:cNvPr>
        <xdr:cNvSpPr/>
      </xdr:nvSpPr>
      <xdr:spPr>
        <a:xfrm>
          <a:off x="1714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485D3042-3EDF-4ABD-B132-51C74318724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FACDBCB7-609E-4478-B6E1-874FA1A7934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A17B6186-7BED-4410-B26D-1C661825F4C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8C7222E4-51F3-4D93-85D6-8D754055DDB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A7B9DC2-47D2-4035-837F-387D4710C37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126047</xdr:rowOff>
    </xdr:from>
    <xdr:to>
      <xdr:col>23</xdr:col>
      <xdr:colOff>136525</xdr:colOff>
      <xdr:row>31</xdr:row>
      <xdr:rowOff>56197</xdr:rowOff>
    </xdr:to>
    <xdr:sp macro="" textlink="">
      <xdr:nvSpPr>
        <xdr:cNvPr id="77" name="楕円 76">
          <a:extLst>
            <a:ext uri="{FF2B5EF4-FFF2-40B4-BE49-F238E27FC236}">
              <a16:creationId xmlns:a16="http://schemas.microsoft.com/office/drawing/2014/main" id="{D6572735-352A-455E-8EB2-278ACC9DDEED}"/>
            </a:ext>
          </a:extLst>
        </xdr:cNvPr>
        <xdr:cNvSpPr/>
      </xdr:nvSpPr>
      <xdr:spPr>
        <a:xfrm>
          <a:off x="47117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148924</xdr:rowOff>
    </xdr:from>
    <xdr:ext cx="405111" cy="259045"/>
    <xdr:sp macro="" textlink="">
      <xdr:nvSpPr>
        <xdr:cNvPr id="78" name="有形固定資産減価償却率該当値テキスト">
          <a:extLst>
            <a:ext uri="{FF2B5EF4-FFF2-40B4-BE49-F238E27FC236}">
              <a16:creationId xmlns:a16="http://schemas.microsoft.com/office/drawing/2014/main" id="{C31EF2D8-E487-4BDF-8B9C-BB303E46DE06}"/>
            </a:ext>
          </a:extLst>
        </xdr:cNvPr>
        <xdr:cNvSpPr txBox="1"/>
      </xdr:nvSpPr>
      <xdr:spPr>
        <a:xfrm>
          <a:off x="4813300" y="5892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82867</xdr:rowOff>
    </xdr:from>
    <xdr:to>
      <xdr:col>19</xdr:col>
      <xdr:colOff>187325</xdr:colOff>
      <xdr:row>31</xdr:row>
      <xdr:rowOff>13017</xdr:rowOff>
    </xdr:to>
    <xdr:sp macro="" textlink="">
      <xdr:nvSpPr>
        <xdr:cNvPr id="79" name="楕円 78">
          <a:extLst>
            <a:ext uri="{FF2B5EF4-FFF2-40B4-BE49-F238E27FC236}">
              <a16:creationId xmlns:a16="http://schemas.microsoft.com/office/drawing/2014/main" id="{6665A5B2-8372-4803-B9A5-1AA83E8B4A87}"/>
            </a:ext>
          </a:extLst>
        </xdr:cNvPr>
        <xdr:cNvSpPr/>
      </xdr:nvSpPr>
      <xdr:spPr>
        <a:xfrm>
          <a:off x="40005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133667</xdr:rowOff>
    </xdr:from>
    <xdr:to>
      <xdr:col>23</xdr:col>
      <xdr:colOff>85725</xdr:colOff>
      <xdr:row>31</xdr:row>
      <xdr:rowOff>5397</xdr:rowOff>
    </xdr:to>
    <xdr:cxnSp macro="">
      <xdr:nvCxnSpPr>
        <xdr:cNvPr id="80" name="直線コネクタ 79">
          <a:extLst>
            <a:ext uri="{FF2B5EF4-FFF2-40B4-BE49-F238E27FC236}">
              <a16:creationId xmlns:a16="http://schemas.microsoft.com/office/drawing/2014/main" id="{8CBCCD3F-0480-4EEE-9593-9870804CD66F}"/>
            </a:ext>
          </a:extLst>
        </xdr:cNvPr>
        <xdr:cNvCxnSpPr/>
      </xdr:nvCxnSpPr>
      <xdr:spPr>
        <a:xfrm>
          <a:off x="4051300" y="6048692"/>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12700</xdr:rowOff>
    </xdr:from>
    <xdr:to>
      <xdr:col>15</xdr:col>
      <xdr:colOff>187325</xdr:colOff>
      <xdr:row>30</xdr:row>
      <xdr:rowOff>114300</xdr:rowOff>
    </xdr:to>
    <xdr:sp macro="" textlink="">
      <xdr:nvSpPr>
        <xdr:cNvPr id="81" name="楕円 80">
          <a:extLst>
            <a:ext uri="{FF2B5EF4-FFF2-40B4-BE49-F238E27FC236}">
              <a16:creationId xmlns:a16="http://schemas.microsoft.com/office/drawing/2014/main" id="{6F35CCC0-FE9A-4149-A56C-8153F37A0C39}"/>
            </a:ext>
          </a:extLst>
        </xdr:cNvPr>
        <xdr:cNvSpPr/>
      </xdr:nvSpPr>
      <xdr:spPr>
        <a:xfrm>
          <a:off x="3238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63500</xdr:rowOff>
    </xdr:from>
    <xdr:to>
      <xdr:col>19</xdr:col>
      <xdr:colOff>136525</xdr:colOff>
      <xdr:row>30</xdr:row>
      <xdr:rowOff>133667</xdr:rowOff>
    </xdr:to>
    <xdr:cxnSp macro="">
      <xdr:nvCxnSpPr>
        <xdr:cNvPr id="82" name="直線コネクタ 81">
          <a:extLst>
            <a:ext uri="{FF2B5EF4-FFF2-40B4-BE49-F238E27FC236}">
              <a16:creationId xmlns:a16="http://schemas.microsoft.com/office/drawing/2014/main" id="{711E3A11-99F0-42F3-80AE-EBA706D21F23}"/>
            </a:ext>
          </a:extLst>
        </xdr:cNvPr>
        <xdr:cNvCxnSpPr/>
      </xdr:nvCxnSpPr>
      <xdr:spPr>
        <a:xfrm>
          <a:off x="3289300" y="5978525"/>
          <a:ext cx="762000" cy="7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124778</xdr:rowOff>
    </xdr:from>
    <xdr:to>
      <xdr:col>11</xdr:col>
      <xdr:colOff>187325</xdr:colOff>
      <xdr:row>30</xdr:row>
      <xdr:rowOff>54928</xdr:rowOff>
    </xdr:to>
    <xdr:sp macro="" textlink="">
      <xdr:nvSpPr>
        <xdr:cNvPr id="83" name="楕円 82">
          <a:extLst>
            <a:ext uri="{FF2B5EF4-FFF2-40B4-BE49-F238E27FC236}">
              <a16:creationId xmlns:a16="http://schemas.microsoft.com/office/drawing/2014/main" id="{F36C2786-827A-4AAE-96DA-6B8DC10976AF}"/>
            </a:ext>
          </a:extLst>
        </xdr:cNvPr>
        <xdr:cNvSpPr/>
      </xdr:nvSpPr>
      <xdr:spPr>
        <a:xfrm>
          <a:off x="2476500" y="586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4128</xdr:rowOff>
    </xdr:from>
    <xdr:to>
      <xdr:col>15</xdr:col>
      <xdr:colOff>136525</xdr:colOff>
      <xdr:row>30</xdr:row>
      <xdr:rowOff>63500</xdr:rowOff>
    </xdr:to>
    <xdr:cxnSp macro="">
      <xdr:nvCxnSpPr>
        <xdr:cNvPr id="84" name="直線コネクタ 83">
          <a:extLst>
            <a:ext uri="{FF2B5EF4-FFF2-40B4-BE49-F238E27FC236}">
              <a16:creationId xmlns:a16="http://schemas.microsoft.com/office/drawing/2014/main" id="{756F683A-089B-4790-BB5D-2CB49BEE1E9D}"/>
            </a:ext>
          </a:extLst>
        </xdr:cNvPr>
        <xdr:cNvCxnSpPr/>
      </xdr:nvCxnSpPr>
      <xdr:spPr>
        <a:xfrm>
          <a:off x="2527300" y="5919153"/>
          <a:ext cx="7620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16828</xdr:rowOff>
    </xdr:from>
    <xdr:to>
      <xdr:col>7</xdr:col>
      <xdr:colOff>187325</xdr:colOff>
      <xdr:row>29</xdr:row>
      <xdr:rowOff>118428</xdr:rowOff>
    </xdr:to>
    <xdr:sp macro="" textlink="">
      <xdr:nvSpPr>
        <xdr:cNvPr id="85" name="楕円 84">
          <a:extLst>
            <a:ext uri="{FF2B5EF4-FFF2-40B4-BE49-F238E27FC236}">
              <a16:creationId xmlns:a16="http://schemas.microsoft.com/office/drawing/2014/main" id="{78678CA6-99BB-42C7-82EF-DC39D6F982FB}"/>
            </a:ext>
          </a:extLst>
        </xdr:cNvPr>
        <xdr:cNvSpPr/>
      </xdr:nvSpPr>
      <xdr:spPr>
        <a:xfrm>
          <a:off x="1714500" y="57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67628</xdr:rowOff>
    </xdr:from>
    <xdr:to>
      <xdr:col>11</xdr:col>
      <xdr:colOff>136525</xdr:colOff>
      <xdr:row>30</xdr:row>
      <xdr:rowOff>4128</xdr:rowOff>
    </xdr:to>
    <xdr:cxnSp macro="">
      <xdr:nvCxnSpPr>
        <xdr:cNvPr id="86" name="直線コネクタ 85">
          <a:extLst>
            <a:ext uri="{FF2B5EF4-FFF2-40B4-BE49-F238E27FC236}">
              <a16:creationId xmlns:a16="http://schemas.microsoft.com/office/drawing/2014/main" id="{FD9ED24E-2311-41BB-8770-E594F5B96431}"/>
            </a:ext>
          </a:extLst>
        </xdr:cNvPr>
        <xdr:cNvCxnSpPr/>
      </xdr:nvCxnSpPr>
      <xdr:spPr>
        <a:xfrm>
          <a:off x="1765300" y="5811203"/>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87" name="n_1aveValue有形固定資産減価償却率">
          <a:extLst>
            <a:ext uri="{FF2B5EF4-FFF2-40B4-BE49-F238E27FC236}">
              <a16:creationId xmlns:a16="http://schemas.microsoft.com/office/drawing/2014/main" id="{B16DE129-320C-43CC-96AB-D5076C0BAB20}"/>
            </a:ext>
          </a:extLst>
        </xdr:cNvPr>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170197</xdr:rowOff>
    </xdr:from>
    <xdr:ext cx="405111" cy="259045"/>
    <xdr:sp macro="" textlink="">
      <xdr:nvSpPr>
        <xdr:cNvPr id="88" name="n_2aveValue有形固定資産減価償却率">
          <a:extLst>
            <a:ext uri="{FF2B5EF4-FFF2-40B4-BE49-F238E27FC236}">
              <a16:creationId xmlns:a16="http://schemas.microsoft.com/office/drawing/2014/main" id="{BFB0F811-4A9A-45F0-800C-55394022D251}"/>
            </a:ext>
          </a:extLst>
        </xdr:cNvPr>
        <xdr:cNvSpPr txBox="1"/>
      </xdr:nvSpPr>
      <xdr:spPr>
        <a:xfrm>
          <a:off x="3086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89" name="n_3aveValue有形固定資産減価償却率">
          <a:extLst>
            <a:ext uri="{FF2B5EF4-FFF2-40B4-BE49-F238E27FC236}">
              <a16:creationId xmlns:a16="http://schemas.microsoft.com/office/drawing/2014/main" id="{4134C4C8-4A37-4B94-844F-A906CFD26534}"/>
            </a:ext>
          </a:extLst>
        </xdr:cNvPr>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8272</xdr:rowOff>
    </xdr:from>
    <xdr:ext cx="405111" cy="259045"/>
    <xdr:sp macro="" textlink="">
      <xdr:nvSpPr>
        <xdr:cNvPr id="90" name="n_4aveValue有形固定資産減価償却率">
          <a:extLst>
            <a:ext uri="{FF2B5EF4-FFF2-40B4-BE49-F238E27FC236}">
              <a16:creationId xmlns:a16="http://schemas.microsoft.com/office/drawing/2014/main" id="{B49DDA07-207C-4767-BE7B-A84CD1A55BFC}"/>
            </a:ext>
          </a:extLst>
        </xdr:cNvPr>
        <xdr:cNvSpPr txBox="1"/>
      </xdr:nvSpPr>
      <xdr:spPr>
        <a:xfrm>
          <a:off x="1562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29544</xdr:rowOff>
    </xdr:from>
    <xdr:ext cx="405111" cy="259045"/>
    <xdr:sp macro="" textlink="">
      <xdr:nvSpPr>
        <xdr:cNvPr id="91" name="n_1mainValue有形固定資産減価償却率">
          <a:extLst>
            <a:ext uri="{FF2B5EF4-FFF2-40B4-BE49-F238E27FC236}">
              <a16:creationId xmlns:a16="http://schemas.microsoft.com/office/drawing/2014/main" id="{BD7A70CE-33F6-43CB-A27D-F6C408B9D3B0}"/>
            </a:ext>
          </a:extLst>
        </xdr:cNvPr>
        <xdr:cNvSpPr txBox="1"/>
      </xdr:nvSpPr>
      <xdr:spPr>
        <a:xfrm>
          <a:off x="38360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130827</xdr:rowOff>
    </xdr:from>
    <xdr:ext cx="405111" cy="259045"/>
    <xdr:sp macro="" textlink="">
      <xdr:nvSpPr>
        <xdr:cNvPr id="92" name="n_2mainValue有形固定資産減価償却率">
          <a:extLst>
            <a:ext uri="{FF2B5EF4-FFF2-40B4-BE49-F238E27FC236}">
              <a16:creationId xmlns:a16="http://schemas.microsoft.com/office/drawing/2014/main" id="{52D0B0FE-9400-4B96-A1ED-7F04BACCCFE7}"/>
            </a:ext>
          </a:extLst>
        </xdr:cNvPr>
        <xdr:cNvSpPr txBox="1"/>
      </xdr:nvSpPr>
      <xdr:spPr>
        <a:xfrm>
          <a:off x="3086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71455</xdr:rowOff>
    </xdr:from>
    <xdr:ext cx="405111" cy="259045"/>
    <xdr:sp macro="" textlink="">
      <xdr:nvSpPr>
        <xdr:cNvPr id="93" name="n_3mainValue有形固定資産減価償却率">
          <a:extLst>
            <a:ext uri="{FF2B5EF4-FFF2-40B4-BE49-F238E27FC236}">
              <a16:creationId xmlns:a16="http://schemas.microsoft.com/office/drawing/2014/main" id="{480183CF-9BE2-4129-984F-4FC9E1E18142}"/>
            </a:ext>
          </a:extLst>
        </xdr:cNvPr>
        <xdr:cNvSpPr txBox="1"/>
      </xdr:nvSpPr>
      <xdr:spPr>
        <a:xfrm>
          <a:off x="2324744" y="5643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134955</xdr:rowOff>
    </xdr:from>
    <xdr:ext cx="405111" cy="259045"/>
    <xdr:sp macro="" textlink="">
      <xdr:nvSpPr>
        <xdr:cNvPr id="94" name="n_4mainValue有形固定資産減価償却率">
          <a:extLst>
            <a:ext uri="{FF2B5EF4-FFF2-40B4-BE49-F238E27FC236}">
              <a16:creationId xmlns:a16="http://schemas.microsoft.com/office/drawing/2014/main" id="{B274806E-920B-4248-B9FD-34253064AE96}"/>
            </a:ext>
          </a:extLst>
        </xdr:cNvPr>
        <xdr:cNvSpPr txBox="1"/>
      </xdr:nvSpPr>
      <xdr:spPr>
        <a:xfrm>
          <a:off x="1562744" y="553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D5A1A84C-2335-44E8-8600-CF11FB9F513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36B8AD29-F7D3-4C68-AA7D-D341D5D3E1D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130716</xdr:colOff>
      <xdr:row>22</xdr:row>
      <xdr:rowOff>55021</xdr:rowOff>
    </xdr:from>
    <xdr:to>
      <xdr:col>76</xdr:col>
      <xdr:colOff>40735</xdr:colOff>
      <xdr:row>24</xdr:row>
      <xdr:rowOff>40230</xdr:rowOff>
    </xdr:to>
    <xdr:sp macro="" textlink="">
      <xdr:nvSpPr>
        <xdr:cNvPr id="97" name="正方形/長方形 96">
          <a:extLst>
            <a:ext uri="{FF2B5EF4-FFF2-40B4-BE49-F238E27FC236}">
              <a16:creationId xmlns:a16="http://schemas.microsoft.com/office/drawing/2014/main" id="{895FEDD7-474D-462E-81D2-ED7D762E4203}"/>
            </a:ext>
          </a:extLst>
        </xdr:cNvPr>
        <xdr:cNvSpPr/>
      </xdr:nvSpPr>
      <xdr:spPr>
        <a:xfrm>
          <a:off x="13760991" y="4598446"/>
          <a:ext cx="1053019" cy="3281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[ 987.4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3BC0A9E2-B106-4D43-8374-0539CC39AB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C0740677-B0D4-4FA5-B7E4-FC6445C1AB1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1C989C83-7647-4137-A42F-69B3FA2250F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6BAD440B-9720-445B-B9D9-0A18C0B076E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26F43152-988D-41B1-B7F1-0D01BB461A5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A250CB88-4AAB-4164-99FF-A6D54138659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4DAD4EF3-7631-49CF-B3EE-525BB9768CE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C5CE875D-AEFF-4FA5-9605-B647C0D5CAC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D867797C-6C4E-48FD-B3E2-083311205AC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64E213DC-742F-41C2-88CA-69A4E2D30B4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旧合併特例事業債等の発行により地方債残高が増加したことなどにより、類似団体内平均と比べて非常に高い状況にあります。</a:t>
          </a:r>
        </a:p>
        <a:p>
          <a:r>
            <a:rPr kumimoji="1" lang="ja-JP" altLang="en-US" sz="1100">
              <a:latin typeface="ＭＳ Ｐゴシック" panose="020B0600070205080204" pitchFamily="50" charset="-128"/>
              <a:ea typeface="ＭＳ Ｐゴシック" panose="020B0600070205080204" pitchFamily="50" charset="-128"/>
            </a:rPr>
            <a:t>今後は、新たな将来負担の抑制とともに、更なる構造改善の推進により、毎年度の収支状況を改善していくことで、将来負担比率・債務償還比率の両指標数値の改善に努める。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396EDB90-4BF9-422D-B9F1-2137A1C9942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22F0B2EE-ABD8-4396-ADAF-D6E663B24F5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0938F5DA-C6F8-4B9C-BB12-9CEC4E0C49B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DA32BB10-02E8-4FF9-8F5E-44B49A19556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a:extLst>
            <a:ext uri="{FF2B5EF4-FFF2-40B4-BE49-F238E27FC236}">
              <a16:creationId xmlns:a16="http://schemas.microsoft.com/office/drawing/2014/main" id="{A2CFDEBA-7E69-48D9-AC4E-2A7F23D89BD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4A6B3255-1E72-4C81-A938-AB0D0C5418A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E3EDE8C3-8FD2-4D23-9D17-E15B9D7DA00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D5F3BA3A-75EE-4B0D-98A0-8C862F080E0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C3D6A5DE-33D8-42D6-921E-1B4B471F8A6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3935D2FA-445D-4227-A122-65E8CB0BFFD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D01AC1B4-087E-43DD-83C9-32FA8EA1A85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ACDC83EA-0C36-4CA9-9FD3-2F7C133BF0E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a:extLst>
            <a:ext uri="{FF2B5EF4-FFF2-40B4-BE49-F238E27FC236}">
              <a16:creationId xmlns:a16="http://schemas.microsoft.com/office/drawing/2014/main" id="{925AF4E0-FE07-40DA-9D4E-4E11A728BD8F}"/>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4F7FF45C-24A6-4301-8A2E-AC8109530AB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2CA32FE5-2F2C-4D06-81F5-5BFAE9E963D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23" name="直線コネクタ 122">
          <a:extLst>
            <a:ext uri="{FF2B5EF4-FFF2-40B4-BE49-F238E27FC236}">
              <a16:creationId xmlns:a16="http://schemas.microsoft.com/office/drawing/2014/main" id="{7AC9A845-E7A8-4241-9172-94178BA6D178}"/>
            </a:ext>
          </a:extLst>
        </xdr:cNvPr>
        <xdr:cNvCxnSpPr/>
      </xdr:nvCxnSpPr>
      <xdr:spPr>
        <a:xfrm flipV="1">
          <a:off x="14793595" y="5312833"/>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24" name="債務償還比率最小値テキスト">
          <a:extLst>
            <a:ext uri="{FF2B5EF4-FFF2-40B4-BE49-F238E27FC236}">
              <a16:creationId xmlns:a16="http://schemas.microsoft.com/office/drawing/2014/main" id="{9037242D-E934-437F-9460-EC748E09C6DF}"/>
            </a:ext>
          </a:extLst>
        </xdr:cNvPr>
        <xdr:cNvSpPr txBox="1"/>
      </xdr:nvSpPr>
      <xdr:spPr>
        <a:xfrm>
          <a:off x="14846300" y="6581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25" name="直線コネクタ 124">
          <a:extLst>
            <a:ext uri="{FF2B5EF4-FFF2-40B4-BE49-F238E27FC236}">
              <a16:creationId xmlns:a16="http://schemas.microsoft.com/office/drawing/2014/main" id="{19B34BF8-6453-4FC2-8B0A-DFD1DEFDCD86}"/>
            </a:ext>
          </a:extLst>
        </xdr:cNvPr>
        <xdr:cNvCxnSpPr/>
      </xdr:nvCxnSpPr>
      <xdr:spPr>
        <a:xfrm>
          <a:off x="14706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a:extLst>
            <a:ext uri="{FF2B5EF4-FFF2-40B4-BE49-F238E27FC236}">
              <a16:creationId xmlns:a16="http://schemas.microsoft.com/office/drawing/2014/main" id="{0CCA0F0E-882A-4CED-927D-2F54E9E5AB7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a:extLst>
            <a:ext uri="{FF2B5EF4-FFF2-40B4-BE49-F238E27FC236}">
              <a16:creationId xmlns:a16="http://schemas.microsoft.com/office/drawing/2014/main" id="{854639D0-87FE-4E2C-9F99-438D29610B3C}"/>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44093</xdr:rowOff>
    </xdr:from>
    <xdr:ext cx="469744" cy="259045"/>
    <xdr:sp macro="" textlink="">
      <xdr:nvSpPr>
        <xdr:cNvPr id="128" name="債務償還比率平均値テキスト">
          <a:extLst>
            <a:ext uri="{FF2B5EF4-FFF2-40B4-BE49-F238E27FC236}">
              <a16:creationId xmlns:a16="http://schemas.microsoft.com/office/drawing/2014/main" id="{F751408B-4B41-440B-AA45-EA85C5D44DCD}"/>
            </a:ext>
          </a:extLst>
        </xdr:cNvPr>
        <xdr:cNvSpPr txBox="1"/>
      </xdr:nvSpPr>
      <xdr:spPr>
        <a:xfrm>
          <a:off x="14846300" y="578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29" name="フローチャート: 判断 128">
          <a:extLst>
            <a:ext uri="{FF2B5EF4-FFF2-40B4-BE49-F238E27FC236}">
              <a16:creationId xmlns:a16="http://schemas.microsoft.com/office/drawing/2014/main" id="{84306861-7C30-4AA9-8E0B-3DF372F26334}"/>
            </a:ext>
          </a:extLst>
        </xdr:cNvPr>
        <xdr:cNvSpPr/>
      </xdr:nvSpPr>
      <xdr:spPr>
        <a:xfrm>
          <a:off x="14744700" y="593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30" name="フローチャート: 判断 129">
          <a:extLst>
            <a:ext uri="{FF2B5EF4-FFF2-40B4-BE49-F238E27FC236}">
              <a16:creationId xmlns:a16="http://schemas.microsoft.com/office/drawing/2014/main" id="{DB7922A5-BC00-4848-B171-D83C4B51A413}"/>
            </a:ext>
          </a:extLst>
        </xdr:cNvPr>
        <xdr:cNvSpPr/>
      </xdr:nvSpPr>
      <xdr:spPr>
        <a:xfrm>
          <a:off x="140335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31" name="フローチャート: 判断 130">
          <a:extLst>
            <a:ext uri="{FF2B5EF4-FFF2-40B4-BE49-F238E27FC236}">
              <a16:creationId xmlns:a16="http://schemas.microsoft.com/office/drawing/2014/main" id="{FAEEFB0A-B528-4C72-9801-053E8344AA46}"/>
            </a:ext>
          </a:extLst>
        </xdr:cNvPr>
        <xdr:cNvSpPr/>
      </xdr:nvSpPr>
      <xdr:spPr>
        <a:xfrm>
          <a:off x="13271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32" name="フローチャート: 判断 131">
          <a:extLst>
            <a:ext uri="{FF2B5EF4-FFF2-40B4-BE49-F238E27FC236}">
              <a16:creationId xmlns:a16="http://schemas.microsoft.com/office/drawing/2014/main" id="{6434F7D9-57EA-470F-9010-9DAEDC1579DE}"/>
            </a:ext>
          </a:extLst>
        </xdr:cNvPr>
        <xdr:cNvSpPr/>
      </xdr:nvSpPr>
      <xdr:spPr>
        <a:xfrm>
          <a:off x="12509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33" name="フローチャート: 判断 132">
          <a:extLst>
            <a:ext uri="{FF2B5EF4-FFF2-40B4-BE49-F238E27FC236}">
              <a16:creationId xmlns:a16="http://schemas.microsoft.com/office/drawing/2014/main" id="{618F9B44-AE45-42F4-B3D6-A819AE2ADA15}"/>
            </a:ext>
          </a:extLst>
        </xdr:cNvPr>
        <xdr:cNvSpPr/>
      </xdr:nvSpPr>
      <xdr:spPr>
        <a:xfrm>
          <a:off x="11747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2FCBF382-3A01-4F55-A999-6AE040F46E4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81CF70F5-A38D-48C6-A340-B038E227477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C03C3CDC-53EA-4692-B794-ACDDE792948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81B27B32-586A-470D-BE69-95BDFD418E9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6A3A09EA-A388-4D67-BB04-E80DF32906F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158750</xdr:colOff>
      <xdr:row>33</xdr:row>
      <xdr:rowOff>2222</xdr:rowOff>
    </xdr:from>
    <xdr:to>
      <xdr:col>76</xdr:col>
      <xdr:colOff>73025</xdr:colOff>
      <xdr:row>33</xdr:row>
      <xdr:rowOff>97472</xdr:rowOff>
    </xdr:to>
    <xdr:sp macro="" textlink="">
      <xdr:nvSpPr>
        <xdr:cNvPr id="139" name="楕円 138">
          <a:extLst>
            <a:ext uri="{FF2B5EF4-FFF2-40B4-BE49-F238E27FC236}">
              <a16:creationId xmlns:a16="http://schemas.microsoft.com/office/drawing/2014/main" id="{858D7967-BA52-4F70-B7EF-B4AED8A491E5}"/>
            </a:ext>
          </a:extLst>
        </xdr:cNvPr>
        <xdr:cNvSpPr/>
      </xdr:nvSpPr>
      <xdr:spPr>
        <a:xfrm>
          <a:off x="14741525" y="643159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75899</xdr:rowOff>
    </xdr:from>
    <xdr:ext cx="469744" cy="259045"/>
    <xdr:sp macro="" textlink="">
      <xdr:nvSpPr>
        <xdr:cNvPr id="140" name="債務償還比率該当値テキスト">
          <a:extLst>
            <a:ext uri="{FF2B5EF4-FFF2-40B4-BE49-F238E27FC236}">
              <a16:creationId xmlns:a16="http://schemas.microsoft.com/office/drawing/2014/main" id="{40985F9C-0924-4232-B397-BCB1CFD6F87B}"/>
            </a:ext>
          </a:extLst>
        </xdr:cNvPr>
        <xdr:cNvSpPr txBox="1"/>
      </xdr:nvSpPr>
      <xdr:spPr>
        <a:xfrm>
          <a:off x="14846300" y="633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143052</xdr:rowOff>
    </xdr:from>
    <xdr:to>
      <xdr:col>72</xdr:col>
      <xdr:colOff>123825</xdr:colOff>
      <xdr:row>34</xdr:row>
      <xdr:rowOff>73202</xdr:rowOff>
    </xdr:to>
    <xdr:sp macro="" textlink="">
      <xdr:nvSpPr>
        <xdr:cNvPr id="141" name="楕円 140">
          <a:extLst>
            <a:ext uri="{FF2B5EF4-FFF2-40B4-BE49-F238E27FC236}">
              <a16:creationId xmlns:a16="http://schemas.microsoft.com/office/drawing/2014/main" id="{4A063EC0-31D4-480A-B72F-FF8B71F30A8E}"/>
            </a:ext>
          </a:extLst>
        </xdr:cNvPr>
        <xdr:cNvSpPr/>
      </xdr:nvSpPr>
      <xdr:spPr>
        <a:xfrm>
          <a:off x="14033500" y="65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16171</xdr:rowOff>
    </xdr:from>
    <xdr:to>
      <xdr:col>76</xdr:col>
      <xdr:colOff>60936</xdr:colOff>
      <xdr:row>34</xdr:row>
      <xdr:rowOff>28753</xdr:rowOff>
    </xdr:to>
    <xdr:cxnSp macro="">
      <xdr:nvCxnSpPr>
        <xdr:cNvPr id="142" name="直線コネクタ 141">
          <a:extLst>
            <a:ext uri="{FF2B5EF4-FFF2-40B4-BE49-F238E27FC236}">
              <a16:creationId xmlns:a16="http://schemas.microsoft.com/office/drawing/2014/main" id="{C6F3E83D-5D33-405A-8243-DE8F05D51C1F}"/>
            </a:ext>
          </a:extLst>
        </xdr:cNvPr>
        <xdr:cNvCxnSpPr>
          <a:endCxn id="139" idx="7"/>
        </xdr:cNvCxnSpPr>
      </xdr:nvCxnSpPr>
      <xdr:spPr>
        <a:xfrm flipV="1">
          <a:off x="14084300" y="6445546"/>
          <a:ext cx="749911" cy="18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90036</xdr:rowOff>
    </xdr:from>
    <xdr:to>
      <xdr:col>68</xdr:col>
      <xdr:colOff>123825</xdr:colOff>
      <xdr:row>34</xdr:row>
      <xdr:rowOff>20186</xdr:rowOff>
    </xdr:to>
    <xdr:sp macro="" textlink="">
      <xdr:nvSpPr>
        <xdr:cNvPr id="143" name="楕円 142">
          <a:extLst>
            <a:ext uri="{FF2B5EF4-FFF2-40B4-BE49-F238E27FC236}">
              <a16:creationId xmlns:a16="http://schemas.microsoft.com/office/drawing/2014/main" id="{B64A4DFD-D17E-4B94-BFBB-67B2AAF3FD5D}"/>
            </a:ext>
          </a:extLst>
        </xdr:cNvPr>
        <xdr:cNvSpPr/>
      </xdr:nvSpPr>
      <xdr:spPr>
        <a:xfrm>
          <a:off x="13271500" y="651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140836</xdr:rowOff>
    </xdr:from>
    <xdr:to>
      <xdr:col>72</xdr:col>
      <xdr:colOff>73025</xdr:colOff>
      <xdr:row>34</xdr:row>
      <xdr:rowOff>22402</xdr:rowOff>
    </xdr:to>
    <xdr:cxnSp macro="">
      <xdr:nvCxnSpPr>
        <xdr:cNvPr id="144" name="直線コネクタ 143">
          <a:extLst>
            <a:ext uri="{FF2B5EF4-FFF2-40B4-BE49-F238E27FC236}">
              <a16:creationId xmlns:a16="http://schemas.microsoft.com/office/drawing/2014/main" id="{EE3AEF60-2B16-404F-9F34-1EFA4068BFCC}"/>
            </a:ext>
          </a:extLst>
        </xdr:cNvPr>
        <xdr:cNvCxnSpPr/>
      </xdr:nvCxnSpPr>
      <xdr:spPr>
        <a:xfrm>
          <a:off x="13322300" y="6570211"/>
          <a:ext cx="762000" cy="5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156605</xdr:rowOff>
    </xdr:from>
    <xdr:to>
      <xdr:col>64</xdr:col>
      <xdr:colOff>123825</xdr:colOff>
      <xdr:row>34</xdr:row>
      <xdr:rowOff>86755</xdr:rowOff>
    </xdr:to>
    <xdr:sp macro="" textlink="">
      <xdr:nvSpPr>
        <xdr:cNvPr id="145" name="楕円 144">
          <a:extLst>
            <a:ext uri="{FF2B5EF4-FFF2-40B4-BE49-F238E27FC236}">
              <a16:creationId xmlns:a16="http://schemas.microsoft.com/office/drawing/2014/main" id="{DA2ADF6F-5D97-4405-9E99-DFBBA6E83E9C}"/>
            </a:ext>
          </a:extLst>
        </xdr:cNvPr>
        <xdr:cNvSpPr/>
      </xdr:nvSpPr>
      <xdr:spPr>
        <a:xfrm>
          <a:off x="12509500" y="658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140836</xdr:rowOff>
    </xdr:from>
    <xdr:to>
      <xdr:col>68</xdr:col>
      <xdr:colOff>73025</xdr:colOff>
      <xdr:row>34</xdr:row>
      <xdr:rowOff>35955</xdr:rowOff>
    </xdr:to>
    <xdr:cxnSp macro="">
      <xdr:nvCxnSpPr>
        <xdr:cNvPr id="146" name="直線コネクタ 145">
          <a:extLst>
            <a:ext uri="{FF2B5EF4-FFF2-40B4-BE49-F238E27FC236}">
              <a16:creationId xmlns:a16="http://schemas.microsoft.com/office/drawing/2014/main" id="{CE887A82-ADD6-48F9-8D6E-6044CFC0B42A}"/>
            </a:ext>
          </a:extLst>
        </xdr:cNvPr>
        <xdr:cNvCxnSpPr/>
      </xdr:nvCxnSpPr>
      <xdr:spPr>
        <a:xfrm flipV="1">
          <a:off x="12560300" y="6570211"/>
          <a:ext cx="762000" cy="6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170519</xdr:rowOff>
    </xdr:from>
    <xdr:to>
      <xdr:col>60</xdr:col>
      <xdr:colOff>123825</xdr:colOff>
      <xdr:row>34</xdr:row>
      <xdr:rowOff>100669</xdr:rowOff>
    </xdr:to>
    <xdr:sp macro="" textlink="">
      <xdr:nvSpPr>
        <xdr:cNvPr id="147" name="楕円 146">
          <a:extLst>
            <a:ext uri="{FF2B5EF4-FFF2-40B4-BE49-F238E27FC236}">
              <a16:creationId xmlns:a16="http://schemas.microsoft.com/office/drawing/2014/main" id="{CEFCBB71-44A9-4E52-AE12-28B6D345A4A0}"/>
            </a:ext>
          </a:extLst>
        </xdr:cNvPr>
        <xdr:cNvSpPr/>
      </xdr:nvSpPr>
      <xdr:spPr>
        <a:xfrm>
          <a:off x="11747500" y="659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35955</xdr:rowOff>
    </xdr:from>
    <xdr:to>
      <xdr:col>64</xdr:col>
      <xdr:colOff>73025</xdr:colOff>
      <xdr:row>34</xdr:row>
      <xdr:rowOff>49869</xdr:rowOff>
    </xdr:to>
    <xdr:cxnSp macro="">
      <xdr:nvCxnSpPr>
        <xdr:cNvPr id="148" name="直線コネクタ 147">
          <a:extLst>
            <a:ext uri="{FF2B5EF4-FFF2-40B4-BE49-F238E27FC236}">
              <a16:creationId xmlns:a16="http://schemas.microsoft.com/office/drawing/2014/main" id="{E37EEE71-0188-4821-B378-5027452A6CDC}"/>
            </a:ext>
          </a:extLst>
        </xdr:cNvPr>
        <xdr:cNvCxnSpPr/>
      </xdr:nvCxnSpPr>
      <xdr:spPr>
        <a:xfrm flipV="1">
          <a:off x="11798300" y="6636780"/>
          <a:ext cx="762000" cy="1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108278</xdr:rowOff>
    </xdr:from>
    <xdr:ext cx="469744" cy="259045"/>
    <xdr:sp macro="" textlink="">
      <xdr:nvSpPr>
        <xdr:cNvPr id="149" name="n_1aveValue債務償還比率">
          <a:extLst>
            <a:ext uri="{FF2B5EF4-FFF2-40B4-BE49-F238E27FC236}">
              <a16:creationId xmlns:a16="http://schemas.microsoft.com/office/drawing/2014/main" id="{A594B9D9-E2CA-4462-B154-1A7745250083}"/>
            </a:ext>
          </a:extLst>
        </xdr:cNvPr>
        <xdr:cNvSpPr txBox="1"/>
      </xdr:nvSpPr>
      <xdr:spPr>
        <a:xfrm>
          <a:off x="13836727" y="568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86448</xdr:rowOff>
    </xdr:from>
    <xdr:ext cx="469744" cy="259045"/>
    <xdr:sp macro="" textlink="">
      <xdr:nvSpPr>
        <xdr:cNvPr id="150" name="n_2aveValue債務償還比率">
          <a:extLst>
            <a:ext uri="{FF2B5EF4-FFF2-40B4-BE49-F238E27FC236}">
              <a16:creationId xmlns:a16="http://schemas.microsoft.com/office/drawing/2014/main" id="{4AF85563-3688-46D5-8EF0-0F1EB13B3C4D}"/>
            </a:ext>
          </a:extLst>
        </xdr:cNvPr>
        <xdr:cNvSpPr txBox="1"/>
      </xdr:nvSpPr>
      <xdr:spPr>
        <a:xfrm>
          <a:off x="13087427" y="565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110676</xdr:rowOff>
    </xdr:from>
    <xdr:ext cx="469744" cy="259045"/>
    <xdr:sp macro="" textlink="">
      <xdr:nvSpPr>
        <xdr:cNvPr id="151" name="n_3aveValue債務償還比率">
          <a:extLst>
            <a:ext uri="{FF2B5EF4-FFF2-40B4-BE49-F238E27FC236}">
              <a16:creationId xmlns:a16="http://schemas.microsoft.com/office/drawing/2014/main" id="{A4314FB2-96B8-450C-B462-C63A047AEC74}"/>
            </a:ext>
          </a:extLst>
        </xdr:cNvPr>
        <xdr:cNvSpPr txBox="1"/>
      </xdr:nvSpPr>
      <xdr:spPr>
        <a:xfrm>
          <a:off x="12325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126989</xdr:rowOff>
    </xdr:from>
    <xdr:ext cx="469744" cy="259045"/>
    <xdr:sp macro="" textlink="">
      <xdr:nvSpPr>
        <xdr:cNvPr id="152" name="n_4aveValue債務償還比率">
          <a:extLst>
            <a:ext uri="{FF2B5EF4-FFF2-40B4-BE49-F238E27FC236}">
              <a16:creationId xmlns:a16="http://schemas.microsoft.com/office/drawing/2014/main" id="{0C0A4D5D-B4E1-4621-A56C-41C513C62AD8}"/>
            </a:ext>
          </a:extLst>
        </xdr:cNvPr>
        <xdr:cNvSpPr txBox="1"/>
      </xdr:nvSpPr>
      <xdr:spPr>
        <a:xfrm>
          <a:off x="11563427" y="569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64329</xdr:rowOff>
    </xdr:from>
    <xdr:ext cx="560923" cy="259045"/>
    <xdr:sp macro="" textlink="">
      <xdr:nvSpPr>
        <xdr:cNvPr id="153" name="n_1mainValue債務償還比率">
          <a:extLst>
            <a:ext uri="{FF2B5EF4-FFF2-40B4-BE49-F238E27FC236}">
              <a16:creationId xmlns:a16="http://schemas.microsoft.com/office/drawing/2014/main" id="{B159F55E-8737-4865-8665-F0295FCACFD8}"/>
            </a:ext>
          </a:extLst>
        </xdr:cNvPr>
        <xdr:cNvSpPr txBox="1"/>
      </xdr:nvSpPr>
      <xdr:spPr>
        <a:xfrm>
          <a:off x="13791138" y="66651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11313</xdr:rowOff>
    </xdr:from>
    <xdr:ext cx="560923" cy="259045"/>
    <xdr:sp macro="" textlink="">
      <xdr:nvSpPr>
        <xdr:cNvPr id="154" name="n_2mainValue債務償還比率">
          <a:extLst>
            <a:ext uri="{FF2B5EF4-FFF2-40B4-BE49-F238E27FC236}">
              <a16:creationId xmlns:a16="http://schemas.microsoft.com/office/drawing/2014/main" id="{9A771F71-F0A7-49E4-A34B-75CE8007D763}"/>
            </a:ext>
          </a:extLst>
        </xdr:cNvPr>
        <xdr:cNvSpPr txBox="1"/>
      </xdr:nvSpPr>
      <xdr:spPr>
        <a:xfrm>
          <a:off x="13041838" y="66121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77882</xdr:rowOff>
    </xdr:from>
    <xdr:ext cx="560923" cy="259045"/>
    <xdr:sp macro="" textlink="">
      <xdr:nvSpPr>
        <xdr:cNvPr id="155" name="n_3mainValue債務償還比率">
          <a:extLst>
            <a:ext uri="{FF2B5EF4-FFF2-40B4-BE49-F238E27FC236}">
              <a16:creationId xmlns:a16="http://schemas.microsoft.com/office/drawing/2014/main" id="{29BD594A-B0C8-4768-8447-6F6463F3EF93}"/>
            </a:ext>
          </a:extLst>
        </xdr:cNvPr>
        <xdr:cNvSpPr txBox="1"/>
      </xdr:nvSpPr>
      <xdr:spPr>
        <a:xfrm>
          <a:off x="12279838" y="667870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91796</xdr:rowOff>
    </xdr:from>
    <xdr:ext cx="560923" cy="259045"/>
    <xdr:sp macro="" textlink="">
      <xdr:nvSpPr>
        <xdr:cNvPr id="156" name="n_4mainValue債務償還比率">
          <a:extLst>
            <a:ext uri="{FF2B5EF4-FFF2-40B4-BE49-F238E27FC236}">
              <a16:creationId xmlns:a16="http://schemas.microsoft.com/office/drawing/2014/main" id="{5C77EEDD-1140-4524-A6D3-6422E8CF4C24}"/>
            </a:ext>
          </a:extLst>
        </xdr:cNvPr>
        <xdr:cNvSpPr txBox="1"/>
      </xdr:nvSpPr>
      <xdr:spPr>
        <a:xfrm>
          <a:off x="11517838" y="66926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7CEBD9C4-F1C0-4562-8B21-9888CF22834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7C32F77E-8623-441B-8A38-6311D5CF272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4D3D7D74-DE48-429C-B014-BB25973901A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FD7EFFC7-5F81-4F3B-890F-BA1C57E3504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31443AD3-C8A8-4BE3-AFB3-245672BD1DD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0C146C2C-A9F4-484D-BD09-7235E000691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917162C-0E1D-427E-87BF-8F68DCE8E08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3E777FC-C634-4C69-95B7-D1BEB1172CC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CF33395-C7C2-438D-84D7-341B3734F0F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C6142A1-7326-40B5-93C8-B6A77958D6C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47119AA-FC85-4D20-B66B-E63F5F11CDE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B897989-BCF0-41AF-A5B6-2F71E06E9AC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36C6AAA-D315-493B-8878-1330CAC8791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1954726-E42E-443A-B0F4-055BB5003E1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05D45EB-42B2-4900-9224-B015C12122A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26AE10A-F714-4566-8745-A2A16F5456B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113,496
111,957
754.93
68,912,477
67,260,237
1,514,169
31,294,461
85,010,138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419A4F2-2F78-4E6A-9067-ABA2CF10970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356AA91-FB3E-4C42-8B03-DA456D3EFA0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32E2331-2032-4118-8A21-34C398B4998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031D458-5369-419D-86F2-41AA7AF5B20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9310DEE-53A2-45F5-8969-DAC5DD9C290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CFEC660-7910-4FE9-A6EA-B7EB325353F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B52232C-15B1-4BE4-950B-512890D4AFC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AC70F21-AD18-4465-92FC-14437177DA9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CAB4C10-BDB8-45B8-96CE-461F11DBE80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ABF2769-0BB3-4B38-8827-9A87899FD28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44F3280-336D-455A-919E-29BF1810E64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F7CED4A-667C-4258-89BC-04AF9815BC7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55E2654-6851-4C16-99D4-1D624A6F9D3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3DDF8B0-18F8-4E6E-A12F-3462E19D667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F71E3D8-EB67-4E08-B77B-A374CF2E6ED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507E569-BFBC-473A-8898-20B32052B74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D8C7610-7152-44C8-B192-FEB8FE66F13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9776997-5F17-4FFF-BC91-A45BF848921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4D709B1-4611-4139-A459-A05EA2DA738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CAE3310-B531-442A-8D3C-110E331B36F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C50D164-0A2B-4B00-AE7F-CE0EDEDB782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5F872BF-8FC7-4902-BCF5-E77E71B1458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B2B73FC-910F-4354-87B4-5CCD04446A4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22D8EAE-D73B-4EB3-A255-0701FA7F05D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16425DF-42AE-4B58-81D0-584369DBCBC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4D45B32-AE84-4E60-882A-1BC771C11F9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B8F72D6-D9CA-4912-9C96-CE2BB3D210E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F66F9FE-1E29-4FF1-A501-0377B5E4CDA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C776460-8CD9-4F8E-A021-64D38BA4240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562CAB8-7CB6-4B73-9412-EF144D2E1F3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C5D324F-0260-4298-936A-C1EA383250F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D1B60AB-80C1-4787-8F2C-337E005E8C6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D3A56B70-3273-425E-9AB7-D65745BD0F9B}"/>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63B890D1-342B-4787-9DEB-61636EEBB7EF}"/>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72DF42CE-3846-4089-9C0E-9A9913B772DE}"/>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382284E8-D444-4DA4-89DB-2637C29561FA}"/>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FD386804-BC80-4DA0-80F9-E65D855F8FAA}"/>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2B0E758E-1A23-42D5-A7AD-047513965851}"/>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E0683449-9F58-447D-BE11-36A63D1F3D22}"/>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68588246-A4EB-4A95-8D7D-2554C9E84EF1}"/>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E9ED54E5-E128-4C33-B24B-8971260D2DE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39431B39-A4F5-4294-85B2-02B1F799521A}"/>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407330E0-F9F5-4704-A396-0C09C32D334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a:extLst>
            <a:ext uri="{FF2B5EF4-FFF2-40B4-BE49-F238E27FC236}">
              <a16:creationId xmlns:a16="http://schemas.microsoft.com/office/drawing/2014/main" id="{5E39378B-2B92-49CB-B93E-B4461589D556}"/>
            </a:ext>
          </a:extLst>
        </xdr:cNvPr>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a:extLst>
            <a:ext uri="{FF2B5EF4-FFF2-40B4-BE49-F238E27FC236}">
              <a16:creationId xmlns:a16="http://schemas.microsoft.com/office/drawing/2014/main" id="{3F62D66B-D71A-4171-9349-8C071822F0BF}"/>
            </a:ext>
          </a:extLst>
        </xdr:cNvPr>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a:extLst>
            <a:ext uri="{FF2B5EF4-FFF2-40B4-BE49-F238E27FC236}">
              <a16:creationId xmlns:a16="http://schemas.microsoft.com/office/drawing/2014/main" id="{9A6ACB79-9049-4E9C-9402-46D5DACDB5BB}"/>
            </a:ext>
          </a:extLst>
        </xdr:cNvPr>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a:extLst>
            <a:ext uri="{FF2B5EF4-FFF2-40B4-BE49-F238E27FC236}">
              <a16:creationId xmlns:a16="http://schemas.microsoft.com/office/drawing/2014/main" id="{6CF88E67-F90F-43DC-87E5-75AE6D9D7425}"/>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a:extLst>
            <a:ext uri="{FF2B5EF4-FFF2-40B4-BE49-F238E27FC236}">
              <a16:creationId xmlns:a16="http://schemas.microsoft.com/office/drawing/2014/main" id="{37C1E058-DD52-4839-94E5-75672A47DDE6}"/>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130573</xdr:rowOff>
    </xdr:from>
    <xdr:ext cx="405111" cy="259045"/>
    <xdr:sp macro="" textlink="">
      <xdr:nvSpPr>
        <xdr:cNvPr id="60" name="【道路】&#10;有形固定資産減価償却率平均値テキスト">
          <a:extLst>
            <a:ext uri="{FF2B5EF4-FFF2-40B4-BE49-F238E27FC236}">
              <a16:creationId xmlns:a16="http://schemas.microsoft.com/office/drawing/2014/main" id="{C9F9CB8F-2E05-4528-93BE-4AD80A4B82A5}"/>
            </a:ext>
          </a:extLst>
        </xdr:cNvPr>
        <xdr:cNvSpPr txBox="1"/>
      </xdr:nvSpPr>
      <xdr:spPr>
        <a:xfrm>
          <a:off x="4673600" y="6131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a:extLst>
            <a:ext uri="{FF2B5EF4-FFF2-40B4-BE49-F238E27FC236}">
              <a16:creationId xmlns:a16="http://schemas.microsoft.com/office/drawing/2014/main" id="{2ECABCBD-0816-4FE6-BE44-1D0ADD4B85E9}"/>
            </a:ext>
          </a:extLst>
        </xdr:cNvPr>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a:extLst>
            <a:ext uri="{FF2B5EF4-FFF2-40B4-BE49-F238E27FC236}">
              <a16:creationId xmlns:a16="http://schemas.microsoft.com/office/drawing/2014/main" id="{857F44C4-162F-4155-A6AB-6083F51C0DCD}"/>
            </a:ext>
          </a:extLst>
        </xdr:cNvPr>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a:extLst>
            <a:ext uri="{FF2B5EF4-FFF2-40B4-BE49-F238E27FC236}">
              <a16:creationId xmlns:a16="http://schemas.microsoft.com/office/drawing/2014/main" id="{C1FCB851-0D3E-4360-9D01-26329C294BAA}"/>
            </a:ext>
          </a:extLst>
        </xdr:cNvPr>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a:extLst>
            <a:ext uri="{FF2B5EF4-FFF2-40B4-BE49-F238E27FC236}">
              <a16:creationId xmlns:a16="http://schemas.microsoft.com/office/drawing/2014/main" id="{6A306EF0-E227-4220-B1DE-7A7507FF030D}"/>
            </a:ext>
          </a:extLst>
        </xdr:cNvPr>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a:extLst>
            <a:ext uri="{FF2B5EF4-FFF2-40B4-BE49-F238E27FC236}">
              <a16:creationId xmlns:a16="http://schemas.microsoft.com/office/drawing/2014/main" id="{CAC7445D-8A9D-4F33-B572-BDC63C8AECBA}"/>
            </a:ext>
          </a:extLst>
        </xdr:cNvPr>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12B2AAC-92AF-48FC-AEFD-745A732B5E9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33D0A7B-94A9-4C41-B52F-71D19442241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83AA9C0-A71B-4C81-92D3-501CEAB9322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F74A0A1-8995-49DB-9466-B9D97394BF4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8A24F45-6323-48AD-AA43-C5C5EE05BBE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153416</xdr:rowOff>
    </xdr:from>
    <xdr:to>
      <xdr:col>24</xdr:col>
      <xdr:colOff>114300</xdr:colOff>
      <xdr:row>37</xdr:row>
      <xdr:rowOff>83566</xdr:rowOff>
    </xdr:to>
    <xdr:sp macro="" textlink="">
      <xdr:nvSpPr>
        <xdr:cNvPr id="71" name="楕円 70">
          <a:extLst>
            <a:ext uri="{FF2B5EF4-FFF2-40B4-BE49-F238E27FC236}">
              <a16:creationId xmlns:a16="http://schemas.microsoft.com/office/drawing/2014/main" id="{5ACC8363-989E-4E57-8996-97D4ED677FA6}"/>
            </a:ext>
          </a:extLst>
        </xdr:cNvPr>
        <xdr:cNvSpPr/>
      </xdr:nvSpPr>
      <xdr:spPr>
        <a:xfrm>
          <a:off x="4584700" y="63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131843</xdr:rowOff>
    </xdr:from>
    <xdr:ext cx="405111" cy="259045"/>
    <xdr:sp macro="" textlink="">
      <xdr:nvSpPr>
        <xdr:cNvPr id="72" name="【道路】&#10;有形固定資産減価償却率該当値テキスト">
          <a:extLst>
            <a:ext uri="{FF2B5EF4-FFF2-40B4-BE49-F238E27FC236}">
              <a16:creationId xmlns:a16="http://schemas.microsoft.com/office/drawing/2014/main" id="{FD86116E-5218-4221-BF15-2A0A7396587B}"/>
            </a:ext>
          </a:extLst>
        </xdr:cNvPr>
        <xdr:cNvSpPr txBox="1"/>
      </xdr:nvSpPr>
      <xdr:spPr>
        <a:xfrm>
          <a:off x="4673600"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130556</xdr:rowOff>
    </xdr:from>
    <xdr:to>
      <xdr:col>20</xdr:col>
      <xdr:colOff>38100</xdr:colOff>
      <xdr:row>37</xdr:row>
      <xdr:rowOff>60706</xdr:rowOff>
    </xdr:to>
    <xdr:sp macro="" textlink="">
      <xdr:nvSpPr>
        <xdr:cNvPr id="73" name="楕円 72">
          <a:extLst>
            <a:ext uri="{FF2B5EF4-FFF2-40B4-BE49-F238E27FC236}">
              <a16:creationId xmlns:a16="http://schemas.microsoft.com/office/drawing/2014/main" id="{C50FAE4C-6D66-49D6-A0AA-A894F4695F48}"/>
            </a:ext>
          </a:extLst>
        </xdr:cNvPr>
        <xdr:cNvSpPr/>
      </xdr:nvSpPr>
      <xdr:spPr>
        <a:xfrm>
          <a:off x="3746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xdr:rowOff>
    </xdr:from>
    <xdr:to>
      <xdr:col>24</xdr:col>
      <xdr:colOff>63500</xdr:colOff>
      <xdr:row>37</xdr:row>
      <xdr:rowOff>32766</xdr:rowOff>
    </xdr:to>
    <xdr:cxnSp macro="">
      <xdr:nvCxnSpPr>
        <xdr:cNvPr id="74" name="直線コネクタ 73">
          <a:extLst>
            <a:ext uri="{FF2B5EF4-FFF2-40B4-BE49-F238E27FC236}">
              <a16:creationId xmlns:a16="http://schemas.microsoft.com/office/drawing/2014/main" id="{42E1D06F-0DD6-403E-AC35-1F90DF25C4A5}"/>
            </a:ext>
          </a:extLst>
        </xdr:cNvPr>
        <xdr:cNvCxnSpPr/>
      </xdr:nvCxnSpPr>
      <xdr:spPr>
        <a:xfrm>
          <a:off x="3797300" y="63535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96266</xdr:rowOff>
    </xdr:from>
    <xdr:to>
      <xdr:col>15</xdr:col>
      <xdr:colOff>101600</xdr:colOff>
      <xdr:row>37</xdr:row>
      <xdr:rowOff>26416</xdr:rowOff>
    </xdr:to>
    <xdr:sp macro="" textlink="">
      <xdr:nvSpPr>
        <xdr:cNvPr id="75" name="楕円 74">
          <a:extLst>
            <a:ext uri="{FF2B5EF4-FFF2-40B4-BE49-F238E27FC236}">
              <a16:creationId xmlns:a16="http://schemas.microsoft.com/office/drawing/2014/main" id="{BF8CF8B8-FD97-4982-BD37-FFC8D2A97567}"/>
            </a:ext>
          </a:extLst>
        </xdr:cNvPr>
        <xdr:cNvSpPr/>
      </xdr:nvSpPr>
      <xdr:spPr>
        <a:xfrm>
          <a:off x="2857500" y="62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147066</xdr:rowOff>
    </xdr:from>
    <xdr:to>
      <xdr:col>19</xdr:col>
      <xdr:colOff>177800</xdr:colOff>
      <xdr:row>37</xdr:row>
      <xdr:rowOff>9906</xdr:rowOff>
    </xdr:to>
    <xdr:cxnSp macro="">
      <xdr:nvCxnSpPr>
        <xdr:cNvPr id="76" name="直線コネクタ 75">
          <a:extLst>
            <a:ext uri="{FF2B5EF4-FFF2-40B4-BE49-F238E27FC236}">
              <a16:creationId xmlns:a16="http://schemas.microsoft.com/office/drawing/2014/main" id="{D7FCC590-5DE6-494E-9AAD-2DD8A293914D}"/>
            </a:ext>
          </a:extLst>
        </xdr:cNvPr>
        <xdr:cNvCxnSpPr/>
      </xdr:nvCxnSpPr>
      <xdr:spPr>
        <a:xfrm>
          <a:off x="2908300" y="63192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61976</xdr:rowOff>
    </xdr:from>
    <xdr:to>
      <xdr:col>10</xdr:col>
      <xdr:colOff>165100</xdr:colOff>
      <xdr:row>36</xdr:row>
      <xdr:rowOff>163576</xdr:rowOff>
    </xdr:to>
    <xdr:sp macro="" textlink="">
      <xdr:nvSpPr>
        <xdr:cNvPr id="77" name="楕円 76">
          <a:extLst>
            <a:ext uri="{FF2B5EF4-FFF2-40B4-BE49-F238E27FC236}">
              <a16:creationId xmlns:a16="http://schemas.microsoft.com/office/drawing/2014/main" id="{ACD166FB-23BB-4677-B60D-9BB068200A7E}"/>
            </a:ext>
          </a:extLst>
        </xdr:cNvPr>
        <xdr:cNvSpPr/>
      </xdr:nvSpPr>
      <xdr:spPr>
        <a:xfrm>
          <a:off x="1968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112776</xdr:rowOff>
    </xdr:from>
    <xdr:to>
      <xdr:col>15</xdr:col>
      <xdr:colOff>50800</xdr:colOff>
      <xdr:row>36</xdr:row>
      <xdr:rowOff>147066</xdr:rowOff>
    </xdr:to>
    <xdr:cxnSp macro="">
      <xdr:nvCxnSpPr>
        <xdr:cNvPr id="78" name="直線コネクタ 77">
          <a:extLst>
            <a:ext uri="{FF2B5EF4-FFF2-40B4-BE49-F238E27FC236}">
              <a16:creationId xmlns:a16="http://schemas.microsoft.com/office/drawing/2014/main" id="{F2CCBA77-5343-4B57-9E52-504703C7EE9C}"/>
            </a:ext>
          </a:extLst>
        </xdr:cNvPr>
        <xdr:cNvCxnSpPr/>
      </xdr:nvCxnSpPr>
      <xdr:spPr>
        <a:xfrm>
          <a:off x="2019300" y="62849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29972</xdr:rowOff>
    </xdr:from>
    <xdr:to>
      <xdr:col>6</xdr:col>
      <xdr:colOff>38100</xdr:colOff>
      <xdr:row>36</xdr:row>
      <xdr:rowOff>131572</xdr:rowOff>
    </xdr:to>
    <xdr:sp macro="" textlink="">
      <xdr:nvSpPr>
        <xdr:cNvPr id="79" name="楕円 78">
          <a:extLst>
            <a:ext uri="{FF2B5EF4-FFF2-40B4-BE49-F238E27FC236}">
              <a16:creationId xmlns:a16="http://schemas.microsoft.com/office/drawing/2014/main" id="{1A4B335F-0273-4E59-8B5D-087842552CD4}"/>
            </a:ext>
          </a:extLst>
        </xdr:cNvPr>
        <xdr:cNvSpPr/>
      </xdr:nvSpPr>
      <xdr:spPr>
        <a:xfrm>
          <a:off x="1079500" y="62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80772</xdr:rowOff>
    </xdr:from>
    <xdr:to>
      <xdr:col>10</xdr:col>
      <xdr:colOff>114300</xdr:colOff>
      <xdr:row>36</xdr:row>
      <xdr:rowOff>112776</xdr:rowOff>
    </xdr:to>
    <xdr:cxnSp macro="">
      <xdr:nvCxnSpPr>
        <xdr:cNvPr id="80" name="直線コネクタ 79">
          <a:extLst>
            <a:ext uri="{FF2B5EF4-FFF2-40B4-BE49-F238E27FC236}">
              <a16:creationId xmlns:a16="http://schemas.microsoft.com/office/drawing/2014/main" id="{967A8224-4A3B-437B-8F46-7531E9E4673C}"/>
            </a:ext>
          </a:extLst>
        </xdr:cNvPr>
        <xdr:cNvCxnSpPr/>
      </xdr:nvCxnSpPr>
      <xdr:spPr>
        <a:xfrm>
          <a:off x="1130300" y="62529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29227</xdr:rowOff>
    </xdr:from>
    <xdr:ext cx="405111" cy="259045"/>
    <xdr:sp macro="" textlink="">
      <xdr:nvSpPr>
        <xdr:cNvPr id="81" name="n_1aveValue【道路】&#10;有形固定資産減価償却率">
          <a:extLst>
            <a:ext uri="{FF2B5EF4-FFF2-40B4-BE49-F238E27FC236}">
              <a16:creationId xmlns:a16="http://schemas.microsoft.com/office/drawing/2014/main" id="{BAD5DCA1-B235-4B9E-ADFE-069D5CC02FC2}"/>
            </a:ext>
          </a:extLst>
        </xdr:cNvPr>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164101</xdr:rowOff>
    </xdr:from>
    <xdr:ext cx="405111" cy="259045"/>
    <xdr:sp macro="" textlink="">
      <xdr:nvSpPr>
        <xdr:cNvPr id="82" name="n_2aveValue【道路】&#10;有形固定資産減価償却率">
          <a:extLst>
            <a:ext uri="{FF2B5EF4-FFF2-40B4-BE49-F238E27FC236}">
              <a16:creationId xmlns:a16="http://schemas.microsoft.com/office/drawing/2014/main" id="{5A591B53-4FEF-429B-A60D-B7C4F86E475A}"/>
            </a:ext>
          </a:extLst>
        </xdr:cNvPr>
        <xdr:cNvSpPr txBox="1"/>
      </xdr:nvSpPr>
      <xdr:spPr>
        <a:xfrm>
          <a:off x="2705744" y="599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125239</xdr:rowOff>
    </xdr:from>
    <xdr:ext cx="405111" cy="259045"/>
    <xdr:sp macro="" textlink="">
      <xdr:nvSpPr>
        <xdr:cNvPr id="83" name="n_3aveValue【道路】&#10;有形固定資産減価償却率">
          <a:extLst>
            <a:ext uri="{FF2B5EF4-FFF2-40B4-BE49-F238E27FC236}">
              <a16:creationId xmlns:a16="http://schemas.microsoft.com/office/drawing/2014/main" id="{E85939AD-7DD0-4E6E-9850-7685C94BB343}"/>
            </a:ext>
          </a:extLst>
        </xdr:cNvPr>
        <xdr:cNvSpPr txBox="1"/>
      </xdr:nvSpPr>
      <xdr:spPr>
        <a:xfrm>
          <a:off x="1816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84091</xdr:rowOff>
    </xdr:from>
    <xdr:ext cx="405111" cy="259045"/>
    <xdr:sp macro="" textlink="">
      <xdr:nvSpPr>
        <xdr:cNvPr id="84" name="n_4aveValue【道路】&#10;有形固定資産減価償却率">
          <a:extLst>
            <a:ext uri="{FF2B5EF4-FFF2-40B4-BE49-F238E27FC236}">
              <a16:creationId xmlns:a16="http://schemas.microsoft.com/office/drawing/2014/main" id="{C8E96103-BB1C-4F31-8451-898EFE7E94BF}"/>
            </a:ext>
          </a:extLst>
        </xdr:cNvPr>
        <xdr:cNvSpPr txBox="1"/>
      </xdr:nvSpPr>
      <xdr:spPr>
        <a:xfrm>
          <a:off x="927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51833</xdr:rowOff>
    </xdr:from>
    <xdr:ext cx="405111" cy="259045"/>
    <xdr:sp macro="" textlink="">
      <xdr:nvSpPr>
        <xdr:cNvPr id="85" name="n_1mainValue【道路】&#10;有形固定資産減価償却率">
          <a:extLst>
            <a:ext uri="{FF2B5EF4-FFF2-40B4-BE49-F238E27FC236}">
              <a16:creationId xmlns:a16="http://schemas.microsoft.com/office/drawing/2014/main" id="{5C4A423D-052F-4C7D-94BF-DF1451441D7A}"/>
            </a:ext>
          </a:extLst>
        </xdr:cNvPr>
        <xdr:cNvSpPr txBox="1"/>
      </xdr:nvSpPr>
      <xdr:spPr>
        <a:xfrm>
          <a:off x="3582044" y="639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17543</xdr:rowOff>
    </xdr:from>
    <xdr:ext cx="405111" cy="259045"/>
    <xdr:sp macro="" textlink="">
      <xdr:nvSpPr>
        <xdr:cNvPr id="86" name="n_2mainValue【道路】&#10;有形固定資産減価償却率">
          <a:extLst>
            <a:ext uri="{FF2B5EF4-FFF2-40B4-BE49-F238E27FC236}">
              <a16:creationId xmlns:a16="http://schemas.microsoft.com/office/drawing/2014/main" id="{484243C8-4914-44DD-9CB5-AEE7468B363F}"/>
            </a:ext>
          </a:extLst>
        </xdr:cNvPr>
        <xdr:cNvSpPr txBox="1"/>
      </xdr:nvSpPr>
      <xdr:spPr>
        <a:xfrm>
          <a:off x="2705744" y="6361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154703</xdr:rowOff>
    </xdr:from>
    <xdr:ext cx="405111" cy="259045"/>
    <xdr:sp macro="" textlink="">
      <xdr:nvSpPr>
        <xdr:cNvPr id="87" name="n_3mainValue【道路】&#10;有形固定資産減価償却率">
          <a:extLst>
            <a:ext uri="{FF2B5EF4-FFF2-40B4-BE49-F238E27FC236}">
              <a16:creationId xmlns:a16="http://schemas.microsoft.com/office/drawing/2014/main" id="{FEFA35ED-7054-473F-A84D-E4A1121255B2}"/>
            </a:ext>
          </a:extLst>
        </xdr:cNvPr>
        <xdr:cNvSpPr txBox="1"/>
      </xdr:nvSpPr>
      <xdr:spPr>
        <a:xfrm>
          <a:off x="1816744" y="632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122699</xdr:rowOff>
    </xdr:from>
    <xdr:ext cx="405111" cy="259045"/>
    <xdr:sp macro="" textlink="">
      <xdr:nvSpPr>
        <xdr:cNvPr id="88" name="n_4mainValue【道路】&#10;有形固定資産減価償却率">
          <a:extLst>
            <a:ext uri="{FF2B5EF4-FFF2-40B4-BE49-F238E27FC236}">
              <a16:creationId xmlns:a16="http://schemas.microsoft.com/office/drawing/2014/main" id="{D3D864DC-3904-4277-B87A-763837FFC41A}"/>
            </a:ext>
          </a:extLst>
        </xdr:cNvPr>
        <xdr:cNvSpPr txBox="1"/>
      </xdr:nvSpPr>
      <xdr:spPr>
        <a:xfrm>
          <a:off x="927744" y="629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E2C1BA3B-EECE-45AC-A8DB-E1767BEE4DE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D9FDB3E0-6F35-4925-B432-7F5AF36607F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668BEEB-EBCE-43A9-B5C7-A291FECD182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70656E0-DC03-43C6-9920-E3427FF8501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891F4CFB-D1A7-45F8-B411-6D00E715001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E2C418FA-4855-43C6-88BF-20B3D63FD95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DBB9BBA-3FAC-4763-BD46-A5EC48E1560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BC4C50DA-DE57-4ECC-B0E9-7F3BBC6A1EE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6DB74F29-DEF0-43C1-93C1-C01DD84C572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5B8F2B88-F803-4FF8-BF72-55D71ABB2A6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525959A0-E481-45AE-8754-D3D4E443A44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EE945ECB-2A9C-4B96-AB16-C4936F884F3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7AEC798D-6BF9-4B73-BF81-005184BE03E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68A90938-CA7A-44E4-AC15-7383FB5D071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F876CE2F-B538-4EB3-A117-BB679087078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34880810-91EF-4773-BAF5-6F8BC10C767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9BB8BE9F-88F0-4DA3-B4E3-67B7347195F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2EE6E972-4420-49F8-B918-3BDEB5F0EF32}"/>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5B2DE38A-DF91-4533-A891-524B46F0CFE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50081BBC-BEB9-448D-83BF-3839C204E05F}"/>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80E056ED-57AD-4BCF-8C16-DD99D899856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5B6902B8-292D-4330-ACB4-F9CE331B62E4}"/>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BFE1A576-40D3-43DB-A8BA-D1763717ADF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a:extLst>
            <a:ext uri="{FF2B5EF4-FFF2-40B4-BE49-F238E27FC236}">
              <a16:creationId xmlns:a16="http://schemas.microsoft.com/office/drawing/2014/main" id="{3D9F1F23-5004-4093-926A-8D83E1CE59F5}"/>
            </a:ext>
          </a:extLst>
        </xdr:cNvPr>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a:extLst>
            <a:ext uri="{FF2B5EF4-FFF2-40B4-BE49-F238E27FC236}">
              <a16:creationId xmlns:a16="http://schemas.microsoft.com/office/drawing/2014/main" id="{BFB471AA-81F8-42BC-9406-8E7C46D3E3E2}"/>
            </a:ext>
          </a:extLst>
        </xdr:cNvPr>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a:extLst>
            <a:ext uri="{FF2B5EF4-FFF2-40B4-BE49-F238E27FC236}">
              <a16:creationId xmlns:a16="http://schemas.microsoft.com/office/drawing/2014/main" id="{51A46238-27CA-45A4-B1EB-16FAB41DB2E8}"/>
            </a:ext>
          </a:extLst>
        </xdr:cNvPr>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a:extLst>
            <a:ext uri="{FF2B5EF4-FFF2-40B4-BE49-F238E27FC236}">
              <a16:creationId xmlns:a16="http://schemas.microsoft.com/office/drawing/2014/main" id="{F553D360-047F-4AEE-8B3F-9DF2CF477C38}"/>
            </a:ext>
          </a:extLst>
        </xdr:cNvPr>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a:extLst>
            <a:ext uri="{FF2B5EF4-FFF2-40B4-BE49-F238E27FC236}">
              <a16:creationId xmlns:a16="http://schemas.microsoft.com/office/drawing/2014/main" id="{E515900B-7CD7-41EC-B93B-984B5669C93C}"/>
            </a:ext>
          </a:extLst>
        </xdr:cNvPr>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7" name="【道路】&#10;一人当たり延長平均値テキスト">
          <a:extLst>
            <a:ext uri="{FF2B5EF4-FFF2-40B4-BE49-F238E27FC236}">
              <a16:creationId xmlns:a16="http://schemas.microsoft.com/office/drawing/2014/main" id="{BD05E7B2-542B-4E8F-BCCA-AD59A23B1EB2}"/>
            </a:ext>
          </a:extLst>
        </xdr:cNvPr>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a:extLst>
            <a:ext uri="{FF2B5EF4-FFF2-40B4-BE49-F238E27FC236}">
              <a16:creationId xmlns:a16="http://schemas.microsoft.com/office/drawing/2014/main" id="{70B099A3-968D-458D-9683-5CE0D4ABD8DA}"/>
            </a:ext>
          </a:extLst>
        </xdr:cNvPr>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a:extLst>
            <a:ext uri="{FF2B5EF4-FFF2-40B4-BE49-F238E27FC236}">
              <a16:creationId xmlns:a16="http://schemas.microsoft.com/office/drawing/2014/main" id="{6E7368B5-849C-4D1C-9061-257D46AD6BC6}"/>
            </a:ext>
          </a:extLst>
        </xdr:cNvPr>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a:extLst>
            <a:ext uri="{FF2B5EF4-FFF2-40B4-BE49-F238E27FC236}">
              <a16:creationId xmlns:a16="http://schemas.microsoft.com/office/drawing/2014/main" id="{A4BE74E8-CD29-41A0-92AC-74CF952619FF}"/>
            </a:ext>
          </a:extLst>
        </xdr:cNvPr>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a:extLst>
            <a:ext uri="{FF2B5EF4-FFF2-40B4-BE49-F238E27FC236}">
              <a16:creationId xmlns:a16="http://schemas.microsoft.com/office/drawing/2014/main" id="{FCCD85BA-DE02-4AC4-9F27-BDC1B3C97DC6}"/>
            </a:ext>
          </a:extLst>
        </xdr:cNvPr>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a:extLst>
            <a:ext uri="{FF2B5EF4-FFF2-40B4-BE49-F238E27FC236}">
              <a16:creationId xmlns:a16="http://schemas.microsoft.com/office/drawing/2014/main" id="{F55EEA21-166B-492D-BC84-740993D38C68}"/>
            </a:ext>
          </a:extLst>
        </xdr:cNvPr>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CE806E9-A2C9-4CC0-AAE1-210D4412369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0AF7EDF-16B4-48BB-AC60-10B0223EE22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222D317-5B9B-4E3F-9A21-16DCCE05305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6DA6536-0738-4BEF-8402-06AE7B9ABBE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24DB9C4-9134-4F42-966E-EE1A3AEDA6B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46127</xdr:rowOff>
    </xdr:from>
    <xdr:to>
      <xdr:col>55</xdr:col>
      <xdr:colOff>50800</xdr:colOff>
      <xdr:row>38</xdr:row>
      <xdr:rowOff>147727</xdr:rowOff>
    </xdr:to>
    <xdr:sp macro="" textlink="">
      <xdr:nvSpPr>
        <xdr:cNvPr id="128" name="楕円 127">
          <a:extLst>
            <a:ext uri="{FF2B5EF4-FFF2-40B4-BE49-F238E27FC236}">
              <a16:creationId xmlns:a16="http://schemas.microsoft.com/office/drawing/2014/main" id="{6BEBCAF1-02DD-4115-BAF9-EE07AE4AEB52}"/>
            </a:ext>
          </a:extLst>
        </xdr:cNvPr>
        <xdr:cNvSpPr/>
      </xdr:nvSpPr>
      <xdr:spPr>
        <a:xfrm>
          <a:off x="10426700" y="656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24554</xdr:rowOff>
    </xdr:from>
    <xdr:ext cx="469744" cy="259045"/>
    <xdr:sp macro="" textlink="">
      <xdr:nvSpPr>
        <xdr:cNvPr id="129" name="【道路】&#10;一人当たり延長該当値テキスト">
          <a:extLst>
            <a:ext uri="{FF2B5EF4-FFF2-40B4-BE49-F238E27FC236}">
              <a16:creationId xmlns:a16="http://schemas.microsoft.com/office/drawing/2014/main" id="{F477BC0F-CCBE-4480-B744-F42258D7F33F}"/>
            </a:ext>
          </a:extLst>
        </xdr:cNvPr>
        <xdr:cNvSpPr txBox="1"/>
      </xdr:nvSpPr>
      <xdr:spPr>
        <a:xfrm>
          <a:off x="10515600" y="65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7188</xdr:rowOff>
    </xdr:from>
    <xdr:to>
      <xdr:col>50</xdr:col>
      <xdr:colOff>165100</xdr:colOff>
      <xdr:row>38</xdr:row>
      <xdr:rowOff>108788</xdr:rowOff>
    </xdr:to>
    <xdr:sp macro="" textlink="">
      <xdr:nvSpPr>
        <xdr:cNvPr id="130" name="楕円 129">
          <a:extLst>
            <a:ext uri="{FF2B5EF4-FFF2-40B4-BE49-F238E27FC236}">
              <a16:creationId xmlns:a16="http://schemas.microsoft.com/office/drawing/2014/main" id="{647B6A9B-F5C7-421E-A6F9-A70502F395AE}"/>
            </a:ext>
          </a:extLst>
        </xdr:cNvPr>
        <xdr:cNvSpPr/>
      </xdr:nvSpPr>
      <xdr:spPr>
        <a:xfrm>
          <a:off x="9588500" y="65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57988</xdr:rowOff>
    </xdr:from>
    <xdr:to>
      <xdr:col>55</xdr:col>
      <xdr:colOff>0</xdr:colOff>
      <xdr:row>38</xdr:row>
      <xdr:rowOff>96927</xdr:rowOff>
    </xdr:to>
    <xdr:cxnSp macro="">
      <xdr:nvCxnSpPr>
        <xdr:cNvPr id="131" name="直線コネクタ 130">
          <a:extLst>
            <a:ext uri="{FF2B5EF4-FFF2-40B4-BE49-F238E27FC236}">
              <a16:creationId xmlns:a16="http://schemas.microsoft.com/office/drawing/2014/main" id="{772B550F-52CB-4ADE-AB66-CA8253A9275C}"/>
            </a:ext>
          </a:extLst>
        </xdr:cNvPr>
        <xdr:cNvCxnSpPr/>
      </xdr:nvCxnSpPr>
      <xdr:spPr>
        <a:xfrm>
          <a:off x="9639300" y="6573088"/>
          <a:ext cx="83820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50165</xdr:rowOff>
    </xdr:from>
    <xdr:to>
      <xdr:col>46</xdr:col>
      <xdr:colOff>38100</xdr:colOff>
      <xdr:row>38</xdr:row>
      <xdr:rowOff>151765</xdr:rowOff>
    </xdr:to>
    <xdr:sp macro="" textlink="">
      <xdr:nvSpPr>
        <xdr:cNvPr id="132" name="楕円 131">
          <a:extLst>
            <a:ext uri="{FF2B5EF4-FFF2-40B4-BE49-F238E27FC236}">
              <a16:creationId xmlns:a16="http://schemas.microsoft.com/office/drawing/2014/main" id="{EC10B9AF-9197-4539-8F46-91151AA297F2}"/>
            </a:ext>
          </a:extLst>
        </xdr:cNvPr>
        <xdr:cNvSpPr/>
      </xdr:nvSpPr>
      <xdr:spPr>
        <a:xfrm>
          <a:off x="8699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57988</xdr:rowOff>
    </xdr:from>
    <xdr:to>
      <xdr:col>50</xdr:col>
      <xdr:colOff>114300</xdr:colOff>
      <xdr:row>38</xdr:row>
      <xdr:rowOff>100965</xdr:rowOff>
    </xdr:to>
    <xdr:cxnSp macro="">
      <xdr:nvCxnSpPr>
        <xdr:cNvPr id="133" name="直線コネクタ 132">
          <a:extLst>
            <a:ext uri="{FF2B5EF4-FFF2-40B4-BE49-F238E27FC236}">
              <a16:creationId xmlns:a16="http://schemas.microsoft.com/office/drawing/2014/main" id="{2B8B68F3-AD1C-4036-84B6-5850927E706D}"/>
            </a:ext>
          </a:extLst>
        </xdr:cNvPr>
        <xdr:cNvCxnSpPr/>
      </xdr:nvCxnSpPr>
      <xdr:spPr>
        <a:xfrm flipV="1">
          <a:off x="8750300" y="6573088"/>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48564</xdr:rowOff>
    </xdr:from>
    <xdr:to>
      <xdr:col>41</xdr:col>
      <xdr:colOff>101600</xdr:colOff>
      <xdr:row>38</xdr:row>
      <xdr:rowOff>150164</xdr:rowOff>
    </xdr:to>
    <xdr:sp macro="" textlink="">
      <xdr:nvSpPr>
        <xdr:cNvPr id="134" name="楕円 133">
          <a:extLst>
            <a:ext uri="{FF2B5EF4-FFF2-40B4-BE49-F238E27FC236}">
              <a16:creationId xmlns:a16="http://schemas.microsoft.com/office/drawing/2014/main" id="{55B2349E-4AA4-4A0B-9A53-B6CA6402ECAD}"/>
            </a:ext>
          </a:extLst>
        </xdr:cNvPr>
        <xdr:cNvSpPr/>
      </xdr:nvSpPr>
      <xdr:spPr>
        <a:xfrm>
          <a:off x="7810500" y="656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99364</xdr:rowOff>
    </xdr:from>
    <xdr:to>
      <xdr:col>45</xdr:col>
      <xdr:colOff>177800</xdr:colOff>
      <xdr:row>38</xdr:row>
      <xdr:rowOff>100965</xdr:rowOff>
    </xdr:to>
    <xdr:cxnSp macro="">
      <xdr:nvCxnSpPr>
        <xdr:cNvPr id="135" name="直線コネクタ 134">
          <a:extLst>
            <a:ext uri="{FF2B5EF4-FFF2-40B4-BE49-F238E27FC236}">
              <a16:creationId xmlns:a16="http://schemas.microsoft.com/office/drawing/2014/main" id="{0161CED0-18DF-41B5-8289-F71F2821FF42}"/>
            </a:ext>
          </a:extLst>
        </xdr:cNvPr>
        <xdr:cNvCxnSpPr/>
      </xdr:nvCxnSpPr>
      <xdr:spPr>
        <a:xfrm>
          <a:off x="7861300" y="6614464"/>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47193</xdr:rowOff>
    </xdr:from>
    <xdr:to>
      <xdr:col>36</xdr:col>
      <xdr:colOff>165100</xdr:colOff>
      <xdr:row>38</xdr:row>
      <xdr:rowOff>148793</xdr:rowOff>
    </xdr:to>
    <xdr:sp macro="" textlink="">
      <xdr:nvSpPr>
        <xdr:cNvPr id="136" name="楕円 135">
          <a:extLst>
            <a:ext uri="{FF2B5EF4-FFF2-40B4-BE49-F238E27FC236}">
              <a16:creationId xmlns:a16="http://schemas.microsoft.com/office/drawing/2014/main" id="{B82312CA-1C8F-449B-B820-00AEB7BA3D35}"/>
            </a:ext>
          </a:extLst>
        </xdr:cNvPr>
        <xdr:cNvSpPr/>
      </xdr:nvSpPr>
      <xdr:spPr>
        <a:xfrm>
          <a:off x="6921500" y="65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97993</xdr:rowOff>
    </xdr:from>
    <xdr:to>
      <xdr:col>41</xdr:col>
      <xdr:colOff>50800</xdr:colOff>
      <xdr:row>38</xdr:row>
      <xdr:rowOff>99364</xdr:rowOff>
    </xdr:to>
    <xdr:cxnSp macro="">
      <xdr:nvCxnSpPr>
        <xdr:cNvPr id="137" name="直線コネクタ 136">
          <a:extLst>
            <a:ext uri="{FF2B5EF4-FFF2-40B4-BE49-F238E27FC236}">
              <a16:creationId xmlns:a16="http://schemas.microsoft.com/office/drawing/2014/main" id="{FCA8C157-0D98-45AB-822B-EDE38A5B1CE4}"/>
            </a:ext>
          </a:extLst>
        </xdr:cNvPr>
        <xdr:cNvCxnSpPr/>
      </xdr:nvCxnSpPr>
      <xdr:spPr>
        <a:xfrm>
          <a:off x="6972300" y="661309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112056</xdr:rowOff>
    </xdr:from>
    <xdr:ext cx="469744" cy="259045"/>
    <xdr:sp macro="" textlink="">
      <xdr:nvSpPr>
        <xdr:cNvPr id="138" name="n_1aveValue【道路】&#10;一人当たり延長">
          <a:extLst>
            <a:ext uri="{FF2B5EF4-FFF2-40B4-BE49-F238E27FC236}">
              <a16:creationId xmlns:a16="http://schemas.microsoft.com/office/drawing/2014/main" id="{90841267-907D-4B7C-8E2A-B90998CEBDDA}"/>
            </a:ext>
          </a:extLst>
        </xdr:cNvPr>
        <xdr:cNvSpPr txBox="1"/>
      </xdr:nvSpPr>
      <xdr:spPr>
        <a:xfrm>
          <a:off x="9391727" y="628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110608</xdr:rowOff>
    </xdr:from>
    <xdr:ext cx="469744" cy="259045"/>
    <xdr:sp macro="" textlink="">
      <xdr:nvSpPr>
        <xdr:cNvPr id="139" name="n_2aveValue【道路】&#10;一人当たり延長">
          <a:extLst>
            <a:ext uri="{FF2B5EF4-FFF2-40B4-BE49-F238E27FC236}">
              <a16:creationId xmlns:a16="http://schemas.microsoft.com/office/drawing/2014/main" id="{41887205-1F23-4FFB-8CB4-A3717BB3B37D}"/>
            </a:ext>
          </a:extLst>
        </xdr:cNvPr>
        <xdr:cNvSpPr txBox="1"/>
      </xdr:nvSpPr>
      <xdr:spPr>
        <a:xfrm>
          <a:off x="85154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129887</xdr:rowOff>
    </xdr:from>
    <xdr:ext cx="469744" cy="259045"/>
    <xdr:sp macro="" textlink="">
      <xdr:nvSpPr>
        <xdr:cNvPr id="140" name="n_3aveValue【道路】&#10;一人当たり延長">
          <a:extLst>
            <a:ext uri="{FF2B5EF4-FFF2-40B4-BE49-F238E27FC236}">
              <a16:creationId xmlns:a16="http://schemas.microsoft.com/office/drawing/2014/main" id="{40051075-7738-4128-8E27-179FCE2807F5}"/>
            </a:ext>
          </a:extLst>
        </xdr:cNvPr>
        <xdr:cNvSpPr txBox="1"/>
      </xdr:nvSpPr>
      <xdr:spPr>
        <a:xfrm>
          <a:off x="7626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72127</xdr:rowOff>
    </xdr:from>
    <xdr:ext cx="469744" cy="259045"/>
    <xdr:sp macro="" textlink="">
      <xdr:nvSpPr>
        <xdr:cNvPr id="141" name="n_4aveValue【道路】&#10;一人当たり延長">
          <a:extLst>
            <a:ext uri="{FF2B5EF4-FFF2-40B4-BE49-F238E27FC236}">
              <a16:creationId xmlns:a16="http://schemas.microsoft.com/office/drawing/2014/main" id="{0A9EFDFB-CD6A-4B6B-8418-599BE0B65605}"/>
            </a:ext>
          </a:extLst>
        </xdr:cNvPr>
        <xdr:cNvSpPr txBox="1"/>
      </xdr:nvSpPr>
      <xdr:spPr>
        <a:xfrm>
          <a:off x="6737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99915</xdr:rowOff>
    </xdr:from>
    <xdr:ext cx="469744" cy="259045"/>
    <xdr:sp macro="" textlink="">
      <xdr:nvSpPr>
        <xdr:cNvPr id="142" name="n_1mainValue【道路】&#10;一人当たり延長">
          <a:extLst>
            <a:ext uri="{FF2B5EF4-FFF2-40B4-BE49-F238E27FC236}">
              <a16:creationId xmlns:a16="http://schemas.microsoft.com/office/drawing/2014/main" id="{795889B9-5FA5-41D1-89F8-B124DFC9AEDA}"/>
            </a:ext>
          </a:extLst>
        </xdr:cNvPr>
        <xdr:cNvSpPr txBox="1"/>
      </xdr:nvSpPr>
      <xdr:spPr>
        <a:xfrm>
          <a:off x="9391727" y="661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142892</xdr:rowOff>
    </xdr:from>
    <xdr:ext cx="469744" cy="259045"/>
    <xdr:sp macro="" textlink="">
      <xdr:nvSpPr>
        <xdr:cNvPr id="143" name="n_2mainValue【道路】&#10;一人当たり延長">
          <a:extLst>
            <a:ext uri="{FF2B5EF4-FFF2-40B4-BE49-F238E27FC236}">
              <a16:creationId xmlns:a16="http://schemas.microsoft.com/office/drawing/2014/main" id="{8835DCCA-3622-44B4-A284-E92A02C63198}"/>
            </a:ext>
          </a:extLst>
        </xdr:cNvPr>
        <xdr:cNvSpPr txBox="1"/>
      </xdr:nvSpPr>
      <xdr:spPr>
        <a:xfrm>
          <a:off x="8515427" y="66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141291</xdr:rowOff>
    </xdr:from>
    <xdr:ext cx="469744" cy="259045"/>
    <xdr:sp macro="" textlink="">
      <xdr:nvSpPr>
        <xdr:cNvPr id="144" name="n_3mainValue【道路】&#10;一人当たり延長">
          <a:extLst>
            <a:ext uri="{FF2B5EF4-FFF2-40B4-BE49-F238E27FC236}">
              <a16:creationId xmlns:a16="http://schemas.microsoft.com/office/drawing/2014/main" id="{C030F3E2-2AC7-4F24-A2FB-A95BFE7BFA84}"/>
            </a:ext>
          </a:extLst>
        </xdr:cNvPr>
        <xdr:cNvSpPr txBox="1"/>
      </xdr:nvSpPr>
      <xdr:spPr>
        <a:xfrm>
          <a:off x="7626427" y="665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139920</xdr:rowOff>
    </xdr:from>
    <xdr:ext cx="469744" cy="259045"/>
    <xdr:sp macro="" textlink="">
      <xdr:nvSpPr>
        <xdr:cNvPr id="145" name="n_4mainValue【道路】&#10;一人当たり延長">
          <a:extLst>
            <a:ext uri="{FF2B5EF4-FFF2-40B4-BE49-F238E27FC236}">
              <a16:creationId xmlns:a16="http://schemas.microsoft.com/office/drawing/2014/main" id="{AB5A4B1D-1393-4532-ADC7-1B5D87AC5D09}"/>
            </a:ext>
          </a:extLst>
        </xdr:cNvPr>
        <xdr:cNvSpPr txBox="1"/>
      </xdr:nvSpPr>
      <xdr:spPr>
        <a:xfrm>
          <a:off x="6737427" y="665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85163B0E-B15D-4E24-98E6-AF790AB52AE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DD8DEA33-6EEF-4A5A-ABE8-F5001E9DC2F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879A3DE4-35EA-435C-9812-5AB355CEF79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718C31BF-394D-48A2-9534-2B06446491F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81FD6CDC-60E6-4380-8696-408A3806F98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1168E000-4C2F-4405-8AA0-59187B1F9D6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D896A1E9-8609-462C-BA5F-7400C913A90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84EB6A23-05E1-405A-B155-83736455EA1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DAABF043-9CE6-4576-9D0F-C834C39B5F4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ADE66CB-19F8-4534-916A-93ACB990FD7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4C6A4202-6844-4D29-98E3-B782260E907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D9899410-B6EE-41AE-9EB2-8EEF4E736E7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a:extLst>
            <a:ext uri="{FF2B5EF4-FFF2-40B4-BE49-F238E27FC236}">
              <a16:creationId xmlns:a16="http://schemas.microsoft.com/office/drawing/2014/main" id="{F2C38D1F-FC82-4C6C-94A0-704CD18715AA}"/>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2078DCEA-80FD-4EED-9202-CFBE1207FF3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FE9DA66B-4925-460F-A219-A8FD8BDCDDD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849322E2-7581-4878-8EE5-D7EFBE349E9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ED6CBC13-5440-4EE8-8A3A-B728FD02543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C99BEFBD-4F95-4B3F-934E-F012ACB264F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CA6D186E-2458-415A-B57E-F80CD69927D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35F018B2-B3D1-4D95-B586-C66176DC346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208DC22C-5DEC-4A46-94E3-849FAF2A0A9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D4A823C4-2CF8-408F-BCE2-46656D47C84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a:extLst>
            <a:ext uri="{FF2B5EF4-FFF2-40B4-BE49-F238E27FC236}">
              <a16:creationId xmlns:a16="http://schemas.microsoft.com/office/drawing/2014/main" id="{34947CBF-4D8F-49E0-A3EA-FA5C68BE031D}"/>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96FE8723-CE1E-46C7-900D-8928434B969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7E0831FB-45B3-494B-BD13-8619265C1B56}"/>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FC01F774-E602-4000-9B95-6C8458F9741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a:extLst>
            <a:ext uri="{FF2B5EF4-FFF2-40B4-BE49-F238E27FC236}">
              <a16:creationId xmlns:a16="http://schemas.microsoft.com/office/drawing/2014/main" id="{831B2E4E-66BF-44B2-84B4-4C0E61F6BF0D}"/>
            </a:ext>
          </a:extLst>
        </xdr:cNvPr>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9855425D-E089-4E28-B024-7EBE40448A0A}"/>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a:extLst>
            <a:ext uri="{FF2B5EF4-FFF2-40B4-BE49-F238E27FC236}">
              <a16:creationId xmlns:a16="http://schemas.microsoft.com/office/drawing/2014/main" id="{830F5D83-3D24-4178-9734-0D92B326E3EA}"/>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F039A6D5-4DF4-4627-8976-C1575C4E8781}"/>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a:extLst>
            <a:ext uri="{FF2B5EF4-FFF2-40B4-BE49-F238E27FC236}">
              <a16:creationId xmlns:a16="http://schemas.microsoft.com/office/drawing/2014/main" id="{A6BD9964-04CF-4D37-BAC0-3CF6BE698F98}"/>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40294</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8A6EB721-B426-436A-8357-812D9FAF644F}"/>
            </a:ext>
          </a:extLst>
        </xdr:cNvPr>
        <xdr:cNvSpPr txBox="1"/>
      </xdr:nvSpPr>
      <xdr:spPr>
        <a:xfrm>
          <a:off x="4673600" y="1015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a:extLst>
            <a:ext uri="{FF2B5EF4-FFF2-40B4-BE49-F238E27FC236}">
              <a16:creationId xmlns:a16="http://schemas.microsoft.com/office/drawing/2014/main" id="{7DB2C8B8-9ECF-446A-9D8C-E054298731C4}"/>
            </a:ext>
          </a:extLst>
        </xdr:cNvPr>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a:extLst>
            <a:ext uri="{FF2B5EF4-FFF2-40B4-BE49-F238E27FC236}">
              <a16:creationId xmlns:a16="http://schemas.microsoft.com/office/drawing/2014/main" id="{25734C52-95DB-4A8B-B5E4-9E7B078DF613}"/>
            </a:ext>
          </a:extLst>
        </xdr:cNvPr>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a:extLst>
            <a:ext uri="{FF2B5EF4-FFF2-40B4-BE49-F238E27FC236}">
              <a16:creationId xmlns:a16="http://schemas.microsoft.com/office/drawing/2014/main" id="{255D3A5A-9486-4915-8060-232CD061D428}"/>
            </a:ext>
          </a:extLst>
        </xdr:cNvPr>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a:extLst>
            <a:ext uri="{FF2B5EF4-FFF2-40B4-BE49-F238E27FC236}">
              <a16:creationId xmlns:a16="http://schemas.microsoft.com/office/drawing/2014/main" id="{B6789C4B-4025-4467-920B-FE34289027E0}"/>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a:extLst>
            <a:ext uri="{FF2B5EF4-FFF2-40B4-BE49-F238E27FC236}">
              <a16:creationId xmlns:a16="http://schemas.microsoft.com/office/drawing/2014/main" id="{B0D94A74-0615-4575-B068-B46997447E40}"/>
            </a:ext>
          </a:extLst>
        </xdr:cNvPr>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64E25AA-D7D1-4761-B4C1-94379DFCBE4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A3BC03B-4277-4E25-82E6-126116A9E65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1D07638-D7C8-41E9-B0AC-7D49E1A0C60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5ABE82F-501C-4C81-861E-30B05DB48F3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9CC1FD6-07C3-4C76-B83F-D171EBDEFF9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88" name="楕円 187">
          <a:extLst>
            <a:ext uri="{FF2B5EF4-FFF2-40B4-BE49-F238E27FC236}">
              <a16:creationId xmlns:a16="http://schemas.microsoft.com/office/drawing/2014/main" id="{A214C459-C948-412E-A0C1-146B6143DCBC}"/>
            </a:ext>
          </a:extLst>
        </xdr:cNvPr>
        <xdr:cNvSpPr/>
      </xdr:nvSpPr>
      <xdr:spPr>
        <a:xfrm>
          <a:off x="45847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32493</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4472514B-F4E8-41DC-92BA-8425779D18A0}"/>
            </a:ext>
          </a:extLst>
        </xdr:cNvPr>
        <xdr:cNvSpPr txBox="1"/>
      </xdr:nvSpPr>
      <xdr:spPr>
        <a:xfrm>
          <a:off x="4673600" y="997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132080</xdr:rowOff>
    </xdr:from>
    <xdr:to>
      <xdr:col>20</xdr:col>
      <xdr:colOff>38100</xdr:colOff>
      <xdr:row>59</xdr:row>
      <xdr:rowOff>62230</xdr:rowOff>
    </xdr:to>
    <xdr:sp macro="" textlink="">
      <xdr:nvSpPr>
        <xdr:cNvPr id="190" name="楕円 189">
          <a:extLst>
            <a:ext uri="{FF2B5EF4-FFF2-40B4-BE49-F238E27FC236}">
              <a16:creationId xmlns:a16="http://schemas.microsoft.com/office/drawing/2014/main" id="{53366DA4-D915-4203-8E42-B1FD69CED6EA}"/>
            </a:ext>
          </a:extLst>
        </xdr:cNvPr>
        <xdr:cNvSpPr/>
      </xdr:nvSpPr>
      <xdr:spPr>
        <a:xfrm>
          <a:off x="3746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11430</xdr:rowOff>
    </xdr:from>
    <xdr:to>
      <xdr:col>24</xdr:col>
      <xdr:colOff>63500</xdr:colOff>
      <xdr:row>59</xdr:row>
      <xdr:rowOff>60416</xdr:rowOff>
    </xdr:to>
    <xdr:cxnSp macro="">
      <xdr:nvCxnSpPr>
        <xdr:cNvPr id="191" name="直線コネクタ 190">
          <a:extLst>
            <a:ext uri="{FF2B5EF4-FFF2-40B4-BE49-F238E27FC236}">
              <a16:creationId xmlns:a16="http://schemas.microsoft.com/office/drawing/2014/main" id="{4CFAB3F6-2FDD-4DB9-9D3E-AB064D84C917}"/>
            </a:ext>
          </a:extLst>
        </xdr:cNvPr>
        <xdr:cNvCxnSpPr/>
      </xdr:nvCxnSpPr>
      <xdr:spPr>
        <a:xfrm>
          <a:off x="3797300" y="1012698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86360</xdr:rowOff>
    </xdr:from>
    <xdr:to>
      <xdr:col>15</xdr:col>
      <xdr:colOff>101600</xdr:colOff>
      <xdr:row>59</xdr:row>
      <xdr:rowOff>16510</xdr:rowOff>
    </xdr:to>
    <xdr:sp macro="" textlink="">
      <xdr:nvSpPr>
        <xdr:cNvPr id="192" name="楕円 191">
          <a:extLst>
            <a:ext uri="{FF2B5EF4-FFF2-40B4-BE49-F238E27FC236}">
              <a16:creationId xmlns:a16="http://schemas.microsoft.com/office/drawing/2014/main" id="{2AF4218A-F94D-41AB-BF97-CB1103D5986B}"/>
            </a:ext>
          </a:extLst>
        </xdr:cNvPr>
        <xdr:cNvSpPr/>
      </xdr:nvSpPr>
      <xdr:spPr>
        <a:xfrm>
          <a:off x="2857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137160</xdr:rowOff>
    </xdr:from>
    <xdr:to>
      <xdr:col>19</xdr:col>
      <xdr:colOff>177800</xdr:colOff>
      <xdr:row>59</xdr:row>
      <xdr:rowOff>11430</xdr:rowOff>
    </xdr:to>
    <xdr:cxnSp macro="">
      <xdr:nvCxnSpPr>
        <xdr:cNvPr id="193" name="直線コネクタ 192">
          <a:extLst>
            <a:ext uri="{FF2B5EF4-FFF2-40B4-BE49-F238E27FC236}">
              <a16:creationId xmlns:a16="http://schemas.microsoft.com/office/drawing/2014/main" id="{94D711C3-8251-401F-AFB6-0908A9E3AB68}"/>
            </a:ext>
          </a:extLst>
        </xdr:cNvPr>
        <xdr:cNvCxnSpPr/>
      </xdr:nvCxnSpPr>
      <xdr:spPr>
        <a:xfrm>
          <a:off x="2908300" y="10081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30843</xdr:rowOff>
    </xdr:from>
    <xdr:to>
      <xdr:col>10</xdr:col>
      <xdr:colOff>165100</xdr:colOff>
      <xdr:row>58</xdr:row>
      <xdr:rowOff>132443</xdr:rowOff>
    </xdr:to>
    <xdr:sp macro="" textlink="">
      <xdr:nvSpPr>
        <xdr:cNvPr id="194" name="楕円 193">
          <a:extLst>
            <a:ext uri="{FF2B5EF4-FFF2-40B4-BE49-F238E27FC236}">
              <a16:creationId xmlns:a16="http://schemas.microsoft.com/office/drawing/2014/main" id="{5E482FA0-0455-46C3-8AA8-CC48133C9FD7}"/>
            </a:ext>
          </a:extLst>
        </xdr:cNvPr>
        <xdr:cNvSpPr/>
      </xdr:nvSpPr>
      <xdr:spPr>
        <a:xfrm>
          <a:off x="1968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81643</xdr:rowOff>
    </xdr:from>
    <xdr:to>
      <xdr:col>15</xdr:col>
      <xdr:colOff>50800</xdr:colOff>
      <xdr:row>58</xdr:row>
      <xdr:rowOff>137160</xdr:rowOff>
    </xdr:to>
    <xdr:cxnSp macro="">
      <xdr:nvCxnSpPr>
        <xdr:cNvPr id="195" name="直線コネクタ 194">
          <a:extLst>
            <a:ext uri="{FF2B5EF4-FFF2-40B4-BE49-F238E27FC236}">
              <a16:creationId xmlns:a16="http://schemas.microsoft.com/office/drawing/2014/main" id="{83B3AEF6-6830-4753-973F-F688ED86F588}"/>
            </a:ext>
          </a:extLst>
        </xdr:cNvPr>
        <xdr:cNvCxnSpPr/>
      </xdr:nvCxnSpPr>
      <xdr:spPr>
        <a:xfrm>
          <a:off x="2019300" y="1002574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153307</xdr:rowOff>
    </xdr:from>
    <xdr:to>
      <xdr:col>6</xdr:col>
      <xdr:colOff>38100</xdr:colOff>
      <xdr:row>58</xdr:row>
      <xdr:rowOff>83457</xdr:rowOff>
    </xdr:to>
    <xdr:sp macro="" textlink="">
      <xdr:nvSpPr>
        <xdr:cNvPr id="196" name="楕円 195">
          <a:extLst>
            <a:ext uri="{FF2B5EF4-FFF2-40B4-BE49-F238E27FC236}">
              <a16:creationId xmlns:a16="http://schemas.microsoft.com/office/drawing/2014/main" id="{0FFB3F5F-C4BF-4F38-9544-48AB1973CAF0}"/>
            </a:ext>
          </a:extLst>
        </xdr:cNvPr>
        <xdr:cNvSpPr/>
      </xdr:nvSpPr>
      <xdr:spPr>
        <a:xfrm>
          <a:off x="1079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32657</xdr:rowOff>
    </xdr:from>
    <xdr:to>
      <xdr:col>10</xdr:col>
      <xdr:colOff>114300</xdr:colOff>
      <xdr:row>58</xdr:row>
      <xdr:rowOff>81643</xdr:rowOff>
    </xdr:to>
    <xdr:cxnSp macro="">
      <xdr:nvCxnSpPr>
        <xdr:cNvPr id="197" name="直線コネクタ 196">
          <a:extLst>
            <a:ext uri="{FF2B5EF4-FFF2-40B4-BE49-F238E27FC236}">
              <a16:creationId xmlns:a16="http://schemas.microsoft.com/office/drawing/2014/main" id="{5ED21AFE-868A-4C90-AE49-660878EDF055}"/>
            </a:ext>
          </a:extLst>
        </xdr:cNvPr>
        <xdr:cNvCxnSpPr/>
      </xdr:nvCxnSpPr>
      <xdr:spPr>
        <a:xfrm>
          <a:off x="1130300" y="99767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125203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52E767DF-EC81-4A90-B6A6-643FB3FBD819}"/>
            </a:ext>
          </a:extLst>
        </xdr:cNvPr>
        <xdr:cNvSpPr txBox="1"/>
      </xdr:nvSpPr>
      <xdr:spPr>
        <a:xfrm>
          <a:off x="35820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40294</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4CA89965-D6B9-4038-A8BC-0E00939A74BB}"/>
            </a:ext>
          </a:extLst>
        </xdr:cNvPr>
        <xdr:cNvSpPr txBox="1"/>
      </xdr:nvSpPr>
      <xdr:spPr>
        <a:xfrm>
          <a:off x="2705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169290</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DF792EB9-2D0F-4C1A-BCCD-BC8DEE8D2C1C}"/>
            </a:ext>
          </a:extLst>
        </xdr:cNvPr>
        <xdr:cNvSpPr txBox="1"/>
      </xdr:nvSpPr>
      <xdr:spPr>
        <a:xfrm>
          <a:off x="1816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1105</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410D3290-BEA7-4D9C-B947-954C69CE7EDB}"/>
            </a:ext>
          </a:extLst>
        </xdr:cNvPr>
        <xdr:cNvSpPr txBox="1"/>
      </xdr:nvSpPr>
      <xdr:spPr>
        <a:xfrm>
          <a:off x="927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78757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32832CD5-5C34-408E-AE6C-35CA6847780B}"/>
            </a:ext>
          </a:extLst>
        </xdr:cNvPr>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33037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F8AAA077-6EAE-42FC-AF0B-429488CE3A5B}"/>
            </a:ext>
          </a:extLst>
        </xdr:cNvPr>
        <xdr:cNvSpPr txBox="1"/>
      </xdr:nvSpPr>
      <xdr:spPr>
        <a:xfrm>
          <a:off x="2705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148970</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C1CA27DE-9312-4A81-8240-A31FBF99AF1B}"/>
            </a:ext>
          </a:extLst>
        </xdr:cNvPr>
        <xdr:cNvSpPr txBox="1"/>
      </xdr:nvSpPr>
      <xdr:spPr>
        <a:xfrm>
          <a:off x="1816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99984</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C00054CF-1CF5-4C12-8D52-EF179B1F0077}"/>
            </a:ext>
          </a:extLst>
        </xdr:cNvPr>
        <xdr:cNvSpPr txBox="1"/>
      </xdr:nvSpPr>
      <xdr:spPr>
        <a:xfrm>
          <a:off x="927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1D611B94-98E5-40AD-B539-01CCE9B7B92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2B01BC2D-C8A2-4E72-B657-12DA5F0316A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85B9D9B6-6E6B-4D81-945A-7AA18820872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E4E086FF-2834-4A57-9B7D-519EE970A49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55DA4F41-455A-44A4-B2BB-28CCE7C2977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FDCA2C85-15A5-41B4-9D1B-387835F9D84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79276E7B-DA1B-451B-930E-1F98F8379C8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6ABAD7EC-376E-49B0-9328-59B44D303F2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EDA010E5-890D-4AC5-BD08-D29D756FED6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730253DE-FCBF-40BA-8BF3-0F1D0643368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4CE7A5E5-5B38-4743-A6B1-FE68F1FAF5D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CC36215-D462-4EA3-868F-8F215E4D58E7}"/>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E3EAA6D8-FBC9-4433-ADC6-B72DAE8D9A7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E94E53F6-8E91-492E-AA92-B511948414FC}"/>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F005FC78-00AB-4C2C-AA31-80B6169A75E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1FE21D6F-6CCA-479F-A5B7-E07470730A7D}"/>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1D617426-D3BF-46A8-8573-AA0EB08E7AF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CAB927A3-24DE-4BB5-9C8D-55C15534E1CC}"/>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17ABF9BB-17DD-447E-848C-A6E00CEB259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CE582C13-B8C0-4A14-B416-AAB08C8C2D96}"/>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B883E74E-3EED-477D-9604-1ED0FCCC2D2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id="{1715685B-6D90-424A-B1C2-375298366C82}"/>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95B403EB-1F8E-4303-9F3B-60D2654F745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F7572C72-7F2B-4ABF-B638-CFAA3D9AA374}"/>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91D008FD-3362-4EF6-B65D-F5DF3AA652B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31" name="直線コネクタ 230">
          <a:extLst>
            <a:ext uri="{FF2B5EF4-FFF2-40B4-BE49-F238E27FC236}">
              <a16:creationId xmlns:a16="http://schemas.microsoft.com/office/drawing/2014/main" id="{E0E339DA-5576-452D-93C8-606198EBB7BC}"/>
            </a:ext>
          </a:extLst>
        </xdr:cNvPr>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3CA4ADC7-1C8F-42B5-98F9-994736A222D5}"/>
            </a:ext>
          </a:extLst>
        </xdr:cNvPr>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3" name="直線コネクタ 232">
          <a:extLst>
            <a:ext uri="{FF2B5EF4-FFF2-40B4-BE49-F238E27FC236}">
              <a16:creationId xmlns:a16="http://schemas.microsoft.com/office/drawing/2014/main" id="{19F1AD52-38EB-4831-BBCC-784E84F12AFE}"/>
            </a:ext>
          </a:extLst>
        </xdr:cNvPr>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878BBC6C-1982-474F-BF0C-B4EDDF664C6D}"/>
            </a:ext>
          </a:extLst>
        </xdr:cNvPr>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5" name="直線コネクタ 234">
          <a:extLst>
            <a:ext uri="{FF2B5EF4-FFF2-40B4-BE49-F238E27FC236}">
              <a16:creationId xmlns:a16="http://schemas.microsoft.com/office/drawing/2014/main" id="{05CDC565-A91B-403E-9CA7-C9D65F8AF81C}"/>
            </a:ext>
          </a:extLst>
        </xdr:cNvPr>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103829</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4623D29D-CE07-446D-B633-A07D866E367B}"/>
            </a:ext>
          </a:extLst>
        </xdr:cNvPr>
        <xdr:cNvSpPr txBox="1"/>
      </xdr:nvSpPr>
      <xdr:spPr>
        <a:xfrm>
          <a:off x="10515600" y="10562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7" name="フローチャート: 判断 236">
          <a:extLst>
            <a:ext uri="{FF2B5EF4-FFF2-40B4-BE49-F238E27FC236}">
              <a16:creationId xmlns:a16="http://schemas.microsoft.com/office/drawing/2014/main" id="{E4499F95-A737-46B2-8D2D-CAABBB2E18D3}"/>
            </a:ext>
          </a:extLst>
        </xdr:cNvPr>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8" name="フローチャート: 判断 237">
          <a:extLst>
            <a:ext uri="{FF2B5EF4-FFF2-40B4-BE49-F238E27FC236}">
              <a16:creationId xmlns:a16="http://schemas.microsoft.com/office/drawing/2014/main" id="{7FCB392D-E4FB-4458-A8F2-6B04FADD8D3A}"/>
            </a:ext>
          </a:extLst>
        </xdr:cNvPr>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9" name="フローチャート: 判断 238">
          <a:extLst>
            <a:ext uri="{FF2B5EF4-FFF2-40B4-BE49-F238E27FC236}">
              <a16:creationId xmlns:a16="http://schemas.microsoft.com/office/drawing/2014/main" id="{82F08FB3-8971-429F-A929-4C442B569884}"/>
            </a:ext>
          </a:extLst>
        </xdr:cNvPr>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40" name="フローチャート: 判断 239">
          <a:extLst>
            <a:ext uri="{FF2B5EF4-FFF2-40B4-BE49-F238E27FC236}">
              <a16:creationId xmlns:a16="http://schemas.microsoft.com/office/drawing/2014/main" id="{C2E4E6DE-D34D-4754-9821-324E63711944}"/>
            </a:ext>
          </a:extLst>
        </xdr:cNvPr>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41" name="フローチャート: 判断 240">
          <a:extLst>
            <a:ext uri="{FF2B5EF4-FFF2-40B4-BE49-F238E27FC236}">
              <a16:creationId xmlns:a16="http://schemas.microsoft.com/office/drawing/2014/main" id="{A1720D51-D5C6-4796-9ADA-D07B3560A476}"/>
            </a:ext>
          </a:extLst>
        </xdr:cNvPr>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848AFDD-BDD8-49EA-AED8-1F52A9B40A0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3A84D61-5808-40B1-B96F-B93BDD0C206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2792F22-4739-414D-A02C-27A26FE01BA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B683E90-9492-4D6F-BCE5-94C51DE0E57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BEDF368-2B7E-40ED-B502-0A5103C5750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31320</xdr:rowOff>
    </xdr:from>
    <xdr:to>
      <xdr:col>55</xdr:col>
      <xdr:colOff>50800</xdr:colOff>
      <xdr:row>60</xdr:row>
      <xdr:rowOff>132920</xdr:rowOff>
    </xdr:to>
    <xdr:sp macro="" textlink="">
      <xdr:nvSpPr>
        <xdr:cNvPr id="247" name="楕円 246">
          <a:extLst>
            <a:ext uri="{FF2B5EF4-FFF2-40B4-BE49-F238E27FC236}">
              <a16:creationId xmlns:a16="http://schemas.microsoft.com/office/drawing/2014/main" id="{0DE11828-F8AB-40E9-8D57-0488CAB9EA9A}"/>
            </a:ext>
          </a:extLst>
        </xdr:cNvPr>
        <xdr:cNvSpPr/>
      </xdr:nvSpPr>
      <xdr:spPr>
        <a:xfrm>
          <a:off x="10426700" y="103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54197</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F57DAADA-FC3F-490D-AD34-EC309D87B6BD}"/>
            </a:ext>
          </a:extLst>
        </xdr:cNvPr>
        <xdr:cNvSpPr txBox="1"/>
      </xdr:nvSpPr>
      <xdr:spPr>
        <a:xfrm>
          <a:off x="10515600" y="1016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34546</xdr:rowOff>
    </xdr:from>
    <xdr:to>
      <xdr:col>50</xdr:col>
      <xdr:colOff>165100</xdr:colOff>
      <xdr:row>60</xdr:row>
      <xdr:rowOff>136146</xdr:rowOff>
    </xdr:to>
    <xdr:sp macro="" textlink="">
      <xdr:nvSpPr>
        <xdr:cNvPr id="249" name="楕円 248">
          <a:extLst>
            <a:ext uri="{FF2B5EF4-FFF2-40B4-BE49-F238E27FC236}">
              <a16:creationId xmlns:a16="http://schemas.microsoft.com/office/drawing/2014/main" id="{CD68923A-B5BE-402C-AA7B-9E0761E2D793}"/>
            </a:ext>
          </a:extLst>
        </xdr:cNvPr>
        <xdr:cNvSpPr/>
      </xdr:nvSpPr>
      <xdr:spPr>
        <a:xfrm>
          <a:off x="9588500" y="1032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82120</xdr:rowOff>
    </xdr:from>
    <xdr:to>
      <xdr:col>55</xdr:col>
      <xdr:colOff>0</xdr:colOff>
      <xdr:row>60</xdr:row>
      <xdr:rowOff>85346</xdr:rowOff>
    </xdr:to>
    <xdr:cxnSp macro="">
      <xdr:nvCxnSpPr>
        <xdr:cNvPr id="250" name="直線コネクタ 249">
          <a:extLst>
            <a:ext uri="{FF2B5EF4-FFF2-40B4-BE49-F238E27FC236}">
              <a16:creationId xmlns:a16="http://schemas.microsoft.com/office/drawing/2014/main" id="{D534B60C-C9E5-4A94-9163-B508D91110FF}"/>
            </a:ext>
          </a:extLst>
        </xdr:cNvPr>
        <xdr:cNvCxnSpPr/>
      </xdr:nvCxnSpPr>
      <xdr:spPr>
        <a:xfrm flipV="1">
          <a:off x="9639300" y="10369120"/>
          <a:ext cx="8382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34451</xdr:rowOff>
    </xdr:from>
    <xdr:to>
      <xdr:col>46</xdr:col>
      <xdr:colOff>38100</xdr:colOff>
      <xdr:row>60</xdr:row>
      <xdr:rowOff>136051</xdr:rowOff>
    </xdr:to>
    <xdr:sp macro="" textlink="">
      <xdr:nvSpPr>
        <xdr:cNvPr id="251" name="楕円 250">
          <a:extLst>
            <a:ext uri="{FF2B5EF4-FFF2-40B4-BE49-F238E27FC236}">
              <a16:creationId xmlns:a16="http://schemas.microsoft.com/office/drawing/2014/main" id="{732DE892-0A26-4B13-8797-0F4CE99AEBF6}"/>
            </a:ext>
          </a:extLst>
        </xdr:cNvPr>
        <xdr:cNvSpPr/>
      </xdr:nvSpPr>
      <xdr:spPr>
        <a:xfrm>
          <a:off x="8699500" y="10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85251</xdr:rowOff>
    </xdr:from>
    <xdr:to>
      <xdr:col>50</xdr:col>
      <xdr:colOff>114300</xdr:colOff>
      <xdr:row>60</xdr:row>
      <xdr:rowOff>85346</xdr:rowOff>
    </xdr:to>
    <xdr:cxnSp macro="">
      <xdr:nvCxnSpPr>
        <xdr:cNvPr id="252" name="直線コネクタ 251">
          <a:extLst>
            <a:ext uri="{FF2B5EF4-FFF2-40B4-BE49-F238E27FC236}">
              <a16:creationId xmlns:a16="http://schemas.microsoft.com/office/drawing/2014/main" id="{64AE404C-7F2B-4880-96C8-37759BD21376}"/>
            </a:ext>
          </a:extLst>
        </xdr:cNvPr>
        <xdr:cNvCxnSpPr/>
      </xdr:nvCxnSpPr>
      <xdr:spPr>
        <a:xfrm>
          <a:off x="8750300" y="10372251"/>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32580</xdr:rowOff>
    </xdr:from>
    <xdr:to>
      <xdr:col>41</xdr:col>
      <xdr:colOff>101600</xdr:colOff>
      <xdr:row>60</xdr:row>
      <xdr:rowOff>134180</xdr:rowOff>
    </xdr:to>
    <xdr:sp macro="" textlink="">
      <xdr:nvSpPr>
        <xdr:cNvPr id="253" name="楕円 252">
          <a:extLst>
            <a:ext uri="{FF2B5EF4-FFF2-40B4-BE49-F238E27FC236}">
              <a16:creationId xmlns:a16="http://schemas.microsoft.com/office/drawing/2014/main" id="{96BAB51D-B2BF-41AA-8243-F18693C36EE8}"/>
            </a:ext>
          </a:extLst>
        </xdr:cNvPr>
        <xdr:cNvSpPr/>
      </xdr:nvSpPr>
      <xdr:spPr>
        <a:xfrm>
          <a:off x="7810500" y="103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83380</xdr:rowOff>
    </xdr:from>
    <xdr:to>
      <xdr:col>45</xdr:col>
      <xdr:colOff>177800</xdr:colOff>
      <xdr:row>60</xdr:row>
      <xdr:rowOff>85251</xdr:rowOff>
    </xdr:to>
    <xdr:cxnSp macro="">
      <xdr:nvCxnSpPr>
        <xdr:cNvPr id="254" name="直線コネクタ 253">
          <a:extLst>
            <a:ext uri="{FF2B5EF4-FFF2-40B4-BE49-F238E27FC236}">
              <a16:creationId xmlns:a16="http://schemas.microsoft.com/office/drawing/2014/main" id="{375F4196-B755-4B3D-A907-201A62A8B5B3}"/>
            </a:ext>
          </a:extLst>
        </xdr:cNvPr>
        <xdr:cNvCxnSpPr/>
      </xdr:nvCxnSpPr>
      <xdr:spPr>
        <a:xfrm>
          <a:off x="7861300" y="10370380"/>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31859</xdr:rowOff>
    </xdr:from>
    <xdr:to>
      <xdr:col>36</xdr:col>
      <xdr:colOff>165100</xdr:colOff>
      <xdr:row>60</xdr:row>
      <xdr:rowOff>133459</xdr:rowOff>
    </xdr:to>
    <xdr:sp macro="" textlink="">
      <xdr:nvSpPr>
        <xdr:cNvPr id="255" name="楕円 254">
          <a:extLst>
            <a:ext uri="{FF2B5EF4-FFF2-40B4-BE49-F238E27FC236}">
              <a16:creationId xmlns:a16="http://schemas.microsoft.com/office/drawing/2014/main" id="{299CCB0E-A784-48C2-AACC-12E3B921885A}"/>
            </a:ext>
          </a:extLst>
        </xdr:cNvPr>
        <xdr:cNvSpPr/>
      </xdr:nvSpPr>
      <xdr:spPr>
        <a:xfrm>
          <a:off x="6921500" y="103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82659</xdr:rowOff>
    </xdr:from>
    <xdr:to>
      <xdr:col>41</xdr:col>
      <xdr:colOff>50800</xdr:colOff>
      <xdr:row>60</xdr:row>
      <xdr:rowOff>83380</xdr:rowOff>
    </xdr:to>
    <xdr:cxnSp macro="">
      <xdr:nvCxnSpPr>
        <xdr:cNvPr id="256" name="直線コネクタ 255">
          <a:extLst>
            <a:ext uri="{FF2B5EF4-FFF2-40B4-BE49-F238E27FC236}">
              <a16:creationId xmlns:a16="http://schemas.microsoft.com/office/drawing/2014/main" id="{4EB7494D-C730-4A43-BD5F-AC0CCF3A53EF}"/>
            </a:ext>
          </a:extLst>
        </xdr:cNvPr>
        <xdr:cNvCxnSpPr/>
      </xdr:nvCxnSpPr>
      <xdr:spPr>
        <a:xfrm>
          <a:off x="6972300" y="10369659"/>
          <a:ext cx="889000" cy="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63376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D9E4FD28-F211-4FDE-84C3-4C0A32ECD345}"/>
            </a:ext>
          </a:extLst>
        </xdr:cNvPr>
        <xdr:cNvSpPr txBox="1"/>
      </xdr:nvSpPr>
      <xdr:spPr>
        <a:xfrm>
          <a:off x="9327095" y="1069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56113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CFAFF507-1587-4793-8072-879C8AC4FAB2}"/>
            </a:ext>
          </a:extLst>
        </xdr:cNvPr>
        <xdr:cNvSpPr txBox="1"/>
      </xdr:nvSpPr>
      <xdr:spPr>
        <a:xfrm>
          <a:off x="8450795" y="106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69232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5090CB76-7EBB-403C-AAB4-BABDD845DC2B}"/>
            </a:ext>
          </a:extLst>
        </xdr:cNvPr>
        <xdr:cNvSpPr txBox="1"/>
      </xdr:nvSpPr>
      <xdr:spPr>
        <a:xfrm>
          <a:off x="75617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85596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86ED2498-5E1C-4EB7-A6C9-601414BA0B63}"/>
            </a:ext>
          </a:extLst>
        </xdr:cNvPr>
        <xdr:cNvSpPr txBox="1"/>
      </xdr:nvSpPr>
      <xdr:spPr>
        <a:xfrm>
          <a:off x="66727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152673</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A4D860AC-9106-4901-A2AE-F9D19BEB7EA3}"/>
            </a:ext>
          </a:extLst>
        </xdr:cNvPr>
        <xdr:cNvSpPr txBox="1"/>
      </xdr:nvSpPr>
      <xdr:spPr>
        <a:xfrm>
          <a:off x="9327095" y="1009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152578</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3F00F28C-C079-4951-B2A8-A511382B52C1}"/>
            </a:ext>
          </a:extLst>
        </xdr:cNvPr>
        <xdr:cNvSpPr txBox="1"/>
      </xdr:nvSpPr>
      <xdr:spPr>
        <a:xfrm>
          <a:off x="8450795" y="1009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150707</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A4E44855-7588-412D-B79A-3E940BD53ACF}"/>
            </a:ext>
          </a:extLst>
        </xdr:cNvPr>
        <xdr:cNvSpPr txBox="1"/>
      </xdr:nvSpPr>
      <xdr:spPr>
        <a:xfrm>
          <a:off x="7561795" y="1009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149986</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7CF232FE-30F7-4F6E-A842-3339FB7DBA66}"/>
            </a:ext>
          </a:extLst>
        </xdr:cNvPr>
        <xdr:cNvSpPr txBox="1"/>
      </xdr:nvSpPr>
      <xdr:spPr>
        <a:xfrm>
          <a:off x="6672795" y="1009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D78252D-C9BC-43D9-AC6F-EAD4EB5DE11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339D445-F6AC-4C9F-BBA7-0C78EBB9662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D2FAE5B-63BF-49A8-B80A-291F0A6AA7A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417CBEA3-60D0-478D-B8F6-A8A9F6E7CC8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BC385C6C-F389-4F68-B229-98CDDAFA3DA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3F0E1273-862F-4BFB-9F88-15B7E71CDC0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7C8BF9C9-A616-4648-A4AA-9F63C852A79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AC7370E7-CD40-49BC-8000-997D4CDEB8E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BC0690F2-D374-477C-B880-A684B09A247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E85F7C21-53E2-41FB-935F-7AFF4B7365D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B416A487-14C4-46F4-8517-1FA301A123A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A890B2F4-5F8C-4C23-9228-34A05547E11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D220D6AD-7232-4150-8730-7CACCF54141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5048974C-55E1-447E-B98D-28A6709D97B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81D73086-C82E-4B97-A503-533A327C665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DADA2887-A7CD-40AC-B0CB-A61B395D9EC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986D5162-B810-49C5-9C7A-CF93E615B3F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FE5EA8E0-9827-4512-892B-DBBE506280D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E808C4AB-D2BA-4F38-BEB9-5289CD16FD8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E840919A-42F7-43E1-8E05-256633326D1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736E8B97-A442-4AAC-BD6F-868907C0469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4DADA4E-8054-4256-8608-58BEAAA4092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FD437270-321A-467C-A661-F10803ADA5C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342B85B-FB94-4973-9466-3CC0565396B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9" name="直線コネクタ 288">
          <a:extLst>
            <a:ext uri="{FF2B5EF4-FFF2-40B4-BE49-F238E27FC236}">
              <a16:creationId xmlns:a16="http://schemas.microsoft.com/office/drawing/2014/main" id="{F8431F61-5FE5-450F-A314-DC6F4F685E7D}"/>
            </a:ext>
          </a:extLst>
        </xdr:cNvPr>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D919AA6D-912A-4E32-8D36-82CC3D7B3D75}"/>
            </a:ext>
          </a:extLst>
        </xdr:cNvPr>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91" name="直線コネクタ 290">
          <a:extLst>
            <a:ext uri="{FF2B5EF4-FFF2-40B4-BE49-F238E27FC236}">
              <a16:creationId xmlns:a16="http://schemas.microsoft.com/office/drawing/2014/main" id="{C86EB471-495C-4CA1-B344-B13849CA5918}"/>
            </a:ext>
          </a:extLst>
        </xdr:cNvPr>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B5A28DBA-0282-4FDA-AD8E-F4586E2BCF0E}"/>
            </a:ext>
          </a:extLst>
        </xdr:cNvPr>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93" name="直線コネクタ 292">
          <a:extLst>
            <a:ext uri="{FF2B5EF4-FFF2-40B4-BE49-F238E27FC236}">
              <a16:creationId xmlns:a16="http://schemas.microsoft.com/office/drawing/2014/main" id="{77D5D15D-AA49-489D-97E6-965F925FF601}"/>
            </a:ext>
          </a:extLst>
        </xdr:cNvPr>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51452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3603E5C9-75F8-481C-8EF5-E6FA12218F20}"/>
            </a:ext>
          </a:extLst>
        </xdr:cNvPr>
        <xdr:cNvSpPr txBox="1"/>
      </xdr:nvSpPr>
      <xdr:spPr>
        <a:xfrm>
          <a:off x="4673600" y="14281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5" name="フローチャート: 判断 294">
          <a:extLst>
            <a:ext uri="{FF2B5EF4-FFF2-40B4-BE49-F238E27FC236}">
              <a16:creationId xmlns:a16="http://schemas.microsoft.com/office/drawing/2014/main" id="{2327DC5A-B219-40B3-B83B-3FB704494A82}"/>
            </a:ext>
          </a:extLst>
        </xdr:cNvPr>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6" name="フローチャート: 判断 295">
          <a:extLst>
            <a:ext uri="{FF2B5EF4-FFF2-40B4-BE49-F238E27FC236}">
              <a16:creationId xmlns:a16="http://schemas.microsoft.com/office/drawing/2014/main" id="{507CDCB2-618D-468A-A030-CD820A645AAA}"/>
            </a:ext>
          </a:extLst>
        </xdr:cNvPr>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7" name="フローチャート: 判断 296">
          <a:extLst>
            <a:ext uri="{FF2B5EF4-FFF2-40B4-BE49-F238E27FC236}">
              <a16:creationId xmlns:a16="http://schemas.microsoft.com/office/drawing/2014/main" id="{945470CA-E51C-46B0-8D66-9A12B55A677B}"/>
            </a:ext>
          </a:extLst>
        </xdr:cNvPr>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8" name="フローチャート: 判断 297">
          <a:extLst>
            <a:ext uri="{FF2B5EF4-FFF2-40B4-BE49-F238E27FC236}">
              <a16:creationId xmlns:a16="http://schemas.microsoft.com/office/drawing/2014/main" id="{7C769FD7-08C5-45D8-AECE-F2942A86A7EC}"/>
            </a:ext>
          </a:extLst>
        </xdr:cNvPr>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9" name="フローチャート: 判断 298">
          <a:extLst>
            <a:ext uri="{FF2B5EF4-FFF2-40B4-BE49-F238E27FC236}">
              <a16:creationId xmlns:a16="http://schemas.microsoft.com/office/drawing/2014/main" id="{18AD7354-C4F9-419E-9708-1AE1A303A66A}"/>
            </a:ext>
          </a:extLst>
        </xdr:cNvPr>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725BF78-186A-4C6C-88F1-9162126C14A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E4E1B2D-066F-4B40-B5E7-E93120F36F9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24C310B-0343-43FA-B587-F7A9911C404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45DE6D4-793E-471F-9690-66045E85A60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895F39A-C1D4-4455-9301-33A9392DDBC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305" name="楕円 304">
          <a:extLst>
            <a:ext uri="{FF2B5EF4-FFF2-40B4-BE49-F238E27FC236}">
              <a16:creationId xmlns:a16="http://schemas.microsoft.com/office/drawing/2014/main" id="{5F56CFBD-E860-4603-861C-72D12E30734F}"/>
            </a:ext>
          </a:extLst>
        </xdr:cNvPr>
        <xdr:cNvSpPr/>
      </xdr:nvSpPr>
      <xdr:spPr>
        <a:xfrm>
          <a:off x="45847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69232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7747E24D-F3CB-4130-BCC4-DDA9C3B6ABA5}"/>
            </a:ext>
          </a:extLst>
        </xdr:cNvPr>
        <xdr:cNvSpPr txBox="1"/>
      </xdr:nvSpPr>
      <xdr:spPr>
        <a:xfrm>
          <a:off x="4673600"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17780</xdr:rowOff>
    </xdr:from>
    <xdr:to>
      <xdr:col>20</xdr:col>
      <xdr:colOff>38100</xdr:colOff>
      <xdr:row>81</xdr:row>
      <xdr:rowOff>119380</xdr:rowOff>
    </xdr:to>
    <xdr:sp macro="" textlink="">
      <xdr:nvSpPr>
        <xdr:cNvPr id="307" name="楕円 306">
          <a:extLst>
            <a:ext uri="{FF2B5EF4-FFF2-40B4-BE49-F238E27FC236}">
              <a16:creationId xmlns:a16="http://schemas.microsoft.com/office/drawing/2014/main" id="{B856226F-F2B6-4DC7-88B8-ED1B69C843ED}"/>
            </a:ext>
          </a:extLst>
        </xdr:cNvPr>
        <xdr:cNvSpPr/>
      </xdr:nvSpPr>
      <xdr:spPr>
        <a:xfrm>
          <a:off x="3746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68580</xdr:rowOff>
    </xdr:from>
    <xdr:to>
      <xdr:col>24</xdr:col>
      <xdr:colOff>63500</xdr:colOff>
      <xdr:row>81</xdr:row>
      <xdr:rowOff>97155</xdr:rowOff>
    </xdr:to>
    <xdr:cxnSp macro="">
      <xdr:nvCxnSpPr>
        <xdr:cNvPr id="308" name="直線コネクタ 307">
          <a:extLst>
            <a:ext uri="{FF2B5EF4-FFF2-40B4-BE49-F238E27FC236}">
              <a16:creationId xmlns:a16="http://schemas.microsoft.com/office/drawing/2014/main" id="{F042033A-FE17-4918-89FD-B7E62236B444}"/>
            </a:ext>
          </a:extLst>
        </xdr:cNvPr>
        <xdr:cNvCxnSpPr/>
      </xdr:nvCxnSpPr>
      <xdr:spPr>
        <a:xfrm>
          <a:off x="3797300" y="139560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122555</xdr:rowOff>
    </xdr:from>
    <xdr:to>
      <xdr:col>15</xdr:col>
      <xdr:colOff>101600</xdr:colOff>
      <xdr:row>81</xdr:row>
      <xdr:rowOff>52705</xdr:rowOff>
    </xdr:to>
    <xdr:sp macro="" textlink="">
      <xdr:nvSpPr>
        <xdr:cNvPr id="309" name="楕円 308">
          <a:extLst>
            <a:ext uri="{FF2B5EF4-FFF2-40B4-BE49-F238E27FC236}">
              <a16:creationId xmlns:a16="http://schemas.microsoft.com/office/drawing/2014/main" id="{569D0D7F-1F75-4FBF-8331-B45A77E7622B}"/>
            </a:ext>
          </a:extLst>
        </xdr:cNvPr>
        <xdr:cNvSpPr/>
      </xdr:nvSpPr>
      <xdr:spPr>
        <a:xfrm>
          <a:off x="2857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1905</xdr:rowOff>
    </xdr:from>
    <xdr:to>
      <xdr:col>19</xdr:col>
      <xdr:colOff>177800</xdr:colOff>
      <xdr:row>81</xdr:row>
      <xdr:rowOff>68580</xdr:rowOff>
    </xdr:to>
    <xdr:cxnSp macro="">
      <xdr:nvCxnSpPr>
        <xdr:cNvPr id="310" name="直線コネクタ 309">
          <a:extLst>
            <a:ext uri="{FF2B5EF4-FFF2-40B4-BE49-F238E27FC236}">
              <a16:creationId xmlns:a16="http://schemas.microsoft.com/office/drawing/2014/main" id="{CCD62916-755D-449B-9CC1-4CFBF12FFF25}"/>
            </a:ext>
          </a:extLst>
        </xdr:cNvPr>
        <xdr:cNvCxnSpPr/>
      </xdr:nvCxnSpPr>
      <xdr:spPr>
        <a:xfrm>
          <a:off x="2908300" y="1388935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118745</xdr:rowOff>
    </xdr:from>
    <xdr:to>
      <xdr:col>10</xdr:col>
      <xdr:colOff>165100</xdr:colOff>
      <xdr:row>81</xdr:row>
      <xdr:rowOff>48895</xdr:rowOff>
    </xdr:to>
    <xdr:sp macro="" textlink="">
      <xdr:nvSpPr>
        <xdr:cNvPr id="311" name="楕円 310">
          <a:extLst>
            <a:ext uri="{FF2B5EF4-FFF2-40B4-BE49-F238E27FC236}">
              <a16:creationId xmlns:a16="http://schemas.microsoft.com/office/drawing/2014/main" id="{1AEC871E-10CA-446B-9BE9-D86773B279AF}"/>
            </a:ext>
          </a:extLst>
        </xdr:cNvPr>
        <xdr:cNvSpPr/>
      </xdr:nvSpPr>
      <xdr:spPr>
        <a:xfrm>
          <a:off x="1968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169545</xdr:rowOff>
    </xdr:from>
    <xdr:to>
      <xdr:col>15</xdr:col>
      <xdr:colOff>50800</xdr:colOff>
      <xdr:row>81</xdr:row>
      <xdr:rowOff>1905</xdr:rowOff>
    </xdr:to>
    <xdr:cxnSp macro="">
      <xdr:nvCxnSpPr>
        <xdr:cNvPr id="312" name="直線コネクタ 311">
          <a:extLst>
            <a:ext uri="{FF2B5EF4-FFF2-40B4-BE49-F238E27FC236}">
              <a16:creationId xmlns:a16="http://schemas.microsoft.com/office/drawing/2014/main" id="{49F66E7E-CB7C-4FA6-979E-A5B9E6FF5D7E}"/>
            </a:ext>
          </a:extLst>
        </xdr:cNvPr>
        <xdr:cNvCxnSpPr/>
      </xdr:nvCxnSpPr>
      <xdr:spPr>
        <a:xfrm>
          <a:off x="2019300" y="138855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80645</xdr:rowOff>
    </xdr:from>
    <xdr:to>
      <xdr:col>6</xdr:col>
      <xdr:colOff>38100</xdr:colOff>
      <xdr:row>81</xdr:row>
      <xdr:rowOff>10795</xdr:rowOff>
    </xdr:to>
    <xdr:sp macro="" textlink="">
      <xdr:nvSpPr>
        <xdr:cNvPr id="313" name="楕円 312">
          <a:extLst>
            <a:ext uri="{FF2B5EF4-FFF2-40B4-BE49-F238E27FC236}">
              <a16:creationId xmlns:a16="http://schemas.microsoft.com/office/drawing/2014/main" id="{13C37620-D15D-415A-BC7C-AB9B2AA2BD4C}"/>
            </a:ext>
          </a:extLst>
        </xdr:cNvPr>
        <xdr:cNvSpPr/>
      </xdr:nvSpPr>
      <xdr:spPr>
        <a:xfrm>
          <a:off x="1079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131445</xdr:rowOff>
    </xdr:from>
    <xdr:to>
      <xdr:col>10</xdr:col>
      <xdr:colOff>114300</xdr:colOff>
      <xdr:row>80</xdr:row>
      <xdr:rowOff>169545</xdr:rowOff>
    </xdr:to>
    <xdr:cxnSp macro="">
      <xdr:nvCxnSpPr>
        <xdr:cNvPr id="314" name="直線コネクタ 313">
          <a:extLst>
            <a:ext uri="{FF2B5EF4-FFF2-40B4-BE49-F238E27FC236}">
              <a16:creationId xmlns:a16="http://schemas.microsoft.com/office/drawing/2014/main" id="{25DF9B6D-E97C-4B94-B298-A01CF9DB5FBA}"/>
            </a:ext>
          </a:extLst>
        </xdr:cNvPr>
        <xdr:cNvCxnSpPr/>
      </xdr:nvCxnSpPr>
      <xdr:spPr>
        <a:xfrm>
          <a:off x="1130300" y="138474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70502</xdr:rowOff>
    </xdr:from>
    <xdr:ext cx="405111" cy="259045"/>
    <xdr:sp macro="" textlink="">
      <xdr:nvSpPr>
        <xdr:cNvPr id="315" name="n_1aveValue【公営住宅】&#10;有形固定資産減価償却率">
          <a:extLst>
            <a:ext uri="{FF2B5EF4-FFF2-40B4-BE49-F238E27FC236}">
              <a16:creationId xmlns:a16="http://schemas.microsoft.com/office/drawing/2014/main" id="{88A91D49-9DC8-40FA-A9C8-646AF7EAD6A0}"/>
            </a:ext>
          </a:extLst>
        </xdr:cNvPr>
        <xdr:cNvSpPr txBox="1"/>
      </xdr:nvSpPr>
      <xdr:spPr>
        <a:xfrm>
          <a:off x="3582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316" name="n_2aveValue【公営住宅】&#10;有形固定資産減価償却率">
          <a:extLst>
            <a:ext uri="{FF2B5EF4-FFF2-40B4-BE49-F238E27FC236}">
              <a16:creationId xmlns:a16="http://schemas.microsoft.com/office/drawing/2014/main" id="{D1D1D452-25F3-4A74-9705-CB6788CF5A06}"/>
            </a:ext>
          </a:extLst>
        </xdr:cNvPr>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17" name="n_3aveValue【公営住宅】&#10;有形固定資産減価償却率">
          <a:extLst>
            <a:ext uri="{FF2B5EF4-FFF2-40B4-BE49-F238E27FC236}">
              <a16:creationId xmlns:a16="http://schemas.microsoft.com/office/drawing/2014/main" id="{020A13DC-9C75-4B04-8DB3-8742B91BF206}"/>
            </a:ext>
          </a:extLst>
        </xdr:cNvPr>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57166</xdr:rowOff>
    </xdr:from>
    <xdr:ext cx="405111" cy="259045"/>
    <xdr:sp macro="" textlink="">
      <xdr:nvSpPr>
        <xdr:cNvPr id="318" name="n_4aveValue【公営住宅】&#10;有形固定資産減価償却率">
          <a:extLst>
            <a:ext uri="{FF2B5EF4-FFF2-40B4-BE49-F238E27FC236}">
              <a16:creationId xmlns:a16="http://schemas.microsoft.com/office/drawing/2014/main" id="{123850B2-3704-4817-A6BC-C92FAA2E9FCE}"/>
            </a:ext>
          </a:extLst>
        </xdr:cNvPr>
        <xdr:cNvSpPr txBox="1"/>
      </xdr:nvSpPr>
      <xdr:spPr>
        <a:xfrm>
          <a:off x="927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135907</xdr:rowOff>
    </xdr:from>
    <xdr:ext cx="405111" cy="259045"/>
    <xdr:sp macro="" textlink="">
      <xdr:nvSpPr>
        <xdr:cNvPr id="319" name="n_1mainValue【公営住宅】&#10;有形固定資産減価償却率">
          <a:extLst>
            <a:ext uri="{FF2B5EF4-FFF2-40B4-BE49-F238E27FC236}">
              <a16:creationId xmlns:a16="http://schemas.microsoft.com/office/drawing/2014/main" id="{8884995D-D57B-4740-AC5D-576C0766F704}"/>
            </a:ext>
          </a:extLst>
        </xdr:cNvPr>
        <xdr:cNvSpPr txBox="1"/>
      </xdr:nvSpPr>
      <xdr:spPr>
        <a:xfrm>
          <a:off x="35820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69232</xdr:rowOff>
    </xdr:from>
    <xdr:ext cx="405111" cy="259045"/>
    <xdr:sp macro="" textlink="">
      <xdr:nvSpPr>
        <xdr:cNvPr id="320" name="n_2mainValue【公営住宅】&#10;有形固定資産減価償却率">
          <a:extLst>
            <a:ext uri="{FF2B5EF4-FFF2-40B4-BE49-F238E27FC236}">
              <a16:creationId xmlns:a16="http://schemas.microsoft.com/office/drawing/2014/main" id="{51879498-111E-4E5F-A07D-259AF8F12895}"/>
            </a:ext>
          </a:extLst>
        </xdr:cNvPr>
        <xdr:cNvSpPr txBox="1"/>
      </xdr:nvSpPr>
      <xdr:spPr>
        <a:xfrm>
          <a:off x="2705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65422</xdr:rowOff>
    </xdr:from>
    <xdr:ext cx="405111" cy="259045"/>
    <xdr:sp macro="" textlink="">
      <xdr:nvSpPr>
        <xdr:cNvPr id="321" name="n_3mainValue【公営住宅】&#10;有形固定資産減価償却率">
          <a:extLst>
            <a:ext uri="{FF2B5EF4-FFF2-40B4-BE49-F238E27FC236}">
              <a16:creationId xmlns:a16="http://schemas.microsoft.com/office/drawing/2014/main" id="{972ABDCE-FD7D-41E4-9953-13890C102BF9}"/>
            </a:ext>
          </a:extLst>
        </xdr:cNvPr>
        <xdr:cNvSpPr txBox="1"/>
      </xdr:nvSpPr>
      <xdr:spPr>
        <a:xfrm>
          <a:off x="18167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27322</xdr:rowOff>
    </xdr:from>
    <xdr:ext cx="405111" cy="259045"/>
    <xdr:sp macro="" textlink="">
      <xdr:nvSpPr>
        <xdr:cNvPr id="322" name="n_4mainValue【公営住宅】&#10;有形固定資産減価償却率">
          <a:extLst>
            <a:ext uri="{FF2B5EF4-FFF2-40B4-BE49-F238E27FC236}">
              <a16:creationId xmlns:a16="http://schemas.microsoft.com/office/drawing/2014/main" id="{DF5BB80D-9740-49E8-BC8E-4EC175518F99}"/>
            </a:ext>
          </a:extLst>
        </xdr:cNvPr>
        <xdr:cNvSpPr txBox="1"/>
      </xdr:nvSpPr>
      <xdr:spPr>
        <a:xfrm>
          <a:off x="9277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8AEEAC58-BA95-4536-A7B8-874BE0A7C2E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65236483-D3F0-4EB3-AC8D-CACAA2CA931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D472D815-8C02-41DD-8E4E-19273067B37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6DB6BF-EBB2-4723-8D9B-1817E11D295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998CD96A-FF27-4C11-B249-DC25DAC0869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B580572F-3D82-4E26-801E-BC057F8B06A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21059646-1C6A-4B86-8A5A-A41203F9CBB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83405397-0B41-4CD0-895B-A4785EBB5C4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9A06147A-BCD2-48B8-95AB-044FF7BBFB0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DC8EB2B7-17D5-46F0-8C40-F064E5F4858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1D5398A1-869A-4CBF-AD5B-8A653BAD345A}"/>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14CE503C-DF5E-4DB0-86F3-69BB8EBE333E}"/>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E18595C4-C581-41F9-A485-E4F486E773A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25134D28-25BC-4E14-BC7D-A8FA8FA007F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769E92DD-54FE-4D41-9531-AF1828CD9E12}"/>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EDED70AC-221A-4505-8191-FD5EF862B956}"/>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6A1D3C45-E16C-426D-94F9-3A1BABAF47D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8B410E35-96D9-4D5B-96EA-C7753BE5DDF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656942D7-5293-48DD-94B2-7B65C5EBFBF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42" name="直線コネクタ 341">
          <a:extLst>
            <a:ext uri="{FF2B5EF4-FFF2-40B4-BE49-F238E27FC236}">
              <a16:creationId xmlns:a16="http://schemas.microsoft.com/office/drawing/2014/main" id="{16FE5F32-226F-40DB-9564-B27504875A2C}"/>
            </a:ext>
          </a:extLst>
        </xdr:cNvPr>
        <xdr:cNvCxnSpPr/>
      </xdr:nvCxnSpPr>
      <xdr:spPr>
        <a:xfrm flipV="1">
          <a:off x="10476865" y="13360336"/>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43" name="【公営住宅】&#10;一人当たり面積最小値テキスト">
          <a:extLst>
            <a:ext uri="{FF2B5EF4-FFF2-40B4-BE49-F238E27FC236}">
              <a16:creationId xmlns:a16="http://schemas.microsoft.com/office/drawing/2014/main" id="{3609DA3F-4ECB-4A47-92E2-09C056E139C8}"/>
            </a:ext>
          </a:extLst>
        </xdr:cNvPr>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44" name="直線コネクタ 343">
          <a:extLst>
            <a:ext uri="{FF2B5EF4-FFF2-40B4-BE49-F238E27FC236}">
              <a16:creationId xmlns:a16="http://schemas.microsoft.com/office/drawing/2014/main" id="{3E7D986B-0702-4E19-9B3B-E36020A6C360}"/>
            </a:ext>
          </a:extLst>
        </xdr:cNvPr>
        <xdr:cNvCxnSpPr/>
      </xdr:nvCxnSpPr>
      <xdr:spPr>
        <a:xfrm>
          <a:off x="10388600" y="1464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45" name="【公営住宅】&#10;一人当たり面積最大値テキスト">
          <a:extLst>
            <a:ext uri="{FF2B5EF4-FFF2-40B4-BE49-F238E27FC236}">
              <a16:creationId xmlns:a16="http://schemas.microsoft.com/office/drawing/2014/main" id="{1213A0A6-BEC2-438B-9908-421E2E1A7121}"/>
            </a:ext>
          </a:extLst>
        </xdr:cNvPr>
        <xdr:cNvSpPr txBox="1"/>
      </xdr:nvSpPr>
      <xdr:spPr>
        <a:xfrm>
          <a:off x="10515600" y="131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6" name="直線コネクタ 345">
          <a:extLst>
            <a:ext uri="{FF2B5EF4-FFF2-40B4-BE49-F238E27FC236}">
              <a16:creationId xmlns:a16="http://schemas.microsoft.com/office/drawing/2014/main" id="{D7EE745A-36A2-43E0-89BB-337E54C8CA0B}"/>
            </a:ext>
          </a:extLst>
        </xdr:cNvPr>
        <xdr:cNvCxnSpPr/>
      </xdr:nvCxnSpPr>
      <xdr:spPr>
        <a:xfrm>
          <a:off x="10388600" y="133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122762</xdr:rowOff>
    </xdr:from>
    <xdr:ext cx="469744" cy="259045"/>
    <xdr:sp macro="" textlink="">
      <xdr:nvSpPr>
        <xdr:cNvPr id="347" name="【公営住宅】&#10;一人当たり面積平均値テキスト">
          <a:extLst>
            <a:ext uri="{FF2B5EF4-FFF2-40B4-BE49-F238E27FC236}">
              <a16:creationId xmlns:a16="http://schemas.microsoft.com/office/drawing/2014/main" id="{D65A02AA-F596-4331-910A-426A76446EEE}"/>
            </a:ext>
          </a:extLst>
        </xdr:cNvPr>
        <xdr:cNvSpPr txBox="1"/>
      </xdr:nvSpPr>
      <xdr:spPr>
        <a:xfrm>
          <a:off x="10515600" y="1418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8" name="フローチャート: 判断 347">
          <a:extLst>
            <a:ext uri="{FF2B5EF4-FFF2-40B4-BE49-F238E27FC236}">
              <a16:creationId xmlns:a16="http://schemas.microsoft.com/office/drawing/2014/main" id="{9B77127A-507E-4F08-82C6-84DE0835C609}"/>
            </a:ext>
          </a:extLst>
        </xdr:cNvPr>
        <xdr:cNvSpPr/>
      </xdr:nvSpPr>
      <xdr:spPr>
        <a:xfrm>
          <a:off x="104267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49" name="フローチャート: 判断 348">
          <a:extLst>
            <a:ext uri="{FF2B5EF4-FFF2-40B4-BE49-F238E27FC236}">
              <a16:creationId xmlns:a16="http://schemas.microsoft.com/office/drawing/2014/main" id="{916E5044-6463-4DBD-B292-4C6E7B1EB7B4}"/>
            </a:ext>
          </a:extLst>
        </xdr:cNvPr>
        <xdr:cNvSpPr/>
      </xdr:nvSpPr>
      <xdr:spPr>
        <a:xfrm>
          <a:off x="9588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50" name="フローチャート: 判断 349">
          <a:extLst>
            <a:ext uri="{FF2B5EF4-FFF2-40B4-BE49-F238E27FC236}">
              <a16:creationId xmlns:a16="http://schemas.microsoft.com/office/drawing/2014/main" id="{DA09136F-96F7-411F-AB4C-C651907A3353}"/>
            </a:ext>
          </a:extLst>
        </xdr:cNvPr>
        <xdr:cNvSpPr/>
      </xdr:nvSpPr>
      <xdr:spPr>
        <a:xfrm>
          <a:off x="8699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51" name="フローチャート: 判断 350">
          <a:extLst>
            <a:ext uri="{FF2B5EF4-FFF2-40B4-BE49-F238E27FC236}">
              <a16:creationId xmlns:a16="http://schemas.microsoft.com/office/drawing/2014/main" id="{10BC9800-DD79-42A5-9454-F31D2911EDD3}"/>
            </a:ext>
          </a:extLst>
        </xdr:cNvPr>
        <xdr:cNvSpPr/>
      </xdr:nvSpPr>
      <xdr:spPr>
        <a:xfrm>
          <a:off x="7810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52" name="フローチャート: 判断 351">
          <a:extLst>
            <a:ext uri="{FF2B5EF4-FFF2-40B4-BE49-F238E27FC236}">
              <a16:creationId xmlns:a16="http://schemas.microsoft.com/office/drawing/2014/main" id="{E335C805-99CA-4404-91BB-3644A5C42DDC}"/>
            </a:ext>
          </a:extLst>
        </xdr:cNvPr>
        <xdr:cNvSpPr/>
      </xdr:nvSpPr>
      <xdr:spPr>
        <a:xfrm>
          <a:off x="6921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74303987-081A-4003-B8BA-5DF03BA9172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ABD7BEA-3DD7-4DF2-BEB9-6C62F0246F0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B0512C3A-DCF7-4AF1-8385-48FA3BF02F1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C6B7D7B-0E39-4816-A9F1-AEA66E16EA7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06CA9ED-F603-4EF5-B88E-41ED4F1DE8A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116460</xdr:rowOff>
    </xdr:from>
    <xdr:to>
      <xdr:col>55</xdr:col>
      <xdr:colOff>50800</xdr:colOff>
      <xdr:row>84</xdr:row>
      <xdr:rowOff>46610</xdr:rowOff>
    </xdr:to>
    <xdr:sp macro="" textlink="">
      <xdr:nvSpPr>
        <xdr:cNvPr id="358" name="楕円 357">
          <a:extLst>
            <a:ext uri="{FF2B5EF4-FFF2-40B4-BE49-F238E27FC236}">
              <a16:creationId xmlns:a16="http://schemas.microsoft.com/office/drawing/2014/main" id="{46B37964-852B-4D88-A435-11AD2C4D2401}"/>
            </a:ext>
          </a:extLst>
        </xdr:cNvPr>
        <xdr:cNvSpPr/>
      </xdr:nvSpPr>
      <xdr:spPr>
        <a:xfrm>
          <a:off x="10426700" y="143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94887</xdr:rowOff>
    </xdr:from>
    <xdr:ext cx="469744" cy="259045"/>
    <xdr:sp macro="" textlink="">
      <xdr:nvSpPr>
        <xdr:cNvPr id="359" name="【公営住宅】&#10;一人当たり面積該当値テキスト">
          <a:extLst>
            <a:ext uri="{FF2B5EF4-FFF2-40B4-BE49-F238E27FC236}">
              <a16:creationId xmlns:a16="http://schemas.microsoft.com/office/drawing/2014/main" id="{CA1B1B28-6463-445D-AD67-A1BE7B4B9207}"/>
            </a:ext>
          </a:extLst>
        </xdr:cNvPr>
        <xdr:cNvSpPr txBox="1"/>
      </xdr:nvSpPr>
      <xdr:spPr>
        <a:xfrm>
          <a:off x="10515600" y="1432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115888</xdr:rowOff>
    </xdr:from>
    <xdr:to>
      <xdr:col>50</xdr:col>
      <xdr:colOff>165100</xdr:colOff>
      <xdr:row>84</xdr:row>
      <xdr:rowOff>46038</xdr:rowOff>
    </xdr:to>
    <xdr:sp macro="" textlink="">
      <xdr:nvSpPr>
        <xdr:cNvPr id="360" name="楕円 359">
          <a:extLst>
            <a:ext uri="{FF2B5EF4-FFF2-40B4-BE49-F238E27FC236}">
              <a16:creationId xmlns:a16="http://schemas.microsoft.com/office/drawing/2014/main" id="{903E6F56-7D6A-48D4-AA1E-EEC9835ACE70}"/>
            </a:ext>
          </a:extLst>
        </xdr:cNvPr>
        <xdr:cNvSpPr/>
      </xdr:nvSpPr>
      <xdr:spPr>
        <a:xfrm>
          <a:off x="9588500" y="1434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166688</xdr:rowOff>
    </xdr:from>
    <xdr:to>
      <xdr:col>55</xdr:col>
      <xdr:colOff>0</xdr:colOff>
      <xdr:row>83</xdr:row>
      <xdr:rowOff>167260</xdr:rowOff>
    </xdr:to>
    <xdr:cxnSp macro="">
      <xdr:nvCxnSpPr>
        <xdr:cNvPr id="361" name="直線コネクタ 360">
          <a:extLst>
            <a:ext uri="{FF2B5EF4-FFF2-40B4-BE49-F238E27FC236}">
              <a16:creationId xmlns:a16="http://schemas.microsoft.com/office/drawing/2014/main" id="{3592C94D-5978-4696-9DDB-A92199A5EF7B}"/>
            </a:ext>
          </a:extLst>
        </xdr:cNvPr>
        <xdr:cNvCxnSpPr/>
      </xdr:nvCxnSpPr>
      <xdr:spPr>
        <a:xfrm>
          <a:off x="9639300" y="14397038"/>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115888</xdr:rowOff>
    </xdr:from>
    <xdr:to>
      <xdr:col>46</xdr:col>
      <xdr:colOff>38100</xdr:colOff>
      <xdr:row>84</xdr:row>
      <xdr:rowOff>46038</xdr:rowOff>
    </xdr:to>
    <xdr:sp macro="" textlink="">
      <xdr:nvSpPr>
        <xdr:cNvPr id="362" name="楕円 361">
          <a:extLst>
            <a:ext uri="{FF2B5EF4-FFF2-40B4-BE49-F238E27FC236}">
              <a16:creationId xmlns:a16="http://schemas.microsoft.com/office/drawing/2014/main" id="{54DC499E-424A-4FE4-830B-C889120BADCA}"/>
            </a:ext>
          </a:extLst>
        </xdr:cNvPr>
        <xdr:cNvSpPr/>
      </xdr:nvSpPr>
      <xdr:spPr>
        <a:xfrm>
          <a:off x="8699500" y="1434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166688</xdr:rowOff>
    </xdr:from>
    <xdr:to>
      <xdr:col>50</xdr:col>
      <xdr:colOff>114300</xdr:colOff>
      <xdr:row>83</xdr:row>
      <xdr:rowOff>166688</xdr:rowOff>
    </xdr:to>
    <xdr:cxnSp macro="">
      <xdr:nvCxnSpPr>
        <xdr:cNvPr id="363" name="直線コネクタ 362">
          <a:extLst>
            <a:ext uri="{FF2B5EF4-FFF2-40B4-BE49-F238E27FC236}">
              <a16:creationId xmlns:a16="http://schemas.microsoft.com/office/drawing/2014/main" id="{085B8EB1-391B-4545-A3CC-A089545D2B81}"/>
            </a:ext>
          </a:extLst>
        </xdr:cNvPr>
        <xdr:cNvCxnSpPr/>
      </xdr:nvCxnSpPr>
      <xdr:spPr>
        <a:xfrm>
          <a:off x="8750300" y="143970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115315</xdr:rowOff>
    </xdr:from>
    <xdr:to>
      <xdr:col>41</xdr:col>
      <xdr:colOff>101600</xdr:colOff>
      <xdr:row>84</xdr:row>
      <xdr:rowOff>45465</xdr:rowOff>
    </xdr:to>
    <xdr:sp macro="" textlink="">
      <xdr:nvSpPr>
        <xdr:cNvPr id="364" name="楕円 363">
          <a:extLst>
            <a:ext uri="{FF2B5EF4-FFF2-40B4-BE49-F238E27FC236}">
              <a16:creationId xmlns:a16="http://schemas.microsoft.com/office/drawing/2014/main" id="{CAAD66E4-1607-4DBA-A1AE-E0BF11B349B2}"/>
            </a:ext>
          </a:extLst>
        </xdr:cNvPr>
        <xdr:cNvSpPr/>
      </xdr:nvSpPr>
      <xdr:spPr>
        <a:xfrm>
          <a:off x="7810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166115</xdr:rowOff>
    </xdr:from>
    <xdr:to>
      <xdr:col>45</xdr:col>
      <xdr:colOff>177800</xdr:colOff>
      <xdr:row>83</xdr:row>
      <xdr:rowOff>166688</xdr:rowOff>
    </xdr:to>
    <xdr:cxnSp macro="">
      <xdr:nvCxnSpPr>
        <xdr:cNvPr id="365" name="直線コネクタ 364">
          <a:extLst>
            <a:ext uri="{FF2B5EF4-FFF2-40B4-BE49-F238E27FC236}">
              <a16:creationId xmlns:a16="http://schemas.microsoft.com/office/drawing/2014/main" id="{C0FF5782-6C8A-41A6-8490-2BDD946EDDC7}"/>
            </a:ext>
          </a:extLst>
        </xdr:cNvPr>
        <xdr:cNvCxnSpPr/>
      </xdr:nvCxnSpPr>
      <xdr:spPr>
        <a:xfrm>
          <a:off x="7861300" y="14396465"/>
          <a:ext cx="889000" cy="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26560</xdr:rowOff>
    </xdr:from>
    <xdr:ext cx="469744" cy="259045"/>
    <xdr:sp macro="" textlink="">
      <xdr:nvSpPr>
        <xdr:cNvPr id="366" name="n_1aveValue【公営住宅】&#10;一人当たり面積">
          <a:extLst>
            <a:ext uri="{FF2B5EF4-FFF2-40B4-BE49-F238E27FC236}">
              <a16:creationId xmlns:a16="http://schemas.microsoft.com/office/drawing/2014/main" id="{A1F953C7-FF06-4A79-A790-1D18C8758837}"/>
            </a:ext>
          </a:extLst>
        </xdr:cNvPr>
        <xdr:cNvSpPr txBox="1"/>
      </xdr:nvSpPr>
      <xdr:spPr>
        <a:xfrm>
          <a:off x="9391727" y="1408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50880</xdr:rowOff>
    </xdr:from>
    <xdr:ext cx="469744" cy="259045"/>
    <xdr:sp macro="" textlink="">
      <xdr:nvSpPr>
        <xdr:cNvPr id="367" name="n_2aveValue【公営住宅】&#10;一人当たり面積">
          <a:extLst>
            <a:ext uri="{FF2B5EF4-FFF2-40B4-BE49-F238E27FC236}">
              <a16:creationId xmlns:a16="http://schemas.microsoft.com/office/drawing/2014/main" id="{B95589BC-CEE3-408E-B70B-4295A7A0E7A1}"/>
            </a:ext>
          </a:extLst>
        </xdr:cNvPr>
        <xdr:cNvSpPr txBox="1"/>
      </xdr:nvSpPr>
      <xdr:spPr>
        <a:xfrm>
          <a:off x="8515427" y="144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42879</xdr:rowOff>
    </xdr:from>
    <xdr:ext cx="469744" cy="259045"/>
    <xdr:sp macro="" textlink="">
      <xdr:nvSpPr>
        <xdr:cNvPr id="368" name="n_3aveValue【公営住宅】&#10;一人当たり面積">
          <a:extLst>
            <a:ext uri="{FF2B5EF4-FFF2-40B4-BE49-F238E27FC236}">
              <a16:creationId xmlns:a16="http://schemas.microsoft.com/office/drawing/2014/main" id="{D1B8F175-3499-46FC-9201-6056A2341580}"/>
            </a:ext>
          </a:extLst>
        </xdr:cNvPr>
        <xdr:cNvSpPr txBox="1"/>
      </xdr:nvSpPr>
      <xdr:spPr>
        <a:xfrm>
          <a:off x="76264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169435</xdr:rowOff>
    </xdr:from>
    <xdr:ext cx="469744" cy="259045"/>
    <xdr:sp macro="" textlink="">
      <xdr:nvSpPr>
        <xdr:cNvPr id="369" name="n_4aveValue【公営住宅】&#10;一人当たり面積">
          <a:extLst>
            <a:ext uri="{FF2B5EF4-FFF2-40B4-BE49-F238E27FC236}">
              <a16:creationId xmlns:a16="http://schemas.microsoft.com/office/drawing/2014/main" id="{6C5A6E8E-A67D-4FC2-BCD4-FCB9B979F02D}"/>
            </a:ext>
          </a:extLst>
        </xdr:cNvPr>
        <xdr:cNvSpPr txBox="1"/>
      </xdr:nvSpPr>
      <xdr:spPr>
        <a:xfrm>
          <a:off x="6737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37165</xdr:rowOff>
    </xdr:from>
    <xdr:ext cx="469744" cy="259045"/>
    <xdr:sp macro="" textlink="">
      <xdr:nvSpPr>
        <xdr:cNvPr id="370" name="n_1mainValue【公営住宅】&#10;一人当たり面積">
          <a:extLst>
            <a:ext uri="{FF2B5EF4-FFF2-40B4-BE49-F238E27FC236}">
              <a16:creationId xmlns:a16="http://schemas.microsoft.com/office/drawing/2014/main" id="{DF0F8E62-4CC4-4A01-87BA-894E20C6FC40}"/>
            </a:ext>
          </a:extLst>
        </xdr:cNvPr>
        <xdr:cNvSpPr txBox="1"/>
      </xdr:nvSpPr>
      <xdr:spPr>
        <a:xfrm>
          <a:off x="9391727" y="144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62565</xdr:rowOff>
    </xdr:from>
    <xdr:ext cx="469744" cy="259045"/>
    <xdr:sp macro="" textlink="">
      <xdr:nvSpPr>
        <xdr:cNvPr id="371" name="n_2mainValue【公営住宅】&#10;一人当たり面積">
          <a:extLst>
            <a:ext uri="{FF2B5EF4-FFF2-40B4-BE49-F238E27FC236}">
              <a16:creationId xmlns:a16="http://schemas.microsoft.com/office/drawing/2014/main" id="{6ED3F01C-DF2D-4717-922D-B3BAE9C09A62}"/>
            </a:ext>
          </a:extLst>
        </xdr:cNvPr>
        <xdr:cNvSpPr txBox="1"/>
      </xdr:nvSpPr>
      <xdr:spPr>
        <a:xfrm>
          <a:off x="8515427" y="1412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61992</xdr:rowOff>
    </xdr:from>
    <xdr:ext cx="469744" cy="259045"/>
    <xdr:sp macro="" textlink="">
      <xdr:nvSpPr>
        <xdr:cNvPr id="372" name="n_3mainValue【公営住宅】&#10;一人当たり面積">
          <a:extLst>
            <a:ext uri="{FF2B5EF4-FFF2-40B4-BE49-F238E27FC236}">
              <a16:creationId xmlns:a16="http://schemas.microsoft.com/office/drawing/2014/main" id="{645A8BD3-6D02-40B8-B83E-A6FA87E4645D}"/>
            </a:ext>
          </a:extLst>
        </xdr:cNvPr>
        <xdr:cNvSpPr txBox="1"/>
      </xdr:nvSpPr>
      <xdr:spPr>
        <a:xfrm>
          <a:off x="7626427" y="1412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BCBB1EB8-70B5-4A0F-A6B7-86A61523E22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CB8EDA4A-4C5B-49A2-AC08-2DEAFB6C73E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F02EC4EB-A606-49AE-AA3B-C4FA2357927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44C15FB4-CCE5-4487-8565-A43B2A19A97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85A1A543-5A6B-4CE3-BD2F-7510544F9C7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12C173B9-2235-465C-9235-2D6FD1DA2C1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6DC19AF-E931-4BFB-AEBE-86D6C92C6BE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75AFD6DC-18C1-43F6-8B55-FFD10E5156C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568800C9-CF5F-48D5-BB80-D25BB71414A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C1633922-422D-4421-A9DF-9DD6A9FD070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F9F38979-7311-4B0B-ACB9-BDFC5E3518D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a:extLst>
            <a:ext uri="{FF2B5EF4-FFF2-40B4-BE49-F238E27FC236}">
              <a16:creationId xmlns:a16="http://schemas.microsoft.com/office/drawing/2014/main" id="{821CA9E6-110D-40D0-9E3D-EAE0822E6CB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5" name="テキスト ボックス 384">
          <a:extLst>
            <a:ext uri="{FF2B5EF4-FFF2-40B4-BE49-F238E27FC236}">
              <a16:creationId xmlns:a16="http://schemas.microsoft.com/office/drawing/2014/main" id="{04CC004D-2EB7-448A-B5E2-2E607DBD65A2}"/>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a:extLst>
            <a:ext uri="{FF2B5EF4-FFF2-40B4-BE49-F238E27FC236}">
              <a16:creationId xmlns:a16="http://schemas.microsoft.com/office/drawing/2014/main" id="{2EE5D14D-CFDD-440B-9986-49947587CDEF}"/>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id="{1AF87C51-7305-4B82-B4EF-F28F8FAE52B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a:extLst>
            <a:ext uri="{FF2B5EF4-FFF2-40B4-BE49-F238E27FC236}">
              <a16:creationId xmlns:a16="http://schemas.microsoft.com/office/drawing/2014/main" id="{48FAE00A-1C04-4A05-A0C8-B37D33DA3A3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id="{C8B88FB0-00AC-4E8C-8FE6-8550B13FF8C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a:extLst>
            <a:ext uri="{FF2B5EF4-FFF2-40B4-BE49-F238E27FC236}">
              <a16:creationId xmlns:a16="http://schemas.microsoft.com/office/drawing/2014/main" id="{311BAF64-B777-4C8B-A40A-C8763C41130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id="{9DA45F00-CB03-45D7-924B-5C66DF602C18}"/>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a:extLst>
            <a:ext uri="{FF2B5EF4-FFF2-40B4-BE49-F238E27FC236}">
              <a16:creationId xmlns:a16="http://schemas.microsoft.com/office/drawing/2014/main" id="{2223A3B2-1C15-448B-9451-8D11A7A09F5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3" name="テキスト ボックス 392">
          <a:extLst>
            <a:ext uri="{FF2B5EF4-FFF2-40B4-BE49-F238E27FC236}">
              <a16:creationId xmlns:a16="http://schemas.microsoft.com/office/drawing/2014/main" id="{6FC54EF1-14ED-4EC8-A8F2-BBCA4CCE7C4A}"/>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95EE710C-80E2-4ED0-AF8B-E7D69E2832E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5" name="テキスト ボックス 394">
          <a:extLst>
            <a:ext uri="{FF2B5EF4-FFF2-40B4-BE49-F238E27FC236}">
              <a16:creationId xmlns:a16="http://schemas.microsoft.com/office/drawing/2014/main" id="{D3478DB3-4753-464F-B305-052598A5FA24}"/>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a:extLst>
            <a:ext uri="{FF2B5EF4-FFF2-40B4-BE49-F238E27FC236}">
              <a16:creationId xmlns:a16="http://schemas.microsoft.com/office/drawing/2014/main" id="{47714885-70F9-486E-8DB2-93FE7122217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146686</xdr:rowOff>
    </xdr:to>
    <xdr:cxnSp macro="">
      <xdr:nvCxnSpPr>
        <xdr:cNvPr id="397" name="直線コネクタ 396">
          <a:extLst>
            <a:ext uri="{FF2B5EF4-FFF2-40B4-BE49-F238E27FC236}">
              <a16:creationId xmlns:a16="http://schemas.microsoft.com/office/drawing/2014/main" id="{4785DB95-90E2-48FB-A191-777658CA6CE1}"/>
            </a:ext>
          </a:extLst>
        </xdr:cNvPr>
        <xdr:cNvCxnSpPr/>
      </xdr:nvCxnSpPr>
      <xdr:spPr>
        <a:xfrm flipV="1">
          <a:off x="4634865" y="1722120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398" name="【港湾・漁港】&#10;有形固定資産減価償却率最小値テキスト">
          <a:extLst>
            <a:ext uri="{FF2B5EF4-FFF2-40B4-BE49-F238E27FC236}">
              <a16:creationId xmlns:a16="http://schemas.microsoft.com/office/drawing/2014/main" id="{9FF1A177-2D21-4B22-8C97-015B41295E22}"/>
            </a:ext>
          </a:extLst>
        </xdr:cNvPr>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399" name="直線コネクタ 398">
          <a:extLst>
            <a:ext uri="{FF2B5EF4-FFF2-40B4-BE49-F238E27FC236}">
              <a16:creationId xmlns:a16="http://schemas.microsoft.com/office/drawing/2014/main" id="{3368BBCE-70F2-435C-8A31-669594228E85}"/>
            </a:ext>
          </a:extLst>
        </xdr:cNvPr>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400" name="【港湾・漁港】&#10;有形固定資産減価償却率最大値テキスト">
          <a:extLst>
            <a:ext uri="{FF2B5EF4-FFF2-40B4-BE49-F238E27FC236}">
              <a16:creationId xmlns:a16="http://schemas.microsoft.com/office/drawing/2014/main" id="{A8F6064D-C664-4180-96D1-813E9F7ADDC1}"/>
            </a:ext>
          </a:extLst>
        </xdr:cNvPr>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1" name="直線コネクタ 400">
          <a:extLst>
            <a:ext uri="{FF2B5EF4-FFF2-40B4-BE49-F238E27FC236}">
              <a16:creationId xmlns:a16="http://schemas.microsoft.com/office/drawing/2014/main" id="{A7BFC831-D882-41AD-8911-010A31ABC019}"/>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2557</xdr:rowOff>
    </xdr:from>
    <xdr:ext cx="405111" cy="259045"/>
    <xdr:sp macro="" textlink="">
      <xdr:nvSpPr>
        <xdr:cNvPr id="402" name="【港湾・漁港】&#10;有形固定資産減価償却率平均値テキスト">
          <a:extLst>
            <a:ext uri="{FF2B5EF4-FFF2-40B4-BE49-F238E27FC236}">
              <a16:creationId xmlns:a16="http://schemas.microsoft.com/office/drawing/2014/main" id="{A828F90A-524A-43F9-9303-CBA3F421FEBB}"/>
            </a:ext>
          </a:extLst>
        </xdr:cNvPr>
        <xdr:cNvSpPr txBox="1"/>
      </xdr:nvSpPr>
      <xdr:spPr>
        <a:xfrm>
          <a:off x="4673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403" name="フローチャート: 判断 402">
          <a:extLst>
            <a:ext uri="{FF2B5EF4-FFF2-40B4-BE49-F238E27FC236}">
              <a16:creationId xmlns:a16="http://schemas.microsoft.com/office/drawing/2014/main" id="{1CC7122D-35D4-4FAD-8478-DB08833FD143}"/>
            </a:ext>
          </a:extLst>
        </xdr:cNvPr>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130175</xdr:rowOff>
    </xdr:from>
    <xdr:to>
      <xdr:col>20</xdr:col>
      <xdr:colOff>38100</xdr:colOff>
      <xdr:row>106</xdr:row>
      <xdr:rowOff>60325</xdr:rowOff>
    </xdr:to>
    <xdr:sp macro="" textlink="">
      <xdr:nvSpPr>
        <xdr:cNvPr id="404" name="フローチャート: 判断 403">
          <a:extLst>
            <a:ext uri="{FF2B5EF4-FFF2-40B4-BE49-F238E27FC236}">
              <a16:creationId xmlns:a16="http://schemas.microsoft.com/office/drawing/2014/main" id="{55FC275D-CE4B-41B7-83B9-96FACC40F968}"/>
            </a:ext>
          </a:extLst>
        </xdr:cNvPr>
        <xdr:cNvSpPr/>
      </xdr:nvSpPr>
      <xdr:spPr>
        <a:xfrm>
          <a:off x="3746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120650</xdr:rowOff>
    </xdr:from>
    <xdr:to>
      <xdr:col>15</xdr:col>
      <xdr:colOff>101600</xdr:colOff>
      <xdr:row>104</xdr:row>
      <xdr:rowOff>50800</xdr:rowOff>
    </xdr:to>
    <xdr:sp macro="" textlink="">
      <xdr:nvSpPr>
        <xdr:cNvPr id="405" name="フローチャート: 判断 404">
          <a:extLst>
            <a:ext uri="{FF2B5EF4-FFF2-40B4-BE49-F238E27FC236}">
              <a16:creationId xmlns:a16="http://schemas.microsoft.com/office/drawing/2014/main" id="{D4F982ED-93BD-4EEE-8DBF-3F245AACA9D2}"/>
            </a:ext>
          </a:extLst>
        </xdr:cNvPr>
        <xdr:cNvSpPr/>
      </xdr:nvSpPr>
      <xdr:spPr>
        <a:xfrm>
          <a:off x="2857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88264</xdr:rowOff>
    </xdr:from>
    <xdr:to>
      <xdr:col>10</xdr:col>
      <xdr:colOff>165100</xdr:colOff>
      <xdr:row>104</xdr:row>
      <xdr:rowOff>18414</xdr:rowOff>
    </xdr:to>
    <xdr:sp macro="" textlink="">
      <xdr:nvSpPr>
        <xdr:cNvPr id="406" name="フローチャート: 判断 405">
          <a:extLst>
            <a:ext uri="{FF2B5EF4-FFF2-40B4-BE49-F238E27FC236}">
              <a16:creationId xmlns:a16="http://schemas.microsoft.com/office/drawing/2014/main" id="{D7173615-93BA-472A-8A94-204F18AF6B7D}"/>
            </a:ext>
          </a:extLst>
        </xdr:cNvPr>
        <xdr:cNvSpPr/>
      </xdr:nvSpPr>
      <xdr:spPr>
        <a:xfrm>
          <a:off x="1968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23495</xdr:rowOff>
    </xdr:from>
    <xdr:to>
      <xdr:col>6</xdr:col>
      <xdr:colOff>38100</xdr:colOff>
      <xdr:row>106</xdr:row>
      <xdr:rowOff>125095</xdr:rowOff>
    </xdr:to>
    <xdr:sp macro="" textlink="">
      <xdr:nvSpPr>
        <xdr:cNvPr id="407" name="フローチャート: 判断 406">
          <a:extLst>
            <a:ext uri="{FF2B5EF4-FFF2-40B4-BE49-F238E27FC236}">
              <a16:creationId xmlns:a16="http://schemas.microsoft.com/office/drawing/2014/main" id="{0C136CD7-1D54-4F38-A9F5-AD68F4F04068}"/>
            </a:ext>
          </a:extLst>
        </xdr:cNvPr>
        <xdr:cNvSpPr/>
      </xdr:nvSpPr>
      <xdr:spPr>
        <a:xfrm>
          <a:off x="1079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104030E-6A3B-4CFE-A104-6A6A4A4F9FA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21D31F33-F81E-4F18-9755-0EAB5D04A1C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3601190-1E0A-4AA0-B145-00CFEB64E49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3752FE8E-325C-4592-ADC0-8A72E34D0C9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604DC7E1-B752-4DF6-AD91-D3485F11EFE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168275</xdr:rowOff>
    </xdr:from>
    <xdr:to>
      <xdr:col>24</xdr:col>
      <xdr:colOff>114300</xdr:colOff>
      <xdr:row>107</xdr:row>
      <xdr:rowOff>98425</xdr:rowOff>
    </xdr:to>
    <xdr:sp macro="" textlink="">
      <xdr:nvSpPr>
        <xdr:cNvPr id="413" name="楕円 412">
          <a:extLst>
            <a:ext uri="{FF2B5EF4-FFF2-40B4-BE49-F238E27FC236}">
              <a16:creationId xmlns:a16="http://schemas.microsoft.com/office/drawing/2014/main" id="{F0C5E705-4B40-4135-8321-5BEDD5880ED1}"/>
            </a:ext>
          </a:extLst>
        </xdr:cNvPr>
        <xdr:cNvSpPr/>
      </xdr:nvSpPr>
      <xdr:spPr>
        <a:xfrm>
          <a:off x="45847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146702</xdr:rowOff>
    </xdr:from>
    <xdr:ext cx="405111" cy="259045"/>
    <xdr:sp macro="" textlink="">
      <xdr:nvSpPr>
        <xdr:cNvPr id="414" name="【港湾・漁港】&#10;有形固定資産減価償却率該当値テキスト">
          <a:extLst>
            <a:ext uri="{FF2B5EF4-FFF2-40B4-BE49-F238E27FC236}">
              <a16:creationId xmlns:a16="http://schemas.microsoft.com/office/drawing/2014/main" id="{CD5CCE36-B5A7-4779-AD93-C2B601ECECB8}"/>
            </a:ext>
          </a:extLst>
        </xdr:cNvPr>
        <xdr:cNvSpPr txBox="1"/>
      </xdr:nvSpPr>
      <xdr:spPr>
        <a:xfrm>
          <a:off x="4673600" y="183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151130</xdr:rowOff>
    </xdr:from>
    <xdr:to>
      <xdr:col>20</xdr:col>
      <xdr:colOff>38100</xdr:colOff>
      <xdr:row>107</xdr:row>
      <xdr:rowOff>81280</xdr:rowOff>
    </xdr:to>
    <xdr:sp macro="" textlink="">
      <xdr:nvSpPr>
        <xdr:cNvPr id="415" name="楕円 414">
          <a:extLst>
            <a:ext uri="{FF2B5EF4-FFF2-40B4-BE49-F238E27FC236}">
              <a16:creationId xmlns:a16="http://schemas.microsoft.com/office/drawing/2014/main" id="{517D1BB6-2D3A-41F7-8CAD-AB0C477121C2}"/>
            </a:ext>
          </a:extLst>
        </xdr:cNvPr>
        <xdr:cNvSpPr/>
      </xdr:nvSpPr>
      <xdr:spPr>
        <a:xfrm>
          <a:off x="3746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30480</xdr:rowOff>
    </xdr:from>
    <xdr:to>
      <xdr:col>24</xdr:col>
      <xdr:colOff>63500</xdr:colOff>
      <xdr:row>107</xdr:row>
      <xdr:rowOff>47625</xdr:rowOff>
    </xdr:to>
    <xdr:cxnSp macro="">
      <xdr:nvCxnSpPr>
        <xdr:cNvPr id="416" name="直線コネクタ 415">
          <a:extLst>
            <a:ext uri="{FF2B5EF4-FFF2-40B4-BE49-F238E27FC236}">
              <a16:creationId xmlns:a16="http://schemas.microsoft.com/office/drawing/2014/main" id="{648F259B-9D84-48AD-9EB9-4CC198BCBC15}"/>
            </a:ext>
          </a:extLst>
        </xdr:cNvPr>
        <xdr:cNvCxnSpPr/>
      </xdr:nvCxnSpPr>
      <xdr:spPr>
        <a:xfrm>
          <a:off x="3797300" y="183756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132080</xdr:rowOff>
    </xdr:from>
    <xdr:to>
      <xdr:col>15</xdr:col>
      <xdr:colOff>101600</xdr:colOff>
      <xdr:row>107</xdr:row>
      <xdr:rowOff>62230</xdr:rowOff>
    </xdr:to>
    <xdr:sp macro="" textlink="">
      <xdr:nvSpPr>
        <xdr:cNvPr id="417" name="楕円 416">
          <a:extLst>
            <a:ext uri="{FF2B5EF4-FFF2-40B4-BE49-F238E27FC236}">
              <a16:creationId xmlns:a16="http://schemas.microsoft.com/office/drawing/2014/main" id="{D6D25058-88F4-4CA5-BCC8-16F3A0C988C0}"/>
            </a:ext>
          </a:extLst>
        </xdr:cNvPr>
        <xdr:cNvSpPr/>
      </xdr:nvSpPr>
      <xdr:spPr>
        <a:xfrm>
          <a:off x="2857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11430</xdr:rowOff>
    </xdr:from>
    <xdr:to>
      <xdr:col>19</xdr:col>
      <xdr:colOff>177800</xdr:colOff>
      <xdr:row>107</xdr:row>
      <xdr:rowOff>30480</xdr:rowOff>
    </xdr:to>
    <xdr:cxnSp macro="">
      <xdr:nvCxnSpPr>
        <xdr:cNvPr id="418" name="直線コネクタ 417">
          <a:extLst>
            <a:ext uri="{FF2B5EF4-FFF2-40B4-BE49-F238E27FC236}">
              <a16:creationId xmlns:a16="http://schemas.microsoft.com/office/drawing/2014/main" id="{66143090-FC28-4B9E-9474-86FFE68FD2F7}"/>
            </a:ext>
          </a:extLst>
        </xdr:cNvPr>
        <xdr:cNvCxnSpPr/>
      </xdr:nvCxnSpPr>
      <xdr:spPr>
        <a:xfrm>
          <a:off x="2908300" y="183565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113030</xdr:rowOff>
    </xdr:from>
    <xdr:to>
      <xdr:col>10</xdr:col>
      <xdr:colOff>165100</xdr:colOff>
      <xdr:row>107</xdr:row>
      <xdr:rowOff>43180</xdr:rowOff>
    </xdr:to>
    <xdr:sp macro="" textlink="">
      <xdr:nvSpPr>
        <xdr:cNvPr id="419" name="楕円 418">
          <a:extLst>
            <a:ext uri="{FF2B5EF4-FFF2-40B4-BE49-F238E27FC236}">
              <a16:creationId xmlns:a16="http://schemas.microsoft.com/office/drawing/2014/main" id="{74B5E77A-610F-4ACB-AAEB-380800B9B288}"/>
            </a:ext>
          </a:extLst>
        </xdr:cNvPr>
        <xdr:cNvSpPr/>
      </xdr:nvSpPr>
      <xdr:spPr>
        <a:xfrm>
          <a:off x="1968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163830</xdr:rowOff>
    </xdr:from>
    <xdr:to>
      <xdr:col>15</xdr:col>
      <xdr:colOff>50800</xdr:colOff>
      <xdr:row>107</xdr:row>
      <xdr:rowOff>11430</xdr:rowOff>
    </xdr:to>
    <xdr:cxnSp macro="">
      <xdr:nvCxnSpPr>
        <xdr:cNvPr id="420" name="直線コネクタ 419">
          <a:extLst>
            <a:ext uri="{FF2B5EF4-FFF2-40B4-BE49-F238E27FC236}">
              <a16:creationId xmlns:a16="http://schemas.microsoft.com/office/drawing/2014/main" id="{ECA316EF-C7E8-419D-AEF8-EE4B529F3121}"/>
            </a:ext>
          </a:extLst>
        </xdr:cNvPr>
        <xdr:cNvCxnSpPr/>
      </xdr:nvCxnSpPr>
      <xdr:spPr>
        <a:xfrm>
          <a:off x="2019300" y="18337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93980</xdr:rowOff>
    </xdr:from>
    <xdr:to>
      <xdr:col>6</xdr:col>
      <xdr:colOff>38100</xdr:colOff>
      <xdr:row>107</xdr:row>
      <xdr:rowOff>24130</xdr:rowOff>
    </xdr:to>
    <xdr:sp macro="" textlink="">
      <xdr:nvSpPr>
        <xdr:cNvPr id="421" name="楕円 420">
          <a:extLst>
            <a:ext uri="{FF2B5EF4-FFF2-40B4-BE49-F238E27FC236}">
              <a16:creationId xmlns:a16="http://schemas.microsoft.com/office/drawing/2014/main" id="{5D097195-E614-4469-84E3-CCBDFC4E6474}"/>
            </a:ext>
          </a:extLst>
        </xdr:cNvPr>
        <xdr:cNvSpPr/>
      </xdr:nvSpPr>
      <xdr:spPr>
        <a:xfrm>
          <a:off x="1079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144780</xdr:rowOff>
    </xdr:from>
    <xdr:to>
      <xdr:col>10</xdr:col>
      <xdr:colOff>114300</xdr:colOff>
      <xdr:row>106</xdr:row>
      <xdr:rowOff>163830</xdr:rowOff>
    </xdr:to>
    <xdr:cxnSp macro="">
      <xdr:nvCxnSpPr>
        <xdr:cNvPr id="422" name="直線コネクタ 421">
          <a:extLst>
            <a:ext uri="{FF2B5EF4-FFF2-40B4-BE49-F238E27FC236}">
              <a16:creationId xmlns:a16="http://schemas.microsoft.com/office/drawing/2014/main" id="{4498C145-C269-4194-B269-E99DE64A0077}"/>
            </a:ext>
          </a:extLst>
        </xdr:cNvPr>
        <xdr:cNvCxnSpPr/>
      </xdr:nvCxnSpPr>
      <xdr:spPr>
        <a:xfrm>
          <a:off x="1130300" y="18318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76852</xdr:rowOff>
    </xdr:from>
    <xdr:ext cx="405111" cy="259045"/>
    <xdr:sp macro="" textlink="">
      <xdr:nvSpPr>
        <xdr:cNvPr id="423" name="n_1aveValue【港湾・漁港】&#10;有形固定資産減価償却率">
          <a:extLst>
            <a:ext uri="{FF2B5EF4-FFF2-40B4-BE49-F238E27FC236}">
              <a16:creationId xmlns:a16="http://schemas.microsoft.com/office/drawing/2014/main" id="{320CE0C2-76EC-4E20-B49B-5E950BC59054}"/>
            </a:ext>
          </a:extLst>
        </xdr:cNvPr>
        <xdr:cNvSpPr txBox="1"/>
      </xdr:nvSpPr>
      <xdr:spPr>
        <a:xfrm>
          <a:off x="35820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67327</xdr:rowOff>
    </xdr:from>
    <xdr:ext cx="405111" cy="259045"/>
    <xdr:sp macro="" textlink="">
      <xdr:nvSpPr>
        <xdr:cNvPr id="424" name="n_2aveValue【港湾・漁港】&#10;有形固定資産減価償却率">
          <a:extLst>
            <a:ext uri="{FF2B5EF4-FFF2-40B4-BE49-F238E27FC236}">
              <a16:creationId xmlns:a16="http://schemas.microsoft.com/office/drawing/2014/main" id="{9052A2AB-AE2A-4E59-995A-4D845521ED9A}"/>
            </a:ext>
          </a:extLst>
        </xdr:cNvPr>
        <xdr:cNvSpPr txBox="1"/>
      </xdr:nvSpPr>
      <xdr:spPr>
        <a:xfrm>
          <a:off x="2705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34941</xdr:rowOff>
    </xdr:from>
    <xdr:ext cx="405111" cy="259045"/>
    <xdr:sp macro="" textlink="">
      <xdr:nvSpPr>
        <xdr:cNvPr id="425" name="n_3aveValue【港湾・漁港】&#10;有形固定資産減価償却率">
          <a:extLst>
            <a:ext uri="{FF2B5EF4-FFF2-40B4-BE49-F238E27FC236}">
              <a16:creationId xmlns:a16="http://schemas.microsoft.com/office/drawing/2014/main" id="{C7B4E7B8-E617-4AA2-AEC6-39B01438D408}"/>
            </a:ext>
          </a:extLst>
        </xdr:cNvPr>
        <xdr:cNvSpPr txBox="1"/>
      </xdr:nvSpPr>
      <xdr:spPr>
        <a:xfrm>
          <a:off x="18167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141622</xdr:rowOff>
    </xdr:from>
    <xdr:ext cx="405111" cy="259045"/>
    <xdr:sp macro="" textlink="">
      <xdr:nvSpPr>
        <xdr:cNvPr id="426" name="n_4aveValue【港湾・漁港】&#10;有形固定資産減価償却率">
          <a:extLst>
            <a:ext uri="{FF2B5EF4-FFF2-40B4-BE49-F238E27FC236}">
              <a16:creationId xmlns:a16="http://schemas.microsoft.com/office/drawing/2014/main" id="{807EAF00-0DBD-4E00-BE4C-A8AB441578D8}"/>
            </a:ext>
          </a:extLst>
        </xdr:cNvPr>
        <xdr:cNvSpPr txBox="1"/>
      </xdr:nvSpPr>
      <xdr:spPr>
        <a:xfrm>
          <a:off x="927744" y="1797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72407</xdr:rowOff>
    </xdr:from>
    <xdr:ext cx="405111" cy="259045"/>
    <xdr:sp macro="" textlink="">
      <xdr:nvSpPr>
        <xdr:cNvPr id="427" name="n_1mainValue【港湾・漁港】&#10;有形固定資産減価償却率">
          <a:extLst>
            <a:ext uri="{FF2B5EF4-FFF2-40B4-BE49-F238E27FC236}">
              <a16:creationId xmlns:a16="http://schemas.microsoft.com/office/drawing/2014/main" id="{0664EECC-CD5E-4A19-8CAE-2F3C02ABAFA9}"/>
            </a:ext>
          </a:extLst>
        </xdr:cNvPr>
        <xdr:cNvSpPr txBox="1"/>
      </xdr:nvSpPr>
      <xdr:spPr>
        <a:xfrm>
          <a:off x="35820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53357</xdr:rowOff>
    </xdr:from>
    <xdr:ext cx="405111" cy="259045"/>
    <xdr:sp macro="" textlink="">
      <xdr:nvSpPr>
        <xdr:cNvPr id="428" name="n_2mainValue【港湾・漁港】&#10;有形固定資産減価償却率">
          <a:extLst>
            <a:ext uri="{FF2B5EF4-FFF2-40B4-BE49-F238E27FC236}">
              <a16:creationId xmlns:a16="http://schemas.microsoft.com/office/drawing/2014/main" id="{6118B93F-C9EF-4115-897A-9A24E196D102}"/>
            </a:ext>
          </a:extLst>
        </xdr:cNvPr>
        <xdr:cNvSpPr txBox="1"/>
      </xdr:nvSpPr>
      <xdr:spPr>
        <a:xfrm>
          <a:off x="2705744"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34307</xdr:rowOff>
    </xdr:from>
    <xdr:ext cx="405111" cy="259045"/>
    <xdr:sp macro="" textlink="">
      <xdr:nvSpPr>
        <xdr:cNvPr id="429" name="n_3mainValue【港湾・漁港】&#10;有形固定資産減価償却率">
          <a:extLst>
            <a:ext uri="{FF2B5EF4-FFF2-40B4-BE49-F238E27FC236}">
              <a16:creationId xmlns:a16="http://schemas.microsoft.com/office/drawing/2014/main" id="{17542DBD-67F0-452F-9D87-19C8C79A6592}"/>
            </a:ext>
          </a:extLst>
        </xdr:cNvPr>
        <xdr:cNvSpPr txBox="1"/>
      </xdr:nvSpPr>
      <xdr:spPr>
        <a:xfrm>
          <a:off x="18167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15257</xdr:rowOff>
    </xdr:from>
    <xdr:ext cx="405111" cy="259045"/>
    <xdr:sp macro="" textlink="">
      <xdr:nvSpPr>
        <xdr:cNvPr id="430" name="n_4mainValue【港湾・漁港】&#10;有形固定資産減価償却率">
          <a:extLst>
            <a:ext uri="{FF2B5EF4-FFF2-40B4-BE49-F238E27FC236}">
              <a16:creationId xmlns:a16="http://schemas.microsoft.com/office/drawing/2014/main" id="{2DEAE8B1-7A52-49A3-B8C9-8548D227A3E0}"/>
            </a:ext>
          </a:extLst>
        </xdr:cNvPr>
        <xdr:cNvSpPr txBox="1"/>
      </xdr:nvSpPr>
      <xdr:spPr>
        <a:xfrm>
          <a:off x="927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6DC770BA-EE0E-4D7F-BE4D-AA8879E82F0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DB856FDB-82FC-408F-B74A-105407E9B63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EA98ECED-7A88-4AE7-BEBD-63B10E03348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E2E36ABA-A58C-4C81-993E-26E6AF5BC0B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EB3D0419-D119-4B46-8EE3-CA5ED8ABDF7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723094CD-8D56-46E7-BD69-C8E051C5056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82AA63D8-CB49-4406-AC58-17254E1125D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26693F91-6434-4FB1-924F-8C91D27E89F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7D58F9CC-25E1-4E02-A03C-AC03D6403D4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CA1EE241-7FEB-47F2-97A0-FED4A7CA1FB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a:extLst>
            <a:ext uri="{FF2B5EF4-FFF2-40B4-BE49-F238E27FC236}">
              <a16:creationId xmlns:a16="http://schemas.microsoft.com/office/drawing/2014/main" id="{FB0B4EA7-7A79-474E-ADCE-E83E841A059A}"/>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2" name="テキスト ボックス 441">
          <a:extLst>
            <a:ext uri="{FF2B5EF4-FFF2-40B4-BE49-F238E27FC236}">
              <a16:creationId xmlns:a16="http://schemas.microsoft.com/office/drawing/2014/main" id="{271FA7DC-FDCF-4CDC-AB3B-87E090D5C95F}"/>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a:extLst>
            <a:ext uri="{FF2B5EF4-FFF2-40B4-BE49-F238E27FC236}">
              <a16:creationId xmlns:a16="http://schemas.microsoft.com/office/drawing/2014/main" id="{ECF9BC42-0148-4BE2-87ED-2CBC789283A9}"/>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4" name="テキスト ボックス 443">
          <a:extLst>
            <a:ext uri="{FF2B5EF4-FFF2-40B4-BE49-F238E27FC236}">
              <a16:creationId xmlns:a16="http://schemas.microsoft.com/office/drawing/2014/main" id="{7EB7B75A-72CB-4200-AC3F-EE4A3CC3F4FA}"/>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a:extLst>
            <a:ext uri="{FF2B5EF4-FFF2-40B4-BE49-F238E27FC236}">
              <a16:creationId xmlns:a16="http://schemas.microsoft.com/office/drawing/2014/main" id="{B4515526-2C69-4184-8F20-017F396E9C99}"/>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6" name="テキスト ボックス 445">
          <a:extLst>
            <a:ext uri="{FF2B5EF4-FFF2-40B4-BE49-F238E27FC236}">
              <a16:creationId xmlns:a16="http://schemas.microsoft.com/office/drawing/2014/main" id="{6750449B-9F94-4215-8715-0B19F1F52FE8}"/>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a:extLst>
            <a:ext uri="{FF2B5EF4-FFF2-40B4-BE49-F238E27FC236}">
              <a16:creationId xmlns:a16="http://schemas.microsoft.com/office/drawing/2014/main" id="{B7699D11-662B-4925-85E6-11D35165D64B}"/>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8" name="テキスト ボックス 447">
          <a:extLst>
            <a:ext uri="{FF2B5EF4-FFF2-40B4-BE49-F238E27FC236}">
              <a16:creationId xmlns:a16="http://schemas.microsoft.com/office/drawing/2014/main" id="{C71A4277-F311-483E-8FAD-F67CA34DCF15}"/>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1E3C4323-8FEA-496B-A877-A08F38BF1D8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0" name="テキスト ボックス 449">
          <a:extLst>
            <a:ext uri="{FF2B5EF4-FFF2-40B4-BE49-F238E27FC236}">
              <a16:creationId xmlns:a16="http://schemas.microsoft.com/office/drawing/2014/main" id="{3D31B5B5-39A0-4259-9FAC-C80050AC58F9}"/>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id="{826A88B6-2DA6-45B6-9E10-1FDEC535C09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6322</xdr:rowOff>
    </xdr:from>
    <xdr:to>
      <xdr:col>54</xdr:col>
      <xdr:colOff>189865</xdr:colOff>
      <xdr:row>108</xdr:row>
      <xdr:rowOff>76031</xdr:rowOff>
    </xdr:to>
    <xdr:cxnSp macro="">
      <xdr:nvCxnSpPr>
        <xdr:cNvPr id="452" name="直線コネクタ 451">
          <a:extLst>
            <a:ext uri="{FF2B5EF4-FFF2-40B4-BE49-F238E27FC236}">
              <a16:creationId xmlns:a16="http://schemas.microsoft.com/office/drawing/2014/main" id="{30247C02-4098-4606-9599-6411B932FE50}"/>
            </a:ext>
          </a:extLst>
        </xdr:cNvPr>
        <xdr:cNvCxnSpPr/>
      </xdr:nvCxnSpPr>
      <xdr:spPr>
        <a:xfrm flipV="1">
          <a:off x="10476865" y="17322772"/>
          <a:ext cx="0" cy="126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79858</xdr:rowOff>
    </xdr:from>
    <xdr:ext cx="313932" cy="259045"/>
    <xdr:sp macro="" textlink="">
      <xdr:nvSpPr>
        <xdr:cNvPr id="453" name="【港湾・漁港】&#10;一人当たり有形固定資産（償却資産）額最小値テキスト">
          <a:extLst>
            <a:ext uri="{FF2B5EF4-FFF2-40B4-BE49-F238E27FC236}">
              <a16:creationId xmlns:a16="http://schemas.microsoft.com/office/drawing/2014/main" id="{EDC1DE13-45BC-47DF-AA06-BA3A3FB2A827}"/>
            </a:ext>
          </a:extLst>
        </xdr:cNvPr>
        <xdr:cNvSpPr txBox="1"/>
      </xdr:nvSpPr>
      <xdr:spPr>
        <a:xfrm>
          <a:off x="10515600" y="18596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76031</xdr:rowOff>
    </xdr:from>
    <xdr:to>
      <xdr:col>55</xdr:col>
      <xdr:colOff>88900</xdr:colOff>
      <xdr:row>108</xdr:row>
      <xdr:rowOff>76031</xdr:rowOff>
    </xdr:to>
    <xdr:cxnSp macro="">
      <xdr:nvCxnSpPr>
        <xdr:cNvPr id="454" name="直線コネクタ 453">
          <a:extLst>
            <a:ext uri="{FF2B5EF4-FFF2-40B4-BE49-F238E27FC236}">
              <a16:creationId xmlns:a16="http://schemas.microsoft.com/office/drawing/2014/main" id="{007F8BB3-24AB-4524-879C-58AD25123BE2}"/>
            </a:ext>
          </a:extLst>
        </xdr:cNvPr>
        <xdr:cNvCxnSpPr/>
      </xdr:nvCxnSpPr>
      <xdr:spPr>
        <a:xfrm>
          <a:off x="10388600" y="1859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124449</xdr:rowOff>
    </xdr:from>
    <xdr:ext cx="599010" cy="259045"/>
    <xdr:sp macro="" textlink="">
      <xdr:nvSpPr>
        <xdr:cNvPr id="455" name="【港湾・漁港】&#10;一人当たり有形固定資産（償却資産）額最大値テキスト">
          <a:extLst>
            <a:ext uri="{FF2B5EF4-FFF2-40B4-BE49-F238E27FC236}">
              <a16:creationId xmlns:a16="http://schemas.microsoft.com/office/drawing/2014/main" id="{C4501663-9F56-4197-9F93-988EA106A9A1}"/>
            </a:ext>
          </a:extLst>
        </xdr:cNvPr>
        <xdr:cNvSpPr txBox="1"/>
      </xdr:nvSpPr>
      <xdr:spPr>
        <a:xfrm>
          <a:off x="10515600" y="1709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6322</xdr:rowOff>
    </xdr:from>
    <xdr:to>
      <xdr:col>55</xdr:col>
      <xdr:colOff>88900</xdr:colOff>
      <xdr:row>101</xdr:row>
      <xdr:rowOff>6322</xdr:rowOff>
    </xdr:to>
    <xdr:cxnSp macro="">
      <xdr:nvCxnSpPr>
        <xdr:cNvPr id="456" name="直線コネクタ 455">
          <a:extLst>
            <a:ext uri="{FF2B5EF4-FFF2-40B4-BE49-F238E27FC236}">
              <a16:creationId xmlns:a16="http://schemas.microsoft.com/office/drawing/2014/main" id="{A6B33CD3-7A95-48AA-93E6-C3910B60149F}"/>
            </a:ext>
          </a:extLst>
        </xdr:cNvPr>
        <xdr:cNvCxnSpPr/>
      </xdr:nvCxnSpPr>
      <xdr:spPr>
        <a:xfrm>
          <a:off x="10388600" y="1732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122190</xdr:rowOff>
    </xdr:from>
    <xdr:ext cx="534377" cy="259045"/>
    <xdr:sp macro="" textlink="">
      <xdr:nvSpPr>
        <xdr:cNvPr id="457" name="【港湾・漁港】&#10;一人当たり有形固定資産（償却資産）額平均値テキスト">
          <a:extLst>
            <a:ext uri="{FF2B5EF4-FFF2-40B4-BE49-F238E27FC236}">
              <a16:creationId xmlns:a16="http://schemas.microsoft.com/office/drawing/2014/main" id="{67814039-5F71-4CA6-95FC-B7EA61A9297F}"/>
            </a:ext>
          </a:extLst>
        </xdr:cNvPr>
        <xdr:cNvSpPr txBox="1"/>
      </xdr:nvSpPr>
      <xdr:spPr>
        <a:xfrm>
          <a:off x="10515600" y="18295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99313</xdr:rowOff>
    </xdr:from>
    <xdr:to>
      <xdr:col>55</xdr:col>
      <xdr:colOff>50800</xdr:colOff>
      <xdr:row>108</xdr:row>
      <xdr:rowOff>29463</xdr:rowOff>
    </xdr:to>
    <xdr:sp macro="" textlink="">
      <xdr:nvSpPr>
        <xdr:cNvPr id="458" name="フローチャート: 判断 457">
          <a:extLst>
            <a:ext uri="{FF2B5EF4-FFF2-40B4-BE49-F238E27FC236}">
              <a16:creationId xmlns:a16="http://schemas.microsoft.com/office/drawing/2014/main" id="{23746BB6-EBC1-43E9-BA4E-1276DAE6D123}"/>
            </a:ext>
          </a:extLst>
        </xdr:cNvPr>
        <xdr:cNvSpPr/>
      </xdr:nvSpPr>
      <xdr:spPr>
        <a:xfrm>
          <a:off x="10426700" y="184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163644</xdr:rowOff>
    </xdr:from>
    <xdr:to>
      <xdr:col>50</xdr:col>
      <xdr:colOff>165100</xdr:colOff>
      <xdr:row>107</xdr:row>
      <xdr:rowOff>93794</xdr:rowOff>
    </xdr:to>
    <xdr:sp macro="" textlink="">
      <xdr:nvSpPr>
        <xdr:cNvPr id="459" name="フローチャート: 判断 458">
          <a:extLst>
            <a:ext uri="{FF2B5EF4-FFF2-40B4-BE49-F238E27FC236}">
              <a16:creationId xmlns:a16="http://schemas.microsoft.com/office/drawing/2014/main" id="{F03F1FD0-3E0C-4420-89A7-EC4656F8E81C}"/>
            </a:ext>
          </a:extLst>
        </xdr:cNvPr>
        <xdr:cNvSpPr/>
      </xdr:nvSpPr>
      <xdr:spPr>
        <a:xfrm>
          <a:off x="9588500" y="1833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100474</xdr:rowOff>
    </xdr:from>
    <xdr:to>
      <xdr:col>46</xdr:col>
      <xdr:colOff>38100</xdr:colOff>
      <xdr:row>108</xdr:row>
      <xdr:rowOff>30624</xdr:rowOff>
    </xdr:to>
    <xdr:sp macro="" textlink="">
      <xdr:nvSpPr>
        <xdr:cNvPr id="460" name="フローチャート: 判断 459">
          <a:extLst>
            <a:ext uri="{FF2B5EF4-FFF2-40B4-BE49-F238E27FC236}">
              <a16:creationId xmlns:a16="http://schemas.microsoft.com/office/drawing/2014/main" id="{82EB6670-93EC-46CC-BB20-AD3CC9B1290D}"/>
            </a:ext>
          </a:extLst>
        </xdr:cNvPr>
        <xdr:cNvSpPr/>
      </xdr:nvSpPr>
      <xdr:spPr>
        <a:xfrm>
          <a:off x="8699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103192</xdr:rowOff>
    </xdr:from>
    <xdr:to>
      <xdr:col>41</xdr:col>
      <xdr:colOff>101600</xdr:colOff>
      <xdr:row>108</xdr:row>
      <xdr:rowOff>33342</xdr:rowOff>
    </xdr:to>
    <xdr:sp macro="" textlink="">
      <xdr:nvSpPr>
        <xdr:cNvPr id="461" name="フローチャート: 判断 460">
          <a:extLst>
            <a:ext uri="{FF2B5EF4-FFF2-40B4-BE49-F238E27FC236}">
              <a16:creationId xmlns:a16="http://schemas.microsoft.com/office/drawing/2014/main" id="{0E59A754-81EA-40E4-B1BD-71688ACA0BB7}"/>
            </a:ext>
          </a:extLst>
        </xdr:cNvPr>
        <xdr:cNvSpPr/>
      </xdr:nvSpPr>
      <xdr:spPr>
        <a:xfrm>
          <a:off x="7810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135268</xdr:rowOff>
    </xdr:from>
    <xdr:to>
      <xdr:col>36</xdr:col>
      <xdr:colOff>165100</xdr:colOff>
      <xdr:row>107</xdr:row>
      <xdr:rowOff>65418</xdr:rowOff>
    </xdr:to>
    <xdr:sp macro="" textlink="">
      <xdr:nvSpPr>
        <xdr:cNvPr id="462" name="フローチャート: 判断 461">
          <a:extLst>
            <a:ext uri="{FF2B5EF4-FFF2-40B4-BE49-F238E27FC236}">
              <a16:creationId xmlns:a16="http://schemas.microsoft.com/office/drawing/2014/main" id="{417FF22F-9CDC-4B91-AE0F-856D2F7E1E80}"/>
            </a:ext>
          </a:extLst>
        </xdr:cNvPr>
        <xdr:cNvSpPr/>
      </xdr:nvSpPr>
      <xdr:spPr>
        <a:xfrm>
          <a:off x="6921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A162872D-C039-4783-8CD0-53C1A71627D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74C96210-CD75-4E50-84E1-929004D09DF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AAE88A9C-1972-4F35-AD25-B02758A62D6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E9E3969D-5931-4D3B-8C80-84E4EA3EAE6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7A627A9B-9D7D-4F45-A4CB-99CFBB72065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22952</xdr:rowOff>
    </xdr:from>
    <xdr:to>
      <xdr:col>55</xdr:col>
      <xdr:colOff>50800</xdr:colOff>
      <xdr:row>108</xdr:row>
      <xdr:rowOff>124552</xdr:rowOff>
    </xdr:to>
    <xdr:sp macro="" textlink="">
      <xdr:nvSpPr>
        <xdr:cNvPr id="468" name="楕円 467">
          <a:extLst>
            <a:ext uri="{FF2B5EF4-FFF2-40B4-BE49-F238E27FC236}">
              <a16:creationId xmlns:a16="http://schemas.microsoft.com/office/drawing/2014/main" id="{E3E94AC6-7763-4363-85BD-0F9C73F687AE}"/>
            </a:ext>
          </a:extLst>
        </xdr:cNvPr>
        <xdr:cNvSpPr/>
      </xdr:nvSpPr>
      <xdr:spPr>
        <a:xfrm>
          <a:off x="10426700" y="1853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109329</xdr:rowOff>
    </xdr:from>
    <xdr:ext cx="469744" cy="259045"/>
    <xdr:sp macro="" textlink="">
      <xdr:nvSpPr>
        <xdr:cNvPr id="469" name="【港湾・漁港】&#10;一人当たり有形固定資産（償却資産）額該当値テキスト">
          <a:extLst>
            <a:ext uri="{FF2B5EF4-FFF2-40B4-BE49-F238E27FC236}">
              <a16:creationId xmlns:a16="http://schemas.microsoft.com/office/drawing/2014/main" id="{D630C6EF-BD8A-4D90-BB0A-A25105B78367}"/>
            </a:ext>
          </a:extLst>
        </xdr:cNvPr>
        <xdr:cNvSpPr txBox="1"/>
      </xdr:nvSpPr>
      <xdr:spPr>
        <a:xfrm>
          <a:off x="10515600" y="1845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22957</xdr:rowOff>
    </xdr:from>
    <xdr:to>
      <xdr:col>50</xdr:col>
      <xdr:colOff>165100</xdr:colOff>
      <xdr:row>108</xdr:row>
      <xdr:rowOff>124557</xdr:rowOff>
    </xdr:to>
    <xdr:sp macro="" textlink="">
      <xdr:nvSpPr>
        <xdr:cNvPr id="470" name="楕円 469">
          <a:extLst>
            <a:ext uri="{FF2B5EF4-FFF2-40B4-BE49-F238E27FC236}">
              <a16:creationId xmlns:a16="http://schemas.microsoft.com/office/drawing/2014/main" id="{51B1F4A6-5ABB-4C5A-985A-452EEB3FF6E9}"/>
            </a:ext>
          </a:extLst>
        </xdr:cNvPr>
        <xdr:cNvSpPr/>
      </xdr:nvSpPr>
      <xdr:spPr>
        <a:xfrm>
          <a:off x="9588500" y="1853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73752</xdr:rowOff>
    </xdr:from>
    <xdr:to>
      <xdr:col>55</xdr:col>
      <xdr:colOff>0</xdr:colOff>
      <xdr:row>108</xdr:row>
      <xdr:rowOff>73757</xdr:rowOff>
    </xdr:to>
    <xdr:cxnSp macro="">
      <xdr:nvCxnSpPr>
        <xdr:cNvPr id="471" name="直線コネクタ 470">
          <a:extLst>
            <a:ext uri="{FF2B5EF4-FFF2-40B4-BE49-F238E27FC236}">
              <a16:creationId xmlns:a16="http://schemas.microsoft.com/office/drawing/2014/main" id="{FDBEC1D8-723A-48B1-A7CB-58836C379685}"/>
            </a:ext>
          </a:extLst>
        </xdr:cNvPr>
        <xdr:cNvCxnSpPr/>
      </xdr:nvCxnSpPr>
      <xdr:spPr>
        <a:xfrm flipV="1">
          <a:off x="9639300" y="18590352"/>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22957</xdr:rowOff>
    </xdr:from>
    <xdr:to>
      <xdr:col>46</xdr:col>
      <xdr:colOff>38100</xdr:colOff>
      <xdr:row>108</xdr:row>
      <xdr:rowOff>124557</xdr:rowOff>
    </xdr:to>
    <xdr:sp macro="" textlink="">
      <xdr:nvSpPr>
        <xdr:cNvPr id="472" name="楕円 471">
          <a:extLst>
            <a:ext uri="{FF2B5EF4-FFF2-40B4-BE49-F238E27FC236}">
              <a16:creationId xmlns:a16="http://schemas.microsoft.com/office/drawing/2014/main" id="{B39E53AC-84AE-4BB4-86D6-0F84EB711AF6}"/>
            </a:ext>
          </a:extLst>
        </xdr:cNvPr>
        <xdr:cNvSpPr/>
      </xdr:nvSpPr>
      <xdr:spPr>
        <a:xfrm>
          <a:off x="8699500" y="1853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73757</xdr:rowOff>
    </xdr:from>
    <xdr:to>
      <xdr:col>50</xdr:col>
      <xdr:colOff>114300</xdr:colOff>
      <xdr:row>108</xdr:row>
      <xdr:rowOff>73757</xdr:rowOff>
    </xdr:to>
    <xdr:cxnSp macro="">
      <xdr:nvCxnSpPr>
        <xdr:cNvPr id="473" name="直線コネクタ 472">
          <a:extLst>
            <a:ext uri="{FF2B5EF4-FFF2-40B4-BE49-F238E27FC236}">
              <a16:creationId xmlns:a16="http://schemas.microsoft.com/office/drawing/2014/main" id="{606F5074-98B4-4405-A6AF-DEFECADD96F7}"/>
            </a:ext>
          </a:extLst>
        </xdr:cNvPr>
        <xdr:cNvCxnSpPr/>
      </xdr:nvCxnSpPr>
      <xdr:spPr>
        <a:xfrm>
          <a:off x="8750300" y="18590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22949</xdr:rowOff>
    </xdr:from>
    <xdr:to>
      <xdr:col>41</xdr:col>
      <xdr:colOff>101600</xdr:colOff>
      <xdr:row>108</xdr:row>
      <xdr:rowOff>124549</xdr:rowOff>
    </xdr:to>
    <xdr:sp macro="" textlink="">
      <xdr:nvSpPr>
        <xdr:cNvPr id="474" name="楕円 473">
          <a:extLst>
            <a:ext uri="{FF2B5EF4-FFF2-40B4-BE49-F238E27FC236}">
              <a16:creationId xmlns:a16="http://schemas.microsoft.com/office/drawing/2014/main" id="{5B534091-8B1B-407A-B0A6-D05EEFC22335}"/>
            </a:ext>
          </a:extLst>
        </xdr:cNvPr>
        <xdr:cNvSpPr/>
      </xdr:nvSpPr>
      <xdr:spPr>
        <a:xfrm>
          <a:off x="7810500" y="1853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73749</xdr:rowOff>
    </xdr:from>
    <xdr:to>
      <xdr:col>45</xdr:col>
      <xdr:colOff>177800</xdr:colOff>
      <xdr:row>108</xdr:row>
      <xdr:rowOff>73757</xdr:rowOff>
    </xdr:to>
    <xdr:cxnSp macro="">
      <xdr:nvCxnSpPr>
        <xdr:cNvPr id="475" name="直線コネクタ 474">
          <a:extLst>
            <a:ext uri="{FF2B5EF4-FFF2-40B4-BE49-F238E27FC236}">
              <a16:creationId xmlns:a16="http://schemas.microsoft.com/office/drawing/2014/main" id="{88652ABD-A79E-4A63-842A-3B7779F33D75}"/>
            </a:ext>
          </a:extLst>
        </xdr:cNvPr>
        <xdr:cNvCxnSpPr/>
      </xdr:nvCxnSpPr>
      <xdr:spPr>
        <a:xfrm>
          <a:off x="7861300" y="18590349"/>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22940</xdr:rowOff>
    </xdr:from>
    <xdr:to>
      <xdr:col>36</xdr:col>
      <xdr:colOff>165100</xdr:colOff>
      <xdr:row>108</xdr:row>
      <xdr:rowOff>124540</xdr:rowOff>
    </xdr:to>
    <xdr:sp macro="" textlink="">
      <xdr:nvSpPr>
        <xdr:cNvPr id="476" name="楕円 475">
          <a:extLst>
            <a:ext uri="{FF2B5EF4-FFF2-40B4-BE49-F238E27FC236}">
              <a16:creationId xmlns:a16="http://schemas.microsoft.com/office/drawing/2014/main" id="{DEA4EC96-F465-4391-8D7E-AF1A8D07080B}"/>
            </a:ext>
          </a:extLst>
        </xdr:cNvPr>
        <xdr:cNvSpPr/>
      </xdr:nvSpPr>
      <xdr:spPr>
        <a:xfrm>
          <a:off x="6921500" y="185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73740</xdr:rowOff>
    </xdr:from>
    <xdr:to>
      <xdr:col>41</xdr:col>
      <xdr:colOff>50800</xdr:colOff>
      <xdr:row>108</xdr:row>
      <xdr:rowOff>73749</xdr:rowOff>
    </xdr:to>
    <xdr:cxnSp macro="">
      <xdr:nvCxnSpPr>
        <xdr:cNvPr id="477" name="直線コネクタ 476">
          <a:extLst>
            <a:ext uri="{FF2B5EF4-FFF2-40B4-BE49-F238E27FC236}">
              <a16:creationId xmlns:a16="http://schemas.microsoft.com/office/drawing/2014/main" id="{2BB2DD4E-CFAA-441F-AADA-EDBB37F8F420}"/>
            </a:ext>
          </a:extLst>
        </xdr:cNvPr>
        <xdr:cNvCxnSpPr/>
      </xdr:nvCxnSpPr>
      <xdr:spPr>
        <a:xfrm>
          <a:off x="6972300" y="18590340"/>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110321</xdr:rowOff>
    </xdr:from>
    <xdr:ext cx="534377" cy="259045"/>
    <xdr:sp macro="" textlink="">
      <xdr:nvSpPr>
        <xdr:cNvPr id="478" name="n_1aveValue【港湾・漁港】&#10;一人当たり有形固定資産（償却資産）額">
          <a:extLst>
            <a:ext uri="{FF2B5EF4-FFF2-40B4-BE49-F238E27FC236}">
              <a16:creationId xmlns:a16="http://schemas.microsoft.com/office/drawing/2014/main" id="{FBEA916D-05AB-4AD8-BC34-6F8D3499BC79}"/>
            </a:ext>
          </a:extLst>
        </xdr:cNvPr>
        <xdr:cNvSpPr txBox="1"/>
      </xdr:nvSpPr>
      <xdr:spPr>
        <a:xfrm>
          <a:off x="9359411" y="1811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47151</xdr:rowOff>
    </xdr:from>
    <xdr:ext cx="534377" cy="259045"/>
    <xdr:sp macro="" textlink="">
      <xdr:nvSpPr>
        <xdr:cNvPr id="479" name="n_2aveValue【港湾・漁港】&#10;一人当たり有形固定資産（償却資産）額">
          <a:extLst>
            <a:ext uri="{FF2B5EF4-FFF2-40B4-BE49-F238E27FC236}">
              <a16:creationId xmlns:a16="http://schemas.microsoft.com/office/drawing/2014/main" id="{A1087201-ABA3-4B5A-BE5B-27C09E389E41}"/>
            </a:ext>
          </a:extLst>
        </xdr:cNvPr>
        <xdr:cNvSpPr txBox="1"/>
      </xdr:nvSpPr>
      <xdr:spPr>
        <a:xfrm>
          <a:off x="8483111" y="1822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49869</xdr:rowOff>
    </xdr:from>
    <xdr:ext cx="534377" cy="259045"/>
    <xdr:sp macro="" textlink="">
      <xdr:nvSpPr>
        <xdr:cNvPr id="480" name="n_3aveValue【港湾・漁港】&#10;一人当たり有形固定資産（償却資産）額">
          <a:extLst>
            <a:ext uri="{FF2B5EF4-FFF2-40B4-BE49-F238E27FC236}">
              <a16:creationId xmlns:a16="http://schemas.microsoft.com/office/drawing/2014/main" id="{97444E80-DD39-451A-BA88-8D336F3251F5}"/>
            </a:ext>
          </a:extLst>
        </xdr:cNvPr>
        <xdr:cNvSpPr txBox="1"/>
      </xdr:nvSpPr>
      <xdr:spPr>
        <a:xfrm>
          <a:off x="7594111" y="182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81945</xdr:rowOff>
    </xdr:from>
    <xdr:ext cx="599010" cy="259045"/>
    <xdr:sp macro="" textlink="">
      <xdr:nvSpPr>
        <xdr:cNvPr id="481" name="n_4aveValue【港湾・漁港】&#10;一人当たり有形固定資産（償却資産）額">
          <a:extLst>
            <a:ext uri="{FF2B5EF4-FFF2-40B4-BE49-F238E27FC236}">
              <a16:creationId xmlns:a16="http://schemas.microsoft.com/office/drawing/2014/main" id="{3FAC5921-66B0-4C7C-A5C2-AF1F3DEA52AE}"/>
            </a:ext>
          </a:extLst>
        </xdr:cNvPr>
        <xdr:cNvSpPr txBox="1"/>
      </xdr:nvSpPr>
      <xdr:spPr>
        <a:xfrm>
          <a:off x="6672795" y="1808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115684</xdr:rowOff>
    </xdr:from>
    <xdr:ext cx="469744" cy="259045"/>
    <xdr:sp macro="" textlink="">
      <xdr:nvSpPr>
        <xdr:cNvPr id="482" name="n_1mainValue【港湾・漁港】&#10;一人当たり有形固定資産（償却資産）額">
          <a:extLst>
            <a:ext uri="{FF2B5EF4-FFF2-40B4-BE49-F238E27FC236}">
              <a16:creationId xmlns:a16="http://schemas.microsoft.com/office/drawing/2014/main" id="{0A0DF975-72E3-4BC5-918A-363CCA0C9B9D}"/>
            </a:ext>
          </a:extLst>
        </xdr:cNvPr>
        <xdr:cNvSpPr txBox="1"/>
      </xdr:nvSpPr>
      <xdr:spPr>
        <a:xfrm>
          <a:off x="9391728" y="1863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115684</xdr:rowOff>
    </xdr:from>
    <xdr:ext cx="469744" cy="259045"/>
    <xdr:sp macro="" textlink="">
      <xdr:nvSpPr>
        <xdr:cNvPr id="483" name="n_2mainValue【港湾・漁港】&#10;一人当たり有形固定資産（償却資産）額">
          <a:extLst>
            <a:ext uri="{FF2B5EF4-FFF2-40B4-BE49-F238E27FC236}">
              <a16:creationId xmlns:a16="http://schemas.microsoft.com/office/drawing/2014/main" id="{DAC729CC-34AB-4F77-A363-ECDDE551856F}"/>
            </a:ext>
          </a:extLst>
        </xdr:cNvPr>
        <xdr:cNvSpPr txBox="1"/>
      </xdr:nvSpPr>
      <xdr:spPr>
        <a:xfrm>
          <a:off x="8515428" y="1863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115676</xdr:rowOff>
    </xdr:from>
    <xdr:ext cx="469744" cy="259045"/>
    <xdr:sp macro="" textlink="">
      <xdr:nvSpPr>
        <xdr:cNvPr id="484" name="n_3mainValue【港湾・漁港】&#10;一人当たり有形固定資産（償却資産）額">
          <a:extLst>
            <a:ext uri="{FF2B5EF4-FFF2-40B4-BE49-F238E27FC236}">
              <a16:creationId xmlns:a16="http://schemas.microsoft.com/office/drawing/2014/main" id="{A182B40F-245B-4E1B-A9C3-2C25F63961F5}"/>
            </a:ext>
          </a:extLst>
        </xdr:cNvPr>
        <xdr:cNvSpPr txBox="1"/>
      </xdr:nvSpPr>
      <xdr:spPr>
        <a:xfrm>
          <a:off x="7626428" y="1863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115667</xdr:rowOff>
    </xdr:from>
    <xdr:ext cx="469744" cy="259045"/>
    <xdr:sp macro="" textlink="">
      <xdr:nvSpPr>
        <xdr:cNvPr id="485" name="n_4mainValue【港湾・漁港】&#10;一人当たり有形固定資産（償却資産）額">
          <a:extLst>
            <a:ext uri="{FF2B5EF4-FFF2-40B4-BE49-F238E27FC236}">
              <a16:creationId xmlns:a16="http://schemas.microsoft.com/office/drawing/2014/main" id="{1BC3F3E3-E540-4E2B-B583-6A597A8E67E9}"/>
            </a:ext>
          </a:extLst>
        </xdr:cNvPr>
        <xdr:cNvSpPr txBox="1"/>
      </xdr:nvSpPr>
      <xdr:spPr>
        <a:xfrm>
          <a:off x="6737428" y="1863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85B763C5-DF0F-495A-8182-9452C265492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860A6E22-AF0D-42EE-B4C9-C33220EA636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DDB53034-B588-4902-8D4F-1F93BE1EB16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9D2F0933-A5F5-46E0-8AD1-FB843960F99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E0727A50-32DE-43B6-AD78-AEA0B007465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377742FF-03E9-447E-98F4-F2FFFEE4529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D2F43EA7-8469-4EDA-A63F-2EAC16AB925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C5EC8E28-0CFF-43CD-B88F-9993DBB4AC1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E2C40566-E3CF-4B01-AE9F-99CC79228E8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0ED0959A-EC5A-47D0-9A3D-CB5EBBA4EAD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6144A764-DB21-49A1-B646-E3A3A53F66A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7" name="直線コネクタ 496">
          <a:extLst>
            <a:ext uri="{FF2B5EF4-FFF2-40B4-BE49-F238E27FC236}">
              <a16:creationId xmlns:a16="http://schemas.microsoft.com/office/drawing/2014/main" id="{8721299A-FBE2-4885-AE0C-FC83174E73A2}"/>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98" name="テキスト ボックス 497">
          <a:extLst>
            <a:ext uri="{FF2B5EF4-FFF2-40B4-BE49-F238E27FC236}">
              <a16:creationId xmlns:a16="http://schemas.microsoft.com/office/drawing/2014/main" id="{C6ACFAE8-631E-43FC-A3DB-55B3615BA1C4}"/>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99" name="直線コネクタ 498">
          <a:extLst>
            <a:ext uri="{FF2B5EF4-FFF2-40B4-BE49-F238E27FC236}">
              <a16:creationId xmlns:a16="http://schemas.microsoft.com/office/drawing/2014/main" id="{1D002C6A-1F15-4171-9230-25E458EADE45}"/>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0" name="テキスト ボックス 499">
          <a:extLst>
            <a:ext uri="{FF2B5EF4-FFF2-40B4-BE49-F238E27FC236}">
              <a16:creationId xmlns:a16="http://schemas.microsoft.com/office/drawing/2014/main" id="{BA151750-0479-4893-B530-6E9A41CA5ADA}"/>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1" name="直線コネクタ 500">
          <a:extLst>
            <a:ext uri="{FF2B5EF4-FFF2-40B4-BE49-F238E27FC236}">
              <a16:creationId xmlns:a16="http://schemas.microsoft.com/office/drawing/2014/main" id="{C8A9BB3F-4819-4973-86EC-843F307DBD93}"/>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2" name="テキスト ボックス 501">
          <a:extLst>
            <a:ext uri="{FF2B5EF4-FFF2-40B4-BE49-F238E27FC236}">
              <a16:creationId xmlns:a16="http://schemas.microsoft.com/office/drawing/2014/main" id="{5B277988-DAE6-4F83-A12A-05B8F845B31B}"/>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3" name="直線コネクタ 502">
          <a:extLst>
            <a:ext uri="{FF2B5EF4-FFF2-40B4-BE49-F238E27FC236}">
              <a16:creationId xmlns:a16="http://schemas.microsoft.com/office/drawing/2014/main" id="{47C27390-85F9-44F9-BF4C-539F50BC26F8}"/>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4" name="テキスト ボックス 503">
          <a:extLst>
            <a:ext uri="{FF2B5EF4-FFF2-40B4-BE49-F238E27FC236}">
              <a16:creationId xmlns:a16="http://schemas.microsoft.com/office/drawing/2014/main" id="{F6A802E9-5675-45D4-91B7-716D8ACBF916}"/>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5" name="直線コネクタ 504">
          <a:extLst>
            <a:ext uri="{FF2B5EF4-FFF2-40B4-BE49-F238E27FC236}">
              <a16:creationId xmlns:a16="http://schemas.microsoft.com/office/drawing/2014/main" id="{1C6203B2-F412-4139-BF2F-C3E4648D1CE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6" name="テキスト ボックス 505">
          <a:extLst>
            <a:ext uri="{FF2B5EF4-FFF2-40B4-BE49-F238E27FC236}">
              <a16:creationId xmlns:a16="http://schemas.microsoft.com/office/drawing/2014/main" id="{F906AD59-B190-465D-A050-4235A9E6C231}"/>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7" name="【認定こども園・幼稚園・保育所】&#10;有形固定資産減価償却率グラフ枠">
          <a:extLst>
            <a:ext uri="{FF2B5EF4-FFF2-40B4-BE49-F238E27FC236}">
              <a16:creationId xmlns:a16="http://schemas.microsoft.com/office/drawing/2014/main" id="{44877197-7DCA-43B4-A6D8-3A0262A727F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508" name="直線コネクタ 507">
          <a:extLst>
            <a:ext uri="{FF2B5EF4-FFF2-40B4-BE49-F238E27FC236}">
              <a16:creationId xmlns:a16="http://schemas.microsoft.com/office/drawing/2014/main" id="{90751E4F-C959-4306-B285-327E6AD7F2A2}"/>
            </a:ext>
          </a:extLst>
        </xdr:cNvPr>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509" name="【認定こども園・幼稚園・保育所】&#10;有形固定資産減価償却率最小値テキスト">
          <a:extLst>
            <a:ext uri="{FF2B5EF4-FFF2-40B4-BE49-F238E27FC236}">
              <a16:creationId xmlns:a16="http://schemas.microsoft.com/office/drawing/2014/main" id="{64A43304-1001-4163-9AD2-A03C75FA138C}"/>
            </a:ext>
          </a:extLst>
        </xdr:cNvPr>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510" name="直線コネクタ 509">
          <a:extLst>
            <a:ext uri="{FF2B5EF4-FFF2-40B4-BE49-F238E27FC236}">
              <a16:creationId xmlns:a16="http://schemas.microsoft.com/office/drawing/2014/main" id="{2212B7C3-3C15-4DAC-BD17-DEDAF2718147}"/>
            </a:ext>
          </a:extLst>
        </xdr:cNvPr>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11" name="【認定こども園・幼稚園・保育所】&#10;有形固定資産減価償却率最大値テキスト">
          <a:extLst>
            <a:ext uri="{FF2B5EF4-FFF2-40B4-BE49-F238E27FC236}">
              <a16:creationId xmlns:a16="http://schemas.microsoft.com/office/drawing/2014/main" id="{6EB412C8-65A3-40BA-9744-190299A9AE63}"/>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12" name="直線コネクタ 511">
          <a:extLst>
            <a:ext uri="{FF2B5EF4-FFF2-40B4-BE49-F238E27FC236}">
              <a16:creationId xmlns:a16="http://schemas.microsoft.com/office/drawing/2014/main" id="{FDC28833-B364-4E95-805A-F724ABC4F0A9}"/>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83837</xdr:rowOff>
    </xdr:from>
    <xdr:ext cx="405111" cy="259045"/>
    <xdr:sp macro="" textlink="">
      <xdr:nvSpPr>
        <xdr:cNvPr id="513" name="【認定こども園・幼稚園・保育所】&#10;有形固定資産減価償却率平均値テキスト">
          <a:extLst>
            <a:ext uri="{FF2B5EF4-FFF2-40B4-BE49-F238E27FC236}">
              <a16:creationId xmlns:a16="http://schemas.microsoft.com/office/drawing/2014/main" id="{1761D334-C8FF-4763-9914-43A851F6FE2C}"/>
            </a:ext>
          </a:extLst>
        </xdr:cNvPr>
        <xdr:cNvSpPr txBox="1"/>
      </xdr:nvSpPr>
      <xdr:spPr>
        <a:xfrm>
          <a:off x="16357600" y="608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514" name="フローチャート: 判断 513">
          <a:extLst>
            <a:ext uri="{FF2B5EF4-FFF2-40B4-BE49-F238E27FC236}">
              <a16:creationId xmlns:a16="http://schemas.microsoft.com/office/drawing/2014/main" id="{FCED7835-2BDD-4DED-814B-A27FF75963EC}"/>
            </a:ext>
          </a:extLst>
        </xdr:cNvPr>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515" name="フローチャート: 判断 514">
          <a:extLst>
            <a:ext uri="{FF2B5EF4-FFF2-40B4-BE49-F238E27FC236}">
              <a16:creationId xmlns:a16="http://schemas.microsoft.com/office/drawing/2014/main" id="{B88B10CB-3001-4320-843E-154D1EF16DF3}"/>
            </a:ext>
          </a:extLst>
        </xdr:cNvPr>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516" name="フローチャート: 判断 515">
          <a:extLst>
            <a:ext uri="{FF2B5EF4-FFF2-40B4-BE49-F238E27FC236}">
              <a16:creationId xmlns:a16="http://schemas.microsoft.com/office/drawing/2014/main" id="{20EF154E-A6B8-4905-9D97-3FE4DDE9A873}"/>
            </a:ext>
          </a:extLst>
        </xdr:cNvPr>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517" name="フローチャート: 判断 516">
          <a:extLst>
            <a:ext uri="{FF2B5EF4-FFF2-40B4-BE49-F238E27FC236}">
              <a16:creationId xmlns:a16="http://schemas.microsoft.com/office/drawing/2014/main" id="{DE41D738-73ED-44E1-9E70-EE230C476216}"/>
            </a:ext>
          </a:extLst>
        </xdr:cNvPr>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518" name="フローチャート: 判断 517">
          <a:extLst>
            <a:ext uri="{FF2B5EF4-FFF2-40B4-BE49-F238E27FC236}">
              <a16:creationId xmlns:a16="http://schemas.microsoft.com/office/drawing/2014/main" id="{4E759531-0CE1-4D05-BEC7-75B36E866AA6}"/>
            </a:ext>
          </a:extLst>
        </xdr:cNvPr>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813068E1-281E-4C0B-B5EF-0820E960ADD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95538C74-DA35-4C83-9A23-8452205A01A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DFE1BCB1-F776-45DA-88C1-7640124ACB8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A050507E-00D6-4EB0-8C5D-61931D9D62C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F0140A6D-6882-45E7-9212-12027B02D30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125984</xdr:rowOff>
    </xdr:from>
    <xdr:to>
      <xdr:col>85</xdr:col>
      <xdr:colOff>177800</xdr:colOff>
      <xdr:row>34</xdr:row>
      <xdr:rowOff>56134</xdr:rowOff>
    </xdr:to>
    <xdr:sp macro="" textlink="">
      <xdr:nvSpPr>
        <xdr:cNvPr id="524" name="楕円 523">
          <a:extLst>
            <a:ext uri="{FF2B5EF4-FFF2-40B4-BE49-F238E27FC236}">
              <a16:creationId xmlns:a16="http://schemas.microsoft.com/office/drawing/2014/main" id="{257E44CD-2E72-4B5C-8935-48AB99825007}"/>
            </a:ext>
          </a:extLst>
        </xdr:cNvPr>
        <xdr:cNvSpPr/>
      </xdr:nvSpPr>
      <xdr:spPr>
        <a:xfrm>
          <a:off x="16268700" y="578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40911</xdr:rowOff>
    </xdr:from>
    <xdr:ext cx="405111" cy="259045"/>
    <xdr:sp macro="" textlink="">
      <xdr:nvSpPr>
        <xdr:cNvPr id="525" name="【認定こども園・幼稚園・保育所】&#10;有形固定資産減価償却率該当値テキスト">
          <a:extLst>
            <a:ext uri="{FF2B5EF4-FFF2-40B4-BE49-F238E27FC236}">
              <a16:creationId xmlns:a16="http://schemas.microsoft.com/office/drawing/2014/main" id="{347A17B6-D284-4FBE-9699-EF2BB1B64393}"/>
            </a:ext>
          </a:extLst>
        </xdr:cNvPr>
        <xdr:cNvSpPr txBox="1"/>
      </xdr:nvSpPr>
      <xdr:spPr>
        <a:xfrm>
          <a:off x="16357600" y="5698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89408</xdr:rowOff>
    </xdr:from>
    <xdr:to>
      <xdr:col>81</xdr:col>
      <xdr:colOff>101600</xdr:colOff>
      <xdr:row>35</xdr:row>
      <xdr:rowOff>19558</xdr:rowOff>
    </xdr:to>
    <xdr:sp macro="" textlink="">
      <xdr:nvSpPr>
        <xdr:cNvPr id="526" name="楕円 525">
          <a:extLst>
            <a:ext uri="{FF2B5EF4-FFF2-40B4-BE49-F238E27FC236}">
              <a16:creationId xmlns:a16="http://schemas.microsoft.com/office/drawing/2014/main" id="{986A3972-BB69-453F-B2B5-8DDECF7B3B9F}"/>
            </a:ext>
          </a:extLst>
        </xdr:cNvPr>
        <xdr:cNvSpPr/>
      </xdr:nvSpPr>
      <xdr:spPr>
        <a:xfrm>
          <a:off x="15430500" y="59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5334</xdr:rowOff>
    </xdr:from>
    <xdr:to>
      <xdr:col>85</xdr:col>
      <xdr:colOff>127000</xdr:colOff>
      <xdr:row>34</xdr:row>
      <xdr:rowOff>140208</xdr:rowOff>
    </xdr:to>
    <xdr:cxnSp macro="">
      <xdr:nvCxnSpPr>
        <xdr:cNvPr id="527" name="直線コネクタ 526">
          <a:extLst>
            <a:ext uri="{FF2B5EF4-FFF2-40B4-BE49-F238E27FC236}">
              <a16:creationId xmlns:a16="http://schemas.microsoft.com/office/drawing/2014/main" id="{9C691817-B6F4-4258-B462-799BCAEFF406}"/>
            </a:ext>
          </a:extLst>
        </xdr:cNvPr>
        <xdr:cNvCxnSpPr/>
      </xdr:nvCxnSpPr>
      <xdr:spPr>
        <a:xfrm flipV="1">
          <a:off x="15481300" y="5834634"/>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25400</xdr:rowOff>
    </xdr:from>
    <xdr:to>
      <xdr:col>76</xdr:col>
      <xdr:colOff>165100</xdr:colOff>
      <xdr:row>36</xdr:row>
      <xdr:rowOff>127000</xdr:rowOff>
    </xdr:to>
    <xdr:sp macro="" textlink="">
      <xdr:nvSpPr>
        <xdr:cNvPr id="528" name="楕円 527">
          <a:extLst>
            <a:ext uri="{FF2B5EF4-FFF2-40B4-BE49-F238E27FC236}">
              <a16:creationId xmlns:a16="http://schemas.microsoft.com/office/drawing/2014/main" id="{D164A635-CC65-4E98-866F-EC2F2883D8EE}"/>
            </a:ext>
          </a:extLst>
        </xdr:cNvPr>
        <xdr:cNvSpPr/>
      </xdr:nvSpPr>
      <xdr:spPr>
        <a:xfrm>
          <a:off x="14541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140208</xdr:rowOff>
    </xdr:from>
    <xdr:to>
      <xdr:col>81</xdr:col>
      <xdr:colOff>50800</xdr:colOff>
      <xdr:row>36</xdr:row>
      <xdr:rowOff>76200</xdr:rowOff>
    </xdr:to>
    <xdr:cxnSp macro="">
      <xdr:nvCxnSpPr>
        <xdr:cNvPr id="529" name="直線コネクタ 528">
          <a:extLst>
            <a:ext uri="{FF2B5EF4-FFF2-40B4-BE49-F238E27FC236}">
              <a16:creationId xmlns:a16="http://schemas.microsoft.com/office/drawing/2014/main" id="{0B9368C0-A2DE-4111-BF5F-B1F81951B408}"/>
            </a:ext>
          </a:extLst>
        </xdr:cNvPr>
        <xdr:cNvCxnSpPr/>
      </xdr:nvCxnSpPr>
      <xdr:spPr>
        <a:xfrm flipV="1">
          <a:off x="14592300" y="5969508"/>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169418</xdr:rowOff>
    </xdr:from>
    <xdr:to>
      <xdr:col>72</xdr:col>
      <xdr:colOff>38100</xdr:colOff>
      <xdr:row>36</xdr:row>
      <xdr:rowOff>99568</xdr:rowOff>
    </xdr:to>
    <xdr:sp macro="" textlink="">
      <xdr:nvSpPr>
        <xdr:cNvPr id="530" name="楕円 529">
          <a:extLst>
            <a:ext uri="{FF2B5EF4-FFF2-40B4-BE49-F238E27FC236}">
              <a16:creationId xmlns:a16="http://schemas.microsoft.com/office/drawing/2014/main" id="{60326BFB-8A91-4833-A267-C1B1FE627482}"/>
            </a:ext>
          </a:extLst>
        </xdr:cNvPr>
        <xdr:cNvSpPr/>
      </xdr:nvSpPr>
      <xdr:spPr>
        <a:xfrm>
          <a:off x="13652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48768</xdr:rowOff>
    </xdr:from>
    <xdr:to>
      <xdr:col>76</xdr:col>
      <xdr:colOff>114300</xdr:colOff>
      <xdr:row>36</xdr:row>
      <xdr:rowOff>76200</xdr:rowOff>
    </xdr:to>
    <xdr:cxnSp macro="">
      <xdr:nvCxnSpPr>
        <xdr:cNvPr id="531" name="直線コネクタ 530">
          <a:extLst>
            <a:ext uri="{FF2B5EF4-FFF2-40B4-BE49-F238E27FC236}">
              <a16:creationId xmlns:a16="http://schemas.microsoft.com/office/drawing/2014/main" id="{71D32EDB-8FAA-4A59-BAD9-9164CBCD22C1}"/>
            </a:ext>
          </a:extLst>
        </xdr:cNvPr>
        <xdr:cNvCxnSpPr/>
      </xdr:nvCxnSpPr>
      <xdr:spPr>
        <a:xfrm>
          <a:off x="13703300" y="62209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119126</xdr:rowOff>
    </xdr:from>
    <xdr:to>
      <xdr:col>67</xdr:col>
      <xdr:colOff>101600</xdr:colOff>
      <xdr:row>36</xdr:row>
      <xdr:rowOff>49276</xdr:rowOff>
    </xdr:to>
    <xdr:sp macro="" textlink="">
      <xdr:nvSpPr>
        <xdr:cNvPr id="532" name="楕円 531">
          <a:extLst>
            <a:ext uri="{FF2B5EF4-FFF2-40B4-BE49-F238E27FC236}">
              <a16:creationId xmlns:a16="http://schemas.microsoft.com/office/drawing/2014/main" id="{BD6BE12A-BD0C-4378-860C-D84B4D0C21EB}"/>
            </a:ext>
          </a:extLst>
        </xdr:cNvPr>
        <xdr:cNvSpPr/>
      </xdr:nvSpPr>
      <xdr:spPr>
        <a:xfrm>
          <a:off x="12763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169926</xdr:rowOff>
    </xdr:from>
    <xdr:to>
      <xdr:col>71</xdr:col>
      <xdr:colOff>177800</xdr:colOff>
      <xdr:row>36</xdr:row>
      <xdr:rowOff>48768</xdr:rowOff>
    </xdr:to>
    <xdr:cxnSp macro="">
      <xdr:nvCxnSpPr>
        <xdr:cNvPr id="533" name="直線コネクタ 532">
          <a:extLst>
            <a:ext uri="{FF2B5EF4-FFF2-40B4-BE49-F238E27FC236}">
              <a16:creationId xmlns:a16="http://schemas.microsoft.com/office/drawing/2014/main" id="{1EE9DF11-A7E4-45C3-B29D-4744A8707A32}"/>
            </a:ext>
          </a:extLst>
        </xdr:cNvPr>
        <xdr:cNvCxnSpPr/>
      </xdr:nvCxnSpPr>
      <xdr:spPr>
        <a:xfrm>
          <a:off x="12814300" y="61706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108983</xdr:rowOff>
    </xdr:from>
    <xdr:ext cx="405111" cy="259045"/>
    <xdr:sp macro="" textlink="">
      <xdr:nvSpPr>
        <xdr:cNvPr id="534" name="n_1aveValue【認定こども園・幼稚園・保育所】&#10;有形固定資産減価償却率">
          <a:extLst>
            <a:ext uri="{FF2B5EF4-FFF2-40B4-BE49-F238E27FC236}">
              <a16:creationId xmlns:a16="http://schemas.microsoft.com/office/drawing/2014/main" id="{9845A7A4-9468-4BCE-8DDD-D2A9543FA95D}"/>
            </a:ext>
          </a:extLst>
        </xdr:cNvPr>
        <xdr:cNvSpPr txBox="1"/>
      </xdr:nvSpPr>
      <xdr:spPr>
        <a:xfrm>
          <a:off x="15266044" y="610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150385</xdr:rowOff>
    </xdr:from>
    <xdr:ext cx="405111" cy="259045"/>
    <xdr:sp macro="" textlink="">
      <xdr:nvSpPr>
        <xdr:cNvPr id="535" name="n_2aveValue【認定こども園・幼稚園・保育所】&#10;有形固定資産減価償却率">
          <a:extLst>
            <a:ext uri="{FF2B5EF4-FFF2-40B4-BE49-F238E27FC236}">
              <a16:creationId xmlns:a16="http://schemas.microsoft.com/office/drawing/2014/main" id="{AB5806E0-3290-41D9-AAFD-3BBE9FC06002}"/>
            </a:ext>
          </a:extLst>
        </xdr:cNvPr>
        <xdr:cNvSpPr txBox="1"/>
      </xdr:nvSpPr>
      <xdr:spPr>
        <a:xfrm>
          <a:off x="14389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536" name="n_3aveValue【認定こども園・幼稚園・保育所】&#10;有形固定資産減価償却率">
          <a:extLst>
            <a:ext uri="{FF2B5EF4-FFF2-40B4-BE49-F238E27FC236}">
              <a16:creationId xmlns:a16="http://schemas.microsoft.com/office/drawing/2014/main" id="{97088397-41E1-4254-B8D2-0FFB7A24883C}"/>
            </a:ext>
          </a:extLst>
        </xdr:cNvPr>
        <xdr:cNvSpPr txBox="1"/>
      </xdr:nvSpPr>
      <xdr:spPr>
        <a:xfrm>
          <a:off x="13500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79519</xdr:rowOff>
    </xdr:from>
    <xdr:ext cx="405111" cy="259045"/>
    <xdr:sp macro="" textlink="">
      <xdr:nvSpPr>
        <xdr:cNvPr id="537" name="n_4aveValue【認定こども園・幼稚園・保育所】&#10;有形固定資産減価償却率">
          <a:extLst>
            <a:ext uri="{FF2B5EF4-FFF2-40B4-BE49-F238E27FC236}">
              <a16:creationId xmlns:a16="http://schemas.microsoft.com/office/drawing/2014/main" id="{F7FB789E-1EF9-4331-A9FE-5003D04673B7}"/>
            </a:ext>
          </a:extLst>
        </xdr:cNvPr>
        <xdr:cNvSpPr txBox="1"/>
      </xdr:nvSpPr>
      <xdr:spPr>
        <a:xfrm>
          <a:off x="12611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36085</xdr:rowOff>
    </xdr:from>
    <xdr:ext cx="405111" cy="259045"/>
    <xdr:sp macro="" textlink="">
      <xdr:nvSpPr>
        <xdr:cNvPr id="538" name="n_1mainValue【認定こども園・幼稚園・保育所】&#10;有形固定資産減価償却率">
          <a:extLst>
            <a:ext uri="{FF2B5EF4-FFF2-40B4-BE49-F238E27FC236}">
              <a16:creationId xmlns:a16="http://schemas.microsoft.com/office/drawing/2014/main" id="{B7AB8427-ADF5-4D27-9766-068A1106A0D5}"/>
            </a:ext>
          </a:extLst>
        </xdr:cNvPr>
        <xdr:cNvSpPr txBox="1"/>
      </xdr:nvSpPr>
      <xdr:spPr>
        <a:xfrm>
          <a:off x="15266044" y="569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118127</xdr:rowOff>
    </xdr:from>
    <xdr:ext cx="405111" cy="259045"/>
    <xdr:sp macro="" textlink="">
      <xdr:nvSpPr>
        <xdr:cNvPr id="539" name="n_2mainValue【認定こども園・幼稚園・保育所】&#10;有形固定資産減価償却率">
          <a:extLst>
            <a:ext uri="{FF2B5EF4-FFF2-40B4-BE49-F238E27FC236}">
              <a16:creationId xmlns:a16="http://schemas.microsoft.com/office/drawing/2014/main" id="{412CF01F-E69B-460D-A8B6-9EA330332303}"/>
            </a:ext>
          </a:extLst>
        </xdr:cNvPr>
        <xdr:cNvSpPr txBox="1"/>
      </xdr:nvSpPr>
      <xdr:spPr>
        <a:xfrm>
          <a:off x="14389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90695</xdr:rowOff>
    </xdr:from>
    <xdr:ext cx="405111" cy="259045"/>
    <xdr:sp macro="" textlink="">
      <xdr:nvSpPr>
        <xdr:cNvPr id="540" name="n_3mainValue【認定こども園・幼稚園・保育所】&#10;有形固定資産減価償却率">
          <a:extLst>
            <a:ext uri="{FF2B5EF4-FFF2-40B4-BE49-F238E27FC236}">
              <a16:creationId xmlns:a16="http://schemas.microsoft.com/office/drawing/2014/main" id="{7F9DF370-B47E-486C-8E31-7B5420EC9BFA}"/>
            </a:ext>
          </a:extLst>
        </xdr:cNvPr>
        <xdr:cNvSpPr txBox="1"/>
      </xdr:nvSpPr>
      <xdr:spPr>
        <a:xfrm>
          <a:off x="13500744" y="626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40403</xdr:rowOff>
    </xdr:from>
    <xdr:ext cx="405111" cy="259045"/>
    <xdr:sp macro="" textlink="">
      <xdr:nvSpPr>
        <xdr:cNvPr id="541" name="n_4mainValue【認定こども園・幼稚園・保育所】&#10;有形固定資産減価償却率">
          <a:extLst>
            <a:ext uri="{FF2B5EF4-FFF2-40B4-BE49-F238E27FC236}">
              <a16:creationId xmlns:a16="http://schemas.microsoft.com/office/drawing/2014/main" id="{3C3CB32C-6ED0-4A9F-86DB-1EE4370C9CF8}"/>
            </a:ext>
          </a:extLst>
        </xdr:cNvPr>
        <xdr:cNvSpPr txBox="1"/>
      </xdr:nvSpPr>
      <xdr:spPr>
        <a:xfrm>
          <a:off x="12611744" y="621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2" name="正方形/長方形 541">
          <a:extLst>
            <a:ext uri="{FF2B5EF4-FFF2-40B4-BE49-F238E27FC236}">
              <a16:creationId xmlns:a16="http://schemas.microsoft.com/office/drawing/2014/main" id="{27125C60-F521-4588-BF44-9D7D5152ED1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3" name="正方形/長方形 542">
          <a:extLst>
            <a:ext uri="{FF2B5EF4-FFF2-40B4-BE49-F238E27FC236}">
              <a16:creationId xmlns:a16="http://schemas.microsoft.com/office/drawing/2014/main" id="{6D476AB0-9213-4E2B-9DE9-DB4ABDE9A70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4" name="正方形/長方形 543">
          <a:extLst>
            <a:ext uri="{FF2B5EF4-FFF2-40B4-BE49-F238E27FC236}">
              <a16:creationId xmlns:a16="http://schemas.microsoft.com/office/drawing/2014/main" id="{94786158-7BA3-4782-821C-D9A11832F19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5" name="正方形/長方形 544">
          <a:extLst>
            <a:ext uri="{FF2B5EF4-FFF2-40B4-BE49-F238E27FC236}">
              <a16:creationId xmlns:a16="http://schemas.microsoft.com/office/drawing/2014/main" id="{868EA0A3-E0EF-4FAC-97FA-8BABEA017E5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6" name="正方形/長方形 545">
          <a:extLst>
            <a:ext uri="{FF2B5EF4-FFF2-40B4-BE49-F238E27FC236}">
              <a16:creationId xmlns:a16="http://schemas.microsoft.com/office/drawing/2014/main" id="{664B6C9D-9ABF-435B-B035-184360A262F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7" name="正方形/長方形 546">
          <a:extLst>
            <a:ext uri="{FF2B5EF4-FFF2-40B4-BE49-F238E27FC236}">
              <a16:creationId xmlns:a16="http://schemas.microsoft.com/office/drawing/2014/main" id="{DD59D59A-9E3F-481C-971D-1E3BB7EC6C9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8" name="正方形/長方形 547">
          <a:extLst>
            <a:ext uri="{FF2B5EF4-FFF2-40B4-BE49-F238E27FC236}">
              <a16:creationId xmlns:a16="http://schemas.microsoft.com/office/drawing/2014/main" id="{09398C73-E564-4AB7-9996-7C9818319B4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9" name="正方形/長方形 548">
          <a:extLst>
            <a:ext uri="{FF2B5EF4-FFF2-40B4-BE49-F238E27FC236}">
              <a16:creationId xmlns:a16="http://schemas.microsoft.com/office/drawing/2014/main" id="{8DE8F2D8-5718-4DCE-A1E1-4F8AD7B9898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0" name="テキスト ボックス 549">
          <a:extLst>
            <a:ext uri="{FF2B5EF4-FFF2-40B4-BE49-F238E27FC236}">
              <a16:creationId xmlns:a16="http://schemas.microsoft.com/office/drawing/2014/main" id="{B9A2CDAB-F121-4F87-9579-249E1402D24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1" name="直線コネクタ 550">
          <a:extLst>
            <a:ext uri="{FF2B5EF4-FFF2-40B4-BE49-F238E27FC236}">
              <a16:creationId xmlns:a16="http://schemas.microsoft.com/office/drawing/2014/main" id="{D6B20EAE-9E44-4B67-A646-3F86FA315B7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2" name="直線コネクタ 551">
          <a:extLst>
            <a:ext uri="{FF2B5EF4-FFF2-40B4-BE49-F238E27FC236}">
              <a16:creationId xmlns:a16="http://schemas.microsoft.com/office/drawing/2014/main" id="{3B635D33-02E0-4235-8B07-E3A8C245E1C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3" name="テキスト ボックス 552">
          <a:extLst>
            <a:ext uri="{FF2B5EF4-FFF2-40B4-BE49-F238E27FC236}">
              <a16:creationId xmlns:a16="http://schemas.microsoft.com/office/drawing/2014/main" id="{83B02EE6-F606-47BF-BDAF-239CEFCD1B48}"/>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4" name="直線コネクタ 553">
          <a:extLst>
            <a:ext uri="{FF2B5EF4-FFF2-40B4-BE49-F238E27FC236}">
              <a16:creationId xmlns:a16="http://schemas.microsoft.com/office/drawing/2014/main" id="{83E0C520-69EA-4335-8EA4-706F47390DD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5" name="テキスト ボックス 554">
          <a:extLst>
            <a:ext uri="{FF2B5EF4-FFF2-40B4-BE49-F238E27FC236}">
              <a16:creationId xmlns:a16="http://schemas.microsoft.com/office/drawing/2014/main" id="{0C53CB5B-B8F2-4BAC-BF47-2071E96FFCB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6" name="直線コネクタ 555">
          <a:extLst>
            <a:ext uri="{FF2B5EF4-FFF2-40B4-BE49-F238E27FC236}">
              <a16:creationId xmlns:a16="http://schemas.microsoft.com/office/drawing/2014/main" id="{DC6A688D-A742-4AAB-9123-8FA3D42150C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7" name="テキスト ボックス 556">
          <a:extLst>
            <a:ext uri="{FF2B5EF4-FFF2-40B4-BE49-F238E27FC236}">
              <a16:creationId xmlns:a16="http://schemas.microsoft.com/office/drawing/2014/main" id="{6302B123-F21F-4CF7-861C-09DCCB3D737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8" name="直線コネクタ 557">
          <a:extLst>
            <a:ext uri="{FF2B5EF4-FFF2-40B4-BE49-F238E27FC236}">
              <a16:creationId xmlns:a16="http://schemas.microsoft.com/office/drawing/2014/main" id="{B6745E8A-60AA-4A11-B923-CCFBB07AEB9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59" name="テキスト ボックス 558">
          <a:extLst>
            <a:ext uri="{FF2B5EF4-FFF2-40B4-BE49-F238E27FC236}">
              <a16:creationId xmlns:a16="http://schemas.microsoft.com/office/drawing/2014/main" id="{5EAE4DAD-72C3-4F14-9892-96048AB8C5E2}"/>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0" name="直線コネクタ 559">
          <a:extLst>
            <a:ext uri="{FF2B5EF4-FFF2-40B4-BE49-F238E27FC236}">
              <a16:creationId xmlns:a16="http://schemas.microsoft.com/office/drawing/2014/main" id="{E3680C60-C203-44AE-AEF1-CBE26C7FDB3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1" name="テキスト ボックス 560">
          <a:extLst>
            <a:ext uri="{FF2B5EF4-FFF2-40B4-BE49-F238E27FC236}">
              <a16:creationId xmlns:a16="http://schemas.microsoft.com/office/drawing/2014/main" id="{D168E9B8-C758-41A0-941B-0939F91B0898}"/>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AD142BE8-8444-4ABF-87BF-B8626B41076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a:extLst>
            <a:ext uri="{FF2B5EF4-FFF2-40B4-BE49-F238E27FC236}">
              <a16:creationId xmlns:a16="http://schemas.microsoft.com/office/drawing/2014/main" id="{1F450815-E722-402E-960D-B339B52776E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a:extLst>
            <a:ext uri="{FF2B5EF4-FFF2-40B4-BE49-F238E27FC236}">
              <a16:creationId xmlns:a16="http://schemas.microsoft.com/office/drawing/2014/main" id="{CB8025AB-8615-4252-A171-D365802C314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565" name="直線コネクタ 564">
          <a:extLst>
            <a:ext uri="{FF2B5EF4-FFF2-40B4-BE49-F238E27FC236}">
              <a16:creationId xmlns:a16="http://schemas.microsoft.com/office/drawing/2014/main" id="{CE0C65FC-40F4-4487-8254-B78665D9C250}"/>
            </a:ext>
          </a:extLst>
        </xdr:cNvPr>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66" name="【認定こども園・幼稚園・保育所】&#10;一人当たり面積最小値テキスト">
          <a:extLst>
            <a:ext uri="{FF2B5EF4-FFF2-40B4-BE49-F238E27FC236}">
              <a16:creationId xmlns:a16="http://schemas.microsoft.com/office/drawing/2014/main" id="{DAB4C07B-D02A-4487-8EF4-7EACEDA80795}"/>
            </a:ext>
          </a:extLst>
        </xdr:cNvPr>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67" name="直線コネクタ 566">
          <a:extLst>
            <a:ext uri="{FF2B5EF4-FFF2-40B4-BE49-F238E27FC236}">
              <a16:creationId xmlns:a16="http://schemas.microsoft.com/office/drawing/2014/main" id="{6C32E5F9-74D5-4BF5-B6A4-0F45364E2369}"/>
            </a:ext>
          </a:extLst>
        </xdr:cNvPr>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568" name="【認定こども園・幼稚園・保育所】&#10;一人当たり面積最大値テキスト">
          <a:extLst>
            <a:ext uri="{FF2B5EF4-FFF2-40B4-BE49-F238E27FC236}">
              <a16:creationId xmlns:a16="http://schemas.microsoft.com/office/drawing/2014/main" id="{33B6E9FE-EFB9-492A-A4AE-5067AEB563B2}"/>
            </a:ext>
          </a:extLst>
        </xdr:cNvPr>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569" name="直線コネクタ 568">
          <a:extLst>
            <a:ext uri="{FF2B5EF4-FFF2-40B4-BE49-F238E27FC236}">
              <a16:creationId xmlns:a16="http://schemas.microsoft.com/office/drawing/2014/main" id="{FF92097E-5F83-4CCC-A0D5-20AEE5346A97}"/>
            </a:ext>
          </a:extLst>
        </xdr:cNvPr>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570" name="【認定こども園・幼稚園・保育所】&#10;一人当たり面積平均値テキスト">
          <a:extLst>
            <a:ext uri="{FF2B5EF4-FFF2-40B4-BE49-F238E27FC236}">
              <a16:creationId xmlns:a16="http://schemas.microsoft.com/office/drawing/2014/main" id="{2F9814E1-6837-48A3-B6FE-809C072B8BF2}"/>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71" name="フローチャート: 判断 570">
          <a:extLst>
            <a:ext uri="{FF2B5EF4-FFF2-40B4-BE49-F238E27FC236}">
              <a16:creationId xmlns:a16="http://schemas.microsoft.com/office/drawing/2014/main" id="{1FF81801-E760-4801-94BC-843917044698}"/>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572" name="フローチャート: 判断 571">
          <a:extLst>
            <a:ext uri="{FF2B5EF4-FFF2-40B4-BE49-F238E27FC236}">
              <a16:creationId xmlns:a16="http://schemas.microsoft.com/office/drawing/2014/main" id="{010F52CD-E4CF-42DC-B895-BF5B00A24E13}"/>
            </a:ext>
          </a:extLst>
        </xdr:cNvPr>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573" name="フローチャート: 判断 572">
          <a:extLst>
            <a:ext uri="{FF2B5EF4-FFF2-40B4-BE49-F238E27FC236}">
              <a16:creationId xmlns:a16="http://schemas.microsoft.com/office/drawing/2014/main" id="{C4D58FB0-54B3-4BB0-9B2B-475839B68F59}"/>
            </a:ext>
          </a:extLst>
        </xdr:cNvPr>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574" name="フローチャート: 判断 573">
          <a:extLst>
            <a:ext uri="{FF2B5EF4-FFF2-40B4-BE49-F238E27FC236}">
              <a16:creationId xmlns:a16="http://schemas.microsoft.com/office/drawing/2014/main" id="{A0D97389-2E81-43DA-B3EE-85586C1A8355}"/>
            </a:ext>
          </a:extLst>
        </xdr:cNvPr>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575" name="フローチャート: 判断 574">
          <a:extLst>
            <a:ext uri="{FF2B5EF4-FFF2-40B4-BE49-F238E27FC236}">
              <a16:creationId xmlns:a16="http://schemas.microsoft.com/office/drawing/2014/main" id="{75419B89-DC3B-4F54-B47E-0A2DD5A43409}"/>
            </a:ext>
          </a:extLst>
        </xdr:cNvPr>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F9CD5CE3-0292-4BC8-8980-B5AC79D68B5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B39BD774-9A3C-4874-8D94-864A5C91B0D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967A027E-C8C9-4674-B596-90D8A992877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BAAA2ECC-CE8F-4B4C-B651-162BAF0CAA8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A844683-B96B-4EC6-8938-43E6A73A84D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52070</xdr:rowOff>
    </xdr:from>
    <xdr:to>
      <xdr:col>116</xdr:col>
      <xdr:colOff>114300</xdr:colOff>
      <xdr:row>40</xdr:row>
      <xdr:rowOff>153670</xdr:rowOff>
    </xdr:to>
    <xdr:sp macro="" textlink="">
      <xdr:nvSpPr>
        <xdr:cNvPr id="581" name="楕円 580">
          <a:extLst>
            <a:ext uri="{FF2B5EF4-FFF2-40B4-BE49-F238E27FC236}">
              <a16:creationId xmlns:a16="http://schemas.microsoft.com/office/drawing/2014/main" id="{B9E46D9C-06BA-44B6-9845-8E34C569D0EE}"/>
            </a:ext>
          </a:extLst>
        </xdr:cNvPr>
        <xdr:cNvSpPr/>
      </xdr:nvSpPr>
      <xdr:spPr>
        <a:xfrm>
          <a:off x="221107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30497</xdr:rowOff>
    </xdr:from>
    <xdr:ext cx="469744" cy="259045"/>
    <xdr:sp macro="" textlink="">
      <xdr:nvSpPr>
        <xdr:cNvPr id="582" name="【認定こども園・幼稚園・保育所】&#10;一人当たり面積該当値テキスト">
          <a:extLst>
            <a:ext uri="{FF2B5EF4-FFF2-40B4-BE49-F238E27FC236}">
              <a16:creationId xmlns:a16="http://schemas.microsoft.com/office/drawing/2014/main" id="{BB791CC2-319E-4B12-A6D2-F9663E4F31AC}"/>
            </a:ext>
          </a:extLst>
        </xdr:cNvPr>
        <xdr:cNvSpPr txBox="1"/>
      </xdr:nvSpPr>
      <xdr:spPr>
        <a:xfrm>
          <a:off x="22199600"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90170</xdr:rowOff>
    </xdr:from>
    <xdr:to>
      <xdr:col>112</xdr:col>
      <xdr:colOff>38100</xdr:colOff>
      <xdr:row>41</xdr:row>
      <xdr:rowOff>20320</xdr:rowOff>
    </xdr:to>
    <xdr:sp macro="" textlink="">
      <xdr:nvSpPr>
        <xdr:cNvPr id="583" name="楕円 582">
          <a:extLst>
            <a:ext uri="{FF2B5EF4-FFF2-40B4-BE49-F238E27FC236}">
              <a16:creationId xmlns:a16="http://schemas.microsoft.com/office/drawing/2014/main" id="{A00A75D1-C596-4D42-8285-16CDAAF04064}"/>
            </a:ext>
          </a:extLst>
        </xdr:cNvPr>
        <xdr:cNvSpPr/>
      </xdr:nvSpPr>
      <xdr:spPr>
        <a:xfrm>
          <a:off x="21272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102870</xdr:rowOff>
    </xdr:from>
    <xdr:to>
      <xdr:col>116</xdr:col>
      <xdr:colOff>63500</xdr:colOff>
      <xdr:row>40</xdr:row>
      <xdr:rowOff>140970</xdr:rowOff>
    </xdr:to>
    <xdr:cxnSp macro="">
      <xdr:nvCxnSpPr>
        <xdr:cNvPr id="584" name="直線コネクタ 583">
          <a:extLst>
            <a:ext uri="{FF2B5EF4-FFF2-40B4-BE49-F238E27FC236}">
              <a16:creationId xmlns:a16="http://schemas.microsoft.com/office/drawing/2014/main" id="{7A6366B2-EE0D-41D2-B113-6659E67E210C}"/>
            </a:ext>
          </a:extLst>
        </xdr:cNvPr>
        <xdr:cNvCxnSpPr/>
      </xdr:nvCxnSpPr>
      <xdr:spPr>
        <a:xfrm flipV="1">
          <a:off x="21323300" y="69608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101600</xdr:rowOff>
    </xdr:from>
    <xdr:to>
      <xdr:col>107</xdr:col>
      <xdr:colOff>101600</xdr:colOff>
      <xdr:row>41</xdr:row>
      <xdr:rowOff>31750</xdr:rowOff>
    </xdr:to>
    <xdr:sp macro="" textlink="">
      <xdr:nvSpPr>
        <xdr:cNvPr id="585" name="楕円 584">
          <a:extLst>
            <a:ext uri="{FF2B5EF4-FFF2-40B4-BE49-F238E27FC236}">
              <a16:creationId xmlns:a16="http://schemas.microsoft.com/office/drawing/2014/main" id="{E1D4B52A-83D3-46BF-902B-BCA516AA5043}"/>
            </a:ext>
          </a:extLst>
        </xdr:cNvPr>
        <xdr:cNvSpPr/>
      </xdr:nvSpPr>
      <xdr:spPr>
        <a:xfrm>
          <a:off x="20383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140970</xdr:rowOff>
    </xdr:from>
    <xdr:to>
      <xdr:col>111</xdr:col>
      <xdr:colOff>177800</xdr:colOff>
      <xdr:row>40</xdr:row>
      <xdr:rowOff>152400</xdr:rowOff>
    </xdr:to>
    <xdr:cxnSp macro="">
      <xdr:nvCxnSpPr>
        <xdr:cNvPr id="586" name="直線コネクタ 585">
          <a:extLst>
            <a:ext uri="{FF2B5EF4-FFF2-40B4-BE49-F238E27FC236}">
              <a16:creationId xmlns:a16="http://schemas.microsoft.com/office/drawing/2014/main" id="{65A1E0FC-98DB-4548-B492-555AD53333C2}"/>
            </a:ext>
          </a:extLst>
        </xdr:cNvPr>
        <xdr:cNvCxnSpPr/>
      </xdr:nvCxnSpPr>
      <xdr:spPr>
        <a:xfrm flipV="1">
          <a:off x="20434300" y="6998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101600</xdr:rowOff>
    </xdr:from>
    <xdr:to>
      <xdr:col>102</xdr:col>
      <xdr:colOff>165100</xdr:colOff>
      <xdr:row>41</xdr:row>
      <xdr:rowOff>31750</xdr:rowOff>
    </xdr:to>
    <xdr:sp macro="" textlink="">
      <xdr:nvSpPr>
        <xdr:cNvPr id="587" name="楕円 586">
          <a:extLst>
            <a:ext uri="{FF2B5EF4-FFF2-40B4-BE49-F238E27FC236}">
              <a16:creationId xmlns:a16="http://schemas.microsoft.com/office/drawing/2014/main" id="{94F7A829-89AF-4D51-835F-06D5E7908A0B}"/>
            </a:ext>
          </a:extLst>
        </xdr:cNvPr>
        <xdr:cNvSpPr/>
      </xdr:nvSpPr>
      <xdr:spPr>
        <a:xfrm>
          <a:off x="19494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152400</xdr:rowOff>
    </xdr:from>
    <xdr:to>
      <xdr:col>107</xdr:col>
      <xdr:colOff>50800</xdr:colOff>
      <xdr:row>40</xdr:row>
      <xdr:rowOff>152400</xdr:rowOff>
    </xdr:to>
    <xdr:cxnSp macro="">
      <xdr:nvCxnSpPr>
        <xdr:cNvPr id="588" name="直線コネクタ 587">
          <a:extLst>
            <a:ext uri="{FF2B5EF4-FFF2-40B4-BE49-F238E27FC236}">
              <a16:creationId xmlns:a16="http://schemas.microsoft.com/office/drawing/2014/main" id="{2EC6C323-6B26-487C-BCB3-64FCB5EE2768}"/>
            </a:ext>
          </a:extLst>
        </xdr:cNvPr>
        <xdr:cNvCxnSpPr/>
      </xdr:nvCxnSpPr>
      <xdr:spPr>
        <a:xfrm>
          <a:off x="19545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101600</xdr:rowOff>
    </xdr:from>
    <xdr:to>
      <xdr:col>98</xdr:col>
      <xdr:colOff>38100</xdr:colOff>
      <xdr:row>41</xdr:row>
      <xdr:rowOff>31750</xdr:rowOff>
    </xdr:to>
    <xdr:sp macro="" textlink="">
      <xdr:nvSpPr>
        <xdr:cNvPr id="589" name="楕円 588">
          <a:extLst>
            <a:ext uri="{FF2B5EF4-FFF2-40B4-BE49-F238E27FC236}">
              <a16:creationId xmlns:a16="http://schemas.microsoft.com/office/drawing/2014/main" id="{01295D23-532A-43A7-822A-6BAE7DC329F5}"/>
            </a:ext>
          </a:extLst>
        </xdr:cNvPr>
        <xdr:cNvSpPr/>
      </xdr:nvSpPr>
      <xdr:spPr>
        <a:xfrm>
          <a:off x="18605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152400</xdr:rowOff>
    </xdr:from>
    <xdr:to>
      <xdr:col>102</xdr:col>
      <xdr:colOff>114300</xdr:colOff>
      <xdr:row>40</xdr:row>
      <xdr:rowOff>152400</xdr:rowOff>
    </xdr:to>
    <xdr:cxnSp macro="">
      <xdr:nvCxnSpPr>
        <xdr:cNvPr id="590" name="直線コネクタ 589">
          <a:extLst>
            <a:ext uri="{FF2B5EF4-FFF2-40B4-BE49-F238E27FC236}">
              <a16:creationId xmlns:a16="http://schemas.microsoft.com/office/drawing/2014/main" id="{005FD1A5-34CE-458C-A51F-1FC570F45190}"/>
            </a:ext>
          </a:extLst>
        </xdr:cNvPr>
        <xdr:cNvCxnSpPr/>
      </xdr:nvCxnSpPr>
      <xdr:spPr>
        <a:xfrm>
          <a:off x="18656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591" name="n_1aveValue【認定こども園・幼稚園・保育所】&#10;一人当たり面積">
          <a:extLst>
            <a:ext uri="{FF2B5EF4-FFF2-40B4-BE49-F238E27FC236}">
              <a16:creationId xmlns:a16="http://schemas.microsoft.com/office/drawing/2014/main" id="{1C24E432-E31A-4114-B681-31806A0A0CE6}"/>
            </a:ext>
          </a:extLst>
        </xdr:cNvPr>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592" name="n_2aveValue【認定こども園・幼稚園・保育所】&#10;一人当たり面積">
          <a:extLst>
            <a:ext uri="{FF2B5EF4-FFF2-40B4-BE49-F238E27FC236}">
              <a16:creationId xmlns:a16="http://schemas.microsoft.com/office/drawing/2014/main" id="{4B917A17-AB42-4A35-9BDC-9DF6644D11F2}"/>
            </a:ext>
          </a:extLst>
        </xdr:cNvPr>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593" name="n_3aveValue【認定こども園・幼稚園・保育所】&#10;一人当たり面積">
          <a:extLst>
            <a:ext uri="{FF2B5EF4-FFF2-40B4-BE49-F238E27FC236}">
              <a16:creationId xmlns:a16="http://schemas.microsoft.com/office/drawing/2014/main" id="{49C50536-CA06-49E1-934A-54F5877021DD}"/>
            </a:ext>
          </a:extLst>
        </xdr:cNvPr>
        <xdr:cNvSpPr txBox="1"/>
      </xdr:nvSpPr>
      <xdr:spPr>
        <a:xfrm>
          <a:off x="19310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94" name="n_4aveValue【認定こども園・幼稚園・保育所】&#10;一人当たり面積">
          <a:extLst>
            <a:ext uri="{FF2B5EF4-FFF2-40B4-BE49-F238E27FC236}">
              <a16:creationId xmlns:a16="http://schemas.microsoft.com/office/drawing/2014/main" id="{5ED9C1AB-D252-44F4-9853-DFA7C4F703D3}"/>
            </a:ext>
          </a:extLst>
        </xdr:cNvPr>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11447</xdr:rowOff>
    </xdr:from>
    <xdr:ext cx="469744" cy="259045"/>
    <xdr:sp macro="" textlink="">
      <xdr:nvSpPr>
        <xdr:cNvPr id="595" name="n_1mainValue【認定こども園・幼稚園・保育所】&#10;一人当たり面積">
          <a:extLst>
            <a:ext uri="{FF2B5EF4-FFF2-40B4-BE49-F238E27FC236}">
              <a16:creationId xmlns:a16="http://schemas.microsoft.com/office/drawing/2014/main" id="{2AF8B5D1-6440-4E1B-AC1D-87BA9FFAE9C4}"/>
            </a:ext>
          </a:extLst>
        </xdr:cNvPr>
        <xdr:cNvSpPr txBox="1"/>
      </xdr:nvSpPr>
      <xdr:spPr>
        <a:xfrm>
          <a:off x="210757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22877</xdr:rowOff>
    </xdr:from>
    <xdr:ext cx="469744" cy="259045"/>
    <xdr:sp macro="" textlink="">
      <xdr:nvSpPr>
        <xdr:cNvPr id="596" name="n_2mainValue【認定こども園・幼稚園・保育所】&#10;一人当たり面積">
          <a:extLst>
            <a:ext uri="{FF2B5EF4-FFF2-40B4-BE49-F238E27FC236}">
              <a16:creationId xmlns:a16="http://schemas.microsoft.com/office/drawing/2014/main" id="{49455829-9D9E-495A-8A09-A05BB5C0D2D5}"/>
            </a:ext>
          </a:extLst>
        </xdr:cNvPr>
        <xdr:cNvSpPr txBox="1"/>
      </xdr:nvSpPr>
      <xdr:spPr>
        <a:xfrm>
          <a:off x="20199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22877</xdr:rowOff>
    </xdr:from>
    <xdr:ext cx="469744" cy="259045"/>
    <xdr:sp macro="" textlink="">
      <xdr:nvSpPr>
        <xdr:cNvPr id="597" name="n_3mainValue【認定こども園・幼稚園・保育所】&#10;一人当たり面積">
          <a:extLst>
            <a:ext uri="{FF2B5EF4-FFF2-40B4-BE49-F238E27FC236}">
              <a16:creationId xmlns:a16="http://schemas.microsoft.com/office/drawing/2014/main" id="{BA2C2A97-AC05-466F-9C4A-37FF3CDDFE6E}"/>
            </a:ext>
          </a:extLst>
        </xdr:cNvPr>
        <xdr:cNvSpPr txBox="1"/>
      </xdr:nvSpPr>
      <xdr:spPr>
        <a:xfrm>
          <a:off x="19310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22877</xdr:rowOff>
    </xdr:from>
    <xdr:ext cx="469744" cy="259045"/>
    <xdr:sp macro="" textlink="">
      <xdr:nvSpPr>
        <xdr:cNvPr id="598" name="n_4mainValue【認定こども園・幼稚園・保育所】&#10;一人当たり面積">
          <a:extLst>
            <a:ext uri="{FF2B5EF4-FFF2-40B4-BE49-F238E27FC236}">
              <a16:creationId xmlns:a16="http://schemas.microsoft.com/office/drawing/2014/main" id="{E9BC4CF3-43C8-4699-92CE-5C17B528B8CD}"/>
            </a:ext>
          </a:extLst>
        </xdr:cNvPr>
        <xdr:cNvSpPr txBox="1"/>
      </xdr:nvSpPr>
      <xdr:spPr>
        <a:xfrm>
          <a:off x="18421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id="{1635BAD7-C325-44A1-9A18-9EC796E2CD7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id="{CEE8E0AF-B62C-4C2B-885D-889861DFCE8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id="{C82ED56E-4121-49BE-B649-C9090C28FE4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id="{E7E2997C-64A3-4315-AE5B-B76AE25E69F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id="{2DD602EE-8849-49FD-87AF-74013D8F130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id="{BBBBF39D-E5F9-47AF-BD9A-B6577F19336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id="{12B25DC6-039F-45E1-85FC-1DD6A7F4F62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id="{EFBF7813-FCAF-4287-BB5B-0C3C4C58A5E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a:extLst>
            <a:ext uri="{FF2B5EF4-FFF2-40B4-BE49-F238E27FC236}">
              <a16:creationId xmlns:a16="http://schemas.microsoft.com/office/drawing/2014/main" id="{9B4356B2-D252-4B06-AD96-B04E1E8BB89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id="{D2E0B36C-F39F-4038-A381-EE58270AC44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a:extLst>
            <a:ext uri="{FF2B5EF4-FFF2-40B4-BE49-F238E27FC236}">
              <a16:creationId xmlns:a16="http://schemas.microsoft.com/office/drawing/2014/main" id="{0B6C23C6-A05D-4445-8239-254F833CE78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10" name="直線コネクタ 609">
          <a:extLst>
            <a:ext uri="{FF2B5EF4-FFF2-40B4-BE49-F238E27FC236}">
              <a16:creationId xmlns:a16="http://schemas.microsoft.com/office/drawing/2014/main" id="{BEB0F4DD-3D02-49FC-8751-6C0368D7F13B}"/>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11" name="テキスト ボックス 610">
          <a:extLst>
            <a:ext uri="{FF2B5EF4-FFF2-40B4-BE49-F238E27FC236}">
              <a16:creationId xmlns:a16="http://schemas.microsoft.com/office/drawing/2014/main" id="{C928600A-D61E-4893-8E71-CA5A4575DE2C}"/>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12" name="直線コネクタ 611">
          <a:extLst>
            <a:ext uri="{FF2B5EF4-FFF2-40B4-BE49-F238E27FC236}">
              <a16:creationId xmlns:a16="http://schemas.microsoft.com/office/drawing/2014/main" id="{63DA32B9-642C-411A-A36B-2C28008A8C2D}"/>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13" name="テキスト ボックス 612">
          <a:extLst>
            <a:ext uri="{FF2B5EF4-FFF2-40B4-BE49-F238E27FC236}">
              <a16:creationId xmlns:a16="http://schemas.microsoft.com/office/drawing/2014/main" id="{027CFBDD-2F16-4A89-8D84-7CA2FE78290F}"/>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14" name="直線コネクタ 613">
          <a:extLst>
            <a:ext uri="{FF2B5EF4-FFF2-40B4-BE49-F238E27FC236}">
              <a16:creationId xmlns:a16="http://schemas.microsoft.com/office/drawing/2014/main" id="{A3729212-48C9-4224-9877-AE01CCCFE306}"/>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15" name="テキスト ボックス 614">
          <a:extLst>
            <a:ext uri="{FF2B5EF4-FFF2-40B4-BE49-F238E27FC236}">
              <a16:creationId xmlns:a16="http://schemas.microsoft.com/office/drawing/2014/main" id="{713E04DA-9CC0-4087-8E76-97A550A31F8D}"/>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6" name="直線コネクタ 615">
          <a:extLst>
            <a:ext uri="{FF2B5EF4-FFF2-40B4-BE49-F238E27FC236}">
              <a16:creationId xmlns:a16="http://schemas.microsoft.com/office/drawing/2014/main" id="{F3595546-D580-4482-A04F-655665D16C6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7" name="テキスト ボックス 616">
          <a:extLst>
            <a:ext uri="{FF2B5EF4-FFF2-40B4-BE49-F238E27FC236}">
              <a16:creationId xmlns:a16="http://schemas.microsoft.com/office/drawing/2014/main" id="{82570FD9-D80A-4825-BAE0-FE1C8112B3E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18" name="直線コネクタ 617">
          <a:extLst>
            <a:ext uri="{FF2B5EF4-FFF2-40B4-BE49-F238E27FC236}">
              <a16:creationId xmlns:a16="http://schemas.microsoft.com/office/drawing/2014/main" id="{7E523AD9-C6BB-4F85-A8ED-0017DCC8C6A1}"/>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19" name="テキスト ボックス 618">
          <a:extLst>
            <a:ext uri="{FF2B5EF4-FFF2-40B4-BE49-F238E27FC236}">
              <a16:creationId xmlns:a16="http://schemas.microsoft.com/office/drawing/2014/main" id="{3E0776A4-50E4-42CA-8A1E-60318F552049}"/>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0" name="直線コネクタ 619">
          <a:extLst>
            <a:ext uri="{FF2B5EF4-FFF2-40B4-BE49-F238E27FC236}">
              <a16:creationId xmlns:a16="http://schemas.microsoft.com/office/drawing/2014/main" id="{8683D46F-5037-4B95-A1AA-8A07D22EF334}"/>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1" name="テキスト ボックス 620">
          <a:extLst>
            <a:ext uri="{FF2B5EF4-FFF2-40B4-BE49-F238E27FC236}">
              <a16:creationId xmlns:a16="http://schemas.microsoft.com/office/drawing/2014/main" id="{3A89A2F4-5797-4EF2-9CAC-765F7D7451BD}"/>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22" name="直線コネクタ 621">
          <a:extLst>
            <a:ext uri="{FF2B5EF4-FFF2-40B4-BE49-F238E27FC236}">
              <a16:creationId xmlns:a16="http://schemas.microsoft.com/office/drawing/2014/main" id="{FB17B490-963A-44EC-BE7E-6581747B7571}"/>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23" name="テキスト ボックス 622">
          <a:extLst>
            <a:ext uri="{FF2B5EF4-FFF2-40B4-BE49-F238E27FC236}">
              <a16:creationId xmlns:a16="http://schemas.microsoft.com/office/drawing/2014/main" id="{4240EDB9-F24C-4EC1-AB42-867B91551900}"/>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229457E8-E88D-4BDC-BEE8-F4EA5BF0BEF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5" name="テキスト ボックス 624">
          <a:extLst>
            <a:ext uri="{FF2B5EF4-FFF2-40B4-BE49-F238E27FC236}">
              <a16:creationId xmlns:a16="http://schemas.microsoft.com/office/drawing/2014/main" id="{0A1B492B-18D6-448E-8D82-A38553DA489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学校施設】&#10;有形固定資産減価償却率グラフ枠">
          <a:extLst>
            <a:ext uri="{FF2B5EF4-FFF2-40B4-BE49-F238E27FC236}">
              <a16:creationId xmlns:a16="http://schemas.microsoft.com/office/drawing/2014/main" id="{9B367E76-AF2A-4084-9EE8-C4379BCEC8D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125730</xdr:rowOff>
    </xdr:from>
    <xdr:to>
      <xdr:col>85</xdr:col>
      <xdr:colOff>126364</xdr:colOff>
      <xdr:row>63</xdr:row>
      <xdr:rowOff>142875</xdr:rowOff>
    </xdr:to>
    <xdr:cxnSp macro="">
      <xdr:nvCxnSpPr>
        <xdr:cNvPr id="627" name="直線コネクタ 626">
          <a:extLst>
            <a:ext uri="{FF2B5EF4-FFF2-40B4-BE49-F238E27FC236}">
              <a16:creationId xmlns:a16="http://schemas.microsoft.com/office/drawing/2014/main" id="{41A90B47-D840-457F-AF48-7175C01EDC34}"/>
            </a:ext>
          </a:extLst>
        </xdr:cNvPr>
        <xdr:cNvCxnSpPr/>
      </xdr:nvCxnSpPr>
      <xdr:spPr>
        <a:xfrm flipV="1">
          <a:off x="16318864" y="972693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146702</xdr:rowOff>
    </xdr:from>
    <xdr:ext cx="405111" cy="259045"/>
    <xdr:sp macro="" textlink="">
      <xdr:nvSpPr>
        <xdr:cNvPr id="628" name="【学校施設】&#10;有形固定資産減価償却率最小値テキスト">
          <a:extLst>
            <a:ext uri="{FF2B5EF4-FFF2-40B4-BE49-F238E27FC236}">
              <a16:creationId xmlns:a16="http://schemas.microsoft.com/office/drawing/2014/main" id="{BF83D470-6E21-4F56-A34E-1D590337717E}"/>
            </a:ext>
          </a:extLst>
        </xdr:cNvPr>
        <xdr:cNvSpPr txBox="1"/>
      </xdr:nvSpPr>
      <xdr:spPr>
        <a:xfrm>
          <a:off x="16357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142875</xdr:rowOff>
    </xdr:from>
    <xdr:to>
      <xdr:col>86</xdr:col>
      <xdr:colOff>25400</xdr:colOff>
      <xdr:row>63</xdr:row>
      <xdr:rowOff>142875</xdr:rowOff>
    </xdr:to>
    <xdr:cxnSp macro="">
      <xdr:nvCxnSpPr>
        <xdr:cNvPr id="629" name="直線コネクタ 628">
          <a:extLst>
            <a:ext uri="{FF2B5EF4-FFF2-40B4-BE49-F238E27FC236}">
              <a16:creationId xmlns:a16="http://schemas.microsoft.com/office/drawing/2014/main" id="{81064A0A-CC55-4AF6-A699-51BDF6917A61}"/>
            </a:ext>
          </a:extLst>
        </xdr:cNvPr>
        <xdr:cNvCxnSpPr/>
      </xdr:nvCxnSpPr>
      <xdr:spPr>
        <a:xfrm>
          <a:off x="16230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72407</xdr:rowOff>
    </xdr:from>
    <xdr:ext cx="405111" cy="259045"/>
    <xdr:sp macro="" textlink="">
      <xdr:nvSpPr>
        <xdr:cNvPr id="630" name="【学校施設】&#10;有形固定資産減価償却率最大値テキスト">
          <a:extLst>
            <a:ext uri="{FF2B5EF4-FFF2-40B4-BE49-F238E27FC236}">
              <a16:creationId xmlns:a16="http://schemas.microsoft.com/office/drawing/2014/main" id="{34936951-F635-4BE8-B589-D83EB63C9EBF}"/>
            </a:ext>
          </a:extLst>
        </xdr:cNvPr>
        <xdr:cNvSpPr txBox="1"/>
      </xdr:nvSpPr>
      <xdr:spPr>
        <a:xfrm>
          <a:off x="16357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125730</xdr:rowOff>
    </xdr:from>
    <xdr:to>
      <xdr:col>86</xdr:col>
      <xdr:colOff>25400</xdr:colOff>
      <xdr:row>56</xdr:row>
      <xdr:rowOff>125730</xdr:rowOff>
    </xdr:to>
    <xdr:cxnSp macro="">
      <xdr:nvCxnSpPr>
        <xdr:cNvPr id="631" name="直線コネクタ 630">
          <a:extLst>
            <a:ext uri="{FF2B5EF4-FFF2-40B4-BE49-F238E27FC236}">
              <a16:creationId xmlns:a16="http://schemas.microsoft.com/office/drawing/2014/main" id="{1B3DB450-3DEA-41DB-8B4F-D8A676C72010}"/>
            </a:ext>
          </a:extLst>
        </xdr:cNvPr>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116222</xdr:rowOff>
    </xdr:from>
    <xdr:ext cx="405111" cy="259045"/>
    <xdr:sp macro="" textlink="">
      <xdr:nvSpPr>
        <xdr:cNvPr id="632" name="【学校施設】&#10;有形固定資産減価償却率平均値テキスト">
          <a:extLst>
            <a:ext uri="{FF2B5EF4-FFF2-40B4-BE49-F238E27FC236}">
              <a16:creationId xmlns:a16="http://schemas.microsoft.com/office/drawing/2014/main" id="{9577218B-9448-41F4-A3A0-8E92869C9139}"/>
            </a:ext>
          </a:extLst>
        </xdr:cNvPr>
        <xdr:cNvSpPr txBox="1"/>
      </xdr:nvSpPr>
      <xdr:spPr>
        <a:xfrm>
          <a:off x="16357600" y="10403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137795</xdr:rowOff>
    </xdr:from>
    <xdr:to>
      <xdr:col>85</xdr:col>
      <xdr:colOff>177800</xdr:colOff>
      <xdr:row>61</xdr:row>
      <xdr:rowOff>67945</xdr:rowOff>
    </xdr:to>
    <xdr:sp macro="" textlink="">
      <xdr:nvSpPr>
        <xdr:cNvPr id="633" name="フローチャート: 判断 632">
          <a:extLst>
            <a:ext uri="{FF2B5EF4-FFF2-40B4-BE49-F238E27FC236}">
              <a16:creationId xmlns:a16="http://schemas.microsoft.com/office/drawing/2014/main" id="{6B0BCAD9-4362-48EA-B2AA-905CC992B047}"/>
            </a:ext>
          </a:extLst>
        </xdr:cNvPr>
        <xdr:cNvSpPr/>
      </xdr:nvSpPr>
      <xdr:spPr>
        <a:xfrm>
          <a:off x="162687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100647</xdr:rowOff>
    </xdr:from>
    <xdr:to>
      <xdr:col>81</xdr:col>
      <xdr:colOff>101600</xdr:colOff>
      <xdr:row>61</xdr:row>
      <xdr:rowOff>30797</xdr:rowOff>
    </xdr:to>
    <xdr:sp macro="" textlink="">
      <xdr:nvSpPr>
        <xdr:cNvPr id="634" name="フローチャート: 判断 633">
          <a:extLst>
            <a:ext uri="{FF2B5EF4-FFF2-40B4-BE49-F238E27FC236}">
              <a16:creationId xmlns:a16="http://schemas.microsoft.com/office/drawing/2014/main" id="{FABC03CC-DC4B-44EA-86B5-E9678727E082}"/>
            </a:ext>
          </a:extLst>
        </xdr:cNvPr>
        <xdr:cNvSpPr/>
      </xdr:nvSpPr>
      <xdr:spPr>
        <a:xfrm>
          <a:off x="15430500" y="1038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97790</xdr:rowOff>
    </xdr:from>
    <xdr:to>
      <xdr:col>76</xdr:col>
      <xdr:colOff>165100</xdr:colOff>
      <xdr:row>61</xdr:row>
      <xdr:rowOff>27940</xdr:rowOff>
    </xdr:to>
    <xdr:sp macro="" textlink="">
      <xdr:nvSpPr>
        <xdr:cNvPr id="635" name="フローチャート: 判断 634">
          <a:extLst>
            <a:ext uri="{FF2B5EF4-FFF2-40B4-BE49-F238E27FC236}">
              <a16:creationId xmlns:a16="http://schemas.microsoft.com/office/drawing/2014/main" id="{9AEE6703-6132-4DEB-AEFA-D146F66EFA4E}"/>
            </a:ext>
          </a:extLst>
        </xdr:cNvPr>
        <xdr:cNvSpPr/>
      </xdr:nvSpPr>
      <xdr:spPr>
        <a:xfrm>
          <a:off x="1454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60643</xdr:rowOff>
    </xdr:from>
    <xdr:to>
      <xdr:col>72</xdr:col>
      <xdr:colOff>38100</xdr:colOff>
      <xdr:row>60</xdr:row>
      <xdr:rowOff>162243</xdr:rowOff>
    </xdr:to>
    <xdr:sp macro="" textlink="">
      <xdr:nvSpPr>
        <xdr:cNvPr id="636" name="フローチャート: 判断 635">
          <a:extLst>
            <a:ext uri="{FF2B5EF4-FFF2-40B4-BE49-F238E27FC236}">
              <a16:creationId xmlns:a16="http://schemas.microsoft.com/office/drawing/2014/main" id="{26D17D79-9FD8-4B5D-B781-F8ECB372A972}"/>
            </a:ext>
          </a:extLst>
        </xdr:cNvPr>
        <xdr:cNvSpPr/>
      </xdr:nvSpPr>
      <xdr:spPr>
        <a:xfrm>
          <a:off x="13652500" y="1034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9207</xdr:rowOff>
    </xdr:from>
    <xdr:to>
      <xdr:col>67</xdr:col>
      <xdr:colOff>101600</xdr:colOff>
      <xdr:row>60</xdr:row>
      <xdr:rowOff>110807</xdr:rowOff>
    </xdr:to>
    <xdr:sp macro="" textlink="">
      <xdr:nvSpPr>
        <xdr:cNvPr id="637" name="フローチャート: 判断 636">
          <a:extLst>
            <a:ext uri="{FF2B5EF4-FFF2-40B4-BE49-F238E27FC236}">
              <a16:creationId xmlns:a16="http://schemas.microsoft.com/office/drawing/2014/main" id="{062A18F9-3CA8-4673-A7BF-CE4867A48FF2}"/>
            </a:ext>
          </a:extLst>
        </xdr:cNvPr>
        <xdr:cNvSpPr/>
      </xdr:nvSpPr>
      <xdr:spPr>
        <a:xfrm>
          <a:off x="12763500" y="10296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24583D68-040B-4FE5-B0B6-706F49E0BF6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4FD0FFC6-8773-45B1-AF94-5C0DC6B9B9A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846D7DA2-23EE-4401-8A6F-6D78C5D0840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73E4D76F-0B01-4BE8-91DC-7E972C44752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885B92C2-C4EB-4C33-AEA5-0AAAA050083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74930</xdr:rowOff>
    </xdr:from>
    <xdr:to>
      <xdr:col>85</xdr:col>
      <xdr:colOff>177800</xdr:colOff>
      <xdr:row>57</xdr:row>
      <xdr:rowOff>5080</xdr:rowOff>
    </xdr:to>
    <xdr:sp macro="" textlink="">
      <xdr:nvSpPr>
        <xdr:cNvPr id="643" name="楕円 642">
          <a:extLst>
            <a:ext uri="{FF2B5EF4-FFF2-40B4-BE49-F238E27FC236}">
              <a16:creationId xmlns:a16="http://schemas.microsoft.com/office/drawing/2014/main" id="{E44CD58F-5823-4480-8BEC-17A980F6B662}"/>
            </a:ext>
          </a:extLst>
        </xdr:cNvPr>
        <xdr:cNvSpPr/>
      </xdr:nvSpPr>
      <xdr:spPr>
        <a:xfrm>
          <a:off x="162687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27957</xdr:rowOff>
    </xdr:from>
    <xdr:ext cx="405111" cy="259045"/>
    <xdr:sp macro="" textlink="">
      <xdr:nvSpPr>
        <xdr:cNvPr id="644" name="【学校施設】&#10;有形固定資産減価償却率該当値テキスト">
          <a:extLst>
            <a:ext uri="{FF2B5EF4-FFF2-40B4-BE49-F238E27FC236}">
              <a16:creationId xmlns:a16="http://schemas.microsoft.com/office/drawing/2014/main" id="{294DF269-75D6-4774-B4E2-51C8ED2C3445}"/>
            </a:ext>
          </a:extLst>
        </xdr:cNvPr>
        <xdr:cNvSpPr txBox="1"/>
      </xdr:nvSpPr>
      <xdr:spPr>
        <a:xfrm>
          <a:off x="16357600" y="962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46355</xdr:rowOff>
    </xdr:from>
    <xdr:to>
      <xdr:col>81</xdr:col>
      <xdr:colOff>101600</xdr:colOff>
      <xdr:row>56</xdr:row>
      <xdr:rowOff>147955</xdr:rowOff>
    </xdr:to>
    <xdr:sp macro="" textlink="">
      <xdr:nvSpPr>
        <xdr:cNvPr id="645" name="楕円 644">
          <a:extLst>
            <a:ext uri="{FF2B5EF4-FFF2-40B4-BE49-F238E27FC236}">
              <a16:creationId xmlns:a16="http://schemas.microsoft.com/office/drawing/2014/main" id="{E5F8E777-31E3-48FC-A948-D85D6633EE08}"/>
            </a:ext>
          </a:extLst>
        </xdr:cNvPr>
        <xdr:cNvSpPr/>
      </xdr:nvSpPr>
      <xdr:spPr>
        <a:xfrm>
          <a:off x="15430500" y="96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97155</xdr:rowOff>
    </xdr:from>
    <xdr:to>
      <xdr:col>85</xdr:col>
      <xdr:colOff>127000</xdr:colOff>
      <xdr:row>56</xdr:row>
      <xdr:rowOff>125730</xdr:rowOff>
    </xdr:to>
    <xdr:cxnSp macro="">
      <xdr:nvCxnSpPr>
        <xdr:cNvPr id="646" name="直線コネクタ 645">
          <a:extLst>
            <a:ext uri="{FF2B5EF4-FFF2-40B4-BE49-F238E27FC236}">
              <a16:creationId xmlns:a16="http://schemas.microsoft.com/office/drawing/2014/main" id="{5268EEFA-22FC-49C5-9B39-48836A36480E}"/>
            </a:ext>
          </a:extLst>
        </xdr:cNvPr>
        <xdr:cNvCxnSpPr/>
      </xdr:nvCxnSpPr>
      <xdr:spPr>
        <a:xfrm>
          <a:off x="15481300" y="96983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169228</xdr:rowOff>
    </xdr:from>
    <xdr:to>
      <xdr:col>76</xdr:col>
      <xdr:colOff>165100</xdr:colOff>
      <xdr:row>56</xdr:row>
      <xdr:rowOff>99378</xdr:rowOff>
    </xdr:to>
    <xdr:sp macro="" textlink="">
      <xdr:nvSpPr>
        <xdr:cNvPr id="647" name="楕円 646">
          <a:extLst>
            <a:ext uri="{FF2B5EF4-FFF2-40B4-BE49-F238E27FC236}">
              <a16:creationId xmlns:a16="http://schemas.microsoft.com/office/drawing/2014/main" id="{781EA383-BB65-4011-9BD2-88730C73221C}"/>
            </a:ext>
          </a:extLst>
        </xdr:cNvPr>
        <xdr:cNvSpPr/>
      </xdr:nvSpPr>
      <xdr:spPr>
        <a:xfrm>
          <a:off x="14541500" y="959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48578</xdr:rowOff>
    </xdr:from>
    <xdr:to>
      <xdr:col>81</xdr:col>
      <xdr:colOff>50800</xdr:colOff>
      <xdr:row>56</xdr:row>
      <xdr:rowOff>97155</xdr:rowOff>
    </xdr:to>
    <xdr:cxnSp macro="">
      <xdr:nvCxnSpPr>
        <xdr:cNvPr id="648" name="直線コネクタ 647">
          <a:extLst>
            <a:ext uri="{FF2B5EF4-FFF2-40B4-BE49-F238E27FC236}">
              <a16:creationId xmlns:a16="http://schemas.microsoft.com/office/drawing/2014/main" id="{10A06FB5-5137-4AF6-ABE8-11C116D68460}"/>
            </a:ext>
          </a:extLst>
        </xdr:cNvPr>
        <xdr:cNvCxnSpPr/>
      </xdr:nvCxnSpPr>
      <xdr:spPr>
        <a:xfrm>
          <a:off x="14592300" y="9649778"/>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143510</xdr:rowOff>
    </xdr:from>
    <xdr:to>
      <xdr:col>72</xdr:col>
      <xdr:colOff>38100</xdr:colOff>
      <xdr:row>56</xdr:row>
      <xdr:rowOff>73660</xdr:rowOff>
    </xdr:to>
    <xdr:sp macro="" textlink="">
      <xdr:nvSpPr>
        <xdr:cNvPr id="649" name="楕円 648">
          <a:extLst>
            <a:ext uri="{FF2B5EF4-FFF2-40B4-BE49-F238E27FC236}">
              <a16:creationId xmlns:a16="http://schemas.microsoft.com/office/drawing/2014/main" id="{69410F62-EACE-488B-B128-497F686AB78A}"/>
            </a:ext>
          </a:extLst>
        </xdr:cNvPr>
        <xdr:cNvSpPr/>
      </xdr:nvSpPr>
      <xdr:spPr>
        <a:xfrm>
          <a:off x="13652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22860</xdr:rowOff>
    </xdr:from>
    <xdr:to>
      <xdr:col>76</xdr:col>
      <xdr:colOff>114300</xdr:colOff>
      <xdr:row>56</xdr:row>
      <xdr:rowOff>48578</xdr:rowOff>
    </xdr:to>
    <xdr:cxnSp macro="">
      <xdr:nvCxnSpPr>
        <xdr:cNvPr id="650" name="直線コネクタ 649">
          <a:extLst>
            <a:ext uri="{FF2B5EF4-FFF2-40B4-BE49-F238E27FC236}">
              <a16:creationId xmlns:a16="http://schemas.microsoft.com/office/drawing/2014/main" id="{BF730F35-47F1-4EA5-A164-FC38C36807C9}"/>
            </a:ext>
          </a:extLst>
        </xdr:cNvPr>
        <xdr:cNvCxnSpPr/>
      </xdr:nvCxnSpPr>
      <xdr:spPr>
        <a:xfrm>
          <a:off x="13703300" y="9624060"/>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123507</xdr:rowOff>
    </xdr:from>
    <xdr:to>
      <xdr:col>67</xdr:col>
      <xdr:colOff>101600</xdr:colOff>
      <xdr:row>56</xdr:row>
      <xdr:rowOff>53657</xdr:rowOff>
    </xdr:to>
    <xdr:sp macro="" textlink="">
      <xdr:nvSpPr>
        <xdr:cNvPr id="651" name="楕円 650">
          <a:extLst>
            <a:ext uri="{FF2B5EF4-FFF2-40B4-BE49-F238E27FC236}">
              <a16:creationId xmlns:a16="http://schemas.microsoft.com/office/drawing/2014/main" id="{57F76A15-4614-47C1-9AB7-1FDABFB92848}"/>
            </a:ext>
          </a:extLst>
        </xdr:cNvPr>
        <xdr:cNvSpPr/>
      </xdr:nvSpPr>
      <xdr:spPr>
        <a:xfrm>
          <a:off x="12763500" y="955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2857</xdr:rowOff>
    </xdr:from>
    <xdr:to>
      <xdr:col>71</xdr:col>
      <xdr:colOff>177800</xdr:colOff>
      <xdr:row>56</xdr:row>
      <xdr:rowOff>22860</xdr:rowOff>
    </xdr:to>
    <xdr:cxnSp macro="">
      <xdr:nvCxnSpPr>
        <xdr:cNvPr id="652" name="直線コネクタ 651">
          <a:extLst>
            <a:ext uri="{FF2B5EF4-FFF2-40B4-BE49-F238E27FC236}">
              <a16:creationId xmlns:a16="http://schemas.microsoft.com/office/drawing/2014/main" id="{5AA2F80C-E941-40D5-902B-E960F44AD276}"/>
            </a:ext>
          </a:extLst>
        </xdr:cNvPr>
        <xdr:cNvCxnSpPr/>
      </xdr:nvCxnSpPr>
      <xdr:spPr>
        <a:xfrm>
          <a:off x="12814300" y="9604057"/>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21924</xdr:rowOff>
    </xdr:from>
    <xdr:ext cx="405111" cy="259045"/>
    <xdr:sp macro="" textlink="">
      <xdr:nvSpPr>
        <xdr:cNvPr id="653" name="n_1aveValue【学校施設】&#10;有形固定資産減価償却率">
          <a:extLst>
            <a:ext uri="{FF2B5EF4-FFF2-40B4-BE49-F238E27FC236}">
              <a16:creationId xmlns:a16="http://schemas.microsoft.com/office/drawing/2014/main" id="{F57EDCAE-8D0D-4567-B154-C817B0F78A48}"/>
            </a:ext>
          </a:extLst>
        </xdr:cNvPr>
        <xdr:cNvSpPr txBox="1"/>
      </xdr:nvSpPr>
      <xdr:spPr>
        <a:xfrm>
          <a:off x="15266044" y="10480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654" name="n_2aveValue【学校施設】&#10;有形固定資産減価償却率">
          <a:extLst>
            <a:ext uri="{FF2B5EF4-FFF2-40B4-BE49-F238E27FC236}">
              <a16:creationId xmlns:a16="http://schemas.microsoft.com/office/drawing/2014/main" id="{5421B209-E549-418F-B357-4081ED137265}"/>
            </a:ext>
          </a:extLst>
        </xdr:cNvPr>
        <xdr:cNvSpPr txBox="1"/>
      </xdr:nvSpPr>
      <xdr:spPr>
        <a:xfrm>
          <a:off x="14389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153370</xdr:rowOff>
    </xdr:from>
    <xdr:ext cx="405111" cy="259045"/>
    <xdr:sp macro="" textlink="">
      <xdr:nvSpPr>
        <xdr:cNvPr id="655" name="n_3aveValue【学校施設】&#10;有形固定資産減価償却率">
          <a:extLst>
            <a:ext uri="{FF2B5EF4-FFF2-40B4-BE49-F238E27FC236}">
              <a16:creationId xmlns:a16="http://schemas.microsoft.com/office/drawing/2014/main" id="{2EE3BF1F-15B7-466E-BFE9-43BD64F92FCF}"/>
            </a:ext>
          </a:extLst>
        </xdr:cNvPr>
        <xdr:cNvSpPr txBox="1"/>
      </xdr:nvSpPr>
      <xdr:spPr>
        <a:xfrm>
          <a:off x="13500744" y="1044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101934</xdr:rowOff>
    </xdr:from>
    <xdr:ext cx="405111" cy="259045"/>
    <xdr:sp macro="" textlink="">
      <xdr:nvSpPr>
        <xdr:cNvPr id="656" name="n_4aveValue【学校施設】&#10;有形固定資産減価償却率">
          <a:extLst>
            <a:ext uri="{FF2B5EF4-FFF2-40B4-BE49-F238E27FC236}">
              <a16:creationId xmlns:a16="http://schemas.microsoft.com/office/drawing/2014/main" id="{B3BB6CDD-024F-4B9B-B96F-42BBE4DEF282}"/>
            </a:ext>
          </a:extLst>
        </xdr:cNvPr>
        <xdr:cNvSpPr txBox="1"/>
      </xdr:nvSpPr>
      <xdr:spPr>
        <a:xfrm>
          <a:off x="12611744" y="10388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164482</xdr:rowOff>
    </xdr:from>
    <xdr:ext cx="405111" cy="259045"/>
    <xdr:sp macro="" textlink="">
      <xdr:nvSpPr>
        <xdr:cNvPr id="657" name="n_1mainValue【学校施設】&#10;有形固定資産減価償却率">
          <a:extLst>
            <a:ext uri="{FF2B5EF4-FFF2-40B4-BE49-F238E27FC236}">
              <a16:creationId xmlns:a16="http://schemas.microsoft.com/office/drawing/2014/main" id="{04E37326-1955-41D4-90C1-9A23EE182CF8}"/>
            </a:ext>
          </a:extLst>
        </xdr:cNvPr>
        <xdr:cNvSpPr txBox="1"/>
      </xdr:nvSpPr>
      <xdr:spPr>
        <a:xfrm>
          <a:off x="15266044" y="942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115905</xdr:rowOff>
    </xdr:from>
    <xdr:ext cx="405111" cy="259045"/>
    <xdr:sp macro="" textlink="">
      <xdr:nvSpPr>
        <xdr:cNvPr id="658" name="n_2mainValue【学校施設】&#10;有形固定資産減価償却率">
          <a:extLst>
            <a:ext uri="{FF2B5EF4-FFF2-40B4-BE49-F238E27FC236}">
              <a16:creationId xmlns:a16="http://schemas.microsoft.com/office/drawing/2014/main" id="{D26E22FD-4F88-42C5-9DFC-6B31C15454D5}"/>
            </a:ext>
          </a:extLst>
        </xdr:cNvPr>
        <xdr:cNvSpPr txBox="1"/>
      </xdr:nvSpPr>
      <xdr:spPr>
        <a:xfrm>
          <a:off x="14389744" y="9374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90187</xdr:rowOff>
    </xdr:from>
    <xdr:ext cx="405111" cy="259045"/>
    <xdr:sp macro="" textlink="">
      <xdr:nvSpPr>
        <xdr:cNvPr id="659" name="n_3mainValue【学校施設】&#10;有形固定資産減価償却率">
          <a:extLst>
            <a:ext uri="{FF2B5EF4-FFF2-40B4-BE49-F238E27FC236}">
              <a16:creationId xmlns:a16="http://schemas.microsoft.com/office/drawing/2014/main" id="{10232CA7-7EF9-4FA3-A500-978837849EBA}"/>
            </a:ext>
          </a:extLst>
        </xdr:cNvPr>
        <xdr:cNvSpPr txBox="1"/>
      </xdr:nvSpPr>
      <xdr:spPr>
        <a:xfrm>
          <a:off x="13500744"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70184</xdr:rowOff>
    </xdr:from>
    <xdr:ext cx="405111" cy="259045"/>
    <xdr:sp macro="" textlink="">
      <xdr:nvSpPr>
        <xdr:cNvPr id="660" name="n_4mainValue【学校施設】&#10;有形固定資産減価償却率">
          <a:extLst>
            <a:ext uri="{FF2B5EF4-FFF2-40B4-BE49-F238E27FC236}">
              <a16:creationId xmlns:a16="http://schemas.microsoft.com/office/drawing/2014/main" id="{8D072D9B-8843-4F03-BD34-0E72502BEE20}"/>
            </a:ext>
          </a:extLst>
        </xdr:cNvPr>
        <xdr:cNvSpPr txBox="1"/>
      </xdr:nvSpPr>
      <xdr:spPr>
        <a:xfrm>
          <a:off x="12611744" y="9328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FD6A1078-A92D-47AE-903B-ED4CED5FA8F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C0BAB17B-5462-41EA-8E85-331F629054E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77D9DBDE-FC7C-422F-B459-F06999AAE15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16EF878E-EC21-45E0-AD7A-F52F2F9A271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9C9C6484-A3D1-44D0-A117-8746E2CFCF3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4CA85ADD-505F-4E17-A7AC-FA620880807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1FD839FD-B298-4C64-A5B6-9E2F996E476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39BED224-D720-491A-A06A-69AC735D647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id="{5F89ED93-1CD1-4740-A88C-3A02442A04C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0F9541C9-987A-468B-953B-66E6AD3E6FC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1" name="テキスト ボックス 670">
          <a:extLst>
            <a:ext uri="{FF2B5EF4-FFF2-40B4-BE49-F238E27FC236}">
              <a16:creationId xmlns:a16="http://schemas.microsoft.com/office/drawing/2014/main" id="{93F04CD2-35EA-4229-A7C3-76797F0AD3D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a:extLst>
            <a:ext uri="{FF2B5EF4-FFF2-40B4-BE49-F238E27FC236}">
              <a16:creationId xmlns:a16="http://schemas.microsoft.com/office/drawing/2014/main" id="{4A9E15B5-2F2B-4D8A-A14C-9B9F7BA5CD4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a:extLst>
            <a:ext uri="{FF2B5EF4-FFF2-40B4-BE49-F238E27FC236}">
              <a16:creationId xmlns:a16="http://schemas.microsoft.com/office/drawing/2014/main" id="{AF237D88-9D33-4D16-BC26-0D39C737D07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a:extLst>
            <a:ext uri="{FF2B5EF4-FFF2-40B4-BE49-F238E27FC236}">
              <a16:creationId xmlns:a16="http://schemas.microsoft.com/office/drawing/2014/main" id="{E8AA585F-86C0-47F3-B03B-4886CD15A10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a:extLst>
            <a:ext uri="{FF2B5EF4-FFF2-40B4-BE49-F238E27FC236}">
              <a16:creationId xmlns:a16="http://schemas.microsoft.com/office/drawing/2014/main" id="{CCBC0C75-FDA2-41FC-938A-1A9B636B55A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id="{581049C3-BF44-4AD5-94C9-A752E4030C0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id="{A8109E77-7AB8-45A1-A70D-A446A2A5708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a:extLst>
            <a:ext uri="{FF2B5EF4-FFF2-40B4-BE49-F238E27FC236}">
              <a16:creationId xmlns:a16="http://schemas.microsoft.com/office/drawing/2014/main" id="{3C4D941B-A77D-4EB1-8B9E-85ECF210DC0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a:extLst>
            <a:ext uri="{FF2B5EF4-FFF2-40B4-BE49-F238E27FC236}">
              <a16:creationId xmlns:a16="http://schemas.microsoft.com/office/drawing/2014/main" id="{33C389D8-C274-439F-A4C5-D4BC1B1C252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a:extLst>
            <a:ext uri="{FF2B5EF4-FFF2-40B4-BE49-F238E27FC236}">
              <a16:creationId xmlns:a16="http://schemas.microsoft.com/office/drawing/2014/main" id="{67C7F020-448F-4554-869C-BC209A4C114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a:extLst>
            <a:ext uri="{FF2B5EF4-FFF2-40B4-BE49-F238E27FC236}">
              <a16:creationId xmlns:a16="http://schemas.microsoft.com/office/drawing/2014/main" id="{03B02748-6AD0-4822-9EB3-8DE70C0AB1A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A84EE936-DBEA-4CB5-A07E-DA29933BC75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E17E9D97-D91F-492F-858F-96F985A19D4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a:extLst>
            <a:ext uri="{FF2B5EF4-FFF2-40B4-BE49-F238E27FC236}">
              <a16:creationId xmlns:a16="http://schemas.microsoft.com/office/drawing/2014/main" id="{58633810-9C2D-4F67-A636-52322E18D3D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685" name="直線コネクタ 684">
          <a:extLst>
            <a:ext uri="{FF2B5EF4-FFF2-40B4-BE49-F238E27FC236}">
              <a16:creationId xmlns:a16="http://schemas.microsoft.com/office/drawing/2014/main" id="{A93E9DF4-EF48-469D-98E9-E9FB29BF4799}"/>
            </a:ext>
          </a:extLst>
        </xdr:cNvPr>
        <xdr:cNvCxnSpPr/>
      </xdr:nvCxnSpPr>
      <xdr:spPr>
        <a:xfrm flipV="1">
          <a:off x="22160864" y="978535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686" name="【学校施設】&#10;一人当たり面積最小値テキスト">
          <a:extLst>
            <a:ext uri="{FF2B5EF4-FFF2-40B4-BE49-F238E27FC236}">
              <a16:creationId xmlns:a16="http://schemas.microsoft.com/office/drawing/2014/main" id="{73B8A03C-DAFD-470A-9E39-1170E355404C}"/>
            </a:ext>
          </a:extLst>
        </xdr:cNvPr>
        <xdr:cNvSpPr txBox="1"/>
      </xdr:nvSpPr>
      <xdr:spPr>
        <a:xfrm>
          <a:off x="22199600"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687" name="直線コネクタ 686">
          <a:extLst>
            <a:ext uri="{FF2B5EF4-FFF2-40B4-BE49-F238E27FC236}">
              <a16:creationId xmlns:a16="http://schemas.microsoft.com/office/drawing/2014/main" id="{51ABEC01-44D6-44EE-B7F5-C5DD848BD589}"/>
            </a:ext>
          </a:extLst>
        </xdr:cNvPr>
        <xdr:cNvCxnSpPr/>
      </xdr:nvCxnSpPr>
      <xdr:spPr>
        <a:xfrm>
          <a:off x="22072600" y="111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688" name="【学校施設】&#10;一人当たり面積最大値テキスト">
          <a:extLst>
            <a:ext uri="{FF2B5EF4-FFF2-40B4-BE49-F238E27FC236}">
              <a16:creationId xmlns:a16="http://schemas.microsoft.com/office/drawing/2014/main" id="{F0401E98-301D-4041-989C-466A987F8242}"/>
            </a:ext>
          </a:extLst>
        </xdr:cNvPr>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689" name="直線コネクタ 688">
          <a:extLst>
            <a:ext uri="{FF2B5EF4-FFF2-40B4-BE49-F238E27FC236}">
              <a16:creationId xmlns:a16="http://schemas.microsoft.com/office/drawing/2014/main" id="{FC111E25-49F2-470D-B4DC-A0A006DF27DE}"/>
            </a:ext>
          </a:extLst>
        </xdr:cNvPr>
        <xdr:cNvCxnSpPr/>
      </xdr:nvCxnSpPr>
      <xdr:spPr>
        <a:xfrm>
          <a:off x="22072600" y="978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24147</xdr:rowOff>
    </xdr:from>
    <xdr:ext cx="469744" cy="259045"/>
    <xdr:sp macro="" textlink="">
      <xdr:nvSpPr>
        <xdr:cNvPr id="690" name="【学校施設】&#10;一人当たり面積平均値テキスト">
          <a:extLst>
            <a:ext uri="{FF2B5EF4-FFF2-40B4-BE49-F238E27FC236}">
              <a16:creationId xmlns:a16="http://schemas.microsoft.com/office/drawing/2014/main" id="{0AAD818D-7A30-4513-BF56-812CFEE521FA}"/>
            </a:ext>
          </a:extLst>
        </xdr:cNvPr>
        <xdr:cNvSpPr txBox="1"/>
      </xdr:nvSpPr>
      <xdr:spPr>
        <a:xfrm>
          <a:off x="22199600" y="1065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691" name="フローチャート: 判断 690">
          <a:extLst>
            <a:ext uri="{FF2B5EF4-FFF2-40B4-BE49-F238E27FC236}">
              <a16:creationId xmlns:a16="http://schemas.microsoft.com/office/drawing/2014/main" id="{53CE36A9-3BCB-480F-BC48-D8B91A965530}"/>
            </a:ext>
          </a:extLst>
        </xdr:cNvPr>
        <xdr:cNvSpPr/>
      </xdr:nvSpPr>
      <xdr:spPr>
        <a:xfrm>
          <a:off x="221107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692" name="フローチャート: 判断 691">
          <a:extLst>
            <a:ext uri="{FF2B5EF4-FFF2-40B4-BE49-F238E27FC236}">
              <a16:creationId xmlns:a16="http://schemas.microsoft.com/office/drawing/2014/main" id="{D76C19E4-5086-462A-ABD2-157B6F053FD7}"/>
            </a:ext>
          </a:extLst>
        </xdr:cNvPr>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693" name="フローチャート: 判断 692">
          <a:extLst>
            <a:ext uri="{FF2B5EF4-FFF2-40B4-BE49-F238E27FC236}">
              <a16:creationId xmlns:a16="http://schemas.microsoft.com/office/drawing/2014/main" id="{61079CC8-4876-4F20-BE8E-23F10FA8B510}"/>
            </a:ext>
          </a:extLst>
        </xdr:cNvPr>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694" name="フローチャート: 判断 693">
          <a:extLst>
            <a:ext uri="{FF2B5EF4-FFF2-40B4-BE49-F238E27FC236}">
              <a16:creationId xmlns:a16="http://schemas.microsoft.com/office/drawing/2014/main" id="{C1F81797-54D7-4F04-A950-209775BD6E37}"/>
            </a:ext>
          </a:extLst>
        </xdr:cNvPr>
        <xdr:cNvSpPr/>
      </xdr:nvSpPr>
      <xdr:spPr>
        <a:xfrm>
          <a:off x="19494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695" name="フローチャート: 判断 694">
          <a:extLst>
            <a:ext uri="{FF2B5EF4-FFF2-40B4-BE49-F238E27FC236}">
              <a16:creationId xmlns:a16="http://schemas.microsoft.com/office/drawing/2014/main" id="{E46B792B-D588-4B1B-908D-9B3582D90FA0}"/>
            </a:ext>
          </a:extLst>
        </xdr:cNvPr>
        <xdr:cNvSpPr/>
      </xdr:nvSpPr>
      <xdr:spPr>
        <a:xfrm>
          <a:off x="18605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703C69A8-80A0-4F51-A2F3-6C5DEB99130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FBDBCEED-6AB8-4ADA-B1D1-D9BFD49E4CD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87AFC506-8352-4AE1-AEB6-7CDAAB283B8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A404A088-877B-46EB-9F80-F339580E68C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BD041259-3A27-4CA6-A4B1-44596EAEF12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161290</xdr:rowOff>
    </xdr:from>
    <xdr:to>
      <xdr:col>116</xdr:col>
      <xdr:colOff>114300</xdr:colOff>
      <xdr:row>60</xdr:row>
      <xdr:rowOff>91440</xdr:rowOff>
    </xdr:to>
    <xdr:sp macro="" textlink="">
      <xdr:nvSpPr>
        <xdr:cNvPr id="701" name="楕円 700">
          <a:extLst>
            <a:ext uri="{FF2B5EF4-FFF2-40B4-BE49-F238E27FC236}">
              <a16:creationId xmlns:a16="http://schemas.microsoft.com/office/drawing/2014/main" id="{080218D7-96D7-4369-816D-173D6525E03E}"/>
            </a:ext>
          </a:extLst>
        </xdr:cNvPr>
        <xdr:cNvSpPr/>
      </xdr:nvSpPr>
      <xdr:spPr>
        <a:xfrm>
          <a:off x="22110700" y="102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12717</xdr:rowOff>
    </xdr:from>
    <xdr:ext cx="469744" cy="259045"/>
    <xdr:sp macro="" textlink="">
      <xdr:nvSpPr>
        <xdr:cNvPr id="702" name="【学校施設】&#10;一人当たり面積該当値テキスト">
          <a:extLst>
            <a:ext uri="{FF2B5EF4-FFF2-40B4-BE49-F238E27FC236}">
              <a16:creationId xmlns:a16="http://schemas.microsoft.com/office/drawing/2014/main" id="{E068E593-4744-4BCB-9198-B4D24C7B6AC4}"/>
            </a:ext>
          </a:extLst>
        </xdr:cNvPr>
        <xdr:cNvSpPr txBox="1"/>
      </xdr:nvSpPr>
      <xdr:spPr>
        <a:xfrm>
          <a:off x="22199600" y="1012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163830</xdr:rowOff>
    </xdr:from>
    <xdr:to>
      <xdr:col>112</xdr:col>
      <xdr:colOff>38100</xdr:colOff>
      <xdr:row>60</xdr:row>
      <xdr:rowOff>93980</xdr:rowOff>
    </xdr:to>
    <xdr:sp macro="" textlink="">
      <xdr:nvSpPr>
        <xdr:cNvPr id="703" name="楕円 702">
          <a:extLst>
            <a:ext uri="{FF2B5EF4-FFF2-40B4-BE49-F238E27FC236}">
              <a16:creationId xmlns:a16="http://schemas.microsoft.com/office/drawing/2014/main" id="{134AD1F5-791E-4B81-87F1-8514725EE75E}"/>
            </a:ext>
          </a:extLst>
        </xdr:cNvPr>
        <xdr:cNvSpPr/>
      </xdr:nvSpPr>
      <xdr:spPr>
        <a:xfrm>
          <a:off x="212725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40640</xdr:rowOff>
    </xdr:from>
    <xdr:to>
      <xdr:col>116</xdr:col>
      <xdr:colOff>63500</xdr:colOff>
      <xdr:row>60</xdr:row>
      <xdr:rowOff>43180</xdr:rowOff>
    </xdr:to>
    <xdr:cxnSp macro="">
      <xdr:nvCxnSpPr>
        <xdr:cNvPr id="704" name="直線コネクタ 703">
          <a:extLst>
            <a:ext uri="{FF2B5EF4-FFF2-40B4-BE49-F238E27FC236}">
              <a16:creationId xmlns:a16="http://schemas.microsoft.com/office/drawing/2014/main" id="{D9928891-12D1-4ED0-B325-C95FA3E16CAC}"/>
            </a:ext>
          </a:extLst>
        </xdr:cNvPr>
        <xdr:cNvCxnSpPr/>
      </xdr:nvCxnSpPr>
      <xdr:spPr>
        <a:xfrm flipV="1">
          <a:off x="21323300" y="1032764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135890</xdr:rowOff>
    </xdr:from>
    <xdr:to>
      <xdr:col>107</xdr:col>
      <xdr:colOff>101600</xdr:colOff>
      <xdr:row>60</xdr:row>
      <xdr:rowOff>66040</xdr:rowOff>
    </xdr:to>
    <xdr:sp macro="" textlink="">
      <xdr:nvSpPr>
        <xdr:cNvPr id="705" name="楕円 704">
          <a:extLst>
            <a:ext uri="{FF2B5EF4-FFF2-40B4-BE49-F238E27FC236}">
              <a16:creationId xmlns:a16="http://schemas.microsoft.com/office/drawing/2014/main" id="{E2EB0ECB-2AF6-48CE-95DD-6C3DDA7D7463}"/>
            </a:ext>
          </a:extLst>
        </xdr:cNvPr>
        <xdr:cNvSpPr/>
      </xdr:nvSpPr>
      <xdr:spPr>
        <a:xfrm>
          <a:off x="20383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15240</xdr:rowOff>
    </xdr:from>
    <xdr:to>
      <xdr:col>111</xdr:col>
      <xdr:colOff>177800</xdr:colOff>
      <xdr:row>60</xdr:row>
      <xdr:rowOff>43180</xdr:rowOff>
    </xdr:to>
    <xdr:cxnSp macro="">
      <xdr:nvCxnSpPr>
        <xdr:cNvPr id="706" name="直線コネクタ 705">
          <a:extLst>
            <a:ext uri="{FF2B5EF4-FFF2-40B4-BE49-F238E27FC236}">
              <a16:creationId xmlns:a16="http://schemas.microsoft.com/office/drawing/2014/main" id="{89B7D048-898A-4872-9A07-2E0AD8D688BC}"/>
            </a:ext>
          </a:extLst>
        </xdr:cNvPr>
        <xdr:cNvCxnSpPr/>
      </xdr:nvCxnSpPr>
      <xdr:spPr>
        <a:xfrm>
          <a:off x="20434300" y="1030224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129540</xdr:rowOff>
    </xdr:from>
    <xdr:to>
      <xdr:col>102</xdr:col>
      <xdr:colOff>165100</xdr:colOff>
      <xdr:row>60</xdr:row>
      <xdr:rowOff>59690</xdr:rowOff>
    </xdr:to>
    <xdr:sp macro="" textlink="">
      <xdr:nvSpPr>
        <xdr:cNvPr id="707" name="楕円 706">
          <a:extLst>
            <a:ext uri="{FF2B5EF4-FFF2-40B4-BE49-F238E27FC236}">
              <a16:creationId xmlns:a16="http://schemas.microsoft.com/office/drawing/2014/main" id="{2FB0AB8A-CB78-4CB6-9F8A-B100CAA0E0D2}"/>
            </a:ext>
          </a:extLst>
        </xdr:cNvPr>
        <xdr:cNvSpPr/>
      </xdr:nvSpPr>
      <xdr:spPr>
        <a:xfrm>
          <a:off x="19494500" y="102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8890</xdr:rowOff>
    </xdr:from>
    <xdr:to>
      <xdr:col>107</xdr:col>
      <xdr:colOff>50800</xdr:colOff>
      <xdr:row>60</xdr:row>
      <xdr:rowOff>15240</xdr:rowOff>
    </xdr:to>
    <xdr:cxnSp macro="">
      <xdr:nvCxnSpPr>
        <xdr:cNvPr id="708" name="直線コネクタ 707">
          <a:extLst>
            <a:ext uri="{FF2B5EF4-FFF2-40B4-BE49-F238E27FC236}">
              <a16:creationId xmlns:a16="http://schemas.microsoft.com/office/drawing/2014/main" id="{17E3DF9E-D2F0-4ED9-9E45-0627789516B3}"/>
            </a:ext>
          </a:extLst>
        </xdr:cNvPr>
        <xdr:cNvCxnSpPr/>
      </xdr:nvCxnSpPr>
      <xdr:spPr>
        <a:xfrm>
          <a:off x="19545300" y="1029589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109220</xdr:rowOff>
    </xdr:from>
    <xdr:to>
      <xdr:col>98</xdr:col>
      <xdr:colOff>38100</xdr:colOff>
      <xdr:row>60</xdr:row>
      <xdr:rowOff>39370</xdr:rowOff>
    </xdr:to>
    <xdr:sp macro="" textlink="">
      <xdr:nvSpPr>
        <xdr:cNvPr id="709" name="楕円 708">
          <a:extLst>
            <a:ext uri="{FF2B5EF4-FFF2-40B4-BE49-F238E27FC236}">
              <a16:creationId xmlns:a16="http://schemas.microsoft.com/office/drawing/2014/main" id="{379A1EDE-A253-4CCC-83FA-F9DA8940F44D}"/>
            </a:ext>
          </a:extLst>
        </xdr:cNvPr>
        <xdr:cNvSpPr/>
      </xdr:nvSpPr>
      <xdr:spPr>
        <a:xfrm>
          <a:off x="18605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160020</xdr:rowOff>
    </xdr:from>
    <xdr:to>
      <xdr:col>102</xdr:col>
      <xdr:colOff>114300</xdr:colOff>
      <xdr:row>60</xdr:row>
      <xdr:rowOff>8890</xdr:rowOff>
    </xdr:to>
    <xdr:cxnSp macro="">
      <xdr:nvCxnSpPr>
        <xdr:cNvPr id="710" name="直線コネクタ 709">
          <a:extLst>
            <a:ext uri="{FF2B5EF4-FFF2-40B4-BE49-F238E27FC236}">
              <a16:creationId xmlns:a16="http://schemas.microsoft.com/office/drawing/2014/main" id="{79034C94-857D-4FDD-A8D1-99C6F304E3A2}"/>
            </a:ext>
          </a:extLst>
        </xdr:cNvPr>
        <xdr:cNvCxnSpPr/>
      </xdr:nvCxnSpPr>
      <xdr:spPr>
        <a:xfrm>
          <a:off x="18656300" y="1027557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149877</xdr:rowOff>
    </xdr:from>
    <xdr:ext cx="469744" cy="259045"/>
    <xdr:sp macro="" textlink="">
      <xdr:nvSpPr>
        <xdr:cNvPr id="711" name="n_1aveValue【学校施設】&#10;一人当たり面積">
          <a:extLst>
            <a:ext uri="{FF2B5EF4-FFF2-40B4-BE49-F238E27FC236}">
              <a16:creationId xmlns:a16="http://schemas.microsoft.com/office/drawing/2014/main" id="{79990818-8E1A-46C6-A4E2-673836A56222}"/>
            </a:ext>
          </a:extLst>
        </xdr:cNvPr>
        <xdr:cNvSpPr txBox="1"/>
      </xdr:nvSpPr>
      <xdr:spPr>
        <a:xfrm>
          <a:off x="21075727"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2557</xdr:rowOff>
    </xdr:from>
    <xdr:ext cx="469744" cy="259045"/>
    <xdr:sp macro="" textlink="">
      <xdr:nvSpPr>
        <xdr:cNvPr id="712" name="n_2aveValue【学校施設】&#10;一人当たり面積">
          <a:extLst>
            <a:ext uri="{FF2B5EF4-FFF2-40B4-BE49-F238E27FC236}">
              <a16:creationId xmlns:a16="http://schemas.microsoft.com/office/drawing/2014/main" id="{CDFF3007-0421-4CCA-8699-571CF63C27AB}"/>
            </a:ext>
          </a:extLst>
        </xdr:cNvPr>
        <xdr:cNvSpPr txBox="1"/>
      </xdr:nvSpPr>
      <xdr:spPr>
        <a:xfrm>
          <a:off x="20199427" y="1080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11447</xdr:rowOff>
    </xdr:from>
    <xdr:ext cx="469744" cy="259045"/>
    <xdr:sp macro="" textlink="">
      <xdr:nvSpPr>
        <xdr:cNvPr id="713" name="n_3aveValue【学校施設】&#10;一人当たり面積">
          <a:extLst>
            <a:ext uri="{FF2B5EF4-FFF2-40B4-BE49-F238E27FC236}">
              <a16:creationId xmlns:a16="http://schemas.microsoft.com/office/drawing/2014/main" id="{24CB36B5-0A8E-47BB-8932-E910FD42EEBA}"/>
            </a:ext>
          </a:extLst>
        </xdr:cNvPr>
        <xdr:cNvSpPr txBox="1"/>
      </xdr:nvSpPr>
      <xdr:spPr>
        <a:xfrm>
          <a:off x="19310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120667</xdr:rowOff>
    </xdr:from>
    <xdr:ext cx="469744" cy="259045"/>
    <xdr:sp macro="" textlink="">
      <xdr:nvSpPr>
        <xdr:cNvPr id="714" name="n_4aveValue【学校施設】&#10;一人当たり面積">
          <a:extLst>
            <a:ext uri="{FF2B5EF4-FFF2-40B4-BE49-F238E27FC236}">
              <a16:creationId xmlns:a16="http://schemas.microsoft.com/office/drawing/2014/main" id="{F1EA872A-76D3-4A68-9ACE-107FA50E3347}"/>
            </a:ext>
          </a:extLst>
        </xdr:cNvPr>
        <xdr:cNvSpPr txBox="1"/>
      </xdr:nvSpPr>
      <xdr:spPr>
        <a:xfrm>
          <a:off x="18421427" y="1075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110507</xdr:rowOff>
    </xdr:from>
    <xdr:ext cx="469744" cy="259045"/>
    <xdr:sp macro="" textlink="">
      <xdr:nvSpPr>
        <xdr:cNvPr id="715" name="n_1mainValue【学校施設】&#10;一人当たり面積">
          <a:extLst>
            <a:ext uri="{FF2B5EF4-FFF2-40B4-BE49-F238E27FC236}">
              <a16:creationId xmlns:a16="http://schemas.microsoft.com/office/drawing/2014/main" id="{E2B2C3C8-5959-4FF0-B8ED-3ADF6A7E369B}"/>
            </a:ext>
          </a:extLst>
        </xdr:cNvPr>
        <xdr:cNvSpPr txBox="1"/>
      </xdr:nvSpPr>
      <xdr:spPr>
        <a:xfrm>
          <a:off x="21075727" y="1005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82567</xdr:rowOff>
    </xdr:from>
    <xdr:ext cx="469744" cy="259045"/>
    <xdr:sp macro="" textlink="">
      <xdr:nvSpPr>
        <xdr:cNvPr id="716" name="n_2mainValue【学校施設】&#10;一人当たり面積">
          <a:extLst>
            <a:ext uri="{FF2B5EF4-FFF2-40B4-BE49-F238E27FC236}">
              <a16:creationId xmlns:a16="http://schemas.microsoft.com/office/drawing/2014/main" id="{FA24F87D-836A-4587-A106-2B528E32BBB2}"/>
            </a:ext>
          </a:extLst>
        </xdr:cNvPr>
        <xdr:cNvSpPr txBox="1"/>
      </xdr:nvSpPr>
      <xdr:spPr>
        <a:xfrm>
          <a:off x="20199427" y="1002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76217</xdr:rowOff>
    </xdr:from>
    <xdr:ext cx="469744" cy="259045"/>
    <xdr:sp macro="" textlink="">
      <xdr:nvSpPr>
        <xdr:cNvPr id="717" name="n_3mainValue【学校施設】&#10;一人当たり面積">
          <a:extLst>
            <a:ext uri="{FF2B5EF4-FFF2-40B4-BE49-F238E27FC236}">
              <a16:creationId xmlns:a16="http://schemas.microsoft.com/office/drawing/2014/main" id="{08A2B334-C469-48D0-A3EB-3C9F5DC6AD6E}"/>
            </a:ext>
          </a:extLst>
        </xdr:cNvPr>
        <xdr:cNvSpPr txBox="1"/>
      </xdr:nvSpPr>
      <xdr:spPr>
        <a:xfrm>
          <a:off x="19310427" y="1002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55897</xdr:rowOff>
    </xdr:from>
    <xdr:ext cx="469744" cy="259045"/>
    <xdr:sp macro="" textlink="">
      <xdr:nvSpPr>
        <xdr:cNvPr id="718" name="n_4mainValue【学校施設】&#10;一人当たり面積">
          <a:extLst>
            <a:ext uri="{FF2B5EF4-FFF2-40B4-BE49-F238E27FC236}">
              <a16:creationId xmlns:a16="http://schemas.microsoft.com/office/drawing/2014/main" id="{53791259-C3E3-4233-AB3E-EF12FC3B8495}"/>
            </a:ext>
          </a:extLst>
        </xdr:cNvPr>
        <xdr:cNvSpPr txBox="1"/>
      </xdr:nvSpPr>
      <xdr:spPr>
        <a:xfrm>
          <a:off x="18421427" y="99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3ABAA4D9-7421-4300-9488-B878F534943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F890F7C9-D995-4BCB-A05E-B53FC77ADB9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EF60BCD5-ACC7-47E5-9900-61EE2C5330F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2026E52A-63E0-4195-BE28-81F41FE4DC9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9649FF2F-47F4-4C41-9A74-F4D5015339F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1F18D8F3-06E4-4DB9-9EB3-0B73B84A86E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3E280BDE-8746-42A1-997E-F1581D94F9B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A2B765BB-7F27-4A0F-ADB3-ABD4E7CD88F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DFFA26C4-F0E2-41F2-A37B-90029EC0CF1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37D912E0-7C84-4695-ABFC-F50FC008DE5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52CC2240-47EB-42DD-A9DB-3A3EF9C84D3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a:extLst>
            <a:ext uri="{FF2B5EF4-FFF2-40B4-BE49-F238E27FC236}">
              <a16:creationId xmlns:a16="http://schemas.microsoft.com/office/drawing/2014/main" id="{FBC14AB5-D02C-4A0A-8C2E-626C906C27D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a:extLst>
            <a:ext uri="{FF2B5EF4-FFF2-40B4-BE49-F238E27FC236}">
              <a16:creationId xmlns:a16="http://schemas.microsoft.com/office/drawing/2014/main" id="{CF07CB97-B548-453D-8939-C1241BB5C81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a:extLst>
            <a:ext uri="{FF2B5EF4-FFF2-40B4-BE49-F238E27FC236}">
              <a16:creationId xmlns:a16="http://schemas.microsoft.com/office/drawing/2014/main" id="{6DD6EF80-FB05-444A-8BF9-01DD8485B6B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a:extLst>
            <a:ext uri="{FF2B5EF4-FFF2-40B4-BE49-F238E27FC236}">
              <a16:creationId xmlns:a16="http://schemas.microsoft.com/office/drawing/2014/main" id="{FD2964BF-E5BE-41DA-8D35-9AAE2AB40B0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a:extLst>
            <a:ext uri="{FF2B5EF4-FFF2-40B4-BE49-F238E27FC236}">
              <a16:creationId xmlns:a16="http://schemas.microsoft.com/office/drawing/2014/main" id="{A917F4F7-EAF4-4124-85DE-7B848D8B767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a:extLst>
            <a:ext uri="{FF2B5EF4-FFF2-40B4-BE49-F238E27FC236}">
              <a16:creationId xmlns:a16="http://schemas.microsoft.com/office/drawing/2014/main" id="{1FB97C0E-731A-4CDD-BA72-2A222EF11B9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a:extLst>
            <a:ext uri="{FF2B5EF4-FFF2-40B4-BE49-F238E27FC236}">
              <a16:creationId xmlns:a16="http://schemas.microsoft.com/office/drawing/2014/main" id="{D1980B64-CFBE-4B55-87F9-3848DD46026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a:extLst>
            <a:ext uri="{FF2B5EF4-FFF2-40B4-BE49-F238E27FC236}">
              <a16:creationId xmlns:a16="http://schemas.microsoft.com/office/drawing/2014/main" id="{B9DEC346-2B95-4479-B42B-4A2C7718A73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a:extLst>
            <a:ext uri="{FF2B5EF4-FFF2-40B4-BE49-F238E27FC236}">
              <a16:creationId xmlns:a16="http://schemas.microsoft.com/office/drawing/2014/main" id="{E063AF77-C3D9-4101-8AE6-66783521B71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a:extLst>
            <a:ext uri="{FF2B5EF4-FFF2-40B4-BE49-F238E27FC236}">
              <a16:creationId xmlns:a16="http://schemas.microsoft.com/office/drawing/2014/main" id="{6931CB65-6EF1-4A67-920F-54EB6353D42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a:extLst>
            <a:ext uri="{FF2B5EF4-FFF2-40B4-BE49-F238E27FC236}">
              <a16:creationId xmlns:a16="http://schemas.microsoft.com/office/drawing/2014/main" id="{14DD7AE3-C92E-429E-8E2F-19C24C030E4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a:extLst>
            <a:ext uri="{FF2B5EF4-FFF2-40B4-BE49-F238E27FC236}">
              <a16:creationId xmlns:a16="http://schemas.microsoft.com/office/drawing/2014/main" id="{565634FD-2453-452E-9239-5307BE983BA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2F1735BE-2943-4238-B943-67DA99D0398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a:extLst>
            <a:ext uri="{FF2B5EF4-FFF2-40B4-BE49-F238E27FC236}">
              <a16:creationId xmlns:a16="http://schemas.microsoft.com/office/drawing/2014/main" id="{696FD026-9351-49DF-9D67-9D373A585D6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90351</xdr:rowOff>
    </xdr:from>
    <xdr:to>
      <xdr:col>85</xdr:col>
      <xdr:colOff>126364</xdr:colOff>
      <xdr:row>86</xdr:row>
      <xdr:rowOff>168729</xdr:rowOff>
    </xdr:to>
    <xdr:cxnSp macro="">
      <xdr:nvCxnSpPr>
        <xdr:cNvPr id="744" name="直線コネクタ 743">
          <a:extLst>
            <a:ext uri="{FF2B5EF4-FFF2-40B4-BE49-F238E27FC236}">
              <a16:creationId xmlns:a16="http://schemas.microsoft.com/office/drawing/2014/main" id="{67686A17-2C19-4F60-83B8-7D9E2F58F58C}"/>
            </a:ext>
          </a:extLst>
        </xdr:cNvPr>
        <xdr:cNvCxnSpPr/>
      </xdr:nvCxnSpPr>
      <xdr:spPr>
        <a:xfrm flipV="1">
          <a:off x="16318864" y="1346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5" name="【児童館】&#10;有形固定資産減価償却率最小値テキスト">
          <a:extLst>
            <a:ext uri="{FF2B5EF4-FFF2-40B4-BE49-F238E27FC236}">
              <a16:creationId xmlns:a16="http://schemas.microsoft.com/office/drawing/2014/main" id="{E5F96C1D-A9D4-4B64-9AD0-D2357692994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6" name="直線コネクタ 745">
          <a:extLst>
            <a:ext uri="{FF2B5EF4-FFF2-40B4-BE49-F238E27FC236}">
              <a16:creationId xmlns:a16="http://schemas.microsoft.com/office/drawing/2014/main" id="{F9913FBC-21BF-4C45-838F-6ACF76FA463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37028</xdr:rowOff>
    </xdr:from>
    <xdr:ext cx="405111" cy="259045"/>
    <xdr:sp macro="" textlink="">
      <xdr:nvSpPr>
        <xdr:cNvPr id="747" name="【児童館】&#10;有形固定資産減価償却率最大値テキスト">
          <a:extLst>
            <a:ext uri="{FF2B5EF4-FFF2-40B4-BE49-F238E27FC236}">
              <a16:creationId xmlns:a16="http://schemas.microsoft.com/office/drawing/2014/main" id="{04A5DE56-0D9E-459F-A3FF-EEE74D55AA2D}"/>
            </a:ext>
          </a:extLst>
        </xdr:cNvPr>
        <xdr:cNvSpPr txBox="1"/>
      </xdr:nvSpPr>
      <xdr:spPr>
        <a:xfrm>
          <a:off x="16357600" y="1323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90351</xdr:rowOff>
    </xdr:from>
    <xdr:to>
      <xdr:col>86</xdr:col>
      <xdr:colOff>25400</xdr:colOff>
      <xdr:row>78</xdr:row>
      <xdr:rowOff>90351</xdr:rowOff>
    </xdr:to>
    <xdr:cxnSp macro="">
      <xdr:nvCxnSpPr>
        <xdr:cNvPr id="748" name="直線コネクタ 747">
          <a:extLst>
            <a:ext uri="{FF2B5EF4-FFF2-40B4-BE49-F238E27FC236}">
              <a16:creationId xmlns:a16="http://schemas.microsoft.com/office/drawing/2014/main" id="{34BF19D1-C67A-46C6-A69F-330B1D65B417}"/>
            </a:ext>
          </a:extLst>
        </xdr:cNvPr>
        <xdr:cNvCxnSpPr/>
      </xdr:nvCxnSpPr>
      <xdr:spPr>
        <a:xfrm>
          <a:off x="16230600" y="1346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31041</xdr:rowOff>
    </xdr:from>
    <xdr:ext cx="405111" cy="259045"/>
    <xdr:sp macro="" textlink="">
      <xdr:nvSpPr>
        <xdr:cNvPr id="749" name="【児童館】&#10;有形固定資産減価償却率平均値テキスト">
          <a:extLst>
            <a:ext uri="{FF2B5EF4-FFF2-40B4-BE49-F238E27FC236}">
              <a16:creationId xmlns:a16="http://schemas.microsoft.com/office/drawing/2014/main" id="{1DCA3C1A-FDF0-469C-9BC0-117258589624}"/>
            </a:ext>
          </a:extLst>
        </xdr:cNvPr>
        <xdr:cNvSpPr txBox="1"/>
      </xdr:nvSpPr>
      <xdr:spPr>
        <a:xfrm>
          <a:off x="16357600" y="1391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750" name="フローチャート: 判断 749">
          <a:extLst>
            <a:ext uri="{FF2B5EF4-FFF2-40B4-BE49-F238E27FC236}">
              <a16:creationId xmlns:a16="http://schemas.microsoft.com/office/drawing/2014/main" id="{00923F24-3AE5-40BD-809A-A925E05F3E77}"/>
            </a:ext>
          </a:extLst>
        </xdr:cNvPr>
        <xdr:cNvSpPr/>
      </xdr:nvSpPr>
      <xdr:spPr>
        <a:xfrm>
          <a:off x="16268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148952</xdr:rowOff>
    </xdr:from>
    <xdr:to>
      <xdr:col>81</xdr:col>
      <xdr:colOff>101600</xdr:colOff>
      <xdr:row>82</xdr:row>
      <xdr:rowOff>79102</xdr:rowOff>
    </xdr:to>
    <xdr:sp macro="" textlink="">
      <xdr:nvSpPr>
        <xdr:cNvPr id="751" name="フローチャート: 判断 750">
          <a:extLst>
            <a:ext uri="{FF2B5EF4-FFF2-40B4-BE49-F238E27FC236}">
              <a16:creationId xmlns:a16="http://schemas.microsoft.com/office/drawing/2014/main" id="{7226A8D6-CE15-4BA9-ADA5-8E7953B55B58}"/>
            </a:ext>
          </a:extLst>
        </xdr:cNvPr>
        <xdr:cNvSpPr/>
      </xdr:nvSpPr>
      <xdr:spPr>
        <a:xfrm>
          <a:off x="15430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148952</xdr:rowOff>
    </xdr:from>
    <xdr:to>
      <xdr:col>76</xdr:col>
      <xdr:colOff>165100</xdr:colOff>
      <xdr:row>82</xdr:row>
      <xdr:rowOff>79102</xdr:rowOff>
    </xdr:to>
    <xdr:sp macro="" textlink="">
      <xdr:nvSpPr>
        <xdr:cNvPr id="752" name="フローチャート: 判断 751">
          <a:extLst>
            <a:ext uri="{FF2B5EF4-FFF2-40B4-BE49-F238E27FC236}">
              <a16:creationId xmlns:a16="http://schemas.microsoft.com/office/drawing/2014/main" id="{BCB43AE4-DE30-4FF0-B0EE-1E862C9079B2}"/>
            </a:ext>
          </a:extLst>
        </xdr:cNvPr>
        <xdr:cNvSpPr/>
      </xdr:nvSpPr>
      <xdr:spPr>
        <a:xfrm>
          <a:off x="14541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121194</xdr:rowOff>
    </xdr:from>
    <xdr:to>
      <xdr:col>72</xdr:col>
      <xdr:colOff>38100</xdr:colOff>
      <xdr:row>82</xdr:row>
      <xdr:rowOff>51344</xdr:rowOff>
    </xdr:to>
    <xdr:sp macro="" textlink="">
      <xdr:nvSpPr>
        <xdr:cNvPr id="753" name="フローチャート: 判断 752">
          <a:extLst>
            <a:ext uri="{FF2B5EF4-FFF2-40B4-BE49-F238E27FC236}">
              <a16:creationId xmlns:a16="http://schemas.microsoft.com/office/drawing/2014/main" id="{89ED17A9-73BF-48A0-B8E8-76C0A457D124}"/>
            </a:ext>
          </a:extLst>
        </xdr:cNvPr>
        <xdr:cNvSpPr/>
      </xdr:nvSpPr>
      <xdr:spPr>
        <a:xfrm>
          <a:off x="13652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142421</xdr:rowOff>
    </xdr:from>
    <xdr:to>
      <xdr:col>67</xdr:col>
      <xdr:colOff>101600</xdr:colOff>
      <xdr:row>82</xdr:row>
      <xdr:rowOff>72571</xdr:rowOff>
    </xdr:to>
    <xdr:sp macro="" textlink="">
      <xdr:nvSpPr>
        <xdr:cNvPr id="754" name="フローチャート: 判断 753">
          <a:extLst>
            <a:ext uri="{FF2B5EF4-FFF2-40B4-BE49-F238E27FC236}">
              <a16:creationId xmlns:a16="http://schemas.microsoft.com/office/drawing/2014/main" id="{9740595A-902D-46FA-9076-878824C99438}"/>
            </a:ext>
          </a:extLst>
        </xdr:cNvPr>
        <xdr:cNvSpPr/>
      </xdr:nvSpPr>
      <xdr:spPr>
        <a:xfrm>
          <a:off x="12763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FCC3AF62-A6A6-409F-9883-5B33A106CB6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A4D62BBC-DF56-4217-B7F8-3E0ABA5846A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FACA2875-4BB4-4920-88F9-B33C7A4FF33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20C22D17-D5F7-40DC-BAEE-77438047730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5F35B1C0-861D-40D5-8DEB-95101563716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23223</xdr:rowOff>
    </xdr:from>
    <xdr:to>
      <xdr:col>85</xdr:col>
      <xdr:colOff>177800</xdr:colOff>
      <xdr:row>81</xdr:row>
      <xdr:rowOff>124823</xdr:rowOff>
    </xdr:to>
    <xdr:sp macro="" textlink="">
      <xdr:nvSpPr>
        <xdr:cNvPr id="760" name="楕円 759">
          <a:extLst>
            <a:ext uri="{FF2B5EF4-FFF2-40B4-BE49-F238E27FC236}">
              <a16:creationId xmlns:a16="http://schemas.microsoft.com/office/drawing/2014/main" id="{8EEF469B-486F-4DAA-A597-51787C652324}"/>
            </a:ext>
          </a:extLst>
        </xdr:cNvPr>
        <xdr:cNvSpPr/>
      </xdr:nvSpPr>
      <xdr:spPr>
        <a:xfrm>
          <a:off x="162687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46100</xdr:rowOff>
    </xdr:from>
    <xdr:ext cx="405111" cy="259045"/>
    <xdr:sp macro="" textlink="">
      <xdr:nvSpPr>
        <xdr:cNvPr id="761" name="【児童館】&#10;有形固定資産減価償却率該当値テキスト">
          <a:extLst>
            <a:ext uri="{FF2B5EF4-FFF2-40B4-BE49-F238E27FC236}">
              <a16:creationId xmlns:a16="http://schemas.microsoft.com/office/drawing/2014/main" id="{736B5C02-C767-479A-A0AC-1B2489CEE54E}"/>
            </a:ext>
          </a:extLst>
        </xdr:cNvPr>
        <xdr:cNvSpPr txBox="1"/>
      </xdr:nvSpPr>
      <xdr:spPr>
        <a:xfrm>
          <a:off x="16357600" y="1376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147320</xdr:rowOff>
    </xdr:from>
    <xdr:to>
      <xdr:col>81</xdr:col>
      <xdr:colOff>101600</xdr:colOff>
      <xdr:row>81</xdr:row>
      <xdr:rowOff>77470</xdr:rowOff>
    </xdr:to>
    <xdr:sp macro="" textlink="">
      <xdr:nvSpPr>
        <xdr:cNvPr id="762" name="楕円 761">
          <a:extLst>
            <a:ext uri="{FF2B5EF4-FFF2-40B4-BE49-F238E27FC236}">
              <a16:creationId xmlns:a16="http://schemas.microsoft.com/office/drawing/2014/main" id="{C26BFF31-5CDF-4AC9-BFFF-49C91F1CD6CC}"/>
            </a:ext>
          </a:extLst>
        </xdr:cNvPr>
        <xdr:cNvSpPr/>
      </xdr:nvSpPr>
      <xdr:spPr>
        <a:xfrm>
          <a:off x="15430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26670</xdr:rowOff>
    </xdr:from>
    <xdr:to>
      <xdr:col>85</xdr:col>
      <xdr:colOff>127000</xdr:colOff>
      <xdr:row>81</xdr:row>
      <xdr:rowOff>74023</xdr:rowOff>
    </xdr:to>
    <xdr:cxnSp macro="">
      <xdr:nvCxnSpPr>
        <xdr:cNvPr id="763" name="直線コネクタ 762">
          <a:extLst>
            <a:ext uri="{FF2B5EF4-FFF2-40B4-BE49-F238E27FC236}">
              <a16:creationId xmlns:a16="http://schemas.microsoft.com/office/drawing/2014/main" id="{009594E2-32A5-4C47-B640-FBDC88BCD9CE}"/>
            </a:ext>
          </a:extLst>
        </xdr:cNvPr>
        <xdr:cNvCxnSpPr/>
      </xdr:nvCxnSpPr>
      <xdr:spPr>
        <a:xfrm>
          <a:off x="15481300" y="1391412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99968</xdr:rowOff>
    </xdr:from>
    <xdr:to>
      <xdr:col>76</xdr:col>
      <xdr:colOff>165100</xdr:colOff>
      <xdr:row>81</xdr:row>
      <xdr:rowOff>30118</xdr:rowOff>
    </xdr:to>
    <xdr:sp macro="" textlink="">
      <xdr:nvSpPr>
        <xdr:cNvPr id="764" name="楕円 763">
          <a:extLst>
            <a:ext uri="{FF2B5EF4-FFF2-40B4-BE49-F238E27FC236}">
              <a16:creationId xmlns:a16="http://schemas.microsoft.com/office/drawing/2014/main" id="{E868DF9A-8776-4666-9A07-C2A37A4F6B26}"/>
            </a:ext>
          </a:extLst>
        </xdr:cNvPr>
        <xdr:cNvSpPr/>
      </xdr:nvSpPr>
      <xdr:spPr>
        <a:xfrm>
          <a:off x="14541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150768</xdr:rowOff>
    </xdr:from>
    <xdr:to>
      <xdr:col>81</xdr:col>
      <xdr:colOff>50800</xdr:colOff>
      <xdr:row>81</xdr:row>
      <xdr:rowOff>26670</xdr:rowOff>
    </xdr:to>
    <xdr:cxnSp macro="">
      <xdr:nvCxnSpPr>
        <xdr:cNvPr id="765" name="直線コネクタ 764">
          <a:extLst>
            <a:ext uri="{FF2B5EF4-FFF2-40B4-BE49-F238E27FC236}">
              <a16:creationId xmlns:a16="http://schemas.microsoft.com/office/drawing/2014/main" id="{CAA38DC7-E659-479B-84AB-C4A1E8E2BBC5}"/>
            </a:ext>
          </a:extLst>
        </xdr:cNvPr>
        <xdr:cNvCxnSpPr/>
      </xdr:nvCxnSpPr>
      <xdr:spPr>
        <a:xfrm>
          <a:off x="14592300" y="13866768"/>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26488</xdr:rowOff>
    </xdr:from>
    <xdr:to>
      <xdr:col>72</xdr:col>
      <xdr:colOff>38100</xdr:colOff>
      <xdr:row>80</xdr:row>
      <xdr:rowOff>128088</xdr:rowOff>
    </xdr:to>
    <xdr:sp macro="" textlink="">
      <xdr:nvSpPr>
        <xdr:cNvPr id="766" name="楕円 765">
          <a:extLst>
            <a:ext uri="{FF2B5EF4-FFF2-40B4-BE49-F238E27FC236}">
              <a16:creationId xmlns:a16="http://schemas.microsoft.com/office/drawing/2014/main" id="{59A9BE59-9270-485D-96CA-42DB39B675CD}"/>
            </a:ext>
          </a:extLst>
        </xdr:cNvPr>
        <xdr:cNvSpPr/>
      </xdr:nvSpPr>
      <xdr:spPr>
        <a:xfrm>
          <a:off x="13652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77288</xdr:rowOff>
    </xdr:from>
    <xdr:to>
      <xdr:col>76</xdr:col>
      <xdr:colOff>114300</xdr:colOff>
      <xdr:row>80</xdr:row>
      <xdr:rowOff>150768</xdr:rowOff>
    </xdr:to>
    <xdr:cxnSp macro="">
      <xdr:nvCxnSpPr>
        <xdr:cNvPr id="767" name="直線コネクタ 766">
          <a:extLst>
            <a:ext uri="{FF2B5EF4-FFF2-40B4-BE49-F238E27FC236}">
              <a16:creationId xmlns:a16="http://schemas.microsoft.com/office/drawing/2014/main" id="{C113A528-08F0-40F2-A0AB-930A93300F88}"/>
            </a:ext>
          </a:extLst>
        </xdr:cNvPr>
        <xdr:cNvCxnSpPr/>
      </xdr:nvCxnSpPr>
      <xdr:spPr>
        <a:xfrm>
          <a:off x="13703300" y="13793288"/>
          <a:ext cx="889000" cy="7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73842</xdr:rowOff>
    </xdr:from>
    <xdr:to>
      <xdr:col>67</xdr:col>
      <xdr:colOff>101600</xdr:colOff>
      <xdr:row>82</xdr:row>
      <xdr:rowOff>3992</xdr:rowOff>
    </xdr:to>
    <xdr:sp macro="" textlink="">
      <xdr:nvSpPr>
        <xdr:cNvPr id="768" name="楕円 767">
          <a:extLst>
            <a:ext uri="{FF2B5EF4-FFF2-40B4-BE49-F238E27FC236}">
              <a16:creationId xmlns:a16="http://schemas.microsoft.com/office/drawing/2014/main" id="{31D7AEC3-0F1B-47AB-8F7E-18DE4CB47A16}"/>
            </a:ext>
          </a:extLst>
        </xdr:cNvPr>
        <xdr:cNvSpPr/>
      </xdr:nvSpPr>
      <xdr:spPr>
        <a:xfrm>
          <a:off x="12763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77288</xdr:rowOff>
    </xdr:from>
    <xdr:to>
      <xdr:col>71</xdr:col>
      <xdr:colOff>177800</xdr:colOff>
      <xdr:row>81</xdr:row>
      <xdr:rowOff>124642</xdr:rowOff>
    </xdr:to>
    <xdr:cxnSp macro="">
      <xdr:nvCxnSpPr>
        <xdr:cNvPr id="769" name="直線コネクタ 768">
          <a:extLst>
            <a:ext uri="{FF2B5EF4-FFF2-40B4-BE49-F238E27FC236}">
              <a16:creationId xmlns:a16="http://schemas.microsoft.com/office/drawing/2014/main" id="{E878C50F-7440-4943-802F-10CD712E8FB4}"/>
            </a:ext>
          </a:extLst>
        </xdr:cNvPr>
        <xdr:cNvCxnSpPr/>
      </xdr:nvCxnSpPr>
      <xdr:spPr>
        <a:xfrm flipV="1">
          <a:off x="12814300" y="13793288"/>
          <a:ext cx="889000" cy="21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70229</xdr:rowOff>
    </xdr:from>
    <xdr:ext cx="405111" cy="259045"/>
    <xdr:sp macro="" textlink="">
      <xdr:nvSpPr>
        <xdr:cNvPr id="770" name="n_1aveValue【児童館】&#10;有形固定資産減価償却率">
          <a:extLst>
            <a:ext uri="{FF2B5EF4-FFF2-40B4-BE49-F238E27FC236}">
              <a16:creationId xmlns:a16="http://schemas.microsoft.com/office/drawing/2014/main" id="{347F702D-5F1B-4099-8DA1-32D8ECF87596}"/>
            </a:ext>
          </a:extLst>
        </xdr:cNvPr>
        <xdr:cNvSpPr txBox="1"/>
      </xdr:nvSpPr>
      <xdr:spPr>
        <a:xfrm>
          <a:off x="15266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70229</xdr:rowOff>
    </xdr:from>
    <xdr:ext cx="405111" cy="259045"/>
    <xdr:sp macro="" textlink="">
      <xdr:nvSpPr>
        <xdr:cNvPr id="771" name="n_2aveValue【児童館】&#10;有形固定資産減価償却率">
          <a:extLst>
            <a:ext uri="{FF2B5EF4-FFF2-40B4-BE49-F238E27FC236}">
              <a16:creationId xmlns:a16="http://schemas.microsoft.com/office/drawing/2014/main" id="{09C198C3-9E18-4B6A-8C5D-963E675601AE}"/>
            </a:ext>
          </a:extLst>
        </xdr:cNvPr>
        <xdr:cNvSpPr txBox="1"/>
      </xdr:nvSpPr>
      <xdr:spPr>
        <a:xfrm>
          <a:off x="14389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42471</xdr:rowOff>
    </xdr:from>
    <xdr:ext cx="405111" cy="259045"/>
    <xdr:sp macro="" textlink="">
      <xdr:nvSpPr>
        <xdr:cNvPr id="772" name="n_3aveValue【児童館】&#10;有形固定資産減価償却率">
          <a:extLst>
            <a:ext uri="{FF2B5EF4-FFF2-40B4-BE49-F238E27FC236}">
              <a16:creationId xmlns:a16="http://schemas.microsoft.com/office/drawing/2014/main" id="{A113DAC1-C80B-46F6-AA15-1B63733FD5C8}"/>
            </a:ext>
          </a:extLst>
        </xdr:cNvPr>
        <xdr:cNvSpPr txBox="1"/>
      </xdr:nvSpPr>
      <xdr:spPr>
        <a:xfrm>
          <a:off x="13500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63698</xdr:rowOff>
    </xdr:from>
    <xdr:ext cx="405111" cy="259045"/>
    <xdr:sp macro="" textlink="">
      <xdr:nvSpPr>
        <xdr:cNvPr id="773" name="n_4aveValue【児童館】&#10;有形固定資産減価償却率">
          <a:extLst>
            <a:ext uri="{FF2B5EF4-FFF2-40B4-BE49-F238E27FC236}">
              <a16:creationId xmlns:a16="http://schemas.microsoft.com/office/drawing/2014/main" id="{74C5BE5B-D5A3-483F-A6BC-4D0525F116D3}"/>
            </a:ext>
          </a:extLst>
        </xdr:cNvPr>
        <xdr:cNvSpPr txBox="1"/>
      </xdr:nvSpPr>
      <xdr:spPr>
        <a:xfrm>
          <a:off x="12611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93997</xdr:rowOff>
    </xdr:from>
    <xdr:ext cx="405111" cy="259045"/>
    <xdr:sp macro="" textlink="">
      <xdr:nvSpPr>
        <xdr:cNvPr id="774" name="n_1mainValue【児童館】&#10;有形固定資産減価償却率">
          <a:extLst>
            <a:ext uri="{FF2B5EF4-FFF2-40B4-BE49-F238E27FC236}">
              <a16:creationId xmlns:a16="http://schemas.microsoft.com/office/drawing/2014/main" id="{D5C3D68E-A73E-4FEF-9F6A-C21EF68AF4C6}"/>
            </a:ext>
          </a:extLst>
        </xdr:cNvPr>
        <xdr:cNvSpPr txBox="1"/>
      </xdr:nvSpPr>
      <xdr:spPr>
        <a:xfrm>
          <a:off x="15266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46645</xdr:rowOff>
    </xdr:from>
    <xdr:ext cx="405111" cy="259045"/>
    <xdr:sp macro="" textlink="">
      <xdr:nvSpPr>
        <xdr:cNvPr id="775" name="n_2mainValue【児童館】&#10;有形固定資産減価償却率">
          <a:extLst>
            <a:ext uri="{FF2B5EF4-FFF2-40B4-BE49-F238E27FC236}">
              <a16:creationId xmlns:a16="http://schemas.microsoft.com/office/drawing/2014/main" id="{26C624F2-DC4D-4333-A902-ABC204F3B12A}"/>
            </a:ext>
          </a:extLst>
        </xdr:cNvPr>
        <xdr:cNvSpPr txBox="1"/>
      </xdr:nvSpPr>
      <xdr:spPr>
        <a:xfrm>
          <a:off x="14389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144615</xdr:rowOff>
    </xdr:from>
    <xdr:ext cx="405111" cy="259045"/>
    <xdr:sp macro="" textlink="">
      <xdr:nvSpPr>
        <xdr:cNvPr id="776" name="n_3mainValue【児童館】&#10;有形固定資産減価償却率">
          <a:extLst>
            <a:ext uri="{FF2B5EF4-FFF2-40B4-BE49-F238E27FC236}">
              <a16:creationId xmlns:a16="http://schemas.microsoft.com/office/drawing/2014/main" id="{A607CE27-A172-4096-9532-43AF8AC12ABD}"/>
            </a:ext>
          </a:extLst>
        </xdr:cNvPr>
        <xdr:cNvSpPr txBox="1"/>
      </xdr:nvSpPr>
      <xdr:spPr>
        <a:xfrm>
          <a:off x="135007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777" name="n_4mainValue【児童館】&#10;有形固定資産減価償却率">
          <a:extLst>
            <a:ext uri="{FF2B5EF4-FFF2-40B4-BE49-F238E27FC236}">
              <a16:creationId xmlns:a16="http://schemas.microsoft.com/office/drawing/2014/main" id="{49CA657C-BE71-4EFE-A3BC-12D915E31874}"/>
            </a:ext>
          </a:extLst>
        </xdr:cNvPr>
        <xdr:cNvSpPr txBox="1"/>
      </xdr:nvSpPr>
      <xdr:spPr>
        <a:xfrm>
          <a:off x="12611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F0474961-F520-4230-A95D-3F7554668A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E9F7FF6E-09A9-4AB1-9D01-5F98E7DAADA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32F89B2B-A5CF-4B71-B9C1-D83C46BF4F1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57B2BD36-2C41-4CF5-BBE8-F271D1AB55A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638F8857-D6AB-48B6-A063-D32A27F42D3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67270767-74A7-4908-9506-BFB4F897812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03F44A99-298C-4E5B-92B5-9CC1F5321B0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C74002F9-3B1D-48D0-801E-5A02E3DDFD4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E3753818-68D7-4E0C-85C1-168B6BA1B0D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B8D6CC86-5CA6-4075-A96A-1623A1969BA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8" name="直線コネクタ 787">
          <a:extLst>
            <a:ext uri="{FF2B5EF4-FFF2-40B4-BE49-F238E27FC236}">
              <a16:creationId xmlns:a16="http://schemas.microsoft.com/office/drawing/2014/main" id="{DD1B238E-39E5-4073-B67A-F982E4ABF81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9" name="テキスト ボックス 788">
          <a:extLst>
            <a:ext uri="{FF2B5EF4-FFF2-40B4-BE49-F238E27FC236}">
              <a16:creationId xmlns:a16="http://schemas.microsoft.com/office/drawing/2014/main" id="{5C35AB9A-180E-4E98-980E-445A8C8D11D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0" name="直線コネクタ 789">
          <a:extLst>
            <a:ext uri="{FF2B5EF4-FFF2-40B4-BE49-F238E27FC236}">
              <a16:creationId xmlns:a16="http://schemas.microsoft.com/office/drawing/2014/main" id="{B0C22826-615F-4178-A64D-786F4D45CBC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1" name="テキスト ボックス 790">
          <a:extLst>
            <a:ext uri="{FF2B5EF4-FFF2-40B4-BE49-F238E27FC236}">
              <a16:creationId xmlns:a16="http://schemas.microsoft.com/office/drawing/2014/main" id="{F4D15A4B-AF46-4019-AD13-932FB907DC4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2" name="直線コネクタ 791">
          <a:extLst>
            <a:ext uri="{FF2B5EF4-FFF2-40B4-BE49-F238E27FC236}">
              <a16:creationId xmlns:a16="http://schemas.microsoft.com/office/drawing/2014/main" id="{4FBB1F45-1DF3-4FA7-B37A-5824F42CB1E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3" name="テキスト ボックス 792">
          <a:extLst>
            <a:ext uri="{FF2B5EF4-FFF2-40B4-BE49-F238E27FC236}">
              <a16:creationId xmlns:a16="http://schemas.microsoft.com/office/drawing/2014/main" id="{7AF2CCEC-938C-4AB6-B656-E6B5022228C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4" name="直線コネクタ 793">
          <a:extLst>
            <a:ext uri="{FF2B5EF4-FFF2-40B4-BE49-F238E27FC236}">
              <a16:creationId xmlns:a16="http://schemas.microsoft.com/office/drawing/2014/main" id="{D8BA2DCA-6477-4020-BD5D-C60DEB65E6B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5" name="テキスト ボックス 794">
          <a:extLst>
            <a:ext uri="{FF2B5EF4-FFF2-40B4-BE49-F238E27FC236}">
              <a16:creationId xmlns:a16="http://schemas.microsoft.com/office/drawing/2014/main" id="{18AE1ABC-DDCE-430D-A26B-191082736D7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a:extLst>
            <a:ext uri="{FF2B5EF4-FFF2-40B4-BE49-F238E27FC236}">
              <a16:creationId xmlns:a16="http://schemas.microsoft.com/office/drawing/2014/main" id="{2E763623-5954-408C-8E5C-4BE6340A1B1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7" name="テキスト ボックス 796">
          <a:extLst>
            <a:ext uri="{FF2B5EF4-FFF2-40B4-BE49-F238E27FC236}">
              <a16:creationId xmlns:a16="http://schemas.microsoft.com/office/drawing/2014/main" id="{E64F2A70-6B3D-4450-B2D1-F021AD9C243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児童館】&#10;一人当たり面積グラフ枠">
          <a:extLst>
            <a:ext uri="{FF2B5EF4-FFF2-40B4-BE49-F238E27FC236}">
              <a16:creationId xmlns:a16="http://schemas.microsoft.com/office/drawing/2014/main" id="{BAA6C898-5E25-4921-ABC8-550B015740C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799" name="直線コネクタ 798">
          <a:extLst>
            <a:ext uri="{FF2B5EF4-FFF2-40B4-BE49-F238E27FC236}">
              <a16:creationId xmlns:a16="http://schemas.microsoft.com/office/drawing/2014/main" id="{FB86DB7C-999F-49F4-A201-5557CEB928CD}"/>
            </a:ext>
          </a:extLst>
        </xdr:cNvPr>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800" name="【児童館】&#10;一人当たり面積最小値テキスト">
          <a:extLst>
            <a:ext uri="{FF2B5EF4-FFF2-40B4-BE49-F238E27FC236}">
              <a16:creationId xmlns:a16="http://schemas.microsoft.com/office/drawing/2014/main" id="{D132DC37-FA3E-4659-A162-7C15E24B5A3B}"/>
            </a:ext>
          </a:extLst>
        </xdr:cNvPr>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801" name="直線コネクタ 800">
          <a:extLst>
            <a:ext uri="{FF2B5EF4-FFF2-40B4-BE49-F238E27FC236}">
              <a16:creationId xmlns:a16="http://schemas.microsoft.com/office/drawing/2014/main" id="{FAB760D1-5120-45B2-ABB4-43F909F5CA98}"/>
            </a:ext>
          </a:extLst>
        </xdr:cNvPr>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802" name="【児童館】&#10;一人当たり面積最大値テキスト">
          <a:extLst>
            <a:ext uri="{FF2B5EF4-FFF2-40B4-BE49-F238E27FC236}">
              <a16:creationId xmlns:a16="http://schemas.microsoft.com/office/drawing/2014/main" id="{BCD468C8-F70A-4C99-B69B-304A5CFBE252}"/>
            </a:ext>
          </a:extLst>
        </xdr:cNvPr>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803" name="直線コネクタ 802">
          <a:extLst>
            <a:ext uri="{FF2B5EF4-FFF2-40B4-BE49-F238E27FC236}">
              <a16:creationId xmlns:a16="http://schemas.microsoft.com/office/drawing/2014/main" id="{8CC8DE84-C839-4A49-BFAC-9E0E7A709CAF}"/>
            </a:ext>
          </a:extLst>
        </xdr:cNvPr>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804" name="【児童館】&#10;一人当たり面積平均値テキスト">
          <a:extLst>
            <a:ext uri="{FF2B5EF4-FFF2-40B4-BE49-F238E27FC236}">
              <a16:creationId xmlns:a16="http://schemas.microsoft.com/office/drawing/2014/main" id="{99AC3129-5ECF-4F6E-9AB8-ABD69E1C5328}"/>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5" name="フローチャート: 判断 804">
          <a:extLst>
            <a:ext uri="{FF2B5EF4-FFF2-40B4-BE49-F238E27FC236}">
              <a16:creationId xmlns:a16="http://schemas.microsoft.com/office/drawing/2014/main" id="{CBF04C9B-45A9-4F3E-B024-AEE67A836328}"/>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806" name="フローチャート: 判断 805">
          <a:extLst>
            <a:ext uri="{FF2B5EF4-FFF2-40B4-BE49-F238E27FC236}">
              <a16:creationId xmlns:a16="http://schemas.microsoft.com/office/drawing/2014/main" id="{21CEC4E2-0383-4488-8EE9-1B1678E87D8F}"/>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07" name="フローチャート: 判断 806">
          <a:extLst>
            <a:ext uri="{FF2B5EF4-FFF2-40B4-BE49-F238E27FC236}">
              <a16:creationId xmlns:a16="http://schemas.microsoft.com/office/drawing/2014/main" id="{F18E1FB1-397D-44DF-A00E-4FDAA8CBEF21}"/>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08" name="フローチャート: 判断 807">
          <a:extLst>
            <a:ext uri="{FF2B5EF4-FFF2-40B4-BE49-F238E27FC236}">
              <a16:creationId xmlns:a16="http://schemas.microsoft.com/office/drawing/2014/main" id="{798CF34F-8B71-4866-B5C5-CA5591D1FB22}"/>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09" name="フローチャート: 判断 808">
          <a:extLst>
            <a:ext uri="{FF2B5EF4-FFF2-40B4-BE49-F238E27FC236}">
              <a16:creationId xmlns:a16="http://schemas.microsoft.com/office/drawing/2014/main" id="{051EA835-9418-4BC4-8B4E-596260DC97B5}"/>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2FF4721-8B29-482C-8561-9EDE175CF08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25312A4B-014D-475A-BFD1-252231FA3D1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93E2FAF4-EC5A-4003-AA57-9CDB8EA5C6C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50C29F0B-1688-4DA6-B295-7925E4A66DD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E648D7D2-9C7B-4085-9BEB-122D2C6ADF1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113030</xdr:rowOff>
    </xdr:from>
    <xdr:to>
      <xdr:col>116</xdr:col>
      <xdr:colOff>114300</xdr:colOff>
      <xdr:row>80</xdr:row>
      <xdr:rowOff>43180</xdr:rowOff>
    </xdr:to>
    <xdr:sp macro="" textlink="">
      <xdr:nvSpPr>
        <xdr:cNvPr id="815" name="楕円 814">
          <a:extLst>
            <a:ext uri="{FF2B5EF4-FFF2-40B4-BE49-F238E27FC236}">
              <a16:creationId xmlns:a16="http://schemas.microsoft.com/office/drawing/2014/main" id="{411C7BF3-9DE4-4BE0-B34C-76C613686504}"/>
            </a:ext>
          </a:extLst>
        </xdr:cNvPr>
        <xdr:cNvSpPr/>
      </xdr:nvSpPr>
      <xdr:spPr>
        <a:xfrm>
          <a:off x="221107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135907</xdr:rowOff>
    </xdr:from>
    <xdr:ext cx="469744" cy="259045"/>
    <xdr:sp macro="" textlink="">
      <xdr:nvSpPr>
        <xdr:cNvPr id="816" name="【児童館】&#10;一人当たり面積該当値テキスト">
          <a:extLst>
            <a:ext uri="{FF2B5EF4-FFF2-40B4-BE49-F238E27FC236}">
              <a16:creationId xmlns:a16="http://schemas.microsoft.com/office/drawing/2014/main" id="{061FDCE2-10CF-48C4-BBDE-326C196C39FF}"/>
            </a:ext>
          </a:extLst>
        </xdr:cNvPr>
        <xdr:cNvSpPr txBox="1"/>
      </xdr:nvSpPr>
      <xdr:spPr>
        <a:xfrm>
          <a:off x="22199600"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817" name="楕円 816">
          <a:extLst>
            <a:ext uri="{FF2B5EF4-FFF2-40B4-BE49-F238E27FC236}">
              <a16:creationId xmlns:a16="http://schemas.microsoft.com/office/drawing/2014/main" id="{7A08B924-F335-4D2F-9D15-03F09219A21B}"/>
            </a:ext>
          </a:extLst>
        </xdr:cNvPr>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163830</xdr:rowOff>
    </xdr:from>
    <xdr:to>
      <xdr:col>116</xdr:col>
      <xdr:colOff>63500</xdr:colOff>
      <xdr:row>80</xdr:row>
      <xdr:rowOff>38100</xdr:rowOff>
    </xdr:to>
    <xdr:cxnSp macro="">
      <xdr:nvCxnSpPr>
        <xdr:cNvPr id="818" name="直線コネクタ 817">
          <a:extLst>
            <a:ext uri="{FF2B5EF4-FFF2-40B4-BE49-F238E27FC236}">
              <a16:creationId xmlns:a16="http://schemas.microsoft.com/office/drawing/2014/main" id="{B73F5C08-1FD9-4D8B-9EF1-647E86EA63FD}"/>
            </a:ext>
          </a:extLst>
        </xdr:cNvPr>
        <xdr:cNvCxnSpPr/>
      </xdr:nvCxnSpPr>
      <xdr:spPr>
        <a:xfrm flipV="1">
          <a:off x="21323300" y="13708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819" name="楕円 818">
          <a:extLst>
            <a:ext uri="{FF2B5EF4-FFF2-40B4-BE49-F238E27FC236}">
              <a16:creationId xmlns:a16="http://schemas.microsoft.com/office/drawing/2014/main" id="{988ECEF6-9D18-4E8B-B3A6-6086110F2B57}"/>
            </a:ext>
          </a:extLst>
        </xdr:cNvPr>
        <xdr:cNvSpPr/>
      </xdr:nvSpPr>
      <xdr:spPr>
        <a:xfrm>
          <a:off x="20383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38100</xdr:rowOff>
    </xdr:to>
    <xdr:cxnSp macro="">
      <xdr:nvCxnSpPr>
        <xdr:cNvPr id="820" name="直線コネクタ 819">
          <a:extLst>
            <a:ext uri="{FF2B5EF4-FFF2-40B4-BE49-F238E27FC236}">
              <a16:creationId xmlns:a16="http://schemas.microsoft.com/office/drawing/2014/main" id="{D32F22CB-4464-4474-B9F9-C6843F1738A0}"/>
            </a:ext>
          </a:extLst>
        </xdr:cNvPr>
        <xdr:cNvCxnSpPr/>
      </xdr:nvCxnSpPr>
      <xdr:spPr>
        <a:xfrm>
          <a:off x="20434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135889</xdr:rowOff>
    </xdr:from>
    <xdr:to>
      <xdr:col>102</xdr:col>
      <xdr:colOff>165100</xdr:colOff>
      <xdr:row>80</xdr:row>
      <xdr:rowOff>66039</xdr:rowOff>
    </xdr:to>
    <xdr:sp macro="" textlink="">
      <xdr:nvSpPr>
        <xdr:cNvPr id="821" name="楕円 820">
          <a:extLst>
            <a:ext uri="{FF2B5EF4-FFF2-40B4-BE49-F238E27FC236}">
              <a16:creationId xmlns:a16="http://schemas.microsoft.com/office/drawing/2014/main" id="{60683E09-1284-4348-A5CE-4823EEC6AAB9}"/>
            </a:ext>
          </a:extLst>
        </xdr:cNvPr>
        <xdr:cNvSpPr/>
      </xdr:nvSpPr>
      <xdr:spPr>
        <a:xfrm>
          <a:off x="19494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15239</xdr:rowOff>
    </xdr:from>
    <xdr:to>
      <xdr:col>107</xdr:col>
      <xdr:colOff>50800</xdr:colOff>
      <xdr:row>80</xdr:row>
      <xdr:rowOff>38100</xdr:rowOff>
    </xdr:to>
    <xdr:cxnSp macro="">
      <xdr:nvCxnSpPr>
        <xdr:cNvPr id="822" name="直線コネクタ 821">
          <a:extLst>
            <a:ext uri="{FF2B5EF4-FFF2-40B4-BE49-F238E27FC236}">
              <a16:creationId xmlns:a16="http://schemas.microsoft.com/office/drawing/2014/main" id="{DD310855-E173-4A09-8948-4D38697CB755}"/>
            </a:ext>
          </a:extLst>
        </xdr:cNvPr>
        <xdr:cNvCxnSpPr/>
      </xdr:nvCxnSpPr>
      <xdr:spPr>
        <a:xfrm>
          <a:off x="19545300" y="13731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135889</xdr:rowOff>
    </xdr:from>
    <xdr:to>
      <xdr:col>98</xdr:col>
      <xdr:colOff>38100</xdr:colOff>
      <xdr:row>80</xdr:row>
      <xdr:rowOff>66039</xdr:rowOff>
    </xdr:to>
    <xdr:sp macro="" textlink="">
      <xdr:nvSpPr>
        <xdr:cNvPr id="823" name="楕円 822">
          <a:extLst>
            <a:ext uri="{FF2B5EF4-FFF2-40B4-BE49-F238E27FC236}">
              <a16:creationId xmlns:a16="http://schemas.microsoft.com/office/drawing/2014/main" id="{83AE9B71-9129-4BEE-895F-E2640AF3D8E9}"/>
            </a:ext>
          </a:extLst>
        </xdr:cNvPr>
        <xdr:cNvSpPr/>
      </xdr:nvSpPr>
      <xdr:spPr>
        <a:xfrm>
          <a:off x="18605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15239</xdr:rowOff>
    </xdr:from>
    <xdr:to>
      <xdr:col>102</xdr:col>
      <xdr:colOff>114300</xdr:colOff>
      <xdr:row>80</xdr:row>
      <xdr:rowOff>15239</xdr:rowOff>
    </xdr:to>
    <xdr:cxnSp macro="">
      <xdr:nvCxnSpPr>
        <xdr:cNvPr id="824" name="直線コネクタ 823">
          <a:extLst>
            <a:ext uri="{FF2B5EF4-FFF2-40B4-BE49-F238E27FC236}">
              <a16:creationId xmlns:a16="http://schemas.microsoft.com/office/drawing/2014/main" id="{131C2ABF-DDB2-40E2-9AAE-EDDC4D0E2C20}"/>
            </a:ext>
          </a:extLst>
        </xdr:cNvPr>
        <xdr:cNvCxnSpPr/>
      </xdr:nvCxnSpPr>
      <xdr:spPr>
        <a:xfrm>
          <a:off x="18656300" y="13731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825" name="n_1aveValue【児童館】&#10;一人当たり面積">
          <a:extLst>
            <a:ext uri="{FF2B5EF4-FFF2-40B4-BE49-F238E27FC236}">
              <a16:creationId xmlns:a16="http://schemas.microsoft.com/office/drawing/2014/main" id="{C92B0796-5406-4B26-BE19-05048C3FBC2F}"/>
            </a:ext>
          </a:extLst>
        </xdr:cNvPr>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26" name="n_2aveValue【児童館】&#10;一人当たり面積">
          <a:extLst>
            <a:ext uri="{FF2B5EF4-FFF2-40B4-BE49-F238E27FC236}">
              <a16:creationId xmlns:a16="http://schemas.microsoft.com/office/drawing/2014/main" id="{4997FFC8-5B3F-41D9-8DDB-5A97CC644D59}"/>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827" name="n_3aveValue【児童館】&#10;一人当たり面積">
          <a:extLst>
            <a:ext uri="{FF2B5EF4-FFF2-40B4-BE49-F238E27FC236}">
              <a16:creationId xmlns:a16="http://schemas.microsoft.com/office/drawing/2014/main" id="{68810834-5FA3-4FB4-B111-81E4A0489291}"/>
            </a:ext>
          </a:extLst>
        </xdr:cNvPr>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828" name="n_4aveValue【児童館】&#10;一人当たり面積">
          <a:extLst>
            <a:ext uri="{FF2B5EF4-FFF2-40B4-BE49-F238E27FC236}">
              <a16:creationId xmlns:a16="http://schemas.microsoft.com/office/drawing/2014/main" id="{8A98E8B5-06DD-4BB8-A248-A0AA21C4CB9F}"/>
            </a:ext>
          </a:extLst>
        </xdr:cNvPr>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829" name="n_1mainValue【児童館】&#10;一人当たり面積">
          <a:extLst>
            <a:ext uri="{FF2B5EF4-FFF2-40B4-BE49-F238E27FC236}">
              <a16:creationId xmlns:a16="http://schemas.microsoft.com/office/drawing/2014/main" id="{D7827E7D-8B48-4572-ABEC-7CBEC59A3D9E}"/>
            </a:ext>
          </a:extLst>
        </xdr:cNvPr>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830" name="n_2mainValue【児童館】&#10;一人当たり面積">
          <a:extLst>
            <a:ext uri="{FF2B5EF4-FFF2-40B4-BE49-F238E27FC236}">
              <a16:creationId xmlns:a16="http://schemas.microsoft.com/office/drawing/2014/main" id="{E38AD56E-492E-4CD8-ABEC-E1B8FC2C1815}"/>
            </a:ext>
          </a:extLst>
        </xdr:cNvPr>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82566</xdr:rowOff>
    </xdr:from>
    <xdr:ext cx="469744" cy="259045"/>
    <xdr:sp macro="" textlink="">
      <xdr:nvSpPr>
        <xdr:cNvPr id="831" name="n_3mainValue【児童館】&#10;一人当たり面積">
          <a:extLst>
            <a:ext uri="{FF2B5EF4-FFF2-40B4-BE49-F238E27FC236}">
              <a16:creationId xmlns:a16="http://schemas.microsoft.com/office/drawing/2014/main" id="{395CC8DD-9603-46F7-AF2A-E9AD353A404C}"/>
            </a:ext>
          </a:extLst>
        </xdr:cNvPr>
        <xdr:cNvSpPr txBox="1"/>
      </xdr:nvSpPr>
      <xdr:spPr>
        <a:xfrm>
          <a:off x="19310427" y="1345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82566</xdr:rowOff>
    </xdr:from>
    <xdr:ext cx="469744" cy="259045"/>
    <xdr:sp macro="" textlink="">
      <xdr:nvSpPr>
        <xdr:cNvPr id="832" name="n_4mainValue【児童館】&#10;一人当たり面積">
          <a:extLst>
            <a:ext uri="{FF2B5EF4-FFF2-40B4-BE49-F238E27FC236}">
              <a16:creationId xmlns:a16="http://schemas.microsoft.com/office/drawing/2014/main" id="{6F3E4B94-3C9C-4A11-8C8A-BBE65EE2FE9E}"/>
            </a:ext>
          </a:extLst>
        </xdr:cNvPr>
        <xdr:cNvSpPr txBox="1"/>
      </xdr:nvSpPr>
      <xdr:spPr>
        <a:xfrm>
          <a:off x="18421427" y="1345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a:extLst>
            <a:ext uri="{FF2B5EF4-FFF2-40B4-BE49-F238E27FC236}">
              <a16:creationId xmlns:a16="http://schemas.microsoft.com/office/drawing/2014/main" id="{36B29F6E-EFE8-4CCC-A07B-F7CE3F1F4C5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a:extLst>
            <a:ext uri="{FF2B5EF4-FFF2-40B4-BE49-F238E27FC236}">
              <a16:creationId xmlns:a16="http://schemas.microsoft.com/office/drawing/2014/main" id="{3EE2FD66-32F1-4A69-BB56-7F34B8C8142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a:extLst>
            <a:ext uri="{FF2B5EF4-FFF2-40B4-BE49-F238E27FC236}">
              <a16:creationId xmlns:a16="http://schemas.microsoft.com/office/drawing/2014/main" id="{DA862BAD-794F-46A9-BD97-974D662B7B5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a:extLst>
            <a:ext uri="{FF2B5EF4-FFF2-40B4-BE49-F238E27FC236}">
              <a16:creationId xmlns:a16="http://schemas.microsoft.com/office/drawing/2014/main" id="{7DD9CC74-F59B-42BF-B9A4-91B6686C4CA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a:extLst>
            <a:ext uri="{FF2B5EF4-FFF2-40B4-BE49-F238E27FC236}">
              <a16:creationId xmlns:a16="http://schemas.microsoft.com/office/drawing/2014/main" id="{7D3D85BE-15BE-4D3A-A7B8-60968D01A61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a:extLst>
            <a:ext uri="{FF2B5EF4-FFF2-40B4-BE49-F238E27FC236}">
              <a16:creationId xmlns:a16="http://schemas.microsoft.com/office/drawing/2014/main" id="{9F388EA0-4852-40C1-BBD7-891CCBDC769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a:extLst>
            <a:ext uri="{FF2B5EF4-FFF2-40B4-BE49-F238E27FC236}">
              <a16:creationId xmlns:a16="http://schemas.microsoft.com/office/drawing/2014/main" id="{0FAF58F7-8DBA-45FB-AABE-CA8507EF1CF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a:extLst>
            <a:ext uri="{FF2B5EF4-FFF2-40B4-BE49-F238E27FC236}">
              <a16:creationId xmlns:a16="http://schemas.microsoft.com/office/drawing/2014/main" id="{EC77CE7B-D477-48C4-9742-188977C494A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a:extLst>
            <a:ext uri="{FF2B5EF4-FFF2-40B4-BE49-F238E27FC236}">
              <a16:creationId xmlns:a16="http://schemas.microsoft.com/office/drawing/2014/main" id="{6C488EF2-F30D-48E8-87F5-F6618D84FC6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a:extLst>
            <a:ext uri="{FF2B5EF4-FFF2-40B4-BE49-F238E27FC236}">
              <a16:creationId xmlns:a16="http://schemas.microsoft.com/office/drawing/2014/main" id="{80E05455-872E-44DF-9857-370B9F74357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3" name="テキスト ボックス 842">
          <a:extLst>
            <a:ext uri="{FF2B5EF4-FFF2-40B4-BE49-F238E27FC236}">
              <a16:creationId xmlns:a16="http://schemas.microsoft.com/office/drawing/2014/main" id="{91F25430-1342-42D6-8821-7913E4BEE346}"/>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4" name="直線コネクタ 843">
          <a:extLst>
            <a:ext uri="{FF2B5EF4-FFF2-40B4-BE49-F238E27FC236}">
              <a16:creationId xmlns:a16="http://schemas.microsoft.com/office/drawing/2014/main" id="{666F2160-A7BE-43AA-A4E9-0C2676FBEEB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45" name="テキスト ボックス 844">
          <a:extLst>
            <a:ext uri="{FF2B5EF4-FFF2-40B4-BE49-F238E27FC236}">
              <a16:creationId xmlns:a16="http://schemas.microsoft.com/office/drawing/2014/main" id="{EF50663E-F4B2-48B5-8287-F4691057761B}"/>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6" name="直線コネクタ 845">
          <a:extLst>
            <a:ext uri="{FF2B5EF4-FFF2-40B4-BE49-F238E27FC236}">
              <a16:creationId xmlns:a16="http://schemas.microsoft.com/office/drawing/2014/main" id="{3D17A609-98B4-4196-BE84-96188FFCFC5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7" name="テキスト ボックス 846">
          <a:extLst>
            <a:ext uri="{FF2B5EF4-FFF2-40B4-BE49-F238E27FC236}">
              <a16:creationId xmlns:a16="http://schemas.microsoft.com/office/drawing/2014/main" id="{7CD79B00-33E4-4CDD-AAFB-F10116257F6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8" name="直線コネクタ 847">
          <a:extLst>
            <a:ext uri="{FF2B5EF4-FFF2-40B4-BE49-F238E27FC236}">
              <a16:creationId xmlns:a16="http://schemas.microsoft.com/office/drawing/2014/main" id="{B81D580F-264E-4BE5-9491-17F9F3FE2DC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9" name="テキスト ボックス 848">
          <a:extLst>
            <a:ext uri="{FF2B5EF4-FFF2-40B4-BE49-F238E27FC236}">
              <a16:creationId xmlns:a16="http://schemas.microsoft.com/office/drawing/2014/main" id="{3C6943B0-475C-4003-8A23-BF9BE496F89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0" name="直線コネクタ 849">
          <a:extLst>
            <a:ext uri="{FF2B5EF4-FFF2-40B4-BE49-F238E27FC236}">
              <a16:creationId xmlns:a16="http://schemas.microsoft.com/office/drawing/2014/main" id="{0C96E5D9-9088-490B-82AF-7952FEB817B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1" name="テキスト ボックス 850">
          <a:extLst>
            <a:ext uri="{FF2B5EF4-FFF2-40B4-BE49-F238E27FC236}">
              <a16:creationId xmlns:a16="http://schemas.microsoft.com/office/drawing/2014/main" id="{49698A53-7BE1-4025-9022-926C8CFF951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2" name="直線コネクタ 851">
          <a:extLst>
            <a:ext uri="{FF2B5EF4-FFF2-40B4-BE49-F238E27FC236}">
              <a16:creationId xmlns:a16="http://schemas.microsoft.com/office/drawing/2014/main" id="{D3C415A6-88CD-44AD-B854-FFF428D23E9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3" name="テキスト ボックス 852">
          <a:extLst>
            <a:ext uri="{FF2B5EF4-FFF2-40B4-BE49-F238E27FC236}">
              <a16:creationId xmlns:a16="http://schemas.microsoft.com/office/drawing/2014/main" id="{D0D226C2-1682-436E-8DA8-EB0C4058931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4" name="直線コネクタ 853">
          <a:extLst>
            <a:ext uri="{FF2B5EF4-FFF2-40B4-BE49-F238E27FC236}">
              <a16:creationId xmlns:a16="http://schemas.microsoft.com/office/drawing/2014/main" id="{3A75059B-44EE-40AE-AE7E-27CC57E16BF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55" name="テキスト ボックス 854">
          <a:extLst>
            <a:ext uri="{FF2B5EF4-FFF2-40B4-BE49-F238E27FC236}">
              <a16:creationId xmlns:a16="http://schemas.microsoft.com/office/drawing/2014/main" id="{1B94288D-9D49-4530-8BB1-0A74C81A0F60}"/>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8BC34E4C-8B9A-42E4-9B04-1D7FDE37F55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7" name="テキスト ボックス 856">
          <a:extLst>
            <a:ext uri="{FF2B5EF4-FFF2-40B4-BE49-F238E27FC236}">
              <a16:creationId xmlns:a16="http://schemas.microsoft.com/office/drawing/2014/main" id="{39308795-933F-4787-9787-BC6CE5758DA3}"/>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a:extLst>
            <a:ext uri="{FF2B5EF4-FFF2-40B4-BE49-F238E27FC236}">
              <a16:creationId xmlns:a16="http://schemas.microsoft.com/office/drawing/2014/main" id="{782217E7-17A2-4604-B0ED-6C1EBC3D266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859" name="直線コネクタ 858">
          <a:extLst>
            <a:ext uri="{FF2B5EF4-FFF2-40B4-BE49-F238E27FC236}">
              <a16:creationId xmlns:a16="http://schemas.microsoft.com/office/drawing/2014/main" id="{CF518180-C748-48A6-86CE-655309506B51}"/>
            </a:ext>
          </a:extLst>
        </xdr:cNvPr>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860" name="【公民館】&#10;有形固定資産減価償却率最小値テキスト">
          <a:extLst>
            <a:ext uri="{FF2B5EF4-FFF2-40B4-BE49-F238E27FC236}">
              <a16:creationId xmlns:a16="http://schemas.microsoft.com/office/drawing/2014/main" id="{3FE63056-305E-4D39-8DDC-46F93CEF0CFC}"/>
            </a:ext>
          </a:extLst>
        </xdr:cNvPr>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861" name="直線コネクタ 860">
          <a:extLst>
            <a:ext uri="{FF2B5EF4-FFF2-40B4-BE49-F238E27FC236}">
              <a16:creationId xmlns:a16="http://schemas.microsoft.com/office/drawing/2014/main" id="{F7210DFB-6A4E-4BCE-B52E-C080C48D6BD3}"/>
            </a:ext>
          </a:extLst>
        </xdr:cNvPr>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862" name="【公民館】&#10;有形固定資産減価償却率最大値テキスト">
          <a:extLst>
            <a:ext uri="{FF2B5EF4-FFF2-40B4-BE49-F238E27FC236}">
              <a16:creationId xmlns:a16="http://schemas.microsoft.com/office/drawing/2014/main" id="{9D7B65A4-9836-46B1-93CC-5BBA5F9D1A7E}"/>
            </a:ext>
          </a:extLst>
        </xdr:cNvPr>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863" name="直線コネクタ 862">
          <a:extLst>
            <a:ext uri="{FF2B5EF4-FFF2-40B4-BE49-F238E27FC236}">
              <a16:creationId xmlns:a16="http://schemas.microsoft.com/office/drawing/2014/main" id="{77554D7D-8F98-47CC-9911-14ED61228590}"/>
            </a:ext>
          </a:extLst>
        </xdr:cNvPr>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864" name="【公民館】&#10;有形固定資産減価償却率平均値テキスト">
          <a:extLst>
            <a:ext uri="{FF2B5EF4-FFF2-40B4-BE49-F238E27FC236}">
              <a16:creationId xmlns:a16="http://schemas.microsoft.com/office/drawing/2014/main" id="{E2A5811A-A777-4940-8815-63EC1CBB7EB6}"/>
            </a:ext>
          </a:extLst>
        </xdr:cNvPr>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865" name="フローチャート: 判断 864">
          <a:extLst>
            <a:ext uri="{FF2B5EF4-FFF2-40B4-BE49-F238E27FC236}">
              <a16:creationId xmlns:a16="http://schemas.microsoft.com/office/drawing/2014/main" id="{3DBB8A68-F414-4EFA-A69B-81F772E38D56}"/>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866" name="フローチャート: 判断 865">
          <a:extLst>
            <a:ext uri="{FF2B5EF4-FFF2-40B4-BE49-F238E27FC236}">
              <a16:creationId xmlns:a16="http://schemas.microsoft.com/office/drawing/2014/main" id="{917D8A6D-950B-4F00-BF70-23B5C5353A28}"/>
            </a:ext>
          </a:extLst>
        </xdr:cNvPr>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867" name="フローチャート: 判断 866">
          <a:extLst>
            <a:ext uri="{FF2B5EF4-FFF2-40B4-BE49-F238E27FC236}">
              <a16:creationId xmlns:a16="http://schemas.microsoft.com/office/drawing/2014/main" id="{E3F31886-B5B9-4896-8206-3C62F139059B}"/>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68" name="フローチャート: 判断 867">
          <a:extLst>
            <a:ext uri="{FF2B5EF4-FFF2-40B4-BE49-F238E27FC236}">
              <a16:creationId xmlns:a16="http://schemas.microsoft.com/office/drawing/2014/main" id="{489D2915-C908-4BB4-A468-76C8466EB5B2}"/>
            </a:ext>
          </a:extLst>
        </xdr:cNvPr>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869" name="フローチャート: 判断 868">
          <a:extLst>
            <a:ext uri="{FF2B5EF4-FFF2-40B4-BE49-F238E27FC236}">
              <a16:creationId xmlns:a16="http://schemas.microsoft.com/office/drawing/2014/main" id="{43D6B534-8850-4446-89BE-C0AD15CFD1A7}"/>
            </a:ext>
          </a:extLst>
        </xdr:cNvPr>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9A66C5EE-CC91-48B8-A4C2-C694E5BCBB9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CEE72B73-B78A-4F3E-88F2-424908EC7E2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6EE704D4-FE67-4750-B1D8-E4E764991D9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6363A03-4724-4CBE-8159-87481A2BB7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64F04415-3802-4F20-A26E-A23C4C78193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170724</xdr:rowOff>
    </xdr:from>
    <xdr:to>
      <xdr:col>85</xdr:col>
      <xdr:colOff>177800</xdr:colOff>
      <xdr:row>102</xdr:row>
      <xdr:rowOff>100874</xdr:rowOff>
    </xdr:to>
    <xdr:sp macro="" textlink="">
      <xdr:nvSpPr>
        <xdr:cNvPr id="875" name="楕円 874">
          <a:extLst>
            <a:ext uri="{FF2B5EF4-FFF2-40B4-BE49-F238E27FC236}">
              <a16:creationId xmlns:a16="http://schemas.microsoft.com/office/drawing/2014/main" id="{ABB50B65-9950-466F-B7FF-E9119418213F}"/>
            </a:ext>
          </a:extLst>
        </xdr:cNvPr>
        <xdr:cNvSpPr/>
      </xdr:nvSpPr>
      <xdr:spPr>
        <a:xfrm>
          <a:off x="162687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22151</xdr:rowOff>
    </xdr:from>
    <xdr:ext cx="405111" cy="259045"/>
    <xdr:sp macro="" textlink="">
      <xdr:nvSpPr>
        <xdr:cNvPr id="876" name="【公民館】&#10;有形固定資産減価償却率該当値テキスト">
          <a:extLst>
            <a:ext uri="{FF2B5EF4-FFF2-40B4-BE49-F238E27FC236}">
              <a16:creationId xmlns:a16="http://schemas.microsoft.com/office/drawing/2014/main" id="{AE416D55-B07D-48A8-93D6-96D18670B94F}"/>
            </a:ext>
          </a:extLst>
        </xdr:cNvPr>
        <xdr:cNvSpPr txBox="1"/>
      </xdr:nvSpPr>
      <xdr:spPr>
        <a:xfrm>
          <a:off x="16357600" y="1733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115207</xdr:rowOff>
    </xdr:from>
    <xdr:to>
      <xdr:col>81</xdr:col>
      <xdr:colOff>101600</xdr:colOff>
      <xdr:row>102</xdr:row>
      <xdr:rowOff>45357</xdr:rowOff>
    </xdr:to>
    <xdr:sp macro="" textlink="">
      <xdr:nvSpPr>
        <xdr:cNvPr id="877" name="楕円 876">
          <a:extLst>
            <a:ext uri="{FF2B5EF4-FFF2-40B4-BE49-F238E27FC236}">
              <a16:creationId xmlns:a16="http://schemas.microsoft.com/office/drawing/2014/main" id="{B54C6E40-AF26-475A-90C4-26291C304058}"/>
            </a:ext>
          </a:extLst>
        </xdr:cNvPr>
        <xdr:cNvSpPr/>
      </xdr:nvSpPr>
      <xdr:spPr>
        <a:xfrm>
          <a:off x="15430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166007</xdr:rowOff>
    </xdr:from>
    <xdr:to>
      <xdr:col>85</xdr:col>
      <xdr:colOff>127000</xdr:colOff>
      <xdr:row>102</xdr:row>
      <xdr:rowOff>50074</xdr:rowOff>
    </xdr:to>
    <xdr:cxnSp macro="">
      <xdr:nvCxnSpPr>
        <xdr:cNvPr id="878" name="直線コネクタ 877">
          <a:extLst>
            <a:ext uri="{FF2B5EF4-FFF2-40B4-BE49-F238E27FC236}">
              <a16:creationId xmlns:a16="http://schemas.microsoft.com/office/drawing/2014/main" id="{285A8491-D62C-4E8F-956B-F4359FF7533D}"/>
            </a:ext>
          </a:extLst>
        </xdr:cNvPr>
        <xdr:cNvCxnSpPr/>
      </xdr:nvCxnSpPr>
      <xdr:spPr>
        <a:xfrm>
          <a:off x="15481300" y="1748245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118473</xdr:rowOff>
    </xdr:from>
    <xdr:to>
      <xdr:col>76</xdr:col>
      <xdr:colOff>165100</xdr:colOff>
      <xdr:row>102</xdr:row>
      <xdr:rowOff>48623</xdr:rowOff>
    </xdr:to>
    <xdr:sp macro="" textlink="">
      <xdr:nvSpPr>
        <xdr:cNvPr id="879" name="楕円 878">
          <a:extLst>
            <a:ext uri="{FF2B5EF4-FFF2-40B4-BE49-F238E27FC236}">
              <a16:creationId xmlns:a16="http://schemas.microsoft.com/office/drawing/2014/main" id="{B6800962-FA07-4714-BE11-C5A75D8D1374}"/>
            </a:ext>
          </a:extLst>
        </xdr:cNvPr>
        <xdr:cNvSpPr/>
      </xdr:nvSpPr>
      <xdr:spPr>
        <a:xfrm>
          <a:off x="14541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166007</xdr:rowOff>
    </xdr:from>
    <xdr:to>
      <xdr:col>81</xdr:col>
      <xdr:colOff>50800</xdr:colOff>
      <xdr:row>101</xdr:row>
      <xdr:rowOff>169273</xdr:rowOff>
    </xdr:to>
    <xdr:cxnSp macro="">
      <xdr:nvCxnSpPr>
        <xdr:cNvPr id="880" name="直線コネクタ 879">
          <a:extLst>
            <a:ext uri="{FF2B5EF4-FFF2-40B4-BE49-F238E27FC236}">
              <a16:creationId xmlns:a16="http://schemas.microsoft.com/office/drawing/2014/main" id="{ED4E7000-CB9B-4AB2-A3C3-36C410074353}"/>
            </a:ext>
          </a:extLst>
        </xdr:cNvPr>
        <xdr:cNvCxnSpPr/>
      </xdr:nvCxnSpPr>
      <xdr:spPr>
        <a:xfrm flipV="1">
          <a:off x="14592300" y="174824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30299</xdr:rowOff>
    </xdr:from>
    <xdr:to>
      <xdr:col>72</xdr:col>
      <xdr:colOff>38100</xdr:colOff>
      <xdr:row>101</xdr:row>
      <xdr:rowOff>131899</xdr:rowOff>
    </xdr:to>
    <xdr:sp macro="" textlink="">
      <xdr:nvSpPr>
        <xdr:cNvPr id="881" name="楕円 880">
          <a:extLst>
            <a:ext uri="{FF2B5EF4-FFF2-40B4-BE49-F238E27FC236}">
              <a16:creationId xmlns:a16="http://schemas.microsoft.com/office/drawing/2014/main" id="{2FBD7C57-CDC3-4D19-A531-A1C2055CED20}"/>
            </a:ext>
          </a:extLst>
        </xdr:cNvPr>
        <xdr:cNvSpPr/>
      </xdr:nvSpPr>
      <xdr:spPr>
        <a:xfrm>
          <a:off x="136525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81099</xdr:rowOff>
    </xdr:from>
    <xdr:to>
      <xdr:col>76</xdr:col>
      <xdr:colOff>114300</xdr:colOff>
      <xdr:row>101</xdr:row>
      <xdr:rowOff>169273</xdr:rowOff>
    </xdr:to>
    <xdr:cxnSp macro="">
      <xdr:nvCxnSpPr>
        <xdr:cNvPr id="882" name="直線コネクタ 881">
          <a:extLst>
            <a:ext uri="{FF2B5EF4-FFF2-40B4-BE49-F238E27FC236}">
              <a16:creationId xmlns:a16="http://schemas.microsoft.com/office/drawing/2014/main" id="{7D842A68-1BEA-45FD-804F-CB1DD927BA4D}"/>
            </a:ext>
          </a:extLst>
        </xdr:cNvPr>
        <xdr:cNvCxnSpPr/>
      </xdr:nvCxnSpPr>
      <xdr:spPr>
        <a:xfrm>
          <a:off x="13703300" y="1739754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138068</xdr:rowOff>
    </xdr:from>
    <xdr:to>
      <xdr:col>67</xdr:col>
      <xdr:colOff>101600</xdr:colOff>
      <xdr:row>102</xdr:row>
      <xdr:rowOff>68218</xdr:rowOff>
    </xdr:to>
    <xdr:sp macro="" textlink="">
      <xdr:nvSpPr>
        <xdr:cNvPr id="883" name="楕円 882">
          <a:extLst>
            <a:ext uri="{FF2B5EF4-FFF2-40B4-BE49-F238E27FC236}">
              <a16:creationId xmlns:a16="http://schemas.microsoft.com/office/drawing/2014/main" id="{02A4D717-31C6-4516-8D93-511BAF53CAE5}"/>
            </a:ext>
          </a:extLst>
        </xdr:cNvPr>
        <xdr:cNvSpPr/>
      </xdr:nvSpPr>
      <xdr:spPr>
        <a:xfrm>
          <a:off x="12763500" y="174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81099</xdr:rowOff>
    </xdr:from>
    <xdr:to>
      <xdr:col>71</xdr:col>
      <xdr:colOff>177800</xdr:colOff>
      <xdr:row>102</xdr:row>
      <xdr:rowOff>17418</xdr:rowOff>
    </xdr:to>
    <xdr:cxnSp macro="">
      <xdr:nvCxnSpPr>
        <xdr:cNvPr id="884" name="直線コネクタ 883">
          <a:extLst>
            <a:ext uri="{FF2B5EF4-FFF2-40B4-BE49-F238E27FC236}">
              <a16:creationId xmlns:a16="http://schemas.microsoft.com/office/drawing/2014/main" id="{E4EAEE35-8756-4809-90A0-583BB69FFEE5}"/>
            </a:ext>
          </a:extLst>
        </xdr:cNvPr>
        <xdr:cNvCxnSpPr/>
      </xdr:nvCxnSpPr>
      <xdr:spPr>
        <a:xfrm flipV="1">
          <a:off x="12814300" y="17397549"/>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167113</xdr:rowOff>
    </xdr:from>
    <xdr:ext cx="405111" cy="259045"/>
    <xdr:sp macro="" textlink="">
      <xdr:nvSpPr>
        <xdr:cNvPr id="885" name="n_1aveValue【公民館】&#10;有形固定資産減価償却率">
          <a:extLst>
            <a:ext uri="{FF2B5EF4-FFF2-40B4-BE49-F238E27FC236}">
              <a16:creationId xmlns:a16="http://schemas.microsoft.com/office/drawing/2014/main" id="{C540B62F-BD5B-4838-A32F-AF989E6F87BB}"/>
            </a:ext>
          </a:extLst>
        </xdr:cNvPr>
        <xdr:cNvSpPr txBox="1"/>
      </xdr:nvSpPr>
      <xdr:spPr>
        <a:xfrm>
          <a:off x="152660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886" name="n_2aveValue【公民館】&#10;有形固定資産減価償却率">
          <a:extLst>
            <a:ext uri="{FF2B5EF4-FFF2-40B4-BE49-F238E27FC236}">
              <a16:creationId xmlns:a16="http://schemas.microsoft.com/office/drawing/2014/main" id="{727B2107-D808-40A6-8DCB-38F62622E226}"/>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147519</xdr:rowOff>
    </xdr:from>
    <xdr:ext cx="405111" cy="259045"/>
    <xdr:sp macro="" textlink="">
      <xdr:nvSpPr>
        <xdr:cNvPr id="887" name="n_3aveValue【公民館】&#10;有形固定資産減価償却率">
          <a:extLst>
            <a:ext uri="{FF2B5EF4-FFF2-40B4-BE49-F238E27FC236}">
              <a16:creationId xmlns:a16="http://schemas.microsoft.com/office/drawing/2014/main" id="{B8BC7847-8F7F-4CA5-A635-44859DED2837}"/>
            </a:ext>
          </a:extLst>
        </xdr:cNvPr>
        <xdr:cNvSpPr txBox="1"/>
      </xdr:nvSpPr>
      <xdr:spPr>
        <a:xfrm>
          <a:off x="13500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92001</xdr:rowOff>
    </xdr:from>
    <xdr:ext cx="405111" cy="259045"/>
    <xdr:sp macro="" textlink="">
      <xdr:nvSpPr>
        <xdr:cNvPr id="888" name="n_4aveValue【公民館】&#10;有形固定資産減価償却率">
          <a:extLst>
            <a:ext uri="{FF2B5EF4-FFF2-40B4-BE49-F238E27FC236}">
              <a16:creationId xmlns:a16="http://schemas.microsoft.com/office/drawing/2014/main" id="{ABEB33B8-7AA5-43CE-B07F-32E5103796F8}"/>
            </a:ext>
          </a:extLst>
        </xdr:cNvPr>
        <xdr:cNvSpPr txBox="1"/>
      </xdr:nvSpPr>
      <xdr:spPr>
        <a:xfrm>
          <a:off x="12611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61884</xdr:rowOff>
    </xdr:from>
    <xdr:ext cx="405111" cy="259045"/>
    <xdr:sp macro="" textlink="">
      <xdr:nvSpPr>
        <xdr:cNvPr id="889" name="n_1mainValue【公民館】&#10;有形固定資産減価償却率">
          <a:extLst>
            <a:ext uri="{FF2B5EF4-FFF2-40B4-BE49-F238E27FC236}">
              <a16:creationId xmlns:a16="http://schemas.microsoft.com/office/drawing/2014/main" id="{AAEFB6FB-62EB-42DB-A996-FB2F60296807}"/>
            </a:ext>
          </a:extLst>
        </xdr:cNvPr>
        <xdr:cNvSpPr txBox="1"/>
      </xdr:nvSpPr>
      <xdr:spPr>
        <a:xfrm>
          <a:off x="152660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65150</xdr:rowOff>
    </xdr:from>
    <xdr:ext cx="405111" cy="259045"/>
    <xdr:sp macro="" textlink="">
      <xdr:nvSpPr>
        <xdr:cNvPr id="890" name="n_2mainValue【公民館】&#10;有形固定資産減価償却率">
          <a:extLst>
            <a:ext uri="{FF2B5EF4-FFF2-40B4-BE49-F238E27FC236}">
              <a16:creationId xmlns:a16="http://schemas.microsoft.com/office/drawing/2014/main" id="{8AB4C4D2-AC6D-4073-8AD6-ED7869293CE6}"/>
            </a:ext>
          </a:extLst>
        </xdr:cNvPr>
        <xdr:cNvSpPr txBox="1"/>
      </xdr:nvSpPr>
      <xdr:spPr>
        <a:xfrm>
          <a:off x="1438974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148426</xdr:rowOff>
    </xdr:from>
    <xdr:ext cx="405111" cy="259045"/>
    <xdr:sp macro="" textlink="">
      <xdr:nvSpPr>
        <xdr:cNvPr id="891" name="n_3mainValue【公民館】&#10;有形固定資産減価償却率">
          <a:extLst>
            <a:ext uri="{FF2B5EF4-FFF2-40B4-BE49-F238E27FC236}">
              <a16:creationId xmlns:a16="http://schemas.microsoft.com/office/drawing/2014/main" id="{36CE726A-1C0B-45AD-B589-947DE91FEE86}"/>
            </a:ext>
          </a:extLst>
        </xdr:cNvPr>
        <xdr:cNvSpPr txBox="1"/>
      </xdr:nvSpPr>
      <xdr:spPr>
        <a:xfrm>
          <a:off x="13500744"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84745</xdr:rowOff>
    </xdr:from>
    <xdr:ext cx="405111" cy="259045"/>
    <xdr:sp macro="" textlink="">
      <xdr:nvSpPr>
        <xdr:cNvPr id="892" name="n_4mainValue【公民館】&#10;有形固定資産減価償却率">
          <a:extLst>
            <a:ext uri="{FF2B5EF4-FFF2-40B4-BE49-F238E27FC236}">
              <a16:creationId xmlns:a16="http://schemas.microsoft.com/office/drawing/2014/main" id="{9B5088B0-7B82-41CF-A45D-25EB59715DBD}"/>
            </a:ext>
          </a:extLst>
        </xdr:cNvPr>
        <xdr:cNvSpPr txBox="1"/>
      </xdr:nvSpPr>
      <xdr:spPr>
        <a:xfrm>
          <a:off x="12611744" y="1722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75386C7B-217A-49EC-A561-65D35700620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10B10046-9DCB-47F1-B598-D9F9D2374ED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20CC9B13-C9A0-4187-8DB1-C19A99CEB9D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E48FE7D1-AE2B-4B63-812D-E8FD8EA2980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921301B4-F795-4393-A3EB-B238D3FFB63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4E636C3F-FA76-4918-AAF7-774CD4A5C72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5BD361CD-7417-4708-8C2E-449638EE027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8047EC20-82CA-4C0C-A3C3-5FFE14B1A23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B75E7A31-23E6-416A-AE37-87F60302E8D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5BEC736F-2C69-411F-84DA-4C04E8BF8CE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a:extLst>
            <a:ext uri="{FF2B5EF4-FFF2-40B4-BE49-F238E27FC236}">
              <a16:creationId xmlns:a16="http://schemas.microsoft.com/office/drawing/2014/main" id="{137516B3-BF54-41DF-8E68-B03016A236E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a:extLst>
            <a:ext uri="{FF2B5EF4-FFF2-40B4-BE49-F238E27FC236}">
              <a16:creationId xmlns:a16="http://schemas.microsoft.com/office/drawing/2014/main" id="{B84D8B2A-122E-4BCF-AF3A-558F15394BE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a:extLst>
            <a:ext uri="{FF2B5EF4-FFF2-40B4-BE49-F238E27FC236}">
              <a16:creationId xmlns:a16="http://schemas.microsoft.com/office/drawing/2014/main" id="{A25089AF-6A8C-4019-8C84-F959E1F7DCC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a:extLst>
            <a:ext uri="{FF2B5EF4-FFF2-40B4-BE49-F238E27FC236}">
              <a16:creationId xmlns:a16="http://schemas.microsoft.com/office/drawing/2014/main" id="{226E9A79-D80B-4274-BAEA-32A648BC86F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a:extLst>
            <a:ext uri="{FF2B5EF4-FFF2-40B4-BE49-F238E27FC236}">
              <a16:creationId xmlns:a16="http://schemas.microsoft.com/office/drawing/2014/main" id="{FE3E6699-28DE-4B44-847B-DF4FBC1BCCF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a:extLst>
            <a:ext uri="{FF2B5EF4-FFF2-40B4-BE49-F238E27FC236}">
              <a16:creationId xmlns:a16="http://schemas.microsoft.com/office/drawing/2014/main" id="{C22FC48C-D9F4-4F12-8FE3-DE04163FEB1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a:extLst>
            <a:ext uri="{FF2B5EF4-FFF2-40B4-BE49-F238E27FC236}">
              <a16:creationId xmlns:a16="http://schemas.microsoft.com/office/drawing/2014/main" id="{B750391B-499E-45AB-B2E9-725F65DC602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a:extLst>
            <a:ext uri="{FF2B5EF4-FFF2-40B4-BE49-F238E27FC236}">
              <a16:creationId xmlns:a16="http://schemas.microsoft.com/office/drawing/2014/main" id="{9299695F-A7C9-4C62-9B70-510F69EC58D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a:extLst>
            <a:ext uri="{FF2B5EF4-FFF2-40B4-BE49-F238E27FC236}">
              <a16:creationId xmlns:a16="http://schemas.microsoft.com/office/drawing/2014/main" id="{AD84EA1F-950B-4878-9A14-AD883A66406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a:extLst>
            <a:ext uri="{FF2B5EF4-FFF2-40B4-BE49-F238E27FC236}">
              <a16:creationId xmlns:a16="http://schemas.microsoft.com/office/drawing/2014/main" id="{61AE9DC3-810C-4AF4-854E-6F729C3B554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05F3BDB3-3727-4735-80BC-7BE53D9264F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BDCB9E97-576B-4469-BFC6-355E0101415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a:extLst>
            <a:ext uri="{FF2B5EF4-FFF2-40B4-BE49-F238E27FC236}">
              <a16:creationId xmlns:a16="http://schemas.microsoft.com/office/drawing/2014/main" id="{67D26C78-63F1-44D3-B370-EF2A5552764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916" name="直線コネクタ 915">
          <a:extLst>
            <a:ext uri="{FF2B5EF4-FFF2-40B4-BE49-F238E27FC236}">
              <a16:creationId xmlns:a16="http://schemas.microsoft.com/office/drawing/2014/main" id="{2260F7D2-E857-4D50-94CE-BC2C62EA33B4}"/>
            </a:ext>
          </a:extLst>
        </xdr:cNvPr>
        <xdr:cNvCxnSpPr/>
      </xdr:nvCxnSpPr>
      <xdr:spPr>
        <a:xfrm flipV="1">
          <a:off x="22160864" y="1735836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917" name="【公民館】&#10;一人当たり面積最小値テキスト">
          <a:extLst>
            <a:ext uri="{FF2B5EF4-FFF2-40B4-BE49-F238E27FC236}">
              <a16:creationId xmlns:a16="http://schemas.microsoft.com/office/drawing/2014/main" id="{70FBAF09-2BE1-4EA4-A7DB-58558C5BC807}"/>
            </a:ext>
          </a:extLst>
        </xdr:cNvPr>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918" name="直線コネクタ 917">
          <a:extLst>
            <a:ext uri="{FF2B5EF4-FFF2-40B4-BE49-F238E27FC236}">
              <a16:creationId xmlns:a16="http://schemas.microsoft.com/office/drawing/2014/main" id="{8560FB98-088B-4D7F-960E-2B4E0AD178BE}"/>
            </a:ext>
          </a:extLst>
        </xdr:cNvPr>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919" name="【公民館】&#10;一人当たり面積最大値テキスト">
          <a:extLst>
            <a:ext uri="{FF2B5EF4-FFF2-40B4-BE49-F238E27FC236}">
              <a16:creationId xmlns:a16="http://schemas.microsoft.com/office/drawing/2014/main" id="{E8BF49D3-A5C7-4DF0-9CB0-20B56BAADFDA}"/>
            </a:ext>
          </a:extLst>
        </xdr:cNvPr>
        <xdr:cNvSpPr txBox="1"/>
      </xdr:nvSpPr>
      <xdr:spPr>
        <a:xfrm>
          <a:off x="221996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920" name="直線コネクタ 919">
          <a:extLst>
            <a:ext uri="{FF2B5EF4-FFF2-40B4-BE49-F238E27FC236}">
              <a16:creationId xmlns:a16="http://schemas.microsoft.com/office/drawing/2014/main" id="{7FEE3AA0-CB4A-432F-8483-E09EB7AA6C83}"/>
            </a:ext>
          </a:extLst>
        </xdr:cNvPr>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921" name="【公民館】&#10;一人当たり面積平均値テキスト">
          <a:extLst>
            <a:ext uri="{FF2B5EF4-FFF2-40B4-BE49-F238E27FC236}">
              <a16:creationId xmlns:a16="http://schemas.microsoft.com/office/drawing/2014/main" id="{83BEB33F-D0E5-4D9C-B98E-60210F2ADF90}"/>
            </a:ext>
          </a:extLst>
        </xdr:cNvPr>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22" name="フローチャート: 判断 921">
          <a:extLst>
            <a:ext uri="{FF2B5EF4-FFF2-40B4-BE49-F238E27FC236}">
              <a16:creationId xmlns:a16="http://schemas.microsoft.com/office/drawing/2014/main" id="{0414CFF0-A32B-4D22-B9E6-0F82E35D5C1A}"/>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923" name="フローチャート: 判断 922">
          <a:extLst>
            <a:ext uri="{FF2B5EF4-FFF2-40B4-BE49-F238E27FC236}">
              <a16:creationId xmlns:a16="http://schemas.microsoft.com/office/drawing/2014/main" id="{611CE192-81E4-4DDE-BA84-0168A5ECC0A8}"/>
            </a:ext>
          </a:extLst>
        </xdr:cNvPr>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24" name="フローチャート: 判断 923">
          <a:extLst>
            <a:ext uri="{FF2B5EF4-FFF2-40B4-BE49-F238E27FC236}">
              <a16:creationId xmlns:a16="http://schemas.microsoft.com/office/drawing/2014/main" id="{739DC6D6-3E86-459F-BEB0-E73543CECA48}"/>
            </a:ext>
          </a:extLst>
        </xdr:cNvPr>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925" name="フローチャート: 判断 924">
          <a:extLst>
            <a:ext uri="{FF2B5EF4-FFF2-40B4-BE49-F238E27FC236}">
              <a16:creationId xmlns:a16="http://schemas.microsoft.com/office/drawing/2014/main" id="{9B1163BE-9ED0-42AC-BF68-34458DA5828C}"/>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926" name="フローチャート: 判断 925">
          <a:extLst>
            <a:ext uri="{FF2B5EF4-FFF2-40B4-BE49-F238E27FC236}">
              <a16:creationId xmlns:a16="http://schemas.microsoft.com/office/drawing/2014/main" id="{2893C350-101C-4571-8007-8F2E876A9214}"/>
            </a:ext>
          </a:extLst>
        </xdr:cNvPr>
        <xdr:cNvSpPr/>
      </xdr:nvSpPr>
      <xdr:spPr>
        <a:xfrm>
          <a:off x="18605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C6A1DA14-16F3-47E2-A33D-178D9A8CEB9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37DCCBE-4289-4C6F-8724-E80F5E37135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6F40A7CB-0299-479D-A7A7-E3B82D57601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2FADAA07-0262-4062-9FCC-1DA2F4F766F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C2B57CC2-2BB2-4A9C-BC7F-63A1BF41F97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135889</xdr:rowOff>
    </xdr:from>
    <xdr:to>
      <xdr:col>116</xdr:col>
      <xdr:colOff>114300</xdr:colOff>
      <xdr:row>102</xdr:row>
      <xdr:rowOff>66039</xdr:rowOff>
    </xdr:to>
    <xdr:sp macro="" textlink="">
      <xdr:nvSpPr>
        <xdr:cNvPr id="932" name="楕円 931">
          <a:extLst>
            <a:ext uri="{FF2B5EF4-FFF2-40B4-BE49-F238E27FC236}">
              <a16:creationId xmlns:a16="http://schemas.microsoft.com/office/drawing/2014/main" id="{6E99370E-0E0C-47F2-963D-C01CC9F00D24}"/>
            </a:ext>
          </a:extLst>
        </xdr:cNvPr>
        <xdr:cNvSpPr/>
      </xdr:nvSpPr>
      <xdr:spPr>
        <a:xfrm>
          <a:off x="221107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158766</xdr:rowOff>
    </xdr:from>
    <xdr:ext cx="469744" cy="259045"/>
    <xdr:sp macro="" textlink="">
      <xdr:nvSpPr>
        <xdr:cNvPr id="933" name="【公民館】&#10;一人当たり面積該当値テキスト">
          <a:extLst>
            <a:ext uri="{FF2B5EF4-FFF2-40B4-BE49-F238E27FC236}">
              <a16:creationId xmlns:a16="http://schemas.microsoft.com/office/drawing/2014/main" id="{84B0E2FB-E6B2-4B39-B988-77E791125E19}"/>
            </a:ext>
          </a:extLst>
        </xdr:cNvPr>
        <xdr:cNvSpPr txBox="1"/>
      </xdr:nvSpPr>
      <xdr:spPr>
        <a:xfrm>
          <a:off x="22199600" y="173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158750</xdr:rowOff>
    </xdr:from>
    <xdr:to>
      <xdr:col>112</xdr:col>
      <xdr:colOff>38100</xdr:colOff>
      <xdr:row>100</xdr:row>
      <xdr:rowOff>88900</xdr:rowOff>
    </xdr:to>
    <xdr:sp macro="" textlink="">
      <xdr:nvSpPr>
        <xdr:cNvPr id="934" name="楕円 933">
          <a:extLst>
            <a:ext uri="{FF2B5EF4-FFF2-40B4-BE49-F238E27FC236}">
              <a16:creationId xmlns:a16="http://schemas.microsoft.com/office/drawing/2014/main" id="{EB8357C2-25B0-40DD-8654-6F372B317965}"/>
            </a:ext>
          </a:extLst>
        </xdr:cNvPr>
        <xdr:cNvSpPr/>
      </xdr:nvSpPr>
      <xdr:spPr>
        <a:xfrm>
          <a:off x="21272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38100</xdr:rowOff>
    </xdr:from>
    <xdr:to>
      <xdr:col>116</xdr:col>
      <xdr:colOff>63500</xdr:colOff>
      <xdr:row>102</xdr:row>
      <xdr:rowOff>15239</xdr:rowOff>
    </xdr:to>
    <xdr:cxnSp macro="">
      <xdr:nvCxnSpPr>
        <xdr:cNvPr id="935" name="直線コネクタ 934">
          <a:extLst>
            <a:ext uri="{FF2B5EF4-FFF2-40B4-BE49-F238E27FC236}">
              <a16:creationId xmlns:a16="http://schemas.microsoft.com/office/drawing/2014/main" id="{FFDB3DCD-34C3-48F3-899A-C0E73F744966}"/>
            </a:ext>
          </a:extLst>
        </xdr:cNvPr>
        <xdr:cNvCxnSpPr/>
      </xdr:nvCxnSpPr>
      <xdr:spPr>
        <a:xfrm>
          <a:off x="21323300" y="17183100"/>
          <a:ext cx="8382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151130</xdr:rowOff>
    </xdr:from>
    <xdr:to>
      <xdr:col>107</xdr:col>
      <xdr:colOff>101600</xdr:colOff>
      <xdr:row>100</xdr:row>
      <xdr:rowOff>81280</xdr:rowOff>
    </xdr:to>
    <xdr:sp macro="" textlink="">
      <xdr:nvSpPr>
        <xdr:cNvPr id="936" name="楕円 935">
          <a:extLst>
            <a:ext uri="{FF2B5EF4-FFF2-40B4-BE49-F238E27FC236}">
              <a16:creationId xmlns:a16="http://schemas.microsoft.com/office/drawing/2014/main" id="{3ED31891-577E-42A3-8BCD-013E086B6F09}"/>
            </a:ext>
          </a:extLst>
        </xdr:cNvPr>
        <xdr:cNvSpPr/>
      </xdr:nvSpPr>
      <xdr:spPr>
        <a:xfrm>
          <a:off x="20383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30480</xdr:rowOff>
    </xdr:from>
    <xdr:to>
      <xdr:col>111</xdr:col>
      <xdr:colOff>177800</xdr:colOff>
      <xdr:row>100</xdr:row>
      <xdr:rowOff>38100</xdr:rowOff>
    </xdr:to>
    <xdr:cxnSp macro="">
      <xdr:nvCxnSpPr>
        <xdr:cNvPr id="937" name="直線コネクタ 936">
          <a:extLst>
            <a:ext uri="{FF2B5EF4-FFF2-40B4-BE49-F238E27FC236}">
              <a16:creationId xmlns:a16="http://schemas.microsoft.com/office/drawing/2014/main" id="{2F437165-0F85-4B1A-AE2F-C5A3C33F0F47}"/>
            </a:ext>
          </a:extLst>
        </xdr:cNvPr>
        <xdr:cNvCxnSpPr/>
      </xdr:nvCxnSpPr>
      <xdr:spPr>
        <a:xfrm>
          <a:off x="20434300" y="17175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143511</xdr:rowOff>
    </xdr:from>
    <xdr:to>
      <xdr:col>102</xdr:col>
      <xdr:colOff>165100</xdr:colOff>
      <xdr:row>100</xdr:row>
      <xdr:rowOff>73661</xdr:rowOff>
    </xdr:to>
    <xdr:sp macro="" textlink="">
      <xdr:nvSpPr>
        <xdr:cNvPr id="938" name="楕円 937">
          <a:extLst>
            <a:ext uri="{FF2B5EF4-FFF2-40B4-BE49-F238E27FC236}">
              <a16:creationId xmlns:a16="http://schemas.microsoft.com/office/drawing/2014/main" id="{7A16F870-E92D-4FA4-A586-42C8A579750E}"/>
            </a:ext>
          </a:extLst>
        </xdr:cNvPr>
        <xdr:cNvSpPr/>
      </xdr:nvSpPr>
      <xdr:spPr>
        <a:xfrm>
          <a:off x="19494500" y="171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22861</xdr:rowOff>
    </xdr:from>
    <xdr:to>
      <xdr:col>107</xdr:col>
      <xdr:colOff>50800</xdr:colOff>
      <xdr:row>100</xdr:row>
      <xdr:rowOff>30480</xdr:rowOff>
    </xdr:to>
    <xdr:cxnSp macro="">
      <xdr:nvCxnSpPr>
        <xdr:cNvPr id="939" name="直線コネクタ 938">
          <a:extLst>
            <a:ext uri="{FF2B5EF4-FFF2-40B4-BE49-F238E27FC236}">
              <a16:creationId xmlns:a16="http://schemas.microsoft.com/office/drawing/2014/main" id="{565A393E-0CCF-435F-9D2E-12BDF13201AF}"/>
            </a:ext>
          </a:extLst>
        </xdr:cNvPr>
        <xdr:cNvCxnSpPr/>
      </xdr:nvCxnSpPr>
      <xdr:spPr>
        <a:xfrm>
          <a:off x="19545300" y="17167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143511</xdr:rowOff>
    </xdr:from>
    <xdr:to>
      <xdr:col>98</xdr:col>
      <xdr:colOff>38100</xdr:colOff>
      <xdr:row>100</xdr:row>
      <xdr:rowOff>73661</xdr:rowOff>
    </xdr:to>
    <xdr:sp macro="" textlink="">
      <xdr:nvSpPr>
        <xdr:cNvPr id="940" name="楕円 939">
          <a:extLst>
            <a:ext uri="{FF2B5EF4-FFF2-40B4-BE49-F238E27FC236}">
              <a16:creationId xmlns:a16="http://schemas.microsoft.com/office/drawing/2014/main" id="{2716A9C9-9BB4-420E-ADBA-0C29BF62E22B}"/>
            </a:ext>
          </a:extLst>
        </xdr:cNvPr>
        <xdr:cNvSpPr/>
      </xdr:nvSpPr>
      <xdr:spPr>
        <a:xfrm>
          <a:off x="18605500" y="171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22861</xdr:rowOff>
    </xdr:from>
    <xdr:to>
      <xdr:col>102</xdr:col>
      <xdr:colOff>114300</xdr:colOff>
      <xdr:row>100</xdr:row>
      <xdr:rowOff>22861</xdr:rowOff>
    </xdr:to>
    <xdr:cxnSp macro="">
      <xdr:nvCxnSpPr>
        <xdr:cNvPr id="941" name="直線コネクタ 940">
          <a:extLst>
            <a:ext uri="{FF2B5EF4-FFF2-40B4-BE49-F238E27FC236}">
              <a16:creationId xmlns:a16="http://schemas.microsoft.com/office/drawing/2014/main" id="{B6658FA6-23C7-4AD5-977C-E0117DC0EFC8}"/>
            </a:ext>
          </a:extLst>
        </xdr:cNvPr>
        <xdr:cNvCxnSpPr/>
      </xdr:nvCxnSpPr>
      <xdr:spPr>
        <a:xfrm>
          <a:off x="18656300" y="17167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160038</xdr:rowOff>
    </xdr:from>
    <xdr:ext cx="469744" cy="259045"/>
    <xdr:sp macro="" textlink="">
      <xdr:nvSpPr>
        <xdr:cNvPr id="942" name="n_1aveValue【公民館】&#10;一人当たり面積">
          <a:extLst>
            <a:ext uri="{FF2B5EF4-FFF2-40B4-BE49-F238E27FC236}">
              <a16:creationId xmlns:a16="http://schemas.microsoft.com/office/drawing/2014/main" id="{DF0D3185-3320-4CA9-8113-E4839BABA2EE}"/>
            </a:ext>
          </a:extLst>
        </xdr:cNvPr>
        <xdr:cNvSpPr txBox="1"/>
      </xdr:nvSpPr>
      <xdr:spPr>
        <a:xfrm>
          <a:off x="21075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114316</xdr:rowOff>
    </xdr:from>
    <xdr:ext cx="469744" cy="259045"/>
    <xdr:sp macro="" textlink="">
      <xdr:nvSpPr>
        <xdr:cNvPr id="943" name="n_2aveValue【公民館】&#10;一人当たり面積">
          <a:extLst>
            <a:ext uri="{FF2B5EF4-FFF2-40B4-BE49-F238E27FC236}">
              <a16:creationId xmlns:a16="http://schemas.microsoft.com/office/drawing/2014/main" id="{C98694B0-E110-41FF-8174-2A0182CEC0B8}"/>
            </a:ext>
          </a:extLst>
        </xdr:cNvPr>
        <xdr:cNvSpPr txBox="1"/>
      </xdr:nvSpPr>
      <xdr:spPr>
        <a:xfrm>
          <a:off x="20199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68597</xdr:rowOff>
    </xdr:from>
    <xdr:ext cx="469744" cy="259045"/>
    <xdr:sp macro="" textlink="">
      <xdr:nvSpPr>
        <xdr:cNvPr id="944" name="n_3aveValue【公民館】&#10;一人当たり面積">
          <a:extLst>
            <a:ext uri="{FF2B5EF4-FFF2-40B4-BE49-F238E27FC236}">
              <a16:creationId xmlns:a16="http://schemas.microsoft.com/office/drawing/2014/main" id="{D7F3AA88-89C3-4B72-9AE3-F3DADA4CD913}"/>
            </a:ext>
          </a:extLst>
        </xdr:cNvPr>
        <xdr:cNvSpPr txBox="1"/>
      </xdr:nvSpPr>
      <xdr:spPr>
        <a:xfrm>
          <a:off x="19310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22877</xdr:rowOff>
    </xdr:from>
    <xdr:ext cx="469744" cy="259045"/>
    <xdr:sp macro="" textlink="">
      <xdr:nvSpPr>
        <xdr:cNvPr id="945" name="n_4aveValue【公民館】&#10;一人当たり面積">
          <a:extLst>
            <a:ext uri="{FF2B5EF4-FFF2-40B4-BE49-F238E27FC236}">
              <a16:creationId xmlns:a16="http://schemas.microsoft.com/office/drawing/2014/main" id="{6CA2C35C-AB6A-4975-80DC-71DC03B8FF3F}"/>
            </a:ext>
          </a:extLst>
        </xdr:cNvPr>
        <xdr:cNvSpPr txBox="1"/>
      </xdr:nvSpPr>
      <xdr:spPr>
        <a:xfrm>
          <a:off x="18421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105427</xdr:rowOff>
    </xdr:from>
    <xdr:ext cx="469744" cy="259045"/>
    <xdr:sp macro="" textlink="">
      <xdr:nvSpPr>
        <xdr:cNvPr id="946" name="n_1mainValue【公民館】&#10;一人当たり面積">
          <a:extLst>
            <a:ext uri="{FF2B5EF4-FFF2-40B4-BE49-F238E27FC236}">
              <a16:creationId xmlns:a16="http://schemas.microsoft.com/office/drawing/2014/main" id="{23C4E375-C52E-443B-B4D2-F6A18C95AB20}"/>
            </a:ext>
          </a:extLst>
        </xdr:cNvPr>
        <xdr:cNvSpPr txBox="1"/>
      </xdr:nvSpPr>
      <xdr:spPr>
        <a:xfrm>
          <a:off x="21075727"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97807</xdr:rowOff>
    </xdr:from>
    <xdr:ext cx="469744" cy="259045"/>
    <xdr:sp macro="" textlink="">
      <xdr:nvSpPr>
        <xdr:cNvPr id="947" name="n_2mainValue【公民館】&#10;一人当たり面積">
          <a:extLst>
            <a:ext uri="{FF2B5EF4-FFF2-40B4-BE49-F238E27FC236}">
              <a16:creationId xmlns:a16="http://schemas.microsoft.com/office/drawing/2014/main" id="{FCDF3E60-C476-4018-812C-67A2E47E4CB7}"/>
            </a:ext>
          </a:extLst>
        </xdr:cNvPr>
        <xdr:cNvSpPr txBox="1"/>
      </xdr:nvSpPr>
      <xdr:spPr>
        <a:xfrm>
          <a:off x="20199427"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90188</xdr:rowOff>
    </xdr:from>
    <xdr:ext cx="469744" cy="259045"/>
    <xdr:sp macro="" textlink="">
      <xdr:nvSpPr>
        <xdr:cNvPr id="948" name="n_3mainValue【公民館】&#10;一人当たり面積">
          <a:extLst>
            <a:ext uri="{FF2B5EF4-FFF2-40B4-BE49-F238E27FC236}">
              <a16:creationId xmlns:a16="http://schemas.microsoft.com/office/drawing/2014/main" id="{DDE778A8-C16F-47D9-8EAB-C28AAD155794}"/>
            </a:ext>
          </a:extLst>
        </xdr:cNvPr>
        <xdr:cNvSpPr txBox="1"/>
      </xdr:nvSpPr>
      <xdr:spPr>
        <a:xfrm>
          <a:off x="19310427"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90188</xdr:rowOff>
    </xdr:from>
    <xdr:ext cx="469744" cy="259045"/>
    <xdr:sp macro="" textlink="">
      <xdr:nvSpPr>
        <xdr:cNvPr id="949" name="n_4mainValue【公民館】&#10;一人当たり面積">
          <a:extLst>
            <a:ext uri="{FF2B5EF4-FFF2-40B4-BE49-F238E27FC236}">
              <a16:creationId xmlns:a16="http://schemas.microsoft.com/office/drawing/2014/main" id="{7DBE6D14-E9EA-40C2-9642-81AB19977ECB}"/>
            </a:ext>
          </a:extLst>
        </xdr:cNvPr>
        <xdr:cNvSpPr txBox="1"/>
      </xdr:nvSpPr>
      <xdr:spPr>
        <a:xfrm>
          <a:off x="18421427"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1EBC0952-A954-4FAE-89A6-48C5783A2F2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0ACF94D1-EF18-405D-8F9C-6AE80EAAFA6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13714C09-2881-46F3-806D-FC4A63F957F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では、災害時の避難施設となる小中学校や公民館の改築や地震補強を計画的に進め、これに併せて教育環境の向上を目的に施設の大規模改造やエアコンの設置を積極的に実施した結果、有形固定資産減価償却率は全国平均や類似団体より低い水準となった。</a:t>
          </a:r>
        </a:p>
        <a:p>
          <a:r>
            <a:rPr kumimoji="1" lang="ja-JP" altLang="en-US" sz="1300">
              <a:latin typeface="ＭＳ Ｐゴシック" panose="020B0600070205080204" pitchFamily="50" charset="-128"/>
              <a:ea typeface="ＭＳ Ｐゴシック" panose="020B0600070205080204" pitchFamily="50" charset="-128"/>
            </a:rPr>
            <a:t>こうした施設を中長期にわたって適正に管理するために、災害時の拠点施設や避難施設の機能の確保を考慮しながら、今後も定期的な点検・診断を通じて、適切な長寿命化を図り、計画的な施設の保全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EEA07E8-75BA-4380-B018-06F653B18D0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45A2442-8DC3-4FE0-A909-0962FFE5E5E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27820FD-7C84-4895-871F-BC6745DCB1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0AF7573-F1A8-4EBE-8068-D60804816E3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FE75D5B-434E-4EAA-AEBF-E7C6FFCE5D1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70F5AE1-3F1E-4EDB-8EC1-C7806C35040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094B7EB-DD01-4DD5-8B6D-05522604217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4D198A7-C824-4832-90F8-CA013928814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E9ACE94-56E9-499B-BFB7-F02CB1390F6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DEFB167-3061-4E9D-ADC4-C614F0821DA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113,496
111,957
754.93
68,912,477
67,260,237
1,514,169
31,294,461
85,010,138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3C971D5-6B97-4835-A6D7-A79258923DF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38E0C67-B7BF-4A53-93D4-F601BE98E0C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017F4F1-30E0-4FEA-9C49-9BA05B4A1BC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05AF240-190C-4C3A-9563-369A6C5F066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2C0667F-C1D3-4366-98F3-C64DC63B8D5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B981912-155E-4325-AA6B-7E00ECC5AB2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53A0ED3-7433-44A7-A8AA-A7557F9FC5D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431F27C-5DA8-4AFF-9BC3-250FEA79F88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2737C3A-90EC-482A-8816-6717769C1F7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1E12CE1-2508-4912-B6F8-CC48DD716F6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0A2EC4C-B56B-4A2C-8F42-E6EFDD1020A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0B16254-B194-4885-BC1F-C3E75273895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30CFF34-0EAC-4ACB-8A9F-8A9E6A067A3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B918C6F-FC89-416C-A8A7-C3857277699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A7EE21C-4BE7-4C1E-AB28-196D6A6F265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46DB499-85B3-449B-AB7A-FED3A13D9C1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8502198-918B-4E95-B977-1A2688F9FBE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440736F-A5D7-428A-8322-392998A5598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D7A2A0B-E169-45FC-8E0E-B9A77965C57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6A3C5D3-1ABE-4286-AE33-85EF81F3721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0179068-02A6-41B0-8A00-9584C201A8C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517295C-568D-4E63-975A-3AC8039743D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8457B3A-B83D-4408-98B3-6EDE3193529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6DAC24F-53CB-4A81-AC0B-0369E3AD2B0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2AC9004-2071-4136-BF56-5DC78D13A63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6205E39-D25C-4055-9687-1DE3C42857A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43B69B4-E893-4A29-AF5E-85DBE383B8D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F4EB658-02AA-48AC-B992-C0FDC7B76DD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C6BAD6B-57D4-4F06-8D53-0F5B1D3B730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F8B2538-EF8B-48D1-AF22-F7D41D63FBF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CA921B7-666B-47CA-8A1B-B0637CEFEEA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D0A79F5-CFB1-48F1-B822-296305F597D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A2B865E-5CFE-4FCA-93F9-2201855F19F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8B968DF-CFC8-450D-89B7-C63F0069A7E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7989FCA-F4D0-44F5-B368-AF7C61AAFFE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031F299-9253-4997-9F68-487E00E0A0E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6D096D6-9D23-478F-B319-94DCFB21C95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665EBFD-0C2A-4B74-833A-6DFF51BE93C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37D8808-3E4A-4834-BA6C-086D41A02FF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C985A4F-B1E0-4B28-86C5-98182F6B62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D4DA004-2457-441D-8563-1874757FB3A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83E8AE4-E2FB-4096-BA1C-EC980328C85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E00DDB2-2853-454F-90E0-DE6E2E35C1E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BA505EB-4604-4891-85C1-31C3E3540D1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764A9D4-EF14-4D37-BF02-D6CD6784038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6316BBC-7F71-406E-ABBD-C3EB17FFBE8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a:extLst>
            <a:ext uri="{FF2B5EF4-FFF2-40B4-BE49-F238E27FC236}">
              <a16:creationId xmlns:a16="http://schemas.microsoft.com/office/drawing/2014/main" id="{7FA29E6B-97E6-4015-AE62-691CCEA075FA}"/>
            </a:ext>
          </a:extLst>
        </xdr:cNvPr>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a:extLst>
            <a:ext uri="{FF2B5EF4-FFF2-40B4-BE49-F238E27FC236}">
              <a16:creationId xmlns:a16="http://schemas.microsoft.com/office/drawing/2014/main" id="{83C8895C-CCFE-4EA6-801C-F85419995FBA}"/>
            </a:ext>
          </a:extLst>
        </xdr:cNvPr>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a:extLst>
            <a:ext uri="{FF2B5EF4-FFF2-40B4-BE49-F238E27FC236}">
              <a16:creationId xmlns:a16="http://schemas.microsoft.com/office/drawing/2014/main" id="{67EC98AB-8D67-4EC3-AC23-5F35EEC38BCB}"/>
            </a:ext>
          </a:extLst>
        </xdr:cNvPr>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AA7AA0D7-2C9B-4C87-855E-2F2B7A2F117F}"/>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27723200-993B-49B0-A88B-F98543714006}"/>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84200</xdr:rowOff>
    </xdr:from>
    <xdr:ext cx="405111" cy="259045"/>
    <xdr:sp macro="" textlink="">
      <xdr:nvSpPr>
        <xdr:cNvPr id="63" name="【図書館】&#10;有形固定資産減価償却率平均値テキスト">
          <a:extLst>
            <a:ext uri="{FF2B5EF4-FFF2-40B4-BE49-F238E27FC236}">
              <a16:creationId xmlns:a16="http://schemas.microsoft.com/office/drawing/2014/main" id="{8EDB30DC-2137-4AE6-819C-8BB5AC6ED06B}"/>
            </a:ext>
          </a:extLst>
        </xdr:cNvPr>
        <xdr:cNvSpPr txBox="1"/>
      </xdr:nvSpPr>
      <xdr:spPr>
        <a:xfrm>
          <a:off x="4673600" y="625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a:extLst>
            <a:ext uri="{FF2B5EF4-FFF2-40B4-BE49-F238E27FC236}">
              <a16:creationId xmlns:a16="http://schemas.microsoft.com/office/drawing/2014/main" id="{4E8C31D9-F0B5-45A9-B69E-06FCDA7571C3}"/>
            </a:ext>
          </a:extLst>
        </xdr:cNvPr>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a:extLst>
            <a:ext uri="{FF2B5EF4-FFF2-40B4-BE49-F238E27FC236}">
              <a16:creationId xmlns:a16="http://schemas.microsoft.com/office/drawing/2014/main" id="{BDED4806-31AE-4870-B29C-CC90672630FE}"/>
            </a:ext>
          </a:extLst>
        </xdr:cNvPr>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a:extLst>
            <a:ext uri="{FF2B5EF4-FFF2-40B4-BE49-F238E27FC236}">
              <a16:creationId xmlns:a16="http://schemas.microsoft.com/office/drawing/2014/main" id="{3378C3EF-E445-4EE1-8DF3-DB1266A5958F}"/>
            </a:ext>
          </a:extLst>
        </xdr:cNvPr>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a:extLst>
            <a:ext uri="{FF2B5EF4-FFF2-40B4-BE49-F238E27FC236}">
              <a16:creationId xmlns:a16="http://schemas.microsoft.com/office/drawing/2014/main" id="{FD8A8F25-2011-4095-8BC6-DA130117F2D0}"/>
            </a:ext>
          </a:extLst>
        </xdr:cNvPr>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0E79BDAB-CF4E-40E2-88B3-901B17B7625F}"/>
            </a:ext>
          </a:extLst>
        </xdr:cNvPr>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45695E3-0434-445E-BFF7-08BAA60B754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D0A3B76-9E07-4B92-88F3-2FA46F64213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0793BD7-4675-4B8D-B5A7-13DD5977D33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F729C92-42D6-44D6-B020-9FC08BAC897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1E7CDD2-DE0B-4690-BF9B-E34A25809A7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74386</xdr:rowOff>
    </xdr:from>
    <xdr:to>
      <xdr:col>24</xdr:col>
      <xdr:colOff>114300</xdr:colOff>
      <xdr:row>38</xdr:row>
      <xdr:rowOff>4536</xdr:rowOff>
    </xdr:to>
    <xdr:sp macro="" textlink="">
      <xdr:nvSpPr>
        <xdr:cNvPr id="74" name="楕円 73">
          <a:extLst>
            <a:ext uri="{FF2B5EF4-FFF2-40B4-BE49-F238E27FC236}">
              <a16:creationId xmlns:a16="http://schemas.microsoft.com/office/drawing/2014/main" id="{1A72A80D-2D86-4F55-BCDD-C7A1F0F94F8A}"/>
            </a:ext>
          </a:extLst>
        </xdr:cNvPr>
        <xdr:cNvSpPr/>
      </xdr:nvSpPr>
      <xdr:spPr>
        <a:xfrm>
          <a:off x="45847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52813</xdr:rowOff>
    </xdr:from>
    <xdr:ext cx="405111" cy="259045"/>
    <xdr:sp macro="" textlink="">
      <xdr:nvSpPr>
        <xdr:cNvPr id="75" name="【図書館】&#10;有形固定資産減価償却率該当値テキスト">
          <a:extLst>
            <a:ext uri="{FF2B5EF4-FFF2-40B4-BE49-F238E27FC236}">
              <a16:creationId xmlns:a16="http://schemas.microsoft.com/office/drawing/2014/main" id="{9BFD5B73-D538-41FD-BE55-3CEB419F94D7}"/>
            </a:ext>
          </a:extLst>
        </xdr:cNvPr>
        <xdr:cNvSpPr txBox="1"/>
      </xdr:nvSpPr>
      <xdr:spPr>
        <a:xfrm>
          <a:off x="4673600"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40096</xdr:rowOff>
    </xdr:from>
    <xdr:to>
      <xdr:col>20</xdr:col>
      <xdr:colOff>38100</xdr:colOff>
      <xdr:row>37</xdr:row>
      <xdr:rowOff>141696</xdr:rowOff>
    </xdr:to>
    <xdr:sp macro="" textlink="">
      <xdr:nvSpPr>
        <xdr:cNvPr id="76" name="楕円 75">
          <a:extLst>
            <a:ext uri="{FF2B5EF4-FFF2-40B4-BE49-F238E27FC236}">
              <a16:creationId xmlns:a16="http://schemas.microsoft.com/office/drawing/2014/main" id="{030B6FAB-8EB4-443E-A003-2C701AFA8180}"/>
            </a:ext>
          </a:extLst>
        </xdr:cNvPr>
        <xdr:cNvSpPr/>
      </xdr:nvSpPr>
      <xdr:spPr>
        <a:xfrm>
          <a:off x="3746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90896</xdr:rowOff>
    </xdr:from>
    <xdr:to>
      <xdr:col>24</xdr:col>
      <xdr:colOff>63500</xdr:colOff>
      <xdr:row>37</xdr:row>
      <xdr:rowOff>125186</xdr:rowOff>
    </xdr:to>
    <xdr:cxnSp macro="">
      <xdr:nvCxnSpPr>
        <xdr:cNvPr id="77" name="直線コネクタ 76">
          <a:extLst>
            <a:ext uri="{FF2B5EF4-FFF2-40B4-BE49-F238E27FC236}">
              <a16:creationId xmlns:a16="http://schemas.microsoft.com/office/drawing/2014/main" id="{FC2E1B12-A396-4CB9-914C-83ED4A774AFA}"/>
            </a:ext>
          </a:extLst>
        </xdr:cNvPr>
        <xdr:cNvCxnSpPr/>
      </xdr:nvCxnSpPr>
      <xdr:spPr>
        <a:xfrm>
          <a:off x="3797300" y="643454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78" name="楕円 77">
          <a:extLst>
            <a:ext uri="{FF2B5EF4-FFF2-40B4-BE49-F238E27FC236}">
              <a16:creationId xmlns:a16="http://schemas.microsoft.com/office/drawing/2014/main" id="{E5103F53-428B-4A36-9972-0EDC41B8D05D}"/>
            </a:ext>
          </a:extLst>
        </xdr:cNvPr>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90896</xdr:rowOff>
    </xdr:to>
    <xdr:cxnSp macro="">
      <xdr:nvCxnSpPr>
        <xdr:cNvPr id="79" name="直線コネクタ 78">
          <a:extLst>
            <a:ext uri="{FF2B5EF4-FFF2-40B4-BE49-F238E27FC236}">
              <a16:creationId xmlns:a16="http://schemas.microsoft.com/office/drawing/2014/main" id="{B65A4430-007E-4AB2-B37D-D5E2EA984B0F}"/>
            </a:ext>
          </a:extLst>
        </xdr:cNvPr>
        <xdr:cNvCxnSpPr/>
      </xdr:nvCxnSpPr>
      <xdr:spPr>
        <a:xfrm>
          <a:off x="2908300" y="637413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90714</xdr:rowOff>
    </xdr:from>
    <xdr:to>
      <xdr:col>10</xdr:col>
      <xdr:colOff>165100</xdr:colOff>
      <xdr:row>37</xdr:row>
      <xdr:rowOff>20864</xdr:rowOff>
    </xdr:to>
    <xdr:sp macro="" textlink="">
      <xdr:nvSpPr>
        <xdr:cNvPr id="80" name="楕円 79">
          <a:extLst>
            <a:ext uri="{FF2B5EF4-FFF2-40B4-BE49-F238E27FC236}">
              <a16:creationId xmlns:a16="http://schemas.microsoft.com/office/drawing/2014/main" id="{FB3E2962-C2DB-476C-91C5-7D9B22F8E7BB}"/>
            </a:ext>
          </a:extLst>
        </xdr:cNvPr>
        <xdr:cNvSpPr/>
      </xdr:nvSpPr>
      <xdr:spPr>
        <a:xfrm>
          <a:off x="1968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141514</xdr:rowOff>
    </xdr:from>
    <xdr:to>
      <xdr:col>15</xdr:col>
      <xdr:colOff>50800</xdr:colOff>
      <xdr:row>37</xdr:row>
      <xdr:rowOff>30480</xdr:rowOff>
    </xdr:to>
    <xdr:cxnSp macro="">
      <xdr:nvCxnSpPr>
        <xdr:cNvPr id="81" name="直線コネクタ 80">
          <a:extLst>
            <a:ext uri="{FF2B5EF4-FFF2-40B4-BE49-F238E27FC236}">
              <a16:creationId xmlns:a16="http://schemas.microsoft.com/office/drawing/2014/main" id="{5E767D78-9772-4AD0-9184-DC248A014A0C}"/>
            </a:ext>
          </a:extLst>
        </xdr:cNvPr>
        <xdr:cNvCxnSpPr/>
      </xdr:nvCxnSpPr>
      <xdr:spPr>
        <a:xfrm>
          <a:off x="2019300" y="631371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146231</xdr:rowOff>
    </xdr:from>
    <xdr:to>
      <xdr:col>6</xdr:col>
      <xdr:colOff>38100</xdr:colOff>
      <xdr:row>37</xdr:row>
      <xdr:rowOff>76381</xdr:rowOff>
    </xdr:to>
    <xdr:sp macro="" textlink="">
      <xdr:nvSpPr>
        <xdr:cNvPr id="82" name="楕円 81">
          <a:extLst>
            <a:ext uri="{FF2B5EF4-FFF2-40B4-BE49-F238E27FC236}">
              <a16:creationId xmlns:a16="http://schemas.microsoft.com/office/drawing/2014/main" id="{7679A713-91E3-4BB2-BF3D-230AD49B18EF}"/>
            </a:ext>
          </a:extLst>
        </xdr:cNvPr>
        <xdr:cNvSpPr/>
      </xdr:nvSpPr>
      <xdr:spPr>
        <a:xfrm>
          <a:off x="1079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141514</xdr:rowOff>
    </xdr:from>
    <xdr:to>
      <xdr:col>10</xdr:col>
      <xdr:colOff>114300</xdr:colOff>
      <xdr:row>37</xdr:row>
      <xdr:rowOff>25581</xdr:rowOff>
    </xdr:to>
    <xdr:cxnSp macro="">
      <xdr:nvCxnSpPr>
        <xdr:cNvPr id="83" name="直線コネクタ 82">
          <a:extLst>
            <a:ext uri="{FF2B5EF4-FFF2-40B4-BE49-F238E27FC236}">
              <a16:creationId xmlns:a16="http://schemas.microsoft.com/office/drawing/2014/main" id="{7131A594-8E7B-4571-A368-321FFA2E5F13}"/>
            </a:ext>
          </a:extLst>
        </xdr:cNvPr>
        <xdr:cNvCxnSpPr/>
      </xdr:nvCxnSpPr>
      <xdr:spPr>
        <a:xfrm flipV="1">
          <a:off x="1130300" y="631371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26687</xdr:rowOff>
    </xdr:from>
    <xdr:ext cx="405111" cy="259045"/>
    <xdr:sp macro="" textlink="">
      <xdr:nvSpPr>
        <xdr:cNvPr id="84" name="n_1aveValue【図書館】&#10;有形固定資産減価償却率">
          <a:extLst>
            <a:ext uri="{FF2B5EF4-FFF2-40B4-BE49-F238E27FC236}">
              <a16:creationId xmlns:a16="http://schemas.microsoft.com/office/drawing/2014/main" id="{BEAE89AC-0310-4837-AE96-0A94474F8664}"/>
            </a:ext>
          </a:extLst>
        </xdr:cNvPr>
        <xdr:cNvSpPr txBox="1"/>
      </xdr:nvSpPr>
      <xdr:spPr>
        <a:xfrm>
          <a:off x="35820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47914</xdr:rowOff>
    </xdr:from>
    <xdr:ext cx="405111" cy="259045"/>
    <xdr:sp macro="" textlink="">
      <xdr:nvSpPr>
        <xdr:cNvPr id="85" name="n_2aveValue【図書館】&#10;有形固定資産減価償却率">
          <a:extLst>
            <a:ext uri="{FF2B5EF4-FFF2-40B4-BE49-F238E27FC236}">
              <a16:creationId xmlns:a16="http://schemas.microsoft.com/office/drawing/2014/main" id="{7754CA45-E206-4012-9811-1F96D9EA2BA0}"/>
            </a:ext>
          </a:extLst>
        </xdr:cNvPr>
        <xdr:cNvSpPr txBox="1"/>
      </xdr:nvSpPr>
      <xdr:spPr>
        <a:xfrm>
          <a:off x="2705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21789</xdr:rowOff>
    </xdr:from>
    <xdr:ext cx="405111" cy="259045"/>
    <xdr:sp macro="" textlink="">
      <xdr:nvSpPr>
        <xdr:cNvPr id="86" name="n_3aveValue【図書館】&#10;有形固定資産減価償却率">
          <a:extLst>
            <a:ext uri="{FF2B5EF4-FFF2-40B4-BE49-F238E27FC236}">
              <a16:creationId xmlns:a16="http://schemas.microsoft.com/office/drawing/2014/main" id="{AD98D62B-BAD6-4622-A2B1-11F2301CB08D}"/>
            </a:ext>
          </a:extLst>
        </xdr:cNvPr>
        <xdr:cNvSpPr txBox="1"/>
      </xdr:nvSpPr>
      <xdr:spPr>
        <a:xfrm>
          <a:off x="1816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87" name="n_4aveValue【図書館】&#10;有形固定資産減価償却率">
          <a:extLst>
            <a:ext uri="{FF2B5EF4-FFF2-40B4-BE49-F238E27FC236}">
              <a16:creationId xmlns:a16="http://schemas.microsoft.com/office/drawing/2014/main" id="{1EC77F68-5BA1-4FA4-A63B-BEF4AA04F3C4}"/>
            </a:ext>
          </a:extLst>
        </xdr:cNvPr>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158223</xdr:rowOff>
    </xdr:from>
    <xdr:ext cx="405111" cy="259045"/>
    <xdr:sp macro="" textlink="">
      <xdr:nvSpPr>
        <xdr:cNvPr id="88" name="n_1mainValue【図書館】&#10;有形固定資産減価償却率">
          <a:extLst>
            <a:ext uri="{FF2B5EF4-FFF2-40B4-BE49-F238E27FC236}">
              <a16:creationId xmlns:a16="http://schemas.microsoft.com/office/drawing/2014/main" id="{56E699F5-7B6E-46A1-9479-911912DC0375}"/>
            </a:ext>
          </a:extLst>
        </xdr:cNvPr>
        <xdr:cNvSpPr txBox="1"/>
      </xdr:nvSpPr>
      <xdr:spPr>
        <a:xfrm>
          <a:off x="35820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9" name="n_2mainValue【図書館】&#10;有形固定資産減価償却率">
          <a:extLst>
            <a:ext uri="{FF2B5EF4-FFF2-40B4-BE49-F238E27FC236}">
              <a16:creationId xmlns:a16="http://schemas.microsoft.com/office/drawing/2014/main" id="{0AB574B0-0D63-497E-ABD2-9A126D6DEC59}"/>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37391</xdr:rowOff>
    </xdr:from>
    <xdr:ext cx="405111" cy="259045"/>
    <xdr:sp macro="" textlink="">
      <xdr:nvSpPr>
        <xdr:cNvPr id="90" name="n_3mainValue【図書館】&#10;有形固定資産減価償却率">
          <a:extLst>
            <a:ext uri="{FF2B5EF4-FFF2-40B4-BE49-F238E27FC236}">
              <a16:creationId xmlns:a16="http://schemas.microsoft.com/office/drawing/2014/main" id="{62DAA58B-2476-4B74-B444-C57C773E9083}"/>
            </a:ext>
          </a:extLst>
        </xdr:cNvPr>
        <xdr:cNvSpPr txBox="1"/>
      </xdr:nvSpPr>
      <xdr:spPr>
        <a:xfrm>
          <a:off x="1816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91" name="n_4mainValue【図書館】&#10;有形固定資産減価償却率">
          <a:extLst>
            <a:ext uri="{FF2B5EF4-FFF2-40B4-BE49-F238E27FC236}">
              <a16:creationId xmlns:a16="http://schemas.microsoft.com/office/drawing/2014/main" id="{157EE4C9-D955-45DE-B1B1-9757D2DAE137}"/>
            </a:ext>
          </a:extLst>
        </xdr:cNvPr>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BDE77A7-AD4F-4521-8C2B-46874AF3A54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3926513-3DE2-48BA-8B73-67E885858B4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E9BB5BF-3A39-454B-81D0-1F333021B46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05B6AB1-8A80-4C8D-9EB5-7E4B37A85FE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E9C877B-5B90-4B27-A597-73CB56DE01A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A453156-54DA-481B-B30F-F6BC2AF3A1B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FD4B6C0-CC11-4504-A138-3A72DC5E731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F84242B-7424-426C-AA65-2BD55FD5FAB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A856CE9-00B0-4ACA-B7F5-1A38D524E9C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76569C0-677A-4C5D-ABF4-11AE6F767BD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FFF46F4-89ED-4088-A187-935F3D2251B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D9FAEEF5-7836-4F03-88D3-74F8A68F21B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AA4A03D-C8CB-4A76-8536-55F245DF44A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54255F74-61B2-4254-8C28-82BC48E52B5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65D26F31-DCBF-4EDA-AEE9-7BFCD1013DE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F2436E9F-A982-4AF9-9066-AB00F4D95D9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53EC0CD-4556-4641-975B-3EC65849622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8A7BAD19-0244-41DF-887B-B190E86CDA0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3ED761C-782F-4C76-8D1B-BFAD9FAEA3C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668E5B6-1C6B-482A-97F1-93C66CBBFD8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040147F-BA99-4CD6-8AC9-BC5D0F6D217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AF382CF3-EA77-45DE-AC31-FFEEB8C8E73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53693806-7F36-4B43-8704-F8A4431E602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904543A9-C041-4096-888A-EF0BCC590539}"/>
            </a:ext>
          </a:extLst>
        </xdr:cNvPr>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3D0A78A4-09F8-4700-8C61-CE6C9CF75977}"/>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B2C1B925-CBF5-4319-956A-DF81F7152E90}"/>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a:extLst>
            <a:ext uri="{FF2B5EF4-FFF2-40B4-BE49-F238E27FC236}">
              <a16:creationId xmlns:a16="http://schemas.microsoft.com/office/drawing/2014/main" id="{A7C1912F-F5C1-4A27-B4B0-EDDAB36A9456}"/>
            </a:ext>
          </a:extLst>
        </xdr:cNvPr>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a:extLst>
            <a:ext uri="{FF2B5EF4-FFF2-40B4-BE49-F238E27FC236}">
              <a16:creationId xmlns:a16="http://schemas.microsoft.com/office/drawing/2014/main" id="{4918A775-9BCA-497F-B068-8D5C0DF126AC}"/>
            </a:ext>
          </a:extLst>
        </xdr:cNvPr>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20" name="【図書館】&#10;一人当たり面積平均値テキスト">
          <a:extLst>
            <a:ext uri="{FF2B5EF4-FFF2-40B4-BE49-F238E27FC236}">
              <a16:creationId xmlns:a16="http://schemas.microsoft.com/office/drawing/2014/main" id="{893EE8D1-5687-496A-9BAC-0DA7905538FE}"/>
            </a:ext>
          </a:extLst>
        </xdr:cNvPr>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a:extLst>
            <a:ext uri="{FF2B5EF4-FFF2-40B4-BE49-F238E27FC236}">
              <a16:creationId xmlns:a16="http://schemas.microsoft.com/office/drawing/2014/main" id="{EC9FB3EE-429D-47B5-9509-AE1BD050CA64}"/>
            </a:ext>
          </a:extLst>
        </xdr:cNvPr>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a:extLst>
            <a:ext uri="{FF2B5EF4-FFF2-40B4-BE49-F238E27FC236}">
              <a16:creationId xmlns:a16="http://schemas.microsoft.com/office/drawing/2014/main" id="{BCD8D475-C368-4985-9FD0-AA4D682B25F7}"/>
            </a:ext>
          </a:extLst>
        </xdr:cNvPr>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a:extLst>
            <a:ext uri="{FF2B5EF4-FFF2-40B4-BE49-F238E27FC236}">
              <a16:creationId xmlns:a16="http://schemas.microsoft.com/office/drawing/2014/main" id="{C897C7CE-0418-48AA-BA06-F075F3942C79}"/>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a:extLst>
            <a:ext uri="{FF2B5EF4-FFF2-40B4-BE49-F238E27FC236}">
              <a16:creationId xmlns:a16="http://schemas.microsoft.com/office/drawing/2014/main" id="{6E30EAE2-BA53-4AA4-BF5D-4D9AD64B1533}"/>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a:extLst>
            <a:ext uri="{FF2B5EF4-FFF2-40B4-BE49-F238E27FC236}">
              <a16:creationId xmlns:a16="http://schemas.microsoft.com/office/drawing/2014/main" id="{AE220BE7-BB27-46B5-97AF-3A3065BB79C3}"/>
            </a:ext>
          </a:extLst>
        </xdr:cNvPr>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D40E87A-6380-48EB-B0F5-9543D260F22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2CAF8BE-DBD7-425E-96D9-0C92B12AE7D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D7244B9-683B-421E-8AE4-57194C4302F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3E26055-5820-45FD-8F87-2962128A3EB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B82A600-ABC0-4AD9-BAAB-4F6A0D954E5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133350</xdr:rowOff>
    </xdr:from>
    <xdr:to>
      <xdr:col>55</xdr:col>
      <xdr:colOff>50800</xdr:colOff>
      <xdr:row>38</xdr:row>
      <xdr:rowOff>63500</xdr:rowOff>
    </xdr:to>
    <xdr:sp macro="" textlink="">
      <xdr:nvSpPr>
        <xdr:cNvPr id="131" name="楕円 130">
          <a:extLst>
            <a:ext uri="{FF2B5EF4-FFF2-40B4-BE49-F238E27FC236}">
              <a16:creationId xmlns:a16="http://schemas.microsoft.com/office/drawing/2014/main" id="{DA05B479-38C3-4C37-87EA-89EAF23E3F8D}"/>
            </a:ext>
          </a:extLst>
        </xdr:cNvPr>
        <xdr:cNvSpPr/>
      </xdr:nvSpPr>
      <xdr:spPr>
        <a:xfrm>
          <a:off x="104267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156227</xdr:rowOff>
    </xdr:from>
    <xdr:ext cx="469744" cy="259045"/>
    <xdr:sp macro="" textlink="">
      <xdr:nvSpPr>
        <xdr:cNvPr id="132" name="【図書館】&#10;一人当たり面積該当値テキスト">
          <a:extLst>
            <a:ext uri="{FF2B5EF4-FFF2-40B4-BE49-F238E27FC236}">
              <a16:creationId xmlns:a16="http://schemas.microsoft.com/office/drawing/2014/main" id="{A742876F-C38B-4D39-85D7-117091F55CA0}"/>
            </a:ext>
          </a:extLst>
        </xdr:cNvPr>
        <xdr:cNvSpPr txBox="1"/>
      </xdr:nvSpPr>
      <xdr:spPr>
        <a:xfrm>
          <a:off x="10515600"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133350</xdr:rowOff>
    </xdr:from>
    <xdr:to>
      <xdr:col>50</xdr:col>
      <xdr:colOff>165100</xdr:colOff>
      <xdr:row>38</xdr:row>
      <xdr:rowOff>63500</xdr:rowOff>
    </xdr:to>
    <xdr:sp macro="" textlink="">
      <xdr:nvSpPr>
        <xdr:cNvPr id="133" name="楕円 132">
          <a:extLst>
            <a:ext uri="{FF2B5EF4-FFF2-40B4-BE49-F238E27FC236}">
              <a16:creationId xmlns:a16="http://schemas.microsoft.com/office/drawing/2014/main" id="{57C5AF59-C2B1-4EA5-A0BF-748E63FC5CF2}"/>
            </a:ext>
          </a:extLst>
        </xdr:cNvPr>
        <xdr:cNvSpPr/>
      </xdr:nvSpPr>
      <xdr:spPr>
        <a:xfrm>
          <a:off x="9588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12700</xdr:rowOff>
    </xdr:from>
    <xdr:to>
      <xdr:col>55</xdr:col>
      <xdr:colOff>0</xdr:colOff>
      <xdr:row>38</xdr:row>
      <xdr:rowOff>12700</xdr:rowOff>
    </xdr:to>
    <xdr:cxnSp macro="">
      <xdr:nvCxnSpPr>
        <xdr:cNvPr id="134" name="直線コネクタ 133">
          <a:extLst>
            <a:ext uri="{FF2B5EF4-FFF2-40B4-BE49-F238E27FC236}">
              <a16:creationId xmlns:a16="http://schemas.microsoft.com/office/drawing/2014/main" id="{8F5EC1E1-EFED-4673-94CC-F8ACF25CBBED}"/>
            </a:ext>
          </a:extLst>
        </xdr:cNvPr>
        <xdr:cNvCxnSpPr/>
      </xdr:nvCxnSpPr>
      <xdr:spPr>
        <a:xfrm>
          <a:off x="9639300" y="6527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133350</xdr:rowOff>
    </xdr:from>
    <xdr:to>
      <xdr:col>46</xdr:col>
      <xdr:colOff>38100</xdr:colOff>
      <xdr:row>38</xdr:row>
      <xdr:rowOff>63500</xdr:rowOff>
    </xdr:to>
    <xdr:sp macro="" textlink="">
      <xdr:nvSpPr>
        <xdr:cNvPr id="135" name="楕円 134">
          <a:extLst>
            <a:ext uri="{FF2B5EF4-FFF2-40B4-BE49-F238E27FC236}">
              <a16:creationId xmlns:a16="http://schemas.microsoft.com/office/drawing/2014/main" id="{A939A518-9C5C-436B-9EF2-F555F9508E5D}"/>
            </a:ext>
          </a:extLst>
        </xdr:cNvPr>
        <xdr:cNvSpPr/>
      </xdr:nvSpPr>
      <xdr:spPr>
        <a:xfrm>
          <a:off x="8699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12700</xdr:rowOff>
    </xdr:from>
    <xdr:to>
      <xdr:col>50</xdr:col>
      <xdr:colOff>114300</xdr:colOff>
      <xdr:row>38</xdr:row>
      <xdr:rowOff>12700</xdr:rowOff>
    </xdr:to>
    <xdr:cxnSp macro="">
      <xdr:nvCxnSpPr>
        <xdr:cNvPr id="136" name="直線コネクタ 135">
          <a:extLst>
            <a:ext uri="{FF2B5EF4-FFF2-40B4-BE49-F238E27FC236}">
              <a16:creationId xmlns:a16="http://schemas.microsoft.com/office/drawing/2014/main" id="{1AB0CB27-7AC4-4CD7-AEF8-D17D4C98F963}"/>
            </a:ext>
          </a:extLst>
        </xdr:cNvPr>
        <xdr:cNvCxnSpPr/>
      </xdr:nvCxnSpPr>
      <xdr:spPr>
        <a:xfrm>
          <a:off x="87503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133350</xdr:rowOff>
    </xdr:from>
    <xdr:to>
      <xdr:col>41</xdr:col>
      <xdr:colOff>101600</xdr:colOff>
      <xdr:row>38</xdr:row>
      <xdr:rowOff>63500</xdr:rowOff>
    </xdr:to>
    <xdr:sp macro="" textlink="">
      <xdr:nvSpPr>
        <xdr:cNvPr id="137" name="楕円 136">
          <a:extLst>
            <a:ext uri="{FF2B5EF4-FFF2-40B4-BE49-F238E27FC236}">
              <a16:creationId xmlns:a16="http://schemas.microsoft.com/office/drawing/2014/main" id="{AC5B6591-C0D3-429E-B9D5-276150283C09}"/>
            </a:ext>
          </a:extLst>
        </xdr:cNvPr>
        <xdr:cNvSpPr/>
      </xdr:nvSpPr>
      <xdr:spPr>
        <a:xfrm>
          <a:off x="7810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12700</xdr:rowOff>
    </xdr:from>
    <xdr:to>
      <xdr:col>45</xdr:col>
      <xdr:colOff>177800</xdr:colOff>
      <xdr:row>38</xdr:row>
      <xdr:rowOff>12700</xdr:rowOff>
    </xdr:to>
    <xdr:cxnSp macro="">
      <xdr:nvCxnSpPr>
        <xdr:cNvPr id="138" name="直線コネクタ 137">
          <a:extLst>
            <a:ext uri="{FF2B5EF4-FFF2-40B4-BE49-F238E27FC236}">
              <a16:creationId xmlns:a16="http://schemas.microsoft.com/office/drawing/2014/main" id="{8A530C41-E4AC-4521-84BD-3B2E3F454BB1}"/>
            </a:ext>
          </a:extLst>
        </xdr:cNvPr>
        <xdr:cNvCxnSpPr/>
      </xdr:nvCxnSpPr>
      <xdr:spPr>
        <a:xfrm>
          <a:off x="78613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133350</xdr:rowOff>
    </xdr:from>
    <xdr:to>
      <xdr:col>36</xdr:col>
      <xdr:colOff>165100</xdr:colOff>
      <xdr:row>38</xdr:row>
      <xdr:rowOff>63500</xdr:rowOff>
    </xdr:to>
    <xdr:sp macro="" textlink="">
      <xdr:nvSpPr>
        <xdr:cNvPr id="139" name="楕円 138">
          <a:extLst>
            <a:ext uri="{FF2B5EF4-FFF2-40B4-BE49-F238E27FC236}">
              <a16:creationId xmlns:a16="http://schemas.microsoft.com/office/drawing/2014/main" id="{AFD1A5BE-11A8-4A1E-A09C-085E3EE4938B}"/>
            </a:ext>
          </a:extLst>
        </xdr:cNvPr>
        <xdr:cNvSpPr/>
      </xdr:nvSpPr>
      <xdr:spPr>
        <a:xfrm>
          <a:off x="6921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12700</xdr:rowOff>
    </xdr:from>
    <xdr:to>
      <xdr:col>41</xdr:col>
      <xdr:colOff>50800</xdr:colOff>
      <xdr:row>38</xdr:row>
      <xdr:rowOff>12700</xdr:rowOff>
    </xdr:to>
    <xdr:cxnSp macro="">
      <xdr:nvCxnSpPr>
        <xdr:cNvPr id="140" name="直線コネクタ 139">
          <a:extLst>
            <a:ext uri="{FF2B5EF4-FFF2-40B4-BE49-F238E27FC236}">
              <a16:creationId xmlns:a16="http://schemas.microsoft.com/office/drawing/2014/main" id="{61026894-BCC8-4B6D-87A8-089EBB82FBDA}"/>
            </a:ext>
          </a:extLst>
        </xdr:cNvPr>
        <xdr:cNvCxnSpPr/>
      </xdr:nvCxnSpPr>
      <xdr:spPr>
        <a:xfrm>
          <a:off x="69723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41" name="n_1aveValue【図書館】&#10;一人当たり面積">
          <a:extLst>
            <a:ext uri="{FF2B5EF4-FFF2-40B4-BE49-F238E27FC236}">
              <a16:creationId xmlns:a16="http://schemas.microsoft.com/office/drawing/2014/main" id="{A46351C0-26A4-4886-8AFC-547500F38D2C}"/>
            </a:ext>
          </a:extLst>
        </xdr:cNvPr>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42" name="n_2aveValue【図書館】&#10;一人当たり面積">
          <a:extLst>
            <a:ext uri="{FF2B5EF4-FFF2-40B4-BE49-F238E27FC236}">
              <a16:creationId xmlns:a16="http://schemas.microsoft.com/office/drawing/2014/main" id="{606B5E07-726E-4D04-9A87-581F85F6516E}"/>
            </a:ext>
          </a:extLst>
        </xdr:cNvPr>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3" name="n_3aveValue【図書館】&#10;一人当たり面積">
          <a:extLst>
            <a:ext uri="{FF2B5EF4-FFF2-40B4-BE49-F238E27FC236}">
              <a16:creationId xmlns:a16="http://schemas.microsoft.com/office/drawing/2014/main" id="{3A36128E-A494-41C2-A9D6-6FA1E3DF0E7F}"/>
            </a:ext>
          </a:extLst>
        </xdr:cNvPr>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4" name="n_4aveValue【図書館】&#10;一人当たり面積">
          <a:extLst>
            <a:ext uri="{FF2B5EF4-FFF2-40B4-BE49-F238E27FC236}">
              <a16:creationId xmlns:a16="http://schemas.microsoft.com/office/drawing/2014/main" id="{354ECCCA-E990-4A0C-9F25-B50C823A3150}"/>
            </a:ext>
          </a:extLst>
        </xdr:cNvPr>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80027</xdr:rowOff>
    </xdr:from>
    <xdr:ext cx="469744" cy="259045"/>
    <xdr:sp macro="" textlink="">
      <xdr:nvSpPr>
        <xdr:cNvPr id="145" name="n_1mainValue【図書館】&#10;一人当たり面積">
          <a:extLst>
            <a:ext uri="{FF2B5EF4-FFF2-40B4-BE49-F238E27FC236}">
              <a16:creationId xmlns:a16="http://schemas.microsoft.com/office/drawing/2014/main" id="{4781FE07-0E17-4D22-91FA-25AD0842E5EA}"/>
            </a:ext>
          </a:extLst>
        </xdr:cNvPr>
        <xdr:cNvSpPr txBox="1"/>
      </xdr:nvSpPr>
      <xdr:spPr>
        <a:xfrm>
          <a:off x="93917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80027</xdr:rowOff>
    </xdr:from>
    <xdr:ext cx="469744" cy="259045"/>
    <xdr:sp macro="" textlink="">
      <xdr:nvSpPr>
        <xdr:cNvPr id="146" name="n_2mainValue【図書館】&#10;一人当たり面積">
          <a:extLst>
            <a:ext uri="{FF2B5EF4-FFF2-40B4-BE49-F238E27FC236}">
              <a16:creationId xmlns:a16="http://schemas.microsoft.com/office/drawing/2014/main" id="{DE01492C-6A10-40B3-98B5-EF84B745582B}"/>
            </a:ext>
          </a:extLst>
        </xdr:cNvPr>
        <xdr:cNvSpPr txBox="1"/>
      </xdr:nvSpPr>
      <xdr:spPr>
        <a:xfrm>
          <a:off x="8515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80027</xdr:rowOff>
    </xdr:from>
    <xdr:ext cx="469744" cy="259045"/>
    <xdr:sp macro="" textlink="">
      <xdr:nvSpPr>
        <xdr:cNvPr id="147" name="n_3mainValue【図書館】&#10;一人当たり面積">
          <a:extLst>
            <a:ext uri="{FF2B5EF4-FFF2-40B4-BE49-F238E27FC236}">
              <a16:creationId xmlns:a16="http://schemas.microsoft.com/office/drawing/2014/main" id="{833C4927-B355-4A75-BC7C-537829C0D08F}"/>
            </a:ext>
          </a:extLst>
        </xdr:cNvPr>
        <xdr:cNvSpPr txBox="1"/>
      </xdr:nvSpPr>
      <xdr:spPr>
        <a:xfrm>
          <a:off x="7626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80027</xdr:rowOff>
    </xdr:from>
    <xdr:ext cx="469744" cy="259045"/>
    <xdr:sp macro="" textlink="">
      <xdr:nvSpPr>
        <xdr:cNvPr id="148" name="n_4mainValue【図書館】&#10;一人当たり面積">
          <a:extLst>
            <a:ext uri="{FF2B5EF4-FFF2-40B4-BE49-F238E27FC236}">
              <a16:creationId xmlns:a16="http://schemas.microsoft.com/office/drawing/2014/main" id="{5D4F815C-83B8-48C6-AD65-7FC00468F621}"/>
            </a:ext>
          </a:extLst>
        </xdr:cNvPr>
        <xdr:cNvSpPr txBox="1"/>
      </xdr:nvSpPr>
      <xdr:spPr>
        <a:xfrm>
          <a:off x="6737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3A8066E-3789-4062-B550-FB5B99EF126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55C91BAC-79B1-4DEC-B2D7-436F8D0F5AC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8632CC0-8881-433D-B867-AC8A38B7617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F0C92C0-F829-456A-8CAC-F8926FA975B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D7A1377-CE59-4980-B155-43974AC8096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1386D5B3-E624-446D-B992-D0A97C59EDC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D66E133-1FAC-4C88-8601-5CB1AA884F7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77AF047-D9FE-4C68-BD03-BFAF2183572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43A0FD7-4832-46F9-904B-EA99228AEEC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B814F9E-A563-4DCA-91D6-CC8846EE2B5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B3C545F-4238-4370-A0B7-77A8D03E716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3B5DFC82-0B95-4D1A-A962-34166190797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CA93794E-FF1F-484C-99D2-9AA79935C38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FC3DA7B7-5CDF-4022-B603-0C30F190D4E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A45FEA03-7B37-4896-BB48-D6CCEF6445D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EDF950E4-0F1E-4B4D-BA85-E4D6588B508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1FF7EE07-FB9B-4461-B128-F0BC33FFC11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903C009D-5DAB-44AF-8BC3-8CEACC69FC5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61BAAA78-70DD-4344-87CE-E59B91DDFB9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3DF03EDF-FAF4-4DCB-9248-C2FEBB101AC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358F8DFA-B2BA-4CEE-BF53-E878E89E108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ABC78B44-0A35-4596-9DB2-518A60C0FB3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BBBEE05F-E060-4EC3-BDCE-52443F642E1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B6D9FFBA-1FA7-424A-959C-2E7834CE357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a:extLst>
            <a:ext uri="{FF2B5EF4-FFF2-40B4-BE49-F238E27FC236}">
              <a16:creationId xmlns:a16="http://schemas.microsoft.com/office/drawing/2014/main" id="{AFEE1C55-5C65-4D71-A17A-5CF08F447B3C}"/>
            </a:ext>
          </a:extLst>
        </xdr:cNvPr>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56510C1F-EEE6-403C-99BD-CA315EEF8409}"/>
            </a:ext>
          </a:extLst>
        </xdr:cNvPr>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a:extLst>
            <a:ext uri="{FF2B5EF4-FFF2-40B4-BE49-F238E27FC236}">
              <a16:creationId xmlns:a16="http://schemas.microsoft.com/office/drawing/2014/main" id="{48947FE1-FB15-4AE6-BCD6-31AEEA9058DD}"/>
            </a:ext>
          </a:extLst>
        </xdr:cNvPr>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CC31EFFD-252D-43EA-BDD0-C3B286E6372C}"/>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D76B243B-E970-4FCE-AE17-DC71063B5127}"/>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162577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25269971-663D-47F0-B792-1F8A3A852591}"/>
            </a:ext>
          </a:extLst>
        </xdr:cNvPr>
        <xdr:cNvSpPr txBox="1"/>
      </xdr:nvSpPr>
      <xdr:spPr>
        <a:xfrm>
          <a:off x="4673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a:extLst>
            <a:ext uri="{FF2B5EF4-FFF2-40B4-BE49-F238E27FC236}">
              <a16:creationId xmlns:a16="http://schemas.microsoft.com/office/drawing/2014/main" id="{3C676A53-C4BD-4B6B-BF50-20AA71889CD2}"/>
            </a:ext>
          </a:extLst>
        </xdr:cNvPr>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a:extLst>
            <a:ext uri="{FF2B5EF4-FFF2-40B4-BE49-F238E27FC236}">
              <a16:creationId xmlns:a16="http://schemas.microsoft.com/office/drawing/2014/main" id="{2BC87EF2-7575-46F7-8F58-D531D8077B9D}"/>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a:extLst>
            <a:ext uri="{FF2B5EF4-FFF2-40B4-BE49-F238E27FC236}">
              <a16:creationId xmlns:a16="http://schemas.microsoft.com/office/drawing/2014/main" id="{A72DE0B7-880D-41D7-8E99-6FF423D9696F}"/>
            </a:ext>
          </a:extLst>
        </xdr:cNvPr>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a:extLst>
            <a:ext uri="{FF2B5EF4-FFF2-40B4-BE49-F238E27FC236}">
              <a16:creationId xmlns:a16="http://schemas.microsoft.com/office/drawing/2014/main" id="{1849CC7B-442B-46ED-B9A0-38AD7E5BAD38}"/>
            </a:ext>
          </a:extLst>
        </xdr:cNvPr>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a:extLst>
            <a:ext uri="{FF2B5EF4-FFF2-40B4-BE49-F238E27FC236}">
              <a16:creationId xmlns:a16="http://schemas.microsoft.com/office/drawing/2014/main" id="{7113C958-0531-4316-B9F3-EE9C63E436C8}"/>
            </a:ext>
          </a:extLst>
        </xdr:cNvPr>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7710526-628E-43B2-8EFE-13F319B4A2E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D28DCDC-D959-459D-993B-97A65B458E7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2300B41-9AB4-4FDE-936D-4E17921ECBA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8FF143B-19C2-4AE5-92AE-0C48EC78791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E42DA1F-A1AB-4E8A-96DF-9E0BE8C3179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107315</xdr:rowOff>
    </xdr:from>
    <xdr:to>
      <xdr:col>24</xdr:col>
      <xdr:colOff>114300</xdr:colOff>
      <xdr:row>61</xdr:row>
      <xdr:rowOff>37465</xdr:rowOff>
    </xdr:to>
    <xdr:sp macro="" textlink="">
      <xdr:nvSpPr>
        <xdr:cNvPr id="189" name="楕円 188">
          <a:extLst>
            <a:ext uri="{FF2B5EF4-FFF2-40B4-BE49-F238E27FC236}">
              <a16:creationId xmlns:a16="http://schemas.microsoft.com/office/drawing/2014/main" id="{5B2A6C5F-C924-4968-A728-47F475854B60}"/>
            </a:ext>
          </a:extLst>
        </xdr:cNvPr>
        <xdr:cNvSpPr/>
      </xdr:nvSpPr>
      <xdr:spPr>
        <a:xfrm>
          <a:off x="45847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85742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D8D372AD-C829-41CA-8EFE-6BCD99013FD8}"/>
            </a:ext>
          </a:extLst>
        </xdr:cNvPr>
        <xdr:cNvSpPr txBox="1"/>
      </xdr:nvSpPr>
      <xdr:spPr>
        <a:xfrm>
          <a:off x="4673600"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88265</xdr:rowOff>
    </xdr:from>
    <xdr:to>
      <xdr:col>20</xdr:col>
      <xdr:colOff>38100</xdr:colOff>
      <xdr:row>61</xdr:row>
      <xdr:rowOff>18415</xdr:rowOff>
    </xdr:to>
    <xdr:sp macro="" textlink="">
      <xdr:nvSpPr>
        <xdr:cNvPr id="191" name="楕円 190">
          <a:extLst>
            <a:ext uri="{FF2B5EF4-FFF2-40B4-BE49-F238E27FC236}">
              <a16:creationId xmlns:a16="http://schemas.microsoft.com/office/drawing/2014/main" id="{7A5E31ED-99B1-4C90-8680-F16276BB14F7}"/>
            </a:ext>
          </a:extLst>
        </xdr:cNvPr>
        <xdr:cNvSpPr/>
      </xdr:nvSpPr>
      <xdr:spPr>
        <a:xfrm>
          <a:off x="3746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139065</xdr:rowOff>
    </xdr:from>
    <xdr:to>
      <xdr:col>24</xdr:col>
      <xdr:colOff>63500</xdr:colOff>
      <xdr:row>60</xdr:row>
      <xdr:rowOff>158115</xdr:rowOff>
    </xdr:to>
    <xdr:cxnSp macro="">
      <xdr:nvCxnSpPr>
        <xdr:cNvPr id="192" name="直線コネクタ 191">
          <a:extLst>
            <a:ext uri="{FF2B5EF4-FFF2-40B4-BE49-F238E27FC236}">
              <a16:creationId xmlns:a16="http://schemas.microsoft.com/office/drawing/2014/main" id="{14EFBF04-1822-4E76-BA56-1220C7E7DBFB}"/>
            </a:ext>
          </a:extLst>
        </xdr:cNvPr>
        <xdr:cNvCxnSpPr/>
      </xdr:nvCxnSpPr>
      <xdr:spPr>
        <a:xfrm>
          <a:off x="3797300" y="1042606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50165</xdr:rowOff>
    </xdr:from>
    <xdr:to>
      <xdr:col>15</xdr:col>
      <xdr:colOff>101600</xdr:colOff>
      <xdr:row>60</xdr:row>
      <xdr:rowOff>151765</xdr:rowOff>
    </xdr:to>
    <xdr:sp macro="" textlink="">
      <xdr:nvSpPr>
        <xdr:cNvPr id="193" name="楕円 192">
          <a:extLst>
            <a:ext uri="{FF2B5EF4-FFF2-40B4-BE49-F238E27FC236}">
              <a16:creationId xmlns:a16="http://schemas.microsoft.com/office/drawing/2014/main" id="{E92CA493-4C7E-4948-87ED-EB0623EB61DA}"/>
            </a:ext>
          </a:extLst>
        </xdr:cNvPr>
        <xdr:cNvSpPr/>
      </xdr:nvSpPr>
      <xdr:spPr>
        <a:xfrm>
          <a:off x="2857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100965</xdr:rowOff>
    </xdr:from>
    <xdr:to>
      <xdr:col>19</xdr:col>
      <xdr:colOff>177800</xdr:colOff>
      <xdr:row>60</xdr:row>
      <xdr:rowOff>139065</xdr:rowOff>
    </xdr:to>
    <xdr:cxnSp macro="">
      <xdr:nvCxnSpPr>
        <xdr:cNvPr id="194" name="直線コネクタ 193">
          <a:extLst>
            <a:ext uri="{FF2B5EF4-FFF2-40B4-BE49-F238E27FC236}">
              <a16:creationId xmlns:a16="http://schemas.microsoft.com/office/drawing/2014/main" id="{77857392-001E-4262-B687-C64334E5D99A}"/>
            </a:ext>
          </a:extLst>
        </xdr:cNvPr>
        <xdr:cNvCxnSpPr/>
      </xdr:nvCxnSpPr>
      <xdr:spPr>
        <a:xfrm>
          <a:off x="2908300" y="103879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10160</xdr:rowOff>
    </xdr:from>
    <xdr:to>
      <xdr:col>10</xdr:col>
      <xdr:colOff>165100</xdr:colOff>
      <xdr:row>60</xdr:row>
      <xdr:rowOff>111760</xdr:rowOff>
    </xdr:to>
    <xdr:sp macro="" textlink="">
      <xdr:nvSpPr>
        <xdr:cNvPr id="195" name="楕円 194">
          <a:extLst>
            <a:ext uri="{FF2B5EF4-FFF2-40B4-BE49-F238E27FC236}">
              <a16:creationId xmlns:a16="http://schemas.microsoft.com/office/drawing/2014/main" id="{0D19D366-B4D0-4A67-862C-AABF30F5D681}"/>
            </a:ext>
          </a:extLst>
        </xdr:cNvPr>
        <xdr:cNvSpPr/>
      </xdr:nvSpPr>
      <xdr:spPr>
        <a:xfrm>
          <a:off x="1968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60960</xdr:rowOff>
    </xdr:from>
    <xdr:to>
      <xdr:col>15</xdr:col>
      <xdr:colOff>50800</xdr:colOff>
      <xdr:row>60</xdr:row>
      <xdr:rowOff>100965</xdr:rowOff>
    </xdr:to>
    <xdr:cxnSp macro="">
      <xdr:nvCxnSpPr>
        <xdr:cNvPr id="196" name="直線コネクタ 195">
          <a:extLst>
            <a:ext uri="{FF2B5EF4-FFF2-40B4-BE49-F238E27FC236}">
              <a16:creationId xmlns:a16="http://schemas.microsoft.com/office/drawing/2014/main" id="{0A1EFB98-7373-44BD-95ED-2AB67D483104}"/>
            </a:ext>
          </a:extLst>
        </xdr:cNvPr>
        <xdr:cNvCxnSpPr/>
      </xdr:nvCxnSpPr>
      <xdr:spPr>
        <a:xfrm>
          <a:off x="2019300" y="103479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xdr:rowOff>
    </xdr:from>
    <xdr:to>
      <xdr:col>6</xdr:col>
      <xdr:colOff>38100</xdr:colOff>
      <xdr:row>60</xdr:row>
      <xdr:rowOff>102235</xdr:rowOff>
    </xdr:to>
    <xdr:sp macro="" textlink="">
      <xdr:nvSpPr>
        <xdr:cNvPr id="197" name="楕円 196">
          <a:extLst>
            <a:ext uri="{FF2B5EF4-FFF2-40B4-BE49-F238E27FC236}">
              <a16:creationId xmlns:a16="http://schemas.microsoft.com/office/drawing/2014/main" id="{B6A9639F-E5DD-4793-A3BE-621F4B4FE97E}"/>
            </a:ext>
          </a:extLst>
        </xdr:cNvPr>
        <xdr:cNvSpPr/>
      </xdr:nvSpPr>
      <xdr:spPr>
        <a:xfrm>
          <a:off x="1079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51435</xdr:rowOff>
    </xdr:from>
    <xdr:to>
      <xdr:col>10</xdr:col>
      <xdr:colOff>114300</xdr:colOff>
      <xdr:row>60</xdr:row>
      <xdr:rowOff>60960</xdr:rowOff>
    </xdr:to>
    <xdr:cxnSp macro="">
      <xdr:nvCxnSpPr>
        <xdr:cNvPr id="198" name="直線コネクタ 197">
          <a:extLst>
            <a:ext uri="{FF2B5EF4-FFF2-40B4-BE49-F238E27FC236}">
              <a16:creationId xmlns:a16="http://schemas.microsoft.com/office/drawing/2014/main" id="{E40E3713-A31C-48C6-B9C2-4EAAE3A13CB8}"/>
            </a:ext>
          </a:extLst>
        </xdr:cNvPr>
        <xdr:cNvCxnSpPr/>
      </xdr:nvCxnSpPr>
      <xdr:spPr>
        <a:xfrm>
          <a:off x="1130300" y="103384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a:extLst>
            <a:ext uri="{FF2B5EF4-FFF2-40B4-BE49-F238E27FC236}">
              <a16:creationId xmlns:a16="http://schemas.microsoft.com/office/drawing/2014/main" id="{0BA7342F-700B-4F32-AD41-A4A6B5602999}"/>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57802</xdr:rowOff>
    </xdr:from>
    <xdr:ext cx="405111" cy="259045"/>
    <xdr:sp macro="" textlink="">
      <xdr:nvSpPr>
        <xdr:cNvPr id="200" name="n_2aveValue【体育館・プール】&#10;有形固定資産減価償却率">
          <a:extLst>
            <a:ext uri="{FF2B5EF4-FFF2-40B4-BE49-F238E27FC236}">
              <a16:creationId xmlns:a16="http://schemas.microsoft.com/office/drawing/2014/main" id="{8BBE6FA9-91E1-4FEB-8183-0699763D45C6}"/>
            </a:ext>
          </a:extLst>
        </xdr:cNvPr>
        <xdr:cNvSpPr txBox="1"/>
      </xdr:nvSpPr>
      <xdr:spPr>
        <a:xfrm>
          <a:off x="2705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29227</xdr:rowOff>
    </xdr:from>
    <xdr:ext cx="405111" cy="259045"/>
    <xdr:sp macro="" textlink="">
      <xdr:nvSpPr>
        <xdr:cNvPr id="201" name="n_3aveValue【体育館・プール】&#10;有形固定資産減価償却率">
          <a:extLst>
            <a:ext uri="{FF2B5EF4-FFF2-40B4-BE49-F238E27FC236}">
              <a16:creationId xmlns:a16="http://schemas.microsoft.com/office/drawing/2014/main" id="{B9E80FF7-B985-4B90-9406-D63AE1CD993E}"/>
            </a:ext>
          </a:extLst>
        </xdr:cNvPr>
        <xdr:cNvSpPr txBox="1"/>
      </xdr:nvSpPr>
      <xdr:spPr>
        <a:xfrm>
          <a:off x="1816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6367</xdr:rowOff>
    </xdr:from>
    <xdr:ext cx="405111" cy="259045"/>
    <xdr:sp macro="" textlink="">
      <xdr:nvSpPr>
        <xdr:cNvPr id="202" name="n_4aveValue【体育館・プール】&#10;有形固定資産減価償却率">
          <a:extLst>
            <a:ext uri="{FF2B5EF4-FFF2-40B4-BE49-F238E27FC236}">
              <a16:creationId xmlns:a16="http://schemas.microsoft.com/office/drawing/2014/main" id="{AFED5B09-B5A9-479B-9448-4577E1CC2BAC}"/>
            </a:ext>
          </a:extLst>
        </xdr:cNvPr>
        <xdr:cNvSpPr txBox="1"/>
      </xdr:nvSpPr>
      <xdr:spPr>
        <a:xfrm>
          <a:off x="927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9542</xdr:rowOff>
    </xdr:from>
    <xdr:ext cx="405111" cy="259045"/>
    <xdr:sp macro="" textlink="">
      <xdr:nvSpPr>
        <xdr:cNvPr id="203" name="n_1mainValue【体育館・プール】&#10;有形固定資産減価償却率">
          <a:extLst>
            <a:ext uri="{FF2B5EF4-FFF2-40B4-BE49-F238E27FC236}">
              <a16:creationId xmlns:a16="http://schemas.microsoft.com/office/drawing/2014/main" id="{2E051357-36F5-4F0E-A641-551BE419FFAF}"/>
            </a:ext>
          </a:extLst>
        </xdr:cNvPr>
        <xdr:cNvSpPr txBox="1"/>
      </xdr:nvSpPr>
      <xdr:spPr>
        <a:xfrm>
          <a:off x="35820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142892</xdr:rowOff>
    </xdr:from>
    <xdr:ext cx="405111" cy="259045"/>
    <xdr:sp macro="" textlink="">
      <xdr:nvSpPr>
        <xdr:cNvPr id="204" name="n_2mainValue【体育館・プール】&#10;有形固定資産減価償却率">
          <a:extLst>
            <a:ext uri="{FF2B5EF4-FFF2-40B4-BE49-F238E27FC236}">
              <a16:creationId xmlns:a16="http://schemas.microsoft.com/office/drawing/2014/main" id="{E2645DB8-1E67-42EA-AFB7-DDB782D4F1C4}"/>
            </a:ext>
          </a:extLst>
        </xdr:cNvPr>
        <xdr:cNvSpPr txBox="1"/>
      </xdr:nvSpPr>
      <xdr:spPr>
        <a:xfrm>
          <a:off x="2705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102887</xdr:rowOff>
    </xdr:from>
    <xdr:ext cx="405111" cy="259045"/>
    <xdr:sp macro="" textlink="">
      <xdr:nvSpPr>
        <xdr:cNvPr id="205" name="n_3mainValue【体育館・プール】&#10;有形固定資産減価償却率">
          <a:extLst>
            <a:ext uri="{FF2B5EF4-FFF2-40B4-BE49-F238E27FC236}">
              <a16:creationId xmlns:a16="http://schemas.microsoft.com/office/drawing/2014/main" id="{E9A77166-28C1-4C1E-88E8-48BF23C0663D}"/>
            </a:ext>
          </a:extLst>
        </xdr:cNvPr>
        <xdr:cNvSpPr txBox="1"/>
      </xdr:nvSpPr>
      <xdr:spPr>
        <a:xfrm>
          <a:off x="1816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93362</xdr:rowOff>
    </xdr:from>
    <xdr:ext cx="405111" cy="259045"/>
    <xdr:sp macro="" textlink="">
      <xdr:nvSpPr>
        <xdr:cNvPr id="206" name="n_4mainValue【体育館・プール】&#10;有形固定資産減価償却率">
          <a:extLst>
            <a:ext uri="{FF2B5EF4-FFF2-40B4-BE49-F238E27FC236}">
              <a16:creationId xmlns:a16="http://schemas.microsoft.com/office/drawing/2014/main" id="{1A912D8D-2EB4-45E3-AC64-26B56BFA95C8}"/>
            </a:ext>
          </a:extLst>
        </xdr:cNvPr>
        <xdr:cNvSpPr txBox="1"/>
      </xdr:nvSpPr>
      <xdr:spPr>
        <a:xfrm>
          <a:off x="927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9FA70FA-C39D-4E5F-A4B7-6AB4A8DADBD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C09B1895-D47B-4228-A12B-ECBE3F7A116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A221F762-7690-4FC5-A80A-1AF2DF27CFB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73D06628-0BA6-409D-A388-A76B137F30A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DD2A5EC-3759-421F-AE94-5F40D4E0AFA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9B8BBC7-7021-4712-8062-9C6514857A6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A509AD5-F2D5-4671-A26B-B7B238F23E2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7C3E8462-94A7-4E1F-B195-D6454ABF973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F447A5E9-46E0-4CB5-826A-B0406462691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ABD16F74-D5ED-46D8-B670-9E142C193B6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EC753700-2E37-45CC-A020-3BAB6CCEC40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523477EF-BC4A-4BFF-AE5C-B1BC569C2C0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18E678E6-107E-473F-85DA-41D6DA9E197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8848348E-F309-40CB-8974-5628618712C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3D609B60-F35A-4662-A186-0CC2E65AB3C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DFEE9DA9-3AE6-408E-9F26-C14AFA509A1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518CF215-B290-469F-BD86-559AAA2CA82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7B891F5A-76AE-4915-A162-7CBF43FF982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BF70AD77-6955-4077-9BB5-626BE351845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D6D897FD-30B4-4A1F-8022-CDF59E966D0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67EA3AF8-1F12-47F2-99D1-27EFDF79370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76426DCD-6C34-47E3-89B8-BA8F35F251C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1643BCB2-CB96-463C-8A42-9ACE47703A2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a:extLst>
            <a:ext uri="{FF2B5EF4-FFF2-40B4-BE49-F238E27FC236}">
              <a16:creationId xmlns:a16="http://schemas.microsoft.com/office/drawing/2014/main" id="{894ECE46-DB02-4EB2-99D0-5C6F72DAF579}"/>
            </a:ext>
          </a:extLst>
        </xdr:cNvPr>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a:extLst>
            <a:ext uri="{FF2B5EF4-FFF2-40B4-BE49-F238E27FC236}">
              <a16:creationId xmlns:a16="http://schemas.microsoft.com/office/drawing/2014/main" id="{679A2542-78D5-44FE-A3C5-4A2E6B07D3EF}"/>
            </a:ext>
          </a:extLst>
        </xdr:cNvPr>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a:extLst>
            <a:ext uri="{FF2B5EF4-FFF2-40B4-BE49-F238E27FC236}">
              <a16:creationId xmlns:a16="http://schemas.microsoft.com/office/drawing/2014/main" id="{5E37041D-7908-4B3C-B58A-A9A7A1F98381}"/>
            </a:ext>
          </a:extLst>
        </xdr:cNvPr>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a:extLst>
            <a:ext uri="{FF2B5EF4-FFF2-40B4-BE49-F238E27FC236}">
              <a16:creationId xmlns:a16="http://schemas.microsoft.com/office/drawing/2014/main" id="{9064D43F-EE4A-413C-90A4-8F5CA1F1795F}"/>
            </a:ext>
          </a:extLst>
        </xdr:cNvPr>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a:extLst>
            <a:ext uri="{FF2B5EF4-FFF2-40B4-BE49-F238E27FC236}">
              <a16:creationId xmlns:a16="http://schemas.microsoft.com/office/drawing/2014/main" id="{9B0B53E8-65D5-4822-8938-CFFEE9A5546A}"/>
            </a:ext>
          </a:extLst>
        </xdr:cNvPr>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35" name="【体育館・プール】&#10;一人当たり面積平均値テキスト">
          <a:extLst>
            <a:ext uri="{FF2B5EF4-FFF2-40B4-BE49-F238E27FC236}">
              <a16:creationId xmlns:a16="http://schemas.microsoft.com/office/drawing/2014/main" id="{242FF778-CB8B-4302-8823-192253466DF4}"/>
            </a:ext>
          </a:extLst>
        </xdr:cNvPr>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a:extLst>
            <a:ext uri="{FF2B5EF4-FFF2-40B4-BE49-F238E27FC236}">
              <a16:creationId xmlns:a16="http://schemas.microsoft.com/office/drawing/2014/main" id="{FB38E087-8D5E-46F1-9C8B-046191268A7C}"/>
            </a:ext>
          </a:extLst>
        </xdr:cNvPr>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a:extLst>
            <a:ext uri="{FF2B5EF4-FFF2-40B4-BE49-F238E27FC236}">
              <a16:creationId xmlns:a16="http://schemas.microsoft.com/office/drawing/2014/main" id="{858101A6-8718-47A6-BFA1-5EDF7692DF69}"/>
            </a:ext>
          </a:extLst>
        </xdr:cNvPr>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a:extLst>
            <a:ext uri="{FF2B5EF4-FFF2-40B4-BE49-F238E27FC236}">
              <a16:creationId xmlns:a16="http://schemas.microsoft.com/office/drawing/2014/main" id="{4C1E50AC-1FF7-4E57-911B-552CCF0C992B}"/>
            </a:ext>
          </a:extLst>
        </xdr:cNvPr>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a:extLst>
            <a:ext uri="{FF2B5EF4-FFF2-40B4-BE49-F238E27FC236}">
              <a16:creationId xmlns:a16="http://schemas.microsoft.com/office/drawing/2014/main" id="{FDB7F323-4F85-4DFB-861E-89568461D74A}"/>
            </a:ext>
          </a:extLst>
        </xdr:cNvPr>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a:extLst>
            <a:ext uri="{FF2B5EF4-FFF2-40B4-BE49-F238E27FC236}">
              <a16:creationId xmlns:a16="http://schemas.microsoft.com/office/drawing/2014/main" id="{4E95F4B1-030D-4B61-8F8A-7DF4B3FF9F8D}"/>
            </a:ext>
          </a:extLst>
        </xdr:cNvPr>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ACA7BB8-3E84-4697-926E-DC0E7FFA29D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1003037-1FD7-4FDE-B3FB-D3F116118A6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87D750E-4BFC-48C7-B752-7D4169C556B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B3300CA-9A26-4E77-BA06-33B1398C693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AE5FAE4-6CCE-4511-8994-8F135EA66AF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33020</xdr:rowOff>
    </xdr:from>
    <xdr:to>
      <xdr:col>55</xdr:col>
      <xdr:colOff>50800</xdr:colOff>
      <xdr:row>56</xdr:row>
      <xdr:rowOff>134620</xdr:rowOff>
    </xdr:to>
    <xdr:sp macro="" textlink="">
      <xdr:nvSpPr>
        <xdr:cNvPr id="246" name="楕円 245">
          <a:extLst>
            <a:ext uri="{FF2B5EF4-FFF2-40B4-BE49-F238E27FC236}">
              <a16:creationId xmlns:a16="http://schemas.microsoft.com/office/drawing/2014/main" id="{F82A7ADE-4B0E-4874-9E10-547EF54A55CB}"/>
            </a:ext>
          </a:extLst>
        </xdr:cNvPr>
        <xdr:cNvSpPr/>
      </xdr:nvSpPr>
      <xdr:spPr>
        <a:xfrm>
          <a:off x="104267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157497</xdr:rowOff>
    </xdr:from>
    <xdr:ext cx="469744" cy="259045"/>
    <xdr:sp macro="" textlink="">
      <xdr:nvSpPr>
        <xdr:cNvPr id="247" name="【体育館・プール】&#10;一人当たり面積該当値テキスト">
          <a:extLst>
            <a:ext uri="{FF2B5EF4-FFF2-40B4-BE49-F238E27FC236}">
              <a16:creationId xmlns:a16="http://schemas.microsoft.com/office/drawing/2014/main" id="{5CD24ACE-DDFD-451B-9B1C-B185CFF52888}"/>
            </a:ext>
          </a:extLst>
        </xdr:cNvPr>
        <xdr:cNvSpPr txBox="1"/>
      </xdr:nvSpPr>
      <xdr:spPr>
        <a:xfrm>
          <a:off x="10515600" y="958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36830</xdr:rowOff>
    </xdr:from>
    <xdr:to>
      <xdr:col>50</xdr:col>
      <xdr:colOff>165100</xdr:colOff>
      <xdr:row>56</xdr:row>
      <xdr:rowOff>138430</xdr:rowOff>
    </xdr:to>
    <xdr:sp macro="" textlink="">
      <xdr:nvSpPr>
        <xdr:cNvPr id="248" name="楕円 247">
          <a:extLst>
            <a:ext uri="{FF2B5EF4-FFF2-40B4-BE49-F238E27FC236}">
              <a16:creationId xmlns:a16="http://schemas.microsoft.com/office/drawing/2014/main" id="{B0FA6BAB-2B76-42F7-BD53-FEDE0B25FA6D}"/>
            </a:ext>
          </a:extLst>
        </xdr:cNvPr>
        <xdr:cNvSpPr/>
      </xdr:nvSpPr>
      <xdr:spPr>
        <a:xfrm>
          <a:off x="95885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83820</xdr:rowOff>
    </xdr:from>
    <xdr:to>
      <xdr:col>55</xdr:col>
      <xdr:colOff>0</xdr:colOff>
      <xdr:row>56</xdr:row>
      <xdr:rowOff>87630</xdr:rowOff>
    </xdr:to>
    <xdr:cxnSp macro="">
      <xdr:nvCxnSpPr>
        <xdr:cNvPr id="249" name="直線コネクタ 248">
          <a:extLst>
            <a:ext uri="{FF2B5EF4-FFF2-40B4-BE49-F238E27FC236}">
              <a16:creationId xmlns:a16="http://schemas.microsoft.com/office/drawing/2014/main" id="{34D96DE1-F79F-437A-987E-030CA5184B8D}"/>
            </a:ext>
          </a:extLst>
        </xdr:cNvPr>
        <xdr:cNvCxnSpPr/>
      </xdr:nvCxnSpPr>
      <xdr:spPr>
        <a:xfrm flipV="1">
          <a:off x="9639300" y="9685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36830</xdr:rowOff>
    </xdr:from>
    <xdr:to>
      <xdr:col>46</xdr:col>
      <xdr:colOff>38100</xdr:colOff>
      <xdr:row>56</xdr:row>
      <xdr:rowOff>138430</xdr:rowOff>
    </xdr:to>
    <xdr:sp macro="" textlink="">
      <xdr:nvSpPr>
        <xdr:cNvPr id="250" name="楕円 249">
          <a:extLst>
            <a:ext uri="{FF2B5EF4-FFF2-40B4-BE49-F238E27FC236}">
              <a16:creationId xmlns:a16="http://schemas.microsoft.com/office/drawing/2014/main" id="{109D8F28-9FF1-4246-8E15-1BDD90F991B3}"/>
            </a:ext>
          </a:extLst>
        </xdr:cNvPr>
        <xdr:cNvSpPr/>
      </xdr:nvSpPr>
      <xdr:spPr>
        <a:xfrm>
          <a:off x="86995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87630</xdr:rowOff>
    </xdr:from>
    <xdr:to>
      <xdr:col>50</xdr:col>
      <xdr:colOff>114300</xdr:colOff>
      <xdr:row>56</xdr:row>
      <xdr:rowOff>87630</xdr:rowOff>
    </xdr:to>
    <xdr:cxnSp macro="">
      <xdr:nvCxnSpPr>
        <xdr:cNvPr id="251" name="直線コネクタ 250">
          <a:extLst>
            <a:ext uri="{FF2B5EF4-FFF2-40B4-BE49-F238E27FC236}">
              <a16:creationId xmlns:a16="http://schemas.microsoft.com/office/drawing/2014/main" id="{BAFC313F-B0B3-4537-95AC-F308A3C14434}"/>
            </a:ext>
          </a:extLst>
        </xdr:cNvPr>
        <xdr:cNvCxnSpPr/>
      </xdr:nvCxnSpPr>
      <xdr:spPr>
        <a:xfrm>
          <a:off x="8750300" y="9688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33020</xdr:rowOff>
    </xdr:from>
    <xdr:to>
      <xdr:col>41</xdr:col>
      <xdr:colOff>101600</xdr:colOff>
      <xdr:row>56</xdr:row>
      <xdr:rowOff>134620</xdr:rowOff>
    </xdr:to>
    <xdr:sp macro="" textlink="">
      <xdr:nvSpPr>
        <xdr:cNvPr id="252" name="楕円 251">
          <a:extLst>
            <a:ext uri="{FF2B5EF4-FFF2-40B4-BE49-F238E27FC236}">
              <a16:creationId xmlns:a16="http://schemas.microsoft.com/office/drawing/2014/main" id="{F548C17B-3E8D-4E0D-8E0A-3E3CC9BB7F60}"/>
            </a:ext>
          </a:extLst>
        </xdr:cNvPr>
        <xdr:cNvSpPr/>
      </xdr:nvSpPr>
      <xdr:spPr>
        <a:xfrm>
          <a:off x="7810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83820</xdr:rowOff>
    </xdr:from>
    <xdr:to>
      <xdr:col>45</xdr:col>
      <xdr:colOff>177800</xdr:colOff>
      <xdr:row>56</xdr:row>
      <xdr:rowOff>87630</xdr:rowOff>
    </xdr:to>
    <xdr:cxnSp macro="">
      <xdr:nvCxnSpPr>
        <xdr:cNvPr id="253" name="直線コネクタ 252">
          <a:extLst>
            <a:ext uri="{FF2B5EF4-FFF2-40B4-BE49-F238E27FC236}">
              <a16:creationId xmlns:a16="http://schemas.microsoft.com/office/drawing/2014/main" id="{C95453FE-B6A6-472A-8FCC-6C79DDBA778C}"/>
            </a:ext>
          </a:extLst>
        </xdr:cNvPr>
        <xdr:cNvCxnSpPr/>
      </xdr:nvCxnSpPr>
      <xdr:spPr>
        <a:xfrm>
          <a:off x="7861300" y="9685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29210</xdr:rowOff>
    </xdr:from>
    <xdr:to>
      <xdr:col>36</xdr:col>
      <xdr:colOff>165100</xdr:colOff>
      <xdr:row>56</xdr:row>
      <xdr:rowOff>130810</xdr:rowOff>
    </xdr:to>
    <xdr:sp macro="" textlink="">
      <xdr:nvSpPr>
        <xdr:cNvPr id="254" name="楕円 253">
          <a:extLst>
            <a:ext uri="{FF2B5EF4-FFF2-40B4-BE49-F238E27FC236}">
              <a16:creationId xmlns:a16="http://schemas.microsoft.com/office/drawing/2014/main" id="{C5A76B77-A905-4C19-8947-4796C79F11E2}"/>
            </a:ext>
          </a:extLst>
        </xdr:cNvPr>
        <xdr:cNvSpPr/>
      </xdr:nvSpPr>
      <xdr:spPr>
        <a:xfrm>
          <a:off x="6921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80010</xdr:rowOff>
    </xdr:from>
    <xdr:to>
      <xdr:col>41</xdr:col>
      <xdr:colOff>50800</xdr:colOff>
      <xdr:row>56</xdr:row>
      <xdr:rowOff>83820</xdr:rowOff>
    </xdr:to>
    <xdr:cxnSp macro="">
      <xdr:nvCxnSpPr>
        <xdr:cNvPr id="255" name="直線コネクタ 254">
          <a:extLst>
            <a:ext uri="{FF2B5EF4-FFF2-40B4-BE49-F238E27FC236}">
              <a16:creationId xmlns:a16="http://schemas.microsoft.com/office/drawing/2014/main" id="{06726F70-56A9-411B-87F6-07D02940992B}"/>
            </a:ext>
          </a:extLst>
        </xdr:cNvPr>
        <xdr:cNvCxnSpPr/>
      </xdr:nvCxnSpPr>
      <xdr:spPr>
        <a:xfrm>
          <a:off x="6972300" y="9681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102887</xdr:rowOff>
    </xdr:from>
    <xdr:ext cx="469744" cy="259045"/>
    <xdr:sp macro="" textlink="">
      <xdr:nvSpPr>
        <xdr:cNvPr id="256" name="n_1aveValue【体育館・プール】&#10;一人当たり面積">
          <a:extLst>
            <a:ext uri="{FF2B5EF4-FFF2-40B4-BE49-F238E27FC236}">
              <a16:creationId xmlns:a16="http://schemas.microsoft.com/office/drawing/2014/main" id="{C16FD9C5-2012-446C-97AA-A99B88AA259D}"/>
            </a:ext>
          </a:extLst>
        </xdr:cNvPr>
        <xdr:cNvSpPr txBox="1"/>
      </xdr:nvSpPr>
      <xdr:spPr>
        <a:xfrm>
          <a:off x="9391727" y="1056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95267</xdr:rowOff>
    </xdr:from>
    <xdr:ext cx="469744" cy="259045"/>
    <xdr:sp macro="" textlink="">
      <xdr:nvSpPr>
        <xdr:cNvPr id="257" name="n_2aveValue【体育館・プール】&#10;一人当たり面積">
          <a:extLst>
            <a:ext uri="{FF2B5EF4-FFF2-40B4-BE49-F238E27FC236}">
              <a16:creationId xmlns:a16="http://schemas.microsoft.com/office/drawing/2014/main" id="{31976CCC-B089-41D8-9E11-D8E92703B58E}"/>
            </a:ext>
          </a:extLst>
        </xdr:cNvPr>
        <xdr:cNvSpPr txBox="1"/>
      </xdr:nvSpPr>
      <xdr:spPr>
        <a:xfrm>
          <a:off x="8515427"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106697</xdr:rowOff>
    </xdr:from>
    <xdr:ext cx="469744" cy="259045"/>
    <xdr:sp macro="" textlink="">
      <xdr:nvSpPr>
        <xdr:cNvPr id="258" name="n_3aveValue【体育館・プール】&#10;一人当たり面積">
          <a:extLst>
            <a:ext uri="{FF2B5EF4-FFF2-40B4-BE49-F238E27FC236}">
              <a16:creationId xmlns:a16="http://schemas.microsoft.com/office/drawing/2014/main" id="{CC2B7F28-A69F-4658-9820-98788A2891A8}"/>
            </a:ext>
          </a:extLst>
        </xdr:cNvPr>
        <xdr:cNvSpPr txBox="1"/>
      </xdr:nvSpPr>
      <xdr:spPr>
        <a:xfrm>
          <a:off x="76264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87647</xdr:rowOff>
    </xdr:from>
    <xdr:ext cx="469744" cy="259045"/>
    <xdr:sp macro="" textlink="">
      <xdr:nvSpPr>
        <xdr:cNvPr id="259" name="n_4aveValue【体育館・プール】&#10;一人当たり面積">
          <a:extLst>
            <a:ext uri="{FF2B5EF4-FFF2-40B4-BE49-F238E27FC236}">
              <a16:creationId xmlns:a16="http://schemas.microsoft.com/office/drawing/2014/main" id="{0F0A9508-6F49-4760-8A58-1E06258E6CF3}"/>
            </a:ext>
          </a:extLst>
        </xdr:cNvPr>
        <xdr:cNvSpPr txBox="1"/>
      </xdr:nvSpPr>
      <xdr:spPr>
        <a:xfrm>
          <a:off x="6737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154957</xdr:rowOff>
    </xdr:from>
    <xdr:ext cx="469744" cy="259045"/>
    <xdr:sp macro="" textlink="">
      <xdr:nvSpPr>
        <xdr:cNvPr id="260" name="n_1mainValue【体育館・プール】&#10;一人当たり面積">
          <a:extLst>
            <a:ext uri="{FF2B5EF4-FFF2-40B4-BE49-F238E27FC236}">
              <a16:creationId xmlns:a16="http://schemas.microsoft.com/office/drawing/2014/main" id="{B2FCC745-F8BE-4303-BF7E-4722E2B0077E}"/>
            </a:ext>
          </a:extLst>
        </xdr:cNvPr>
        <xdr:cNvSpPr txBox="1"/>
      </xdr:nvSpPr>
      <xdr:spPr>
        <a:xfrm>
          <a:off x="9391727" y="941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154957</xdr:rowOff>
    </xdr:from>
    <xdr:ext cx="469744" cy="259045"/>
    <xdr:sp macro="" textlink="">
      <xdr:nvSpPr>
        <xdr:cNvPr id="261" name="n_2mainValue【体育館・プール】&#10;一人当たり面積">
          <a:extLst>
            <a:ext uri="{FF2B5EF4-FFF2-40B4-BE49-F238E27FC236}">
              <a16:creationId xmlns:a16="http://schemas.microsoft.com/office/drawing/2014/main" id="{08602C36-0C20-4730-980B-6DDBD338E307}"/>
            </a:ext>
          </a:extLst>
        </xdr:cNvPr>
        <xdr:cNvSpPr txBox="1"/>
      </xdr:nvSpPr>
      <xdr:spPr>
        <a:xfrm>
          <a:off x="8515427" y="941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151147</xdr:rowOff>
    </xdr:from>
    <xdr:ext cx="469744" cy="259045"/>
    <xdr:sp macro="" textlink="">
      <xdr:nvSpPr>
        <xdr:cNvPr id="262" name="n_3mainValue【体育館・プール】&#10;一人当たり面積">
          <a:extLst>
            <a:ext uri="{FF2B5EF4-FFF2-40B4-BE49-F238E27FC236}">
              <a16:creationId xmlns:a16="http://schemas.microsoft.com/office/drawing/2014/main" id="{5033BB8E-08B8-4F08-9C6A-AD486126A1A3}"/>
            </a:ext>
          </a:extLst>
        </xdr:cNvPr>
        <xdr:cNvSpPr txBox="1"/>
      </xdr:nvSpPr>
      <xdr:spPr>
        <a:xfrm>
          <a:off x="7626427" y="94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147337</xdr:rowOff>
    </xdr:from>
    <xdr:ext cx="469744" cy="259045"/>
    <xdr:sp macro="" textlink="">
      <xdr:nvSpPr>
        <xdr:cNvPr id="263" name="n_4mainValue【体育館・プール】&#10;一人当たり面積">
          <a:extLst>
            <a:ext uri="{FF2B5EF4-FFF2-40B4-BE49-F238E27FC236}">
              <a16:creationId xmlns:a16="http://schemas.microsoft.com/office/drawing/2014/main" id="{4F2192EA-2AE5-4A84-9B1F-138A301C9753}"/>
            </a:ext>
          </a:extLst>
        </xdr:cNvPr>
        <xdr:cNvSpPr txBox="1"/>
      </xdr:nvSpPr>
      <xdr:spPr>
        <a:xfrm>
          <a:off x="6737427"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9CD00839-EB4C-4DA0-859D-AAF625AD67D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EBA148E0-2684-40B4-ADEC-B4BB9B469CD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BA0BCF7F-FDDF-4ADC-A927-78E275F9879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679348F9-493A-4C58-93E0-2FEAB2796BE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CDD84C81-0037-43C2-B392-5BB87332474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94C2298E-1035-4ED4-B7A5-2E33FA771F3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52B68C12-C84A-4996-8B92-08AA412C7A9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19B2271D-3A0F-4DC2-A257-4F5ACBFD339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3AA60C98-3D14-48E2-9D23-9FFD9460519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1730FD0E-8E60-425F-BA7C-26B9B9208AB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11627E91-DF0A-496E-9FE4-03CAB61D142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36CE7E49-A91A-4305-94D7-7B5D07242C2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FBF92729-055E-4D5D-BE8F-A89EAA9E4C1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A08FA952-5E58-4692-90DD-4D860714327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2D6EEACF-143C-4CCD-AE6B-5D1915196B7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2673123F-EDDF-4845-B5ED-E6570AFCBCE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B3283ADF-E967-44FA-BEFA-6C4D4B3B86D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1C298225-6143-4BB3-A153-8ADA65F6942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8ED3238F-1935-4BB1-965C-EDFFD9A7A73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E90EE6BD-D7E1-4DDA-A4FB-60D00E729C1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AE20EDFD-B00A-426C-9DBE-4727321D82A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1EE3CFE7-2F0F-4C68-A225-517D7258FD4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D8CC0B90-A9B7-4913-975D-89B90BCD11C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1A13AA4A-012C-44A0-A5A4-8000AA4F502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85725</xdr:rowOff>
    </xdr:from>
    <xdr:to>
      <xdr:col>24</xdr:col>
      <xdr:colOff>62865</xdr:colOff>
      <xdr:row>85</xdr:row>
      <xdr:rowOff>89536</xdr:rowOff>
    </xdr:to>
    <xdr:cxnSp macro="">
      <xdr:nvCxnSpPr>
        <xdr:cNvPr id="288" name="直線コネクタ 287">
          <a:extLst>
            <a:ext uri="{FF2B5EF4-FFF2-40B4-BE49-F238E27FC236}">
              <a16:creationId xmlns:a16="http://schemas.microsoft.com/office/drawing/2014/main" id="{C75BA58A-87D9-47B0-ABCA-3D5A769E5B06}"/>
            </a:ext>
          </a:extLst>
        </xdr:cNvPr>
        <xdr:cNvCxnSpPr/>
      </xdr:nvCxnSpPr>
      <xdr:spPr>
        <a:xfrm flipV="1">
          <a:off x="4634865" y="13630275"/>
          <a:ext cx="0" cy="103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93363</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8DE54370-6C39-4F7C-93F0-CB3C47250CF7}"/>
            </a:ext>
          </a:extLst>
        </xdr:cNvPr>
        <xdr:cNvSpPr txBox="1"/>
      </xdr:nvSpPr>
      <xdr:spPr>
        <a:xfrm>
          <a:off x="4673600" y="1466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89536</xdr:rowOff>
    </xdr:from>
    <xdr:to>
      <xdr:col>24</xdr:col>
      <xdr:colOff>152400</xdr:colOff>
      <xdr:row>85</xdr:row>
      <xdr:rowOff>89536</xdr:rowOff>
    </xdr:to>
    <xdr:cxnSp macro="">
      <xdr:nvCxnSpPr>
        <xdr:cNvPr id="290" name="直線コネクタ 289">
          <a:extLst>
            <a:ext uri="{FF2B5EF4-FFF2-40B4-BE49-F238E27FC236}">
              <a16:creationId xmlns:a16="http://schemas.microsoft.com/office/drawing/2014/main" id="{8E69C26B-5B3C-41DF-8DB9-3062A8B16BB4}"/>
            </a:ext>
          </a:extLst>
        </xdr:cNvPr>
        <xdr:cNvCxnSpPr/>
      </xdr:nvCxnSpPr>
      <xdr:spPr>
        <a:xfrm>
          <a:off x="4546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32402</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CF4F9FDC-3346-4EED-8E2D-B1890F7033CD}"/>
            </a:ext>
          </a:extLst>
        </xdr:cNvPr>
        <xdr:cNvSpPr txBox="1"/>
      </xdr:nvSpPr>
      <xdr:spPr>
        <a:xfrm>
          <a:off x="4673600" y="1340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85725</xdr:rowOff>
    </xdr:from>
    <xdr:to>
      <xdr:col>24</xdr:col>
      <xdr:colOff>152400</xdr:colOff>
      <xdr:row>79</xdr:row>
      <xdr:rowOff>85725</xdr:rowOff>
    </xdr:to>
    <xdr:cxnSp macro="">
      <xdr:nvCxnSpPr>
        <xdr:cNvPr id="292" name="直線コネクタ 291">
          <a:extLst>
            <a:ext uri="{FF2B5EF4-FFF2-40B4-BE49-F238E27FC236}">
              <a16:creationId xmlns:a16="http://schemas.microsoft.com/office/drawing/2014/main" id="{A1FEDBDD-7DDA-49AF-ACF7-4A87DC68F47A}"/>
            </a:ext>
          </a:extLst>
        </xdr:cNvPr>
        <xdr:cNvCxnSpPr/>
      </xdr:nvCxnSpPr>
      <xdr:spPr>
        <a:xfrm>
          <a:off x="4546600" y="1363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97172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AD9071E4-76B5-4606-8039-B375ACE11942}"/>
            </a:ext>
          </a:extLst>
        </xdr:cNvPr>
        <xdr:cNvSpPr txBox="1"/>
      </xdr:nvSpPr>
      <xdr:spPr>
        <a:xfrm>
          <a:off x="4673600" y="1398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118745</xdr:rowOff>
    </xdr:from>
    <xdr:to>
      <xdr:col>24</xdr:col>
      <xdr:colOff>114300</xdr:colOff>
      <xdr:row>82</xdr:row>
      <xdr:rowOff>48895</xdr:rowOff>
    </xdr:to>
    <xdr:sp macro="" textlink="">
      <xdr:nvSpPr>
        <xdr:cNvPr id="294" name="フローチャート: 判断 293">
          <a:extLst>
            <a:ext uri="{FF2B5EF4-FFF2-40B4-BE49-F238E27FC236}">
              <a16:creationId xmlns:a16="http://schemas.microsoft.com/office/drawing/2014/main" id="{B6EBA7E4-94F4-41D2-8C49-EFCBF46BFC33}"/>
            </a:ext>
          </a:extLst>
        </xdr:cNvPr>
        <xdr:cNvSpPr/>
      </xdr:nvSpPr>
      <xdr:spPr>
        <a:xfrm>
          <a:off x="4584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5" name="フローチャート: 判断 294">
          <a:extLst>
            <a:ext uri="{FF2B5EF4-FFF2-40B4-BE49-F238E27FC236}">
              <a16:creationId xmlns:a16="http://schemas.microsoft.com/office/drawing/2014/main" id="{8B36188C-C1C4-44B3-92CB-4D77248645FB}"/>
            </a:ext>
          </a:extLst>
        </xdr:cNvPr>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42545</xdr:rowOff>
    </xdr:from>
    <xdr:to>
      <xdr:col>15</xdr:col>
      <xdr:colOff>101600</xdr:colOff>
      <xdr:row>81</xdr:row>
      <xdr:rowOff>144145</xdr:rowOff>
    </xdr:to>
    <xdr:sp macro="" textlink="">
      <xdr:nvSpPr>
        <xdr:cNvPr id="296" name="フローチャート: 判断 295">
          <a:extLst>
            <a:ext uri="{FF2B5EF4-FFF2-40B4-BE49-F238E27FC236}">
              <a16:creationId xmlns:a16="http://schemas.microsoft.com/office/drawing/2014/main" id="{00FE09AE-7FB2-405C-92E0-82310D8B681F}"/>
            </a:ext>
          </a:extLst>
        </xdr:cNvPr>
        <xdr:cNvSpPr/>
      </xdr:nvSpPr>
      <xdr:spPr>
        <a:xfrm>
          <a:off x="2857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46355</xdr:rowOff>
    </xdr:from>
    <xdr:to>
      <xdr:col>10</xdr:col>
      <xdr:colOff>165100</xdr:colOff>
      <xdr:row>81</xdr:row>
      <xdr:rowOff>147955</xdr:rowOff>
    </xdr:to>
    <xdr:sp macro="" textlink="">
      <xdr:nvSpPr>
        <xdr:cNvPr id="297" name="フローチャート: 判断 296">
          <a:extLst>
            <a:ext uri="{FF2B5EF4-FFF2-40B4-BE49-F238E27FC236}">
              <a16:creationId xmlns:a16="http://schemas.microsoft.com/office/drawing/2014/main" id="{38705F2A-D01F-4F8E-8142-CF0F469A6F6F}"/>
            </a:ext>
          </a:extLst>
        </xdr:cNvPr>
        <xdr:cNvSpPr/>
      </xdr:nvSpPr>
      <xdr:spPr>
        <a:xfrm>
          <a:off x="1968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48261</xdr:rowOff>
    </xdr:from>
    <xdr:to>
      <xdr:col>6</xdr:col>
      <xdr:colOff>38100</xdr:colOff>
      <xdr:row>81</xdr:row>
      <xdr:rowOff>149861</xdr:rowOff>
    </xdr:to>
    <xdr:sp macro="" textlink="">
      <xdr:nvSpPr>
        <xdr:cNvPr id="298" name="フローチャート: 判断 297">
          <a:extLst>
            <a:ext uri="{FF2B5EF4-FFF2-40B4-BE49-F238E27FC236}">
              <a16:creationId xmlns:a16="http://schemas.microsoft.com/office/drawing/2014/main" id="{5C8A8DAA-2B6E-45AA-9555-BB049EBD3E34}"/>
            </a:ext>
          </a:extLst>
        </xdr:cNvPr>
        <xdr:cNvSpPr/>
      </xdr:nvSpPr>
      <xdr:spPr>
        <a:xfrm>
          <a:off x="1079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37A0255-AE0E-4CCE-ACDF-C7A3BBA0E86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294BE14-13F0-47CA-9A10-20DF69FAF33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0C45085-CF06-4DC1-B7D9-19BD8A80FE1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E859E3E-6EF6-4246-B843-BDC10F23657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5936A55-E4C7-4B9C-B89A-F8400E2690C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80645</xdr:rowOff>
    </xdr:from>
    <xdr:to>
      <xdr:col>24</xdr:col>
      <xdr:colOff>114300</xdr:colOff>
      <xdr:row>81</xdr:row>
      <xdr:rowOff>10795</xdr:rowOff>
    </xdr:to>
    <xdr:sp macro="" textlink="">
      <xdr:nvSpPr>
        <xdr:cNvPr id="304" name="楕円 303">
          <a:extLst>
            <a:ext uri="{FF2B5EF4-FFF2-40B4-BE49-F238E27FC236}">
              <a16:creationId xmlns:a16="http://schemas.microsoft.com/office/drawing/2014/main" id="{E7D7F860-1628-4760-B2C8-92B4CA053196}"/>
            </a:ext>
          </a:extLst>
        </xdr:cNvPr>
        <xdr:cNvSpPr/>
      </xdr:nvSpPr>
      <xdr:spPr>
        <a:xfrm>
          <a:off x="45847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103522</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6AB41645-A723-448D-A8C7-078646B267FE}"/>
            </a:ext>
          </a:extLst>
        </xdr:cNvPr>
        <xdr:cNvSpPr txBox="1"/>
      </xdr:nvSpPr>
      <xdr:spPr>
        <a:xfrm>
          <a:off x="4673600"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34925</xdr:rowOff>
    </xdr:from>
    <xdr:to>
      <xdr:col>20</xdr:col>
      <xdr:colOff>38100</xdr:colOff>
      <xdr:row>80</xdr:row>
      <xdr:rowOff>136525</xdr:rowOff>
    </xdr:to>
    <xdr:sp macro="" textlink="">
      <xdr:nvSpPr>
        <xdr:cNvPr id="306" name="楕円 305">
          <a:extLst>
            <a:ext uri="{FF2B5EF4-FFF2-40B4-BE49-F238E27FC236}">
              <a16:creationId xmlns:a16="http://schemas.microsoft.com/office/drawing/2014/main" id="{AA04EF80-297E-4908-A2DE-03B50DE07A22}"/>
            </a:ext>
          </a:extLst>
        </xdr:cNvPr>
        <xdr:cNvSpPr/>
      </xdr:nvSpPr>
      <xdr:spPr>
        <a:xfrm>
          <a:off x="3746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85725</xdr:rowOff>
    </xdr:from>
    <xdr:to>
      <xdr:col>24</xdr:col>
      <xdr:colOff>63500</xdr:colOff>
      <xdr:row>80</xdr:row>
      <xdr:rowOff>131445</xdr:rowOff>
    </xdr:to>
    <xdr:cxnSp macro="">
      <xdr:nvCxnSpPr>
        <xdr:cNvPr id="307" name="直線コネクタ 306">
          <a:extLst>
            <a:ext uri="{FF2B5EF4-FFF2-40B4-BE49-F238E27FC236}">
              <a16:creationId xmlns:a16="http://schemas.microsoft.com/office/drawing/2014/main" id="{9A5CB5AB-2C40-44FD-9066-C4D3E2C4D07E}"/>
            </a:ext>
          </a:extLst>
        </xdr:cNvPr>
        <xdr:cNvCxnSpPr/>
      </xdr:nvCxnSpPr>
      <xdr:spPr>
        <a:xfrm>
          <a:off x="3797300" y="138017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164464</xdr:rowOff>
    </xdr:from>
    <xdr:to>
      <xdr:col>15</xdr:col>
      <xdr:colOff>101600</xdr:colOff>
      <xdr:row>80</xdr:row>
      <xdr:rowOff>94614</xdr:rowOff>
    </xdr:to>
    <xdr:sp macro="" textlink="">
      <xdr:nvSpPr>
        <xdr:cNvPr id="308" name="楕円 307">
          <a:extLst>
            <a:ext uri="{FF2B5EF4-FFF2-40B4-BE49-F238E27FC236}">
              <a16:creationId xmlns:a16="http://schemas.microsoft.com/office/drawing/2014/main" id="{B2AA57FE-FD98-4F7C-8A2E-E84EFBEBC0C8}"/>
            </a:ext>
          </a:extLst>
        </xdr:cNvPr>
        <xdr:cNvSpPr/>
      </xdr:nvSpPr>
      <xdr:spPr>
        <a:xfrm>
          <a:off x="2857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43814</xdr:rowOff>
    </xdr:from>
    <xdr:to>
      <xdr:col>19</xdr:col>
      <xdr:colOff>177800</xdr:colOff>
      <xdr:row>80</xdr:row>
      <xdr:rowOff>85725</xdr:rowOff>
    </xdr:to>
    <xdr:cxnSp macro="">
      <xdr:nvCxnSpPr>
        <xdr:cNvPr id="309" name="直線コネクタ 308">
          <a:extLst>
            <a:ext uri="{FF2B5EF4-FFF2-40B4-BE49-F238E27FC236}">
              <a16:creationId xmlns:a16="http://schemas.microsoft.com/office/drawing/2014/main" id="{C8CFC119-8CE6-4B5B-9C00-F4FAED569333}"/>
            </a:ext>
          </a:extLst>
        </xdr:cNvPr>
        <xdr:cNvCxnSpPr/>
      </xdr:nvCxnSpPr>
      <xdr:spPr>
        <a:xfrm>
          <a:off x="2908300" y="137598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114936</xdr:rowOff>
    </xdr:from>
    <xdr:to>
      <xdr:col>10</xdr:col>
      <xdr:colOff>165100</xdr:colOff>
      <xdr:row>79</xdr:row>
      <xdr:rowOff>45086</xdr:rowOff>
    </xdr:to>
    <xdr:sp macro="" textlink="">
      <xdr:nvSpPr>
        <xdr:cNvPr id="310" name="楕円 309">
          <a:extLst>
            <a:ext uri="{FF2B5EF4-FFF2-40B4-BE49-F238E27FC236}">
              <a16:creationId xmlns:a16="http://schemas.microsoft.com/office/drawing/2014/main" id="{E7B15D5F-F4D8-4B87-B466-F350C80980DE}"/>
            </a:ext>
          </a:extLst>
        </xdr:cNvPr>
        <xdr:cNvSpPr/>
      </xdr:nvSpPr>
      <xdr:spPr>
        <a:xfrm>
          <a:off x="1968500" y="13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165736</xdr:rowOff>
    </xdr:from>
    <xdr:to>
      <xdr:col>15</xdr:col>
      <xdr:colOff>50800</xdr:colOff>
      <xdr:row>80</xdr:row>
      <xdr:rowOff>43814</xdr:rowOff>
    </xdr:to>
    <xdr:cxnSp macro="">
      <xdr:nvCxnSpPr>
        <xdr:cNvPr id="311" name="直線コネクタ 310">
          <a:extLst>
            <a:ext uri="{FF2B5EF4-FFF2-40B4-BE49-F238E27FC236}">
              <a16:creationId xmlns:a16="http://schemas.microsoft.com/office/drawing/2014/main" id="{1BFCED1A-4231-4346-B6E0-E7BA090038A5}"/>
            </a:ext>
          </a:extLst>
        </xdr:cNvPr>
        <xdr:cNvCxnSpPr/>
      </xdr:nvCxnSpPr>
      <xdr:spPr>
        <a:xfrm>
          <a:off x="2019300" y="13538836"/>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42545</xdr:rowOff>
    </xdr:from>
    <xdr:to>
      <xdr:col>6</xdr:col>
      <xdr:colOff>38100</xdr:colOff>
      <xdr:row>81</xdr:row>
      <xdr:rowOff>144145</xdr:rowOff>
    </xdr:to>
    <xdr:sp macro="" textlink="">
      <xdr:nvSpPr>
        <xdr:cNvPr id="312" name="楕円 311">
          <a:extLst>
            <a:ext uri="{FF2B5EF4-FFF2-40B4-BE49-F238E27FC236}">
              <a16:creationId xmlns:a16="http://schemas.microsoft.com/office/drawing/2014/main" id="{5F626C52-7D96-4DED-B315-2074B0A34989}"/>
            </a:ext>
          </a:extLst>
        </xdr:cNvPr>
        <xdr:cNvSpPr/>
      </xdr:nvSpPr>
      <xdr:spPr>
        <a:xfrm>
          <a:off x="1079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165736</xdr:rowOff>
    </xdr:from>
    <xdr:to>
      <xdr:col>10</xdr:col>
      <xdr:colOff>114300</xdr:colOff>
      <xdr:row>81</xdr:row>
      <xdr:rowOff>93345</xdr:rowOff>
    </xdr:to>
    <xdr:cxnSp macro="">
      <xdr:nvCxnSpPr>
        <xdr:cNvPr id="313" name="直線コネクタ 312">
          <a:extLst>
            <a:ext uri="{FF2B5EF4-FFF2-40B4-BE49-F238E27FC236}">
              <a16:creationId xmlns:a16="http://schemas.microsoft.com/office/drawing/2014/main" id="{6F9ACF3D-D618-46E5-A646-B55739763333}"/>
            </a:ext>
          </a:extLst>
        </xdr:cNvPr>
        <xdr:cNvCxnSpPr/>
      </xdr:nvCxnSpPr>
      <xdr:spPr>
        <a:xfrm flipV="1">
          <a:off x="1130300" y="13538836"/>
          <a:ext cx="889000" cy="44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165752</xdr:rowOff>
    </xdr:from>
    <xdr:ext cx="405111" cy="259045"/>
    <xdr:sp macro="" textlink="">
      <xdr:nvSpPr>
        <xdr:cNvPr id="314" name="n_1aveValue【福祉施設】&#10;有形固定資産減価償却率">
          <a:extLst>
            <a:ext uri="{FF2B5EF4-FFF2-40B4-BE49-F238E27FC236}">
              <a16:creationId xmlns:a16="http://schemas.microsoft.com/office/drawing/2014/main" id="{EB4847A0-F873-4F7A-8E13-DBE06AE043EB}"/>
            </a:ext>
          </a:extLst>
        </xdr:cNvPr>
        <xdr:cNvSpPr txBox="1"/>
      </xdr:nvSpPr>
      <xdr:spPr>
        <a:xfrm>
          <a:off x="35820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135272</xdr:rowOff>
    </xdr:from>
    <xdr:ext cx="405111" cy="259045"/>
    <xdr:sp macro="" textlink="">
      <xdr:nvSpPr>
        <xdr:cNvPr id="315" name="n_2aveValue【福祉施設】&#10;有形固定資産減価償却率">
          <a:extLst>
            <a:ext uri="{FF2B5EF4-FFF2-40B4-BE49-F238E27FC236}">
              <a16:creationId xmlns:a16="http://schemas.microsoft.com/office/drawing/2014/main" id="{69810D3D-9535-4696-9054-C6D2F272A9C7}"/>
            </a:ext>
          </a:extLst>
        </xdr:cNvPr>
        <xdr:cNvSpPr txBox="1"/>
      </xdr:nvSpPr>
      <xdr:spPr>
        <a:xfrm>
          <a:off x="27057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139082</xdr:rowOff>
    </xdr:from>
    <xdr:ext cx="405111" cy="259045"/>
    <xdr:sp macro="" textlink="">
      <xdr:nvSpPr>
        <xdr:cNvPr id="316" name="n_3aveValue【福祉施設】&#10;有形固定資産減価償却率">
          <a:extLst>
            <a:ext uri="{FF2B5EF4-FFF2-40B4-BE49-F238E27FC236}">
              <a16:creationId xmlns:a16="http://schemas.microsoft.com/office/drawing/2014/main" id="{400C936A-74E3-4C9F-AFBE-E260D3EF094A}"/>
            </a:ext>
          </a:extLst>
        </xdr:cNvPr>
        <xdr:cNvSpPr txBox="1"/>
      </xdr:nvSpPr>
      <xdr:spPr>
        <a:xfrm>
          <a:off x="1816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140988</xdr:rowOff>
    </xdr:from>
    <xdr:ext cx="405111" cy="259045"/>
    <xdr:sp macro="" textlink="">
      <xdr:nvSpPr>
        <xdr:cNvPr id="317" name="n_4aveValue【福祉施設】&#10;有形固定資産減価償却率">
          <a:extLst>
            <a:ext uri="{FF2B5EF4-FFF2-40B4-BE49-F238E27FC236}">
              <a16:creationId xmlns:a16="http://schemas.microsoft.com/office/drawing/2014/main" id="{E7F4DBC9-8ED4-4E72-BD6E-FF20F2CC60C4}"/>
            </a:ext>
          </a:extLst>
        </xdr:cNvPr>
        <xdr:cNvSpPr txBox="1"/>
      </xdr:nvSpPr>
      <xdr:spPr>
        <a:xfrm>
          <a:off x="927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153052</xdr:rowOff>
    </xdr:from>
    <xdr:ext cx="405111" cy="259045"/>
    <xdr:sp macro="" textlink="">
      <xdr:nvSpPr>
        <xdr:cNvPr id="318" name="n_1mainValue【福祉施設】&#10;有形固定資産減価償却率">
          <a:extLst>
            <a:ext uri="{FF2B5EF4-FFF2-40B4-BE49-F238E27FC236}">
              <a16:creationId xmlns:a16="http://schemas.microsoft.com/office/drawing/2014/main" id="{DEC54D51-7DBF-4E21-906C-246218543E57}"/>
            </a:ext>
          </a:extLst>
        </xdr:cNvPr>
        <xdr:cNvSpPr txBox="1"/>
      </xdr:nvSpPr>
      <xdr:spPr>
        <a:xfrm>
          <a:off x="35820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111141</xdr:rowOff>
    </xdr:from>
    <xdr:ext cx="405111" cy="259045"/>
    <xdr:sp macro="" textlink="">
      <xdr:nvSpPr>
        <xdr:cNvPr id="319" name="n_2mainValue【福祉施設】&#10;有形固定資産減価償却率">
          <a:extLst>
            <a:ext uri="{FF2B5EF4-FFF2-40B4-BE49-F238E27FC236}">
              <a16:creationId xmlns:a16="http://schemas.microsoft.com/office/drawing/2014/main" id="{1D02BC38-3AFC-490F-ACA1-069E3CB7A6F0}"/>
            </a:ext>
          </a:extLst>
        </xdr:cNvPr>
        <xdr:cNvSpPr txBox="1"/>
      </xdr:nvSpPr>
      <xdr:spPr>
        <a:xfrm>
          <a:off x="2705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61613</xdr:rowOff>
    </xdr:from>
    <xdr:ext cx="405111" cy="259045"/>
    <xdr:sp macro="" textlink="">
      <xdr:nvSpPr>
        <xdr:cNvPr id="320" name="n_3mainValue【福祉施設】&#10;有形固定資産減価償却率">
          <a:extLst>
            <a:ext uri="{FF2B5EF4-FFF2-40B4-BE49-F238E27FC236}">
              <a16:creationId xmlns:a16="http://schemas.microsoft.com/office/drawing/2014/main" id="{D616ACE1-D423-4287-B3E2-9605CFCC9949}"/>
            </a:ext>
          </a:extLst>
        </xdr:cNvPr>
        <xdr:cNvSpPr txBox="1"/>
      </xdr:nvSpPr>
      <xdr:spPr>
        <a:xfrm>
          <a:off x="1816744" y="1326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160672</xdr:rowOff>
    </xdr:from>
    <xdr:ext cx="405111" cy="259045"/>
    <xdr:sp macro="" textlink="">
      <xdr:nvSpPr>
        <xdr:cNvPr id="321" name="n_4mainValue【福祉施設】&#10;有形固定資産減価償却率">
          <a:extLst>
            <a:ext uri="{FF2B5EF4-FFF2-40B4-BE49-F238E27FC236}">
              <a16:creationId xmlns:a16="http://schemas.microsoft.com/office/drawing/2014/main" id="{7FA60A8E-C252-417F-A94E-492AD882E3A9}"/>
            </a:ext>
          </a:extLst>
        </xdr:cNvPr>
        <xdr:cNvSpPr txBox="1"/>
      </xdr:nvSpPr>
      <xdr:spPr>
        <a:xfrm>
          <a:off x="9277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A10F0EF4-6F40-4BC9-977D-A9C4925EFD6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77F8E484-48EB-4A9E-8CCD-CA08BE58BB3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C2737EF6-33A9-4629-92F0-6A712FDF343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C9ED8C20-43E9-49BC-973D-CB16018E3F1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475981AF-03C7-4415-BAEC-9FF16BC95DE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4AC68FB4-A209-4492-8EA9-A7A4C776A2F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79730C07-16EE-458D-B758-32B8CDE2144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94E374D6-58FE-4566-9E85-9883AF812B4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EA268392-2A74-441E-A9C1-13E1E461EF2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59DB856B-9C2D-48C1-BD3B-AF1EAC0F373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8981798-7A2D-41B4-8F21-AC1C6197EF0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FBB12901-24C9-43B8-8106-0B2FD9412CA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BA1CCABC-BC4A-4498-8E13-FD5EFDAEEE7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13560363-C5AD-4678-861B-4A192C725FF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404BEFA2-2CC3-4059-8D4E-ABFC510C573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383FC0E1-911E-4C2D-927D-99216C42BAF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93A2D74D-DE41-4ED3-BA5A-B11FFBC8D7F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FB4A2C95-1743-4235-B224-FE8ACE26938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3372FC56-E428-4717-9CC0-1AB60DD48C9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87949E5F-74BC-479A-82D6-EB82D7377DD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82F767E4-42F2-4812-A5CC-C025599CE65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3" name="直線コネクタ 342">
          <a:extLst>
            <a:ext uri="{FF2B5EF4-FFF2-40B4-BE49-F238E27FC236}">
              <a16:creationId xmlns:a16="http://schemas.microsoft.com/office/drawing/2014/main" id="{53610DDA-3332-49E4-AECA-5C62FE7BC367}"/>
            </a:ext>
          </a:extLst>
        </xdr:cNvPr>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4" name="【福祉施設】&#10;一人当たり面積最小値テキスト">
          <a:extLst>
            <a:ext uri="{FF2B5EF4-FFF2-40B4-BE49-F238E27FC236}">
              <a16:creationId xmlns:a16="http://schemas.microsoft.com/office/drawing/2014/main" id="{784C9710-E742-484D-9641-C148B277F0AE}"/>
            </a:ext>
          </a:extLst>
        </xdr:cNvPr>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5" name="直線コネクタ 344">
          <a:extLst>
            <a:ext uri="{FF2B5EF4-FFF2-40B4-BE49-F238E27FC236}">
              <a16:creationId xmlns:a16="http://schemas.microsoft.com/office/drawing/2014/main" id="{A4D2ED43-3D6D-46B0-88B0-E4D3FDD92C3C}"/>
            </a:ext>
          </a:extLst>
        </xdr:cNvPr>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6" name="【福祉施設】&#10;一人当たり面積最大値テキスト">
          <a:extLst>
            <a:ext uri="{FF2B5EF4-FFF2-40B4-BE49-F238E27FC236}">
              <a16:creationId xmlns:a16="http://schemas.microsoft.com/office/drawing/2014/main" id="{290FB363-90FF-4CE1-9993-B30FD5F6FF91}"/>
            </a:ext>
          </a:extLst>
        </xdr:cNvPr>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7" name="直線コネクタ 346">
          <a:extLst>
            <a:ext uri="{FF2B5EF4-FFF2-40B4-BE49-F238E27FC236}">
              <a16:creationId xmlns:a16="http://schemas.microsoft.com/office/drawing/2014/main" id="{E5013BA1-4A75-486F-9ED5-F2A69143AF5C}"/>
            </a:ext>
          </a:extLst>
        </xdr:cNvPr>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154195</xdr:rowOff>
    </xdr:from>
    <xdr:ext cx="469744" cy="259045"/>
    <xdr:sp macro="" textlink="">
      <xdr:nvSpPr>
        <xdr:cNvPr id="348" name="【福祉施設】&#10;一人当たり面積平均値テキスト">
          <a:extLst>
            <a:ext uri="{FF2B5EF4-FFF2-40B4-BE49-F238E27FC236}">
              <a16:creationId xmlns:a16="http://schemas.microsoft.com/office/drawing/2014/main" id="{E2427DC0-1455-4439-B92A-D616DB054937}"/>
            </a:ext>
          </a:extLst>
        </xdr:cNvPr>
        <xdr:cNvSpPr txBox="1"/>
      </xdr:nvSpPr>
      <xdr:spPr>
        <a:xfrm>
          <a:off x="10515600" y="1387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9" name="フローチャート: 判断 348">
          <a:extLst>
            <a:ext uri="{FF2B5EF4-FFF2-40B4-BE49-F238E27FC236}">
              <a16:creationId xmlns:a16="http://schemas.microsoft.com/office/drawing/2014/main" id="{C7992F4E-67BD-492F-B1C7-87E38C74B6FE}"/>
            </a:ext>
          </a:extLst>
        </xdr:cNvPr>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50" name="フローチャート: 判断 349">
          <a:extLst>
            <a:ext uri="{FF2B5EF4-FFF2-40B4-BE49-F238E27FC236}">
              <a16:creationId xmlns:a16="http://schemas.microsoft.com/office/drawing/2014/main" id="{2B7F9A05-6AEF-467E-A77A-BA507766AFCE}"/>
            </a:ext>
          </a:extLst>
        </xdr:cNvPr>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51" name="フローチャート: 判断 350">
          <a:extLst>
            <a:ext uri="{FF2B5EF4-FFF2-40B4-BE49-F238E27FC236}">
              <a16:creationId xmlns:a16="http://schemas.microsoft.com/office/drawing/2014/main" id="{7F3BA898-D496-4975-B2E8-A02D34E62FB7}"/>
            </a:ext>
          </a:extLst>
        </xdr:cNvPr>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2" name="フローチャート: 判断 351">
          <a:extLst>
            <a:ext uri="{FF2B5EF4-FFF2-40B4-BE49-F238E27FC236}">
              <a16:creationId xmlns:a16="http://schemas.microsoft.com/office/drawing/2014/main" id="{9E0E42FE-4C04-4355-8F3A-CB40E1388930}"/>
            </a:ext>
          </a:extLst>
        </xdr:cNvPr>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3" name="フローチャート: 判断 352">
          <a:extLst>
            <a:ext uri="{FF2B5EF4-FFF2-40B4-BE49-F238E27FC236}">
              <a16:creationId xmlns:a16="http://schemas.microsoft.com/office/drawing/2014/main" id="{0C45C01F-9638-44C1-9B62-AFF8CE357906}"/>
            </a:ext>
          </a:extLst>
        </xdr:cNvPr>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1E18C06B-2E03-4632-B285-967CBFBAF69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AB9D35A-F61B-4DDD-9EC3-67734FB3B67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C5A3758-7C00-416A-AA45-E6AE828A04A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42D213C-1882-4AA8-939C-AC6E335811F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D86E1D7-F9CD-43FB-BF24-2CAECF1F181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23876</xdr:rowOff>
    </xdr:from>
    <xdr:to>
      <xdr:col>55</xdr:col>
      <xdr:colOff>50800</xdr:colOff>
      <xdr:row>82</xdr:row>
      <xdr:rowOff>125476</xdr:rowOff>
    </xdr:to>
    <xdr:sp macro="" textlink="">
      <xdr:nvSpPr>
        <xdr:cNvPr id="359" name="楕円 358">
          <a:extLst>
            <a:ext uri="{FF2B5EF4-FFF2-40B4-BE49-F238E27FC236}">
              <a16:creationId xmlns:a16="http://schemas.microsoft.com/office/drawing/2014/main" id="{B454F0CA-4691-49E3-87C2-F6A6C6635B03}"/>
            </a:ext>
          </a:extLst>
        </xdr:cNvPr>
        <xdr:cNvSpPr/>
      </xdr:nvSpPr>
      <xdr:spPr>
        <a:xfrm>
          <a:off x="104267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2303</xdr:rowOff>
    </xdr:from>
    <xdr:ext cx="469744" cy="259045"/>
    <xdr:sp macro="" textlink="">
      <xdr:nvSpPr>
        <xdr:cNvPr id="360" name="【福祉施設】&#10;一人当たり面積該当値テキスト">
          <a:extLst>
            <a:ext uri="{FF2B5EF4-FFF2-40B4-BE49-F238E27FC236}">
              <a16:creationId xmlns:a16="http://schemas.microsoft.com/office/drawing/2014/main" id="{FE946F13-9569-418D-BF46-F29DF839F4ED}"/>
            </a:ext>
          </a:extLst>
        </xdr:cNvPr>
        <xdr:cNvSpPr txBox="1"/>
      </xdr:nvSpPr>
      <xdr:spPr>
        <a:xfrm>
          <a:off x="10515600" y="1406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23876</xdr:rowOff>
    </xdr:from>
    <xdr:to>
      <xdr:col>50</xdr:col>
      <xdr:colOff>165100</xdr:colOff>
      <xdr:row>82</xdr:row>
      <xdr:rowOff>125476</xdr:rowOff>
    </xdr:to>
    <xdr:sp macro="" textlink="">
      <xdr:nvSpPr>
        <xdr:cNvPr id="361" name="楕円 360">
          <a:extLst>
            <a:ext uri="{FF2B5EF4-FFF2-40B4-BE49-F238E27FC236}">
              <a16:creationId xmlns:a16="http://schemas.microsoft.com/office/drawing/2014/main" id="{03B862EF-80B8-42CF-88FE-F48D16672425}"/>
            </a:ext>
          </a:extLst>
        </xdr:cNvPr>
        <xdr:cNvSpPr/>
      </xdr:nvSpPr>
      <xdr:spPr>
        <a:xfrm>
          <a:off x="9588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74676</xdr:rowOff>
    </xdr:from>
    <xdr:to>
      <xdr:col>55</xdr:col>
      <xdr:colOff>0</xdr:colOff>
      <xdr:row>82</xdr:row>
      <xdr:rowOff>74676</xdr:rowOff>
    </xdr:to>
    <xdr:cxnSp macro="">
      <xdr:nvCxnSpPr>
        <xdr:cNvPr id="362" name="直線コネクタ 361">
          <a:extLst>
            <a:ext uri="{FF2B5EF4-FFF2-40B4-BE49-F238E27FC236}">
              <a16:creationId xmlns:a16="http://schemas.microsoft.com/office/drawing/2014/main" id="{F52D662B-4078-4717-B971-22068618D708}"/>
            </a:ext>
          </a:extLst>
        </xdr:cNvPr>
        <xdr:cNvCxnSpPr/>
      </xdr:nvCxnSpPr>
      <xdr:spPr>
        <a:xfrm>
          <a:off x="9639300" y="141335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23876</xdr:rowOff>
    </xdr:from>
    <xdr:to>
      <xdr:col>46</xdr:col>
      <xdr:colOff>38100</xdr:colOff>
      <xdr:row>82</xdr:row>
      <xdr:rowOff>125476</xdr:rowOff>
    </xdr:to>
    <xdr:sp macro="" textlink="">
      <xdr:nvSpPr>
        <xdr:cNvPr id="363" name="楕円 362">
          <a:extLst>
            <a:ext uri="{FF2B5EF4-FFF2-40B4-BE49-F238E27FC236}">
              <a16:creationId xmlns:a16="http://schemas.microsoft.com/office/drawing/2014/main" id="{A8A1296A-9F93-4C7E-9CFE-218A4312F30B}"/>
            </a:ext>
          </a:extLst>
        </xdr:cNvPr>
        <xdr:cNvSpPr/>
      </xdr:nvSpPr>
      <xdr:spPr>
        <a:xfrm>
          <a:off x="8699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74676</xdr:rowOff>
    </xdr:from>
    <xdr:to>
      <xdr:col>50</xdr:col>
      <xdr:colOff>114300</xdr:colOff>
      <xdr:row>82</xdr:row>
      <xdr:rowOff>74676</xdr:rowOff>
    </xdr:to>
    <xdr:cxnSp macro="">
      <xdr:nvCxnSpPr>
        <xdr:cNvPr id="364" name="直線コネクタ 363">
          <a:extLst>
            <a:ext uri="{FF2B5EF4-FFF2-40B4-BE49-F238E27FC236}">
              <a16:creationId xmlns:a16="http://schemas.microsoft.com/office/drawing/2014/main" id="{06447E29-9343-48CB-A0F3-2DC754F18A08}"/>
            </a:ext>
          </a:extLst>
        </xdr:cNvPr>
        <xdr:cNvCxnSpPr/>
      </xdr:nvCxnSpPr>
      <xdr:spPr>
        <a:xfrm>
          <a:off x="8750300" y="141335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14732</xdr:rowOff>
    </xdr:from>
    <xdr:to>
      <xdr:col>41</xdr:col>
      <xdr:colOff>101600</xdr:colOff>
      <xdr:row>82</xdr:row>
      <xdr:rowOff>116332</xdr:rowOff>
    </xdr:to>
    <xdr:sp macro="" textlink="">
      <xdr:nvSpPr>
        <xdr:cNvPr id="365" name="楕円 364">
          <a:extLst>
            <a:ext uri="{FF2B5EF4-FFF2-40B4-BE49-F238E27FC236}">
              <a16:creationId xmlns:a16="http://schemas.microsoft.com/office/drawing/2014/main" id="{61CA4893-A221-48D1-9B9B-A1761C52120B}"/>
            </a:ext>
          </a:extLst>
        </xdr:cNvPr>
        <xdr:cNvSpPr/>
      </xdr:nvSpPr>
      <xdr:spPr>
        <a:xfrm>
          <a:off x="7810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65532</xdr:rowOff>
    </xdr:from>
    <xdr:to>
      <xdr:col>45</xdr:col>
      <xdr:colOff>177800</xdr:colOff>
      <xdr:row>82</xdr:row>
      <xdr:rowOff>74676</xdr:rowOff>
    </xdr:to>
    <xdr:cxnSp macro="">
      <xdr:nvCxnSpPr>
        <xdr:cNvPr id="366" name="直線コネクタ 365">
          <a:extLst>
            <a:ext uri="{FF2B5EF4-FFF2-40B4-BE49-F238E27FC236}">
              <a16:creationId xmlns:a16="http://schemas.microsoft.com/office/drawing/2014/main" id="{1DE601A3-A4B5-446D-80CF-49D71C9D32E6}"/>
            </a:ext>
          </a:extLst>
        </xdr:cNvPr>
        <xdr:cNvCxnSpPr/>
      </xdr:nvCxnSpPr>
      <xdr:spPr>
        <a:xfrm>
          <a:off x="7861300" y="141244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123714</xdr:rowOff>
    </xdr:from>
    <xdr:ext cx="469744" cy="259045"/>
    <xdr:sp macro="" textlink="">
      <xdr:nvSpPr>
        <xdr:cNvPr id="367" name="n_1aveValue【福祉施設】&#10;一人当たり面積">
          <a:extLst>
            <a:ext uri="{FF2B5EF4-FFF2-40B4-BE49-F238E27FC236}">
              <a16:creationId xmlns:a16="http://schemas.microsoft.com/office/drawing/2014/main" id="{3CA71018-3E42-4157-95FD-1CBA45D0D8A1}"/>
            </a:ext>
          </a:extLst>
        </xdr:cNvPr>
        <xdr:cNvSpPr txBox="1"/>
      </xdr:nvSpPr>
      <xdr:spPr>
        <a:xfrm>
          <a:off x="9391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77995</xdr:rowOff>
    </xdr:from>
    <xdr:ext cx="469744" cy="259045"/>
    <xdr:sp macro="" textlink="">
      <xdr:nvSpPr>
        <xdr:cNvPr id="368" name="n_2aveValue【福祉施設】&#10;一人当たり面積">
          <a:extLst>
            <a:ext uri="{FF2B5EF4-FFF2-40B4-BE49-F238E27FC236}">
              <a16:creationId xmlns:a16="http://schemas.microsoft.com/office/drawing/2014/main" id="{17F2BCDF-D918-4D0B-B9AC-C3B282EEBB9F}"/>
            </a:ext>
          </a:extLst>
        </xdr:cNvPr>
        <xdr:cNvSpPr txBox="1"/>
      </xdr:nvSpPr>
      <xdr:spPr>
        <a:xfrm>
          <a:off x="8515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114571</xdr:rowOff>
    </xdr:from>
    <xdr:ext cx="469744" cy="259045"/>
    <xdr:sp macro="" textlink="">
      <xdr:nvSpPr>
        <xdr:cNvPr id="369" name="n_3aveValue【福祉施設】&#10;一人当たり面積">
          <a:extLst>
            <a:ext uri="{FF2B5EF4-FFF2-40B4-BE49-F238E27FC236}">
              <a16:creationId xmlns:a16="http://schemas.microsoft.com/office/drawing/2014/main" id="{849FEAD1-FC41-450D-BD96-DC2CE4C30294}"/>
            </a:ext>
          </a:extLst>
        </xdr:cNvPr>
        <xdr:cNvSpPr txBox="1"/>
      </xdr:nvSpPr>
      <xdr:spPr>
        <a:xfrm>
          <a:off x="7626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0" name="n_4aveValue【福祉施設】&#10;一人当たり面積">
          <a:extLst>
            <a:ext uri="{FF2B5EF4-FFF2-40B4-BE49-F238E27FC236}">
              <a16:creationId xmlns:a16="http://schemas.microsoft.com/office/drawing/2014/main" id="{1B70BB15-C129-47EA-BFB0-0772B92B2B6B}"/>
            </a:ext>
          </a:extLst>
        </xdr:cNvPr>
        <xdr:cNvSpPr txBox="1"/>
      </xdr:nvSpPr>
      <xdr:spPr>
        <a:xfrm>
          <a:off x="6737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116603</xdr:rowOff>
    </xdr:from>
    <xdr:ext cx="469744" cy="259045"/>
    <xdr:sp macro="" textlink="">
      <xdr:nvSpPr>
        <xdr:cNvPr id="371" name="n_1mainValue【福祉施設】&#10;一人当たり面積">
          <a:extLst>
            <a:ext uri="{FF2B5EF4-FFF2-40B4-BE49-F238E27FC236}">
              <a16:creationId xmlns:a16="http://schemas.microsoft.com/office/drawing/2014/main" id="{2066D124-66A6-4F4A-8052-EDCBE4FD98AC}"/>
            </a:ext>
          </a:extLst>
        </xdr:cNvPr>
        <xdr:cNvSpPr txBox="1"/>
      </xdr:nvSpPr>
      <xdr:spPr>
        <a:xfrm>
          <a:off x="9391727" y="1417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116603</xdr:rowOff>
    </xdr:from>
    <xdr:ext cx="469744" cy="259045"/>
    <xdr:sp macro="" textlink="">
      <xdr:nvSpPr>
        <xdr:cNvPr id="372" name="n_2mainValue【福祉施設】&#10;一人当たり面積">
          <a:extLst>
            <a:ext uri="{FF2B5EF4-FFF2-40B4-BE49-F238E27FC236}">
              <a16:creationId xmlns:a16="http://schemas.microsoft.com/office/drawing/2014/main" id="{EAB7C582-FD0C-4254-A934-D2DAF46175FF}"/>
            </a:ext>
          </a:extLst>
        </xdr:cNvPr>
        <xdr:cNvSpPr txBox="1"/>
      </xdr:nvSpPr>
      <xdr:spPr>
        <a:xfrm>
          <a:off x="8515427" y="1417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107459</xdr:rowOff>
    </xdr:from>
    <xdr:ext cx="469744" cy="259045"/>
    <xdr:sp macro="" textlink="">
      <xdr:nvSpPr>
        <xdr:cNvPr id="373" name="n_3mainValue【福祉施設】&#10;一人当たり面積">
          <a:extLst>
            <a:ext uri="{FF2B5EF4-FFF2-40B4-BE49-F238E27FC236}">
              <a16:creationId xmlns:a16="http://schemas.microsoft.com/office/drawing/2014/main" id="{A8F60DDC-CDFE-409A-96E8-1EFE017447F0}"/>
            </a:ext>
          </a:extLst>
        </xdr:cNvPr>
        <xdr:cNvSpPr txBox="1"/>
      </xdr:nvSpPr>
      <xdr:spPr>
        <a:xfrm>
          <a:off x="7626427" y="1416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12141883-5E68-4CD3-BDC3-0BDC226AF38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822B5E01-1D55-47A6-8BD0-3AFE399C7ED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1D23BEA4-6A40-4E1D-8FA6-D4784FA6FF0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6314AED6-DF35-4D56-B585-D56E535690D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3F1BFEC1-96A1-462F-8851-55FC3D65B58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F061825A-E414-4DE7-A6C6-996315843AF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698C1940-84F8-4341-8E27-9A021876C7F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D9BBCAB1-DA75-4AE8-ADBA-3AF21E516D2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EC74ED81-B829-441D-89EB-74BF35324E1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82AF96B8-6ED6-41B7-B322-D2A04B34AFA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7D965B0A-3034-4CCB-8567-E436F32A729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B2E5A71F-B496-4EB2-BC25-D019CCE4BD6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6774797F-0187-411A-A232-92258DF2A85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BDF2FA2B-AE44-43B5-BFEC-22D57D20F40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0AFA6FE7-4CB1-49BE-81DC-E7C9CD77265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EC6FC4A3-A101-4D7C-88E7-AB61BCD45CF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1223D031-9133-4F7F-905B-DC3B17D7873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090D3EC8-85B4-4342-B987-6CBB42D354C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600187B8-48E8-4D5B-9074-CAA7D39CC35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89811A90-F038-4C2E-B9CB-5A1A2C2E76B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DAA8FBC0-EA86-4C3F-9ACB-601991BA8D3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C0AA6F92-C6BD-41AD-B95B-069AB226298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964EB2B0-5C4C-4EF7-83E0-AEF18A4BD07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3AFA1BFD-B7DF-48EF-80DA-84AD218F456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A961B666-986C-4D34-9335-7198CE4B82B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399" name="直線コネクタ 398">
          <a:extLst>
            <a:ext uri="{FF2B5EF4-FFF2-40B4-BE49-F238E27FC236}">
              <a16:creationId xmlns:a16="http://schemas.microsoft.com/office/drawing/2014/main" id="{12AA733D-FF3A-4295-8FD2-0523CA1E2057}"/>
            </a:ext>
          </a:extLst>
        </xdr:cNvPr>
        <xdr:cNvCxnSpPr/>
      </xdr:nvCxnSpPr>
      <xdr:spPr>
        <a:xfrm flipV="1">
          <a:off x="4634865" y="172146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400" name="【市民会館】&#10;有形固定資産減価償却率最小値テキスト">
          <a:extLst>
            <a:ext uri="{FF2B5EF4-FFF2-40B4-BE49-F238E27FC236}">
              <a16:creationId xmlns:a16="http://schemas.microsoft.com/office/drawing/2014/main" id="{8A4C2567-783A-4F7D-BAA2-6551419E463D}"/>
            </a:ext>
          </a:extLst>
        </xdr:cNvPr>
        <xdr:cNvSpPr txBox="1"/>
      </xdr:nvSpPr>
      <xdr:spPr>
        <a:xfrm>
          <a:off x="4673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401" name="直線コネクタ 400">
          <a:extLst>
            <a:ext uri="{FF2B5EF4-FFF2-40B4-BE49-F238E27FC236}">
              <a16:creationId xmlns:a16="http://schemas.microsoft.com/office/drawing/2014/main" id="{4CFDBDF2-02BA-4CC1-A06C-E46584B789AE}"/>
            </a:ext>
          </a:extLst>
        </xdr:cNvPr>
        <xdr:cNvCxnSpPr/>
      </xdr:nvCxnSpPr>
      <xdr:spPr>
        <a:xfrm>
          <a:off x="4546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402" name="【市民会館】&#10;有形固定資産減価償却率最大値テキスト">
          <a:extLst>
            <a:ext uri="{FF2B5EF4-FFF2-40B4-BE49-F238E27FC236}">
              <a16:creationId xmlns:a16="http://schemas.microsoft.com/office/drawing/2014/main" id="{F08DD781-4C30-4DE1-8FE2-3B545C34C992}"/>
            </a:ext>
          </a:extLst>
        </xdr:cNvPr>
        <xdr:cNvSpPr txBox="1"/>
      </xdr:nvSpPr>
      <xdr:spPr>
        <a:xfrm>
          <a:off x="4673600" y="1698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403" name="直線コネクタ 402">
          <a:extLst>
            <a:ext uri="{FF2B5EF4-FFF2-40B4-BE49-F238E27FC236}">
              <a16:creationId xmlns:a16="http://schemas.microsoft.com/office/drawing/2014/main" id="{9468FF36-CFD1-45B9-B35B-C12DCC328B54}"/>
            </a:ext>
          </a:extLst>
        </xdr:cNvPr>
        <xdr:cNvCxnSpPr/>
      </xdr:nvCxnSpPr>
      <xdr:spPr>
        <a:xfrm>
          <a:off x="4546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36484</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0E63176A-8DF8-41C8-95CF-87C5AA8A0965}"/>
            </a:ext>
          </a:extLst>
        </xdr:cNvPr>
        <xdr:cNvSpPr txBox="1"/>
      </xdr:nvSpPr>
      <xdr:spPr>
        <a:xfrm>
          <a:off x="4673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5" name="フローチャート: 判断 404">
          <a:extLst>
            <a:ext uri="{FF2B5EF4-FFF2-40B4-BE49-F238E27FC236}">
              <a16:creationId xmlns:a16="http://schemas.microsoft.com/office/drawing/2014/main" id="{D51AE624-33D6-4BF5-AB0C-F661C7888D10}"/>
            </a:ext>
          </a:extLst>
        </xdr:cNvPr>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406" name="フローチャート: 判断 405">
          <a:extLst>
            <a:ext uri="{FF2B5EF4-FFF2-40B4-BE49-F238E27FC236}">
              <a16:creationId xmlns:a16="http://schemas.microsoft.com/office/drawing/2014/main" id="{3FC1D29E-0EAF-4F4E-A647-73D5A37CB8A1}"/>
            </a:ext>
          </a:extLst>
        </xdr:cNvPr>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07" name="フローチャート: 判断 406">
          <a:extLst>
            <a:ext uri="{FF2B5EF4-FFF2-40B4-BE49-F238E27FC236}">
              <a16:creationId xmlns:a16="http://schemas.microsoft.com/office/drawing/2014/main" id="{210018B8-82D4-478E-8D39-8E4EF4186BA2}"/>
            </a:ext>
          </a:extLst>
        </xdr:cNvPr>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08" name="フローチャート: 判断 407">
          <a:extLst>
            <a:ext uri="{FF2B5EF4-FFF2-40B4-BE49-F238E27FC236}">
              <a16:creationId xmlns:a16="http://schemas.microsoft.com/office/drawing/2014/main" id="{4414AF52-ED2F-4DFE-AB2D-F150F08F85C7}"/>
            </a:ext>
          </a:extLst>
        </xdr:cNvPr>
        <xdr:cNvSpPr/>
      </xdr:nvSpPr>
      <xdr:spPr>
        <a:xfrm>
          <a:off x="1968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09" name="フローチャート: 判断 408">
          <a:extLst>
            <a:ext uri="{FF2B5EF4-FFF2-40B4-BE49-F238E27FC236}">
              <a16:creationId xmlns:a16="http://schemas.microsoft.com/office/drawing/2014/main" id="{94B35832-9405-48DA-9D76-476F9D463C4A}"/>
            </a:ext>
          </a:extLst>
        </xdr:cNvPr>
        <xdr:cNvSpPr/>
      </xdr:nvSpPr>
      <xdr:spPr>
        <a:xfrm>
          <a:off x="1079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B1922391-0A66-480D-8EE7-EC65AA0C2DA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651D84F7-4D3E-43F5-A33C-6CCD283EE90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DE258F23-EB46-4EE3-A631-A6B6376082E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AA9A796D-15EB-46A6-B51B-3C29B85AB1E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C21F655-97A0-4960-A840-C553C619138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156029</xdr:rowOff>
    </xdr:from>
    <xdr:to>
      <xdr:col>24</xdr:col>
      <xdr:colOff>114300</xdr:colOff>
      <xdr:row>103</xdr:row>
      <xdr:rowOff>86179</xdr:rowOff>
    </xdr:to>
    <xdr:sp macro="" textlink="">
      <xdr:nvSpPr>
        <xdr:cNvPr id="415" name="楕円 414">
          <a:extLst>
            <a:ext uri="{FF2B5EF4-FFF2-40B4-BE49-F238E27FC236}">
              <a16:creationId xmlns:a16="http://schemas.microsoft.com/office/drawing/2014/main" id="{57BD142C-0325-40BE-8B26-133E548BE5D6}"/>
            </a:ext>
          </a:extLst>
        </xdr:cNvPr>
        <xdr:cNvSpPr/>
      </xdr:nvSpPr>
      <xdr:spPr>
        <a:xfrm>
          <a:off x="45847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7456</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19219163-B311-44C6-8CB9-D1C23DAA8367}"/>
            </a:ext>
          </a:extLst>
        </xdr:cNvPr>
        <xdr:cNvSpPr txBox="1"/>
      </xdr:nvSpPr>
      <xdr:spPr>
        <a:xfrm>
          <a:off x="4673600" y="1749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159294</xdr:rowOff>
    </xdr:from>
    <xdr:to>
      <xdr:col>20</xdr:col>
      <xdr:colOff>38100</xdr:colOff>
      <xdr:row>103</xdr:row>
      <xdr:rowOff>89444</xdr:rowOff>
    </xdr:to>
    <xdr:sp macro="" textlink="">
      <xdr:nvSpPr>
        <xdr:cNvPr id="417" name="楕円 416">
          <a:extLst>
            <a:ext uri="{FF2B5EF4-FFF2-40B4-BE49-F238E27FC236}">
              <a16:creationId xmlns:a16="http://schemas.microsoft.com/office/drawing/2014/main" id="{0B4754C3-EC85-4118-ADC3-51E69EF67A15}"/>
            </a:ext>
          </a:extLst>
        </xdr:cNvPr>
        <xdr:cNvSpPr/>
      </xdr:nvSpPr>
      <xdr:spPr>
        <a:xfrm>
          <a:off x="3746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35379</xdr:rowOff>
    </xdr:from>
    <xdr:to>
      <xdr:col>24</xdr:col>
      <xdr:colOff>63500</xdr:colOff>
      <xdr:row>103</xdr:row>
      <xdr:rowOff>38644</xdr:rowOff>
    </xdr:to>
    <xdr:cxnSp macro="">
      <xdr:nvCxnSpPr>
        <xdr:cNvPr id="418" name="直線コネクタ 417">
          <a:extLst>
            <a:ext uri="{FF2B5EF4-FFF2-40B4-BE49-F238E27FC236}">
              <a16:creationId xmlns:a16="http://schemas.microsoft.com/office/drawing/2014/main" id="{20EE9799-B322-4198-9702-555FDC807C91}"/>
            </a:ext>
          </a:extLst>
        </xdr:cNvPr>
        <xdr:cNvCxnSpPr/>
      </xdr:nvCxnSpPr>
      <xdr:spPr>
        <a:xfrm flipV="1">
          <a:off x="3797300" y="176947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126637</xdr:rowOff>
    </xdr:from>
    <xdr:to>
      <xdr:col>15</xdr:col>
      <xdr:colOff>101600</xdr:colOff>
      <xdr:row>103</xdr:row>
      <xdr:rowOff>56787</xdr:rowOff>
    </xdr:to>
    <xdr:sp macro="" textlink="">
      <xdr:nvSpPr>
        <xdr:cNvPr id="419" name="楕円 418">
          <a:extLst>
            <a:ext uri="{FF2B5EF4-FFF2-40B4-BE49-F238E27FC236}">
              <a16:creationId xmlns:a16="http://schemas.microsoft.com/office/drawing/2014/main" id="{E26A28D3-3BC7-4212-948A-FEEB962201C5}"/>
            </a:ext>
          </a:extLst>
        </xdr:cNvPr>
        <xdr:cNvSpPr/>
      </xdr:nvSpPr>
      <xdr:spPr>
        <a:xfrm>
          <a:off x="2857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5987</xdr:rowOff>
    </xdr:from>
    <xdr:to>
      <xdr:col>19</xdr:col>
      <xdr:colOff>177800</xdr:colOff>
      <xdr:row>103</xdr:row>
      <xdr:rowOff>38644</xdr:rowOff>
    </xdr:to>
    <xdr:cxnSp macro="">
      <xdr:nvCxnSpPr>
        <xdr:cNvPr id="420" name="直線コネクタ 419">
          <a:extLst>
            <a:ext uri="{FF2B5EF4-FFF2-40B4-BE49-F238E27FC236}">
              <a16:creationId xmlns:a16="http://schemas.microsoft.com/office/drawing/2014/main" id="{852A08E1-78EC-4F40-B541-EB823A592DEB}"/>
            </a:ext>
          </a:extLst>
        </xdr:cNvPr>
        <xdr:cNvCxnSpPr/>
      </xdr:nvCxnSpPr>
      <xdr:spPr>
        <a:xfrm>
          <a:off x="2908300" y="176653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46627</xdr:rowOff>
    </xdr:from>
    <xdr:to>
      <xdr:col>10</xdr:col>
      <xdr:colOff>165100</xdr:colOff>
      <xdr:row>103</xdr:row>
      <xdr:rowOff>148227</xdr:rowOff>
    </xdr:to>
    <xdr:sp macro="" textlink="">
      <xdr:nvSpPr>
        <xdr:cNvPr id="421" name="楕円 420">
          <a:extLst>
            <a:ext uri="{FF2B5EF4-FFF2-40B4-BE49-F238E27FC236}">
              <a16:creationId xmlns:a16="http://schemas.microsoft.com/office/drawing/2014/main" id="{43548B6F-5D16-4531-BD2A-77D2B2A81E31}"/>
            </a:ext>
          </a:extLst>
        </xdr:cNvPr>
        <xdr:cNvSpPr/>
      </xdr:nvSpPr>
      <xdr:spPr>
        <a:xfrm>
          <a:off x="1968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5987</xdr:rowOff>
    </xdr:from>
    <xdr:to>
      <xdr:col>15</xdr:col>
      <xdr:colOff>50800</xdr:colOff>
      <xdr:row>103</xdr:row>
      <xdr:rowOff>97427</xdr:rowOff>
    </xdr:to>
    <xdr:cxnSp macro="">
      <xdr:nvCxnSpPr>
        <xdr:cNvPr id="422" name="直線コネクタ 421">
          <a:extLst>
            <a:ext uri="{FF2B5EF4-FFF2-40B4-BE49-F238E27FC236}">
              <a16:creationId xmlns:a16="http://schemas.microsoft.com/office/drawing/2014/main" id="{2472D54D-0610-4B8F-B833-C244A93E62DF}"/>
            </a:ext>
          </a:extLst>
        </xdr:cNvPr>
        <xdr:cNvCxnSpPr/>
      </xdr:nvCxnSpPr>
      <xdr:spPr>
        <a:xfrm flipV="1">
          <a:off x="2019300" y="1766533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25400</xdr:rowOff>
    </xdr:from>
    <xdr:to>
      <xdr:col>6</xdr:col>
      <xdr:colOff>38100</xdr:colOff>
      <xdr:row>103</xdr:row>
      <xdr:rowOff>127000</xdr:rowOff>
    </xdr:to>
    <xdr:sp macro="" textlink="">
      <xdr:nvSpPr>
        <xdr:cNvPr id="423" name="楕円 422">
          <a:extLst>
            <a:ext uri="{FF2B5EF4-FFF2-40B4-BE49-F238E27FC236}">
              <a16:creationId xmlns:a16="http://schemas.microsoft.com/office/drawing/2014/main" id="{1360524A-17D8-4C1D-852D-E3F688ECF37D}"/>
            </a:ext>
          </a:extLst>
        </xdr:cNvPr>
        <xdr:cNvSpPr/>
      </xdr:nvSpPr>
      <xdr:spPr>
        <a:xfrm>
          <a:off x="1079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76200</xdr:rowOff>
    </xdr:from>
    <xdr:to>
      <xdr:col>10</xdr:col>
      <xdr:colOff>114300</xdr:colOff>
      <xdr:row>103</xdr:row>
      <xdr:rowOff>97427</xdr:rowOff>
    </xdr:to>
    <xdr:cxnSp macro="">
      <xdr:nvCxnSpPr>
        <xdr:cNvPr id="424" name="直線コネクタ 423">
          <a:extLst>
            <a:ext uri="{FF2B5EF4-FFF2-40B4-BE49-F238E27FC236}">
              <a16:creationId xmlns:a16="http://schemas.microsoft.com/office/drawing/2014/main" id="{7D595BBE-433A-4C4F-BF6F-9FC66113BF63}"/>
            </a:ext>
          </a:extLst>
        </xdr:cNvPr>
        <xdr:cNvCxnSpPr/>
      </xdr:nvCxnSpPr>
      <xdr:spPr>
        <a:xfrm>
          <a:off x="1130300" y="1773555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100165</xdr:rowOff>
    </xdr:from>
    <xdr:ext cx="405111" cy="259045"/>
    <xdr:sp macro="" textlink="">
      <xdr:nvSpPr>
        <xdr:cNvPr id="425" name="n_1aveValue【市民会館】&#10;有形固定資産減価償却率">
          <a:extLst>
            <a:ext uri="{FF2B5EF4-FFF2-40B4-BE49-F238E27FC236}">
              <a16:creationId xmlns:a16="http://schemas.microsoft.com/office/drawing/2014/main" id="{B7C35070-B467-4C9F-A21D-43085820F2B7}"/>
            </a:ext>
          </a:extLst>
        </xdr:cNvPr>
        <xdr:cNvSpPr txBox="1"/>
      </xdr:nvSpPr>
      <xdr:spPr>
        <a:xfrm>
          <a:off x="3582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87103</xdr:rowOff>
    </xdr:from>
    <xdr:ext cx="405111" cy="259045"/>
    <xdr:sp macro="" textlink="">
      <xdr:nvSpPr>
        <xdr:cNvPr id="426" name="n_2aveValue【市民会館】&#10;有形固定資産減価償却率">
          <a:extLst>
            <a:ext uri="{FF2B5EF4-FFF2-40B4-BE49-F238E27FC236}">
              <a16:creationId xmlns:a16="http://schemas.microsoft.com/office/drawing/2014/main" id="{A6244935-18C1-4651-BF25-FC83AB7B6AEE}"/>
            </a:ext>
          </a:extLst>
        </xdr:cNvPr>
        <xdr:cNvSpPr txBox="1"/>
      </xdr:nvSpPr>
      <xdr:spPr>
        <a:xfrm>
          <a:off x="2705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62609</xdr:rowOff>
    </xdr:from>
    <xdr:ext cx="405111" cy="259045"/>
    <xdr:sp macro="" textlink="">
      <xdr:nvSpPr>
        <xdr:cNvPr id="427" name="n_3aveValue【市民会館】&#10;有形固定資産減価償却率">
          <a:extLst>
            <a:ext uri="{FF2B5EF4-FFF2-40B4-BE49-F238E27FC236}">
              <a16:creationId xmlns:a16="http://schemas.microsoft.com/office/drawing/2014/main" id="{0AAAE590-50D5-4382-97AA-B75E550E17C8}"/>
            </a:ext>
          </a:extLst>
        </xdr:cNvPr>
        <xdr:cNvSpPr txBox="1"/>
      </xdr:nvSpPr>
      <xdr:spPr>
        <a:xfrm>
          <a:off x="1816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20156</xdr:rowOff>
    </xdr:from>
    <xdr:ext cx="405111" cy="259045"/>
    <xdr:sp macro="" textlink="">
      <xdr:nvSpPr>
        <xdr:cNvPr id="428" name="n_4aveValue【市民会館】&#10;有形固定資産減価償却率">
          <a:extLst>
            <a:ext uri="{FF2B5EF4-FFF2-40B4-BE49-F238E27FC236}">
              <a16:creationId xmlns:a16="http://schemas.microsoft.com/office/drawing/2014/main" id="{5BD1C751-FF7E-45B0-BCEF-069AF4833ABB}"/>
            </a:ext>
          </a:extLst>
        </xdr:cNvPr>
        <xdr:cNvSpPr txBox="1"/>
      </xdr:nvSpPr>
      <xdr:spPr>
        <a:xfrm>
          <a:off x="927744"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105971</xdr:rowOff>
    </xdr:from>
    <xdr:ext cx="405111" cy="259045"/>
    <xdr:sp macro="" textlink="">
      <xdr:nvSpPr>
        <xdr:cNvPr id="429" name="n_1mainValue【市民会館】&#10;有形固定資産減価償却率">
          <a:extLst>
            <a:ext uri="{FF2B5EF4-FFF2-40B4-BE49-F238E27FC236}">
              <a16:creationId xmlns:a16="http://schemas.microsoft.com/office/drawing/2014/main" id="{ECF86E5F-EADD-4BDD-9BE5-34F9D3FC5D95}"/>
            </a:ext>
          </a:extLst>
        </xdr:cNvPr>
        <xdr:cNvSpPr txBox="1"/>
      </xdr:nvSpPr>
      <xdr:spPr>
        <a:xfrm>
          <a:off x="3582044" y="1742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73314</xdr:rowOff>
    </xdr:from>
    <xdr:ext cx="405111" cy="259045"/>
    <xdr:sp macro="" textlink="">
      <xdr:nvSpPr>
        <xdr:cNvPr id="430" name="n_2mainValue【市民会館】&#10;有形固定資産減価償却率">
          <a:extLst>
            <a:ext uri="{FF2B5EF4-FFF2-40B4-BE49-F238E27FC236}">
              <a16:creationId xmlns:a16="http://schemas.microsoft.com/office/drawing/2014/main" id="{E34DC91D-BAA4-4F1C-BA70-E7CECA4A644B}"/>
            </a:ext>
          </a:extLst>
        </xdr:cNvPr>
        <xdr:cNvSpPr txBox="1"/>
      </xdr:nvSpPr>
      <xdr:spPr>
        <a:xfrm>
          <a:off x="2705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164754</xdr:rowOff>
    </xdr:from>
    <xdr:ext cx="405111" cy="259045"/>
    <xdr:sp macro="" textlink="">
      <xdr:nvSpPr>
        <xdr:cNvPr id="431" name="n_3mainValue【市民会館】&#10;有形固定資産減価償却率">
          <a:extLst>
            <a:ext uri="{FF2B5EF4-FFF2-40B4-BE49-F238E27FC236}">
              <a16:creationId xmlns:a16="http://schemas.microsoft.com/office/drawing/2014/main" id="{60440466-DD09-402E-B3A1-3BCD99CA98A2}"/>
            </a:ext>
          </a:extLst>
        </xdr:cNvPr>
        <xdr:cNvSpPr txBox="1"/>
      </xdr:nvSpPr>
      <xdr:spPr>
        <a:xfrm>
          <a:off x="1816744"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143527</xdr:rowOff>
    </xdr:from>
    <xdr:ext cx="405111" cy="259045"/>
    <xdr:sp macro="" textlink="">
      <xdr:nvSpPr>
        <xdr:cNvPr id="432" name="n_4mainValue【市民会館】&#10;有形固定資産減価償却率">
          <a:extLst>
            <a:ext uri="{FF2B5EF4-FFF2-40B4-BE49-F238E27FC236}">
              <a16:creationId xmlns:a16="http://schemas.microsoft.com/office/drawing/2014/main" id="{F44703C8-803C-4465-B39B-692344CD9A64}"/>
            </a:ext>
          </a:extLst>
        </xdr:cNvPr>
        <xdr:cNvSpPr txBox="1"/>
      </xdr:nvSpPr>
      <xdr:spPr>
        <a:xfrm>
          <a:off x="927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14F57920-4AD8-4AB0-A543-9BD197DFAD5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813ABE53-9176-4600-BBF2-5607EA51682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ADDF2922-4EAA-4DB1-9492-7AAD4B4C1A2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7C1F3AA6-8285-4279-9F0E-F994907D183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34400F0A-93CA-400A-BAB9-A5BBAD2F03D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7DB57584-BAFB-46B9-978C-FFE77DE73A2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19B72F6B-9456-4F3A-8A7B-FEA80283AF2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4C9B7A86-5CFF-4DF4-A400-D2AF0B44A82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249A5C80-C212-4C61-BA65-A9773425CE7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5A1E7D04-A97A-455E-990F-E48B0A29C74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a:extLst>
            <a:ext uri="{FF2B5EF4-FFF2-40B4-BE49-F238E27FC236}">
              <a16:creationId xmlns:a16="http://schemas.microsoft.com/office/drawing/2014/main" id="{A2E3C0D4-6D55-4466-8553-CF9243B4411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4" name="テキスト ボックス 443">
          <a:extLst>
            <a:ext uri="{FF2B5EF4-FFF2-40B4-BE49-F238E27FC236}">
              <a16:creationId xmlns:a16="http://schemas.microsoft.com/office/drawing/2014/main" id="{E02552C9-1733-45EA-BA19-E9FB830343B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a:extLst>
            <a:ext uri="{FF2B5EF4-FFF2-40B4-BE49-F238E27FC236}">
              <a16:creationId xmlns:a16="http://schemas.microsoft.com/office/drawing/2014/main" id="{540E6A6D-63FC-4542-B221-B9D3117AB81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6" name="テキスト ボックス 445">
          <a:extLst>
            <a:ext uri="{FF2B5EF4-FFF2-40B4-BE49-F238E27FC236}">
              <a16:creationId xmlns:a16="http://schemas.microsoft.com/office/drawing/2014/main" id="{4AC8F079-7F50-4148-8557-F2D6BA25A63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D1C12873-1EC9-46A8-91F2-B9661897DD5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a:extLst>
            <a:ext uri="{FF2B5EF4-FFF2-40B4-BE49-F238E27FC236}">
              <a16:creationId xmlns:a16="http://schemas.microsoft.com/office/drawing/2014/main" id="{CC7FF9CD-0745-47A3-B658-897195E3473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a:extLst>
            <a:ext uri="{FF2B5EF4-FFF2-40B4-BE49-F238E27FC236}">
              <a16:creationId xmlns:a16="http://schemas.microsoft.com/office/drawing/2014/main" id="{42D633C9-49A2-4DDC-A40C-A5666A42204D}"/>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0" name="テキスト ボックス 449">
          <a:extLst>
            <a:ext uri="{FF2B5EF4-FFF2-40B4-BE49-F238E27FC236}">
              <a16:creationId xmlns:a16="http://schemas.microsoft.com/office/drawing/2014/main" id="{9CCB5E9A-6D6E-4A65-8AF4-F8C550836033}"/>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a:extLst>
            <a:ext uri="{FF2B5EF4-FFF2-40B4-BE49-F238E27FC236}">
              <a16:creationId xmlns:a16="http://schemas.microsoft.com/office/drawing/2014/main" id="{0A3AF2E0-5666-4C63-8C4B-2C7F02E188B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2" name="テキスト ボックス 451">
          <a:extLst>
            <a:ext uri="{FF2B5EF4-FFF2-40B4-BE49-F238E27FC236}">
              <a16:creationId xmlns:a16="http://schemas.microsoft.com/office/drawing/2014/main" id="{DBC539A0-C0A1-4C7D-B9AB-01C363323E43}"/>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5A497623-3668-4DF7-A152-DE23BBF482A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id="{74D8DCA9-9D5F-44C3-BEC9-6205A6AECE3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a16="http://schemas.microsoft.com/office/drawing/2014/main" id="{A20F2691-B2E1-40E6-BC6E-F1B030177B8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56" name="直線コネクタ 455">
          <a:extLst>
            <a:ext uri="{FF2B5EF4-FFF2-40B4-BE49-F238E27FC236}">
              <a16:creationId xmlns:a16="http://schemas.microsoft.com/office/drawing/2014/main" id="{326138EF-24B6-426E-946F-51F20FEDF20E}"/>
            </a:ext>
          </a:extLst>
        </xdr:cNvPr>
        <xdr:cNvCxnSpPr/>
      </xdr:nvCxnSpPr>
      <xdr:spPr>
        <a:xfrm flipV="1">
          <a:off x="10476865" y="171069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7" name="【市民会館】&#10;一人当たり面積最小値テキスト">
          <a:extLst>
            <a:ext uri="{FF2B5EF4-FFF2-40B4-BE49-F238E27FC236}">
              <a16:creationId xmlns:a16="http://schemas.microsoft.com/office/drawing/2014/main" id="{2E23AF67-D31A-4B79-A6EC-167836D7F195}"/>
            </a:ext>
          </a:extLst>
        </xdr:cNvPr>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8" name="直線コネクタ 457">
          <a:extLst>
            <a:ext uri="{FF2B5EF4-FFF2-40B4-BE49-F238E27FC236}">
              <a16:creationId xmlns:a16="http://schemas.microsoft.com/office/drawing/2014/main" id="{0390C8B8-9825-47EB-8243-6EDBE55C5DFC}"/>
            </a:ext>
          </a:extLst>
        </xdr:cNvPr>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59" name="【市民会館】&#10;一人当たり面積最大値テキスト">
          <a:extLst>
            <a:ext uri="{FF2B5EF4-FFF2-40B4-BE49-F238E27FC236}">
              <a16:creationId xmlns:a16="http://schemas.microsoft.com/office/drawing/2014/main" id="{412B01EA-A1C8-4CB7-B23A-40C27D96DEB6}"/>
            </a:ext>
          </a:extLst>
        </xdr:cNvPr>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60" name="直線コネクタ 459">
          <a:extLst>
            <a:ext uri="{FF2B5EF4-FFF2-40B4-BE49-F238E27FC236}">
              <a16:creationId xmlns:a16="http://schemas.microsoft.com/office/drawing/2014/main" id="{D905C905-F40E-456E-B804-64CEBB867BE2}"/>
            </a:ext>
          </a:extLst>
        </xdr:cNvPr>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61" name="【市民会館】&#10;一人当たり面積平均値テキスト">
          <a:extLst>
            <a:ext uri="{FF2B5EF4-FFF2-40B4-BE49-F238E27FC236}">
              <a16:creationId xmlns:a16="http://schemas.microsoft.com/office/drawing/2014/main" id="{F51F919F-C0AE-4EBA-9AB7-C20663AEF3E1}"/>
            </a:ext>
          </a:extLst>
        </xdr:cNvPr>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2" name="フローチャート: 判断 461">
          <a:extLst>
            <a:ext uri="{FF2B5EF4-FFF2-40B4-BE49-F238E27FC236}">
              <a16:creationId xmlns:a16="http://schemas.microsoft.com/office/drawing/2014/main" id="{1E02A512-EE52-490D-82EB-A3788182DE07}"/>
            </a:ext>
          </a:extLst>
        </xdr:cNvPr>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3" name="フローチャート: 判断 462">
          <a:extLst>
            <a:ext uri="{FF2B5EF4-FFF2-40B4-BE49-F238E27FC236}">
              <a16:creationId xmlns:a16="http://schemas.microsoft.com/office/drawing/2014/main" id="{3D6A1A54-93A5-4B25-87C3-DC5528F13350}"/>
            </a:ext>
          </a:extLst>
        </xdr:cNvPr>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64" name="フローチャート: 判断 463">
          <a:extLst>
            <a:ext uri="{FF2B5EF4-FFF2-40B4-BE49-F238E27FC236}">
              <a16:creationId xmlns:a16="http://schemas.microsoft.com/office/drawing/2014/main" id="{4AF49016-E64B-47B8-A2C5-D6B56E23DE48}"/>
            </a:ext>
          </a:extLst>
        </xdr:cNvPr>
        <xdr:cNvSpPr/>
      </xdr:nvSpPr>
      <xdr:spPr>
        <a:xfrm>
          <a:off x="869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65" name="フローチャート: 判断 464">
          <a:extLst>
            <a:ext uri="{FF2B5EF4-FFF2-40B4-BE49-F238E27FC236}">
              <a16:creationId xmlns:a16="http://schemas.microsoft.com/office/drawing/2014/main" id="{6F60192A-F266-43C6-98BF-956FDF8EC39D}"/>
            </a:ext>
          </a:extLst>
        </xdr:cNvPr>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66" name="フローチャート: 判断 465">
          <a:extLst>
            <a:ext uri="{FF2B5EF4-FFF2-40B4-BE49-F238E27FC236}">
              <a16:creationId xmlns:a16="http://schemas.microsoft.com/office/drawing/2014/main" id="{5319E594-78E9-4AD3-822B-E4EE50DBF8C5}"/>
            </a:ext>
          </a:extLst>
        </xdr:cNvPr>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15CF98CD-C3E2-4DA2-8094-0AC84F40181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1271CDBF-E0B0-47DF-B1D9-8515BB017E6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B01C0A2-8ABB-4990-A8FE-CE138A054E0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98EEA61D-E849-4222-BADA-8C4B92287AE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DFDE0501-215F-462D-8734-17746B2FCFB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472" name="楕円 471">
          <a:extLst>
            <a:ext uri="{FF2B5EF4-FFF2-40B4-BE49-F238E27FC236}">
              <a16:creationId xmlns:a16="http://schemas.microsoft.com/office/drawing/2014/main" id="{50BE5E53-51C7-4538-891F-67E9F4B877CF}"/>
            </a:ext>
          </a:extLst>
        </xdr:cNvPr>
        <xdr:cNvSpPr/>
      </xdr:nvSpPr>
      <xdr:spPr>
        <a:xfrm>
          <a:off x="104267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6366</xdr:rowOff>
    </xdr:from>
    <xdr:ext cx="469744" cy="259045"/>
    <xdr:sp macro="" textlink="">
      <xdr:nvSpPr>
        <xdr:cNvPr id="473" name="【市民会館】&#10;一人当たり面積該当値テキスト">
          <a:extLst>
            <a:ext uri="{FF2B5EF4-FFF2-40B4-BE49-F238E27FC236}">
              <a16:creationId xmlns:a16="http://schemas.microsoft.com/office/drawing/2014/main" id="{808CBDC0-F796-433E-B2A6-B1C3B9753C89}"/>
            </a:ext>
          </a:extLst>
        </xdr:cNvPr>
        <xdr:cNvSpPr txBox="1"/>
      </xdr:nvSpPr>
      <xdr:spPr>
        <a:xfrm>
          <a:off x="10515600"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154939</xdr:rowOff>
    </xdr:from>
    <xdr:to>
      <xdr:col>50</xdr:col>
      <xdr:colOff>165100</xdr:colOff>
      <xdr:row>105</xdr:row>
      <xdr:rowOff>85089</xdr:rowOff>
    </xdr:to>
    <xdr:sp macro="" textlink="">
      <xdr:nvSpPr>
        <xdr:cNvPr id="474" name="楕円 473">
          <a:extLst>
            <a:ext uri="{FF2B5EF4-FFF2-40B4-BE49-F238E27FC236}">
              <a16:creationId xmlns:a16="http://schemas.microsoft.com/office/drawing/2014/main" id="{CC6AAF45-C907-4447-A93D-102116218142}"/>
            </a:ext>
          </a:extLst>
        </xdr:cNvPr>
        <xdr:cNvSpPr/>
      </xdr:nvSpPr>
      <xdr:spPr>
        <a:xfrm>
          <a:off x="9588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34289</xdr:rowOff>
    </xdr:from>
    <xdr:to>
      <xdr:col>55</xdr:col>
      <xdr:colOff>0</xdr:colOff>
      <xdr:row>105</xdr:row>
      <xdr:rowOff>34289</xdr:rowOff>
    </xdr:to>
    <xdr:cxnSp macro="">
      <xdr:nvCxnSpPr>
        <xdr:cNvPr id="475" name="直線コネクタ 474">
          <a:extLst>
            <a:ext uri="{FF2B5EF4-FFF2-40B4-BE49-F238E27FC236}">
              <a16:creationId xmlns:a16="http://schemas.microsoft.com/office/drawing/2014/main" id="{91E4EA3C-7721-4854-A87E-2D8092170378}"/>
            </a:ext>
          </a:extLst>
        </xdr:cNvPr>
        <xdr:cNvCxnSpPr/>
      </xdr:nvCxnSpPr>
      <xdr:spPr>
        <a:xfrm>
          <a:off x="9639300" y="18036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154939</xdr:rowOff>
    </xdr:from>
    <xdr:to>
      <xdr:col>46</xdr:col>
      <xdr:colOff>38100</xdr:colOff>
      <xdr:row>105</xdr:row>
      <xdr:rowOff>85089</xdr:rowOff>
    </xdr:to>
    <xdr:sp macro="" textlink="">
      <xdr:nvSpPr>
        <xdr:cNvPr id="476" name="楕円 475">
          <a:extLst>
            <a:ext uri="{FF2B5EF4-FFF2-40B4-BE49-F238E27FC236}">
              <a16:creationId xmlns:a16="http://schemas.microsoft.com/office/drawing/2014/main" id="{BC0A741F-399E-448D-B84A-4E384E51BE4A}"/>
            </a:ext>
          </a:extLst>
        </xdr:cNvPr>
        <xdr:cNvSpPr/>
      </xdr:nvSpPr>
      <xdr:spPr>
        <a:xfrm>
          <a:off x="8699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34289</xdr:rowOff>
    </xdr:from>
    <xdr:to>
      <xdr:col>50</xdr:col>
      <xdr:colOff>114300</xdr:colOff>
      <xdr:row>105</xdr:row>
      <xdr:rowOff>34289</xdr:rowOff>
    </xdr:to>
    <xdr:cxnSp macro="">
      <xdr:nvCxnSpPr>
        <xdr:cNvPr id="477" name="直線コネクタ 476">
          <a:extLst>
            <a:ext uri="{FF2B5EF4-FFF2-40B4-BE49-F238E27FC236}">
              <a16:creationId xmlns:a16="http://schemas.microsoft.com/office/drawing/2014/main" id="{E0232292-E430-4313-807C-A1CDD36F337E}"/>
            </a:ext>
          </a:extLst>
        </xdr:cNvPr>
        <xdr:cNvCxnSpPr/>
      </xdr:nvCxnSpPr>
      <xdr:spPr>
        <a:xfrm>
          <a:off x="8750300" y="18036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154939</xdr:rowOff>
    </xdr:from>
    <xdr:to>
      <xdr:col>41</xdr:col>
      <xdr:colOff>101600</xdr:colOff>
      <xdr:row>105</xdr:row>
      <xdr:rowOff>85089</xdr:rowOff>
    </xdr:to>
    <xdr:sp macro="" textlink="">
      <xdr:nvSpPr>
        <xdr:cNvPr id="478" name="楕円 477">
          <a:extLst>
            <a:ext uri="{FF2B5EF4-FFF2-40B4-BE49-F238E27FC236}">
              <a16:creationId xmlns:a16="http://schemas.microsoft.com/office/drawing/2014/main" id="{BA79562B-FDBD-4D03-9225-28E31D2E629C}"/>
            </a:ext>
          </a:extLst>
        </xdr:cNvPr>
        <xdr:cNvSpPr/>
      </xdr:nvSpPr>
      <xdr:spPr>
        <a:xfrm>
          <a:off x="7810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34289</xdr:rowOff>
    </xdr:from>
    <xdr:to>
      <xdr:col>45</xdr:col>
      <xdr:colOff>177800</xdr:colOff>
      <xdr:row>105</xdr:row>
      <xdr:rowOff>34289</xdr:rowOff>
    </xdr:to>
    <xdr:cxnSp macro="">
      <xdr:nvCxnSpPr>
        <xdr:cNvPr id="479" name="直線コネクタ 478">
          <a:extLst>
            <a:ext uri="{FF2B5EF4-FFF2-40B4-BE49-F238E27FC236}">
              <a16:creationId xmlns:a16="http://schemas.microsoft.com/office/drawing/2014/main" id="{8310D57F-FC13-4424-9AD9-BB7A58350384}"/>
            </a:ext>
          </a:extLst>
        </xdr:cNvPr>
        <xdr:cNvCxnSpPr/>
      </xdr:nvCxnSpPr>
      <xdr:spPr>
        <a:xfrm>
          <a:off x="7861300" y="18036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151130</xdr:rowOff>
    </xdr:from>
    <xdr:to>
      <xdr:col>36</xdr:col>
      <xdr:colOff>165100</xdr:colOff>
      <xdr:row>105</xdr:row>
      <xdr:rowOff>81280</xdr:rowOff>
    </xdr:to>
    <xdr:sp macro="" textlink="">
      <xdr:nvSpPr>
        <xdr:cNvPr id="480" name="楕円 479">
          <a:extLst>
            <a:ext uri="{FF2B5EF4-FFF2-40B4-BE49-F238E27FC236}">
              <a16:creationId xmlns:a16="http://schemas.microsoft.com/office/drawing/2014/main" id="{C4336361-6D07-4028-AF59-7609F272F2B9}"/>
            </a:ext>
          </a:extLst>
        </xdr:cNvPr>
        <xdr:cNvSpPr/>
      </xdr:nvSpPr>
      <xdr:spPr>
        <a:xfrm>
          <a:off x="6921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30480</xdr:rowOff>
    </xdr:from>
    <xdr:to>
      <xdr:col>41</xdr:col>
      <xdr:colOff>50800</xdr:colOff>
      <xdr:row>105</xdr:row>
      <xdr:rowOff>34289</xdr:rowOff>
    </xdr:to>
    <xdr:cxnSp macro="">
      <xdr:nvCxnSpPr>
        <xdr:cNvPr id="481" name="直線コネクタ 480">
          <a:extLst>
            <a:ext uri="{FF2B5EF4-FFF2-40B4-BE49-F238E27FC236}">
              <a16:creationId xmlns:a16="http://schemas.microsoft.com/office/drawing/2014/main" id="{7359D698-0DD9-4CD3-B754-70C5BC073749}"/>
            </a:ext>
          </a:extLst>
        </xdr:cNvPr>
        <xdr:cNvCxnSpPr/>
      </xdr:nvCxnSpPr>
      <xdr:spPr>
        <a:xfrm>
          <a:off x="6972300" y="18032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57166</xdr:rowOff>
    </xdr:from>
    <xdr:ext cx="469744" cy="259045"/>
    <xdr:sp macro="" textlink="">
      <xdr:nvSpPr>
        <xdr:cNvPr id="482" name="n_1aveValue【市民会館】&#10;一人当たり面積">
          <a:extLst>
            <a:ext uri="{FF2B5EF4-FFF2-40B4-BE49-F238E27FC236}">
              <a16:creationId xmlns:a16="http://schemas.microsoft.com/office/drawing/2014/main" id="{513A5D26-7AEE-4E0A-B6A3-85755C224F0D}"/>
            </a:ext>
          </a:extLst>
        </xdr:cNvPr>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49547</xdr:rowOff>
    </xdr:from>
    <xdr:ext cx="469744" cy="259045"/>
    <xdr:sp macro="" textlink="">
      <xdr:nvSpPr>
        <xdr:cNvPr id="483" name="n_2aveValue【市民会館】&#10;一人当たり面積">
          <a:extLst>
            <a:ext uri="{FF2B5EF4-FFF2-40B4-BE49-F238E27FC236}">
              <a16:creationId xmlns:a16="http://schemas.microsoft.com/office/drawing/2014/main" id="{119FC204-1B8F-4885-B4D7-C736005E96E0}"/>
            </a:ext>
          </a:extLst>
        </xdr:cNvPr>
        <xdr:cNvSpPr txBox="1"/>
      </xdr:nvSpPr>
      <xdr:spPr>
        <a:xfrm>
          <a:off x="8515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45738</xdr:rowOff>
    </xdr:from>
    <xdr:ext cx="469744" cy="259045"/>
    <xdr:sp macro="" textlink="">
      <xdr:nvSpPr>
        <xdr:cNvPr id="484" name="n_3aveValue【市民会館】&#10;一人当たり面積">
          <a:extLst>
            <a:ext uri="{FF2B5EF4-FFF2-40B4-BE49-F238E27FC236}">
              <a16:creationId xmlns:a16="http://schemas.microsoft.com/office/drawing/2014/main" id="{CF040BCB-3DD4-4DBC-B06C-24F6D9A3F3EB}"/>
            </a:ext>
          </a:extLst>
        </xdr:cNvPr>
        <xdr:cNvSpPr txBox="1"/>
      </xdr:nvSpPr>
      <xdr:spPr>
        <a:xfrm>
          <a:off x="7626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85" name="n_4aveValue【市民会館】&#10;一人当たり面積">
          <a:extLst>
            <a:ext uri="{FF2B5EF4-FFF2-40B4-BE49-F238E27FC236}">
              <a16:creationId xmlns:a16="http://schemas.microsoft.com/office/drawing/2014/main" id="{4C384DB2-EDC4-41B8-95CD-7DED94477FF2}"/>
            </a:ext>
          </a:extLst>
        </xdr:cNvPr>
        <xdr:cNvSpPr txBox="1"/>
      </xdr:nvSpPr>
      <xdr:spPr>
        <a:xfrm>
          <a:off x="6737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101616</xdr:rowOff>
    </xdr:from>
    <xdr:ext cx="469744" cy="259045"/>
    <xdr:sp macro="" textlink="">
      <xdr:nvSpPr>
        <xdr:cNvPr id="486" name="n_1mainValue【市民会館】&#10;一人当たり面積">
          <a:extLst>
            <a:ext uri="{FF2B5EF4-FFF2-40B4-BE49-F238E27FC236}">
              <a16:creationId xmlns:a16="http://schemas.microsoft.com/office/drawing/2014/main" id="{629235BF-FD1D-4FE8-99D7-6170CE6A037D}"/>
            </a:ext>
          </a:extLst>
        </xdr:cNvPr>
        <xdr:cNvSpPr txBox="1"/>
      </xdr:nvSpPr>
      <xdr:spPr>
        <a:xfrm>
          <a:off x="9391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101616</xdr:rowOff>
    </xdr:from>
    <xdr:ext cx="469744" cy="259045"/>
    <xdr:sp macro="" textlink="">
      <xdr:nvSpPr>
        <xdr:cNvPr id="487" name="n_2mainValue【市民会館】&#10;一人当たり面積">
          <a:extLst>
            <a:ext uri="{FF2B5EF4-FFF2-40B4-BE49-F238E27FC236}">
              <a16:creationId xmlns:a16="http://schemas.microsoft.com/office/drawing/2014/main" id="{741D9090-4CF4-4110-B201-4625C4B1D78A}"/>
            </a:ext>
          </a:extLst>
        </xdr:cNvPr>
        <xdr:cNvSpPr txBox="1"/>
      </xdr:nvSpPr>
      <xdr:spPr>
        <a:xfrm>
          <a:off x="85154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101616</xdr:rowOff>
    </xdr:from>
    <xdr:ext cx="469744" cy="259045"/>
    <xdr:sp macro="" textlink="">
      <xdr:nvSpPr>
        <xdr:cNvPr id="488" name="n_3mainValue【市民会館】&#10;一人当たり面積">
          <a:extLst>
            <a:ext uri="{FF2B5EF4-FFF2-40B4-BE49-F238E27FC236}">
              <a16:creationId xmlns:a16="http://schemas.microsoft.com/office/drawing/2014/main" id="{B858B9D1-AAEE-4D68-9BA6-32FFD8CB7538}"/>
            </a:ext>
          </a:extLst>
        </xdr:cNvPr>
        <xdr:cNvSpPr txBox="1"/>
      </xdr:nvSpPr>
      <xdr:spPr>
        <a:xfrm>
          <a:off x="76264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97807</xdr:rowOff>
    </xdr:from>
    <xdr:ext cx="469744" cy="259045"/>
    <xdr:sp macro="" textlink="">
      <xdr:nvSpPr>
        <xdr:cNvPr id="489" name="n_4mainValue【市民会館】&#10;一人当たり面積">
          <a:extLst>
            <a:ext uri="{FF2B5EF4-FFF2-40B4-BE49-F238E27FC236}">
              <a16:creationId xmlns:a16="http://schemas.microsoft.com/office/drawing/2014/main" id="{42927E85-214B-44F5-B68B-2E6E9323EC74}"/>
            </a:ext>
          </a:extLst>
        </xdr:cNvPr>
        <xdr:cNvSpPr txBox="1"/>
      </xdr:nvSpPr>
      <xdr:spPr>
        <a:xfrm>
          <a:off x="6737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05419B57-18A9-485A-B5B6-991A96EF384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A7075836-0E47-4002-8C71-6EED0E2AEF0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984AFD28-4395-49F5-B0F5-C96994A9970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8A30FB86-2287-4DD2-B330-1B10924A4BB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D41E7021-9A2F-4AE6-A0B6-AF68EEE0C87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088337ED-B6C7-425F-93F1-A1250F8A27A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2093C8E2-9C01-434B-964E-25C1F8D8FA1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FC3E3704-33F2-474D-8FB1-24D32DB643A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405F7C1A-F4EA-4063-97F6-F1F0AD3938D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F84902F4-1BE6-4F4C-B5DD-74CB2958D0F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671CEAAA-160F-4EE1-BDC8-5E4FBA5131C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1" name="直線コネクタ 500">
          <a:extLst>
            <a:ext uri="{FF2B5EF4-FFF2-40B4-BE49-F238E27FC236}">
              <a16:creationId xmlns:a16="http://schemas.microsoft.com/office/drawing/2014/main" id="{68D9C709-D09F-4750-8A27-7A53AB5EC7CD}"/>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2" name="テキスト ボックス 501">
          <a:extLst>
            <a:ext uri="{FF2B5EF4-FFF2-40B4-BE49-F238E27FC236}">
              <a16:creationId xmlns:a16="http://schemas.microsoft.com/office/drawing/2014/main" id="{69E85F91-45A6-4079-A8ED-B15F97793B93}"/>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3" name="直線コネクタ 502">
          <a:extLst>
            <a:ext uri="{FF2B5EF4-FFF2-40B4-BE49-F238E27FC236}">
              <a16:creationId xmlns:a16="http://schemas.microsoft.com/office/drawing/2014/main" id="{154CEE1F-1612-4729-AF86-D1E6DB11558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4" name="テキスト ボックス 503">
          <a:extLst>
            <a:ext uri="{FF2B5EF4-FFF2-40B4-BE49-F238E27FC236}">
              <a16:creationId xmlns:a16="http://schemas.microsoft.com/office/drawing/2014/main" id="{E71B5457-636B-46F5-AD55-F522D21FD46E}"/>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5" name="直線コネクタ 504">
          <a:extLst>
            <a:ext uri="{FF2B5EF4-FFF2-40B4-BE49-F238E27FC236}">
              <a16:creationId xmlns:a16="http://schemas.microsoft.com/office/drawing/2014/main" id="{3118151E-853A-411D-BF4A-A5015D952DF8}"/>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6" name="テキスト ボックス 505">
          <a:extLst>
            <a:ext uri="{FF2B5EF4-FFF2-40B4-BE49-F238E27FC236}">
              <a16:creationId xmlns:a16="http://schemas.microsoft.com/office/drawing/2014/main" id="{E6453DD9-556B-4422-9184-CBBDC5D857A1}"/>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7" name="直線コネクタ 506">
          <a:extLst>
            <a:ext uri="{FF2B5EF4-FFF2-40B4-BE49-F238E27FC236}">
              <a16:creationId xmlns:a16="http://schemas.microsoft.com/office/drawing/2014/main" id="{39D113B6-6D48-4196-982F-1361932A2D83}"/>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8" name="テキスト ボックス 507">
          <a:extLst>
            <a:ext uri="{FF2B5EF4-FFF2-40B4-BE49-F238E27FC236}">
              <a16:creationId xmlns:a16="http://schemas.microsoft.com/office/drawing/2014/main" id="{B28D2BAA-6974-4688-81AD-94C69F72C879}"/>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a:extLst>
            <a:ext uri="{FF2B5EF4-FFF2-40B4-BE49-F238E27FC236}">
              <a16:creationId xmlns:a16="http://schemas.microsoft.com/office/drawing/2014/main" id="{7BB590C9-529E-46A2-A1E2-E8752968F7C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0" name="テキスト ボックス 509">
          <a:extLst>
            <a:ext uri="{FF2B5EF4-FFF2-40B4-BE49-F238E27FC236}">
              <a16:creationId xmlns:a16="http://schemas.microsoft.com/office/drawing/2014/main" id="{23B7E78F-C907-464E-9B01-9A525EBACB7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a:extLst>
            <a:ext uri="{FF2B5EF4-FFF2-40B4-BE49-F238E27FC236}">
              <a16:creationId xmlns:a16="http://schemas.microsoft.com/office/drawing/2014/main" id="{75ABE04D-ECAE-4844-8195-C4DD384F04C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512" name="直線コネクタ 511">
          <a:extLst>
            <a:ext uri="{FF2B5EF4-FFF2-40B4-BE49-F238E27FC236}">
              <a16:creationId xmlns:a16="http://schemas.microsoft.com/office/drawing/2014/main" id="{892D555C-8405-4CF1-8A7D-0EFD37415932}"/>
            </a:ext>
          </a:extLst>
        </xdr:cNvPr>
        <xdr:cNvCxnSpPr/>
      </xdr:nvCxnSpPr>
      <xdr:spPr>
        <a:xfrm flipV="1">
          <a:off x="16318864" y="565632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513" name="【一般廃棄物処理施設】&#10;有形固定資産減価償却率最小値テキスト">
          <a:extLst>
            <a:ext uri="{FF2B5EF4-FFF2-40B4-BE49-F238E27FC236}">
              <a16:creationId xmlns:a16="http://schemas.microsoft.com/office/drawing/2014/main" id="{506BE6C9-3542-434A-BC1C-19C131081248}"/>
            </a:ext>
          </a:extLst>
        </xdr:cNvPr>
        <xdr:cNvSpPr txBox="1"/>
      </xdr:nvSpPr>
      <xdr:spPr>
        <a:xfrm>
          <a:off x="16357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514" name="直線コネクタ 513">
          <a:extLst>
            <a:ext uri="{FF2B5EF4-FFF2-40B4-BE49-F238E27FC236}">
              <a16:creationId xmlns:a16="http://schemas.microsoft.com/office/drawing/2014/main" id="{248073EE-E37B-4AEF-AF89-F9CD735A8616}"/>
            </a:ext>
          </a:extLst>
        </xdr:cNvPr>
        <xdr:cNvCxnSpPr/>
      </xdr:nvCxnSpPr>
      <xdr:spPr>
        <a:xfrm>
          <a:off x="16230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515" name="【一般廃棄物処理施設】&#10;有形固定資産減価償却率最大値テキスト">
          <a:extLst>
            <a:ext uri="{FF2B5EF4-FFF2-40B4-BE49-F238E27FC236}">
              <a16:creationId xmlns:a16="http://schemas.microsoft.com/office/drawing/2014/main" id="{396A0D7C-3FDE-4818-BABD-D46952B98355}"/>
            </a:ext>
          </a:extLst>
        </xdr:cNvPr>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516" name="直線コネクタ 515">
          <a:extLst>
            <a:ext uri="{FF2B5EF4-FFF2-40B4-BE49-F238E27FC236}">
              <a16:creationId xmlns:a16="http://schemas.microsoft.com/office/drawing/2014/main" id="{BEC4F95C-3001-4E7E-9E25-6DC71A4804FD}"/>
            </a:ext>
          </a:extLst>
        </xdr:cNvPr>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517" name="【一般廃棄物処理施設】&#10;有形固定資産減価償却率平均値テキスト">
          <a:extLst>
            <a:ext uri="{FF2B5EF4-FFF2-40B4-BE49-F238E27FC236}">
              <a16:creationId xmlns:a16="http://schemas.microsoft.com/office/drawing/2014/main" id="{E005A1BE-63F3-4B0C-9186-853A3FDB810F}"/>
            </a:ext>
          </a:extLst>
        </xdr:cNvPr>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18" name="フローチャート: 判断 517">
          <a:extLst>
            <a:ext uri="{FF2B5EF4-FFF2-40B4-BE49-F238E27FC236}">
              <a16:creationId xmlns:a16="http://schemas.microsoft.com/office/drawing/2014/main" id="{B5CFC152-D1AD-4397-B951-48DC978E3C39}"/>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519" name="フローチャート: 判断 518">
          <a:extLst>
            <a:ext uri="{FF2B5EF4-FFF2-40B4-BE49-F238E27FC236}">
              <a16:creationId xmlns:a16="http://schemas.microsoft.com/office/drawing/2014/main" id="{1974DCE6-F49F-4A1F-9388-211BC7651CC5}"/>
            </a:ext>
          </a:extLst>
        </xdr:cNvPr>
        <xdr:cNvSpPr/>
      </xdr:nvSpPr>
      <xdr:spPr>
        <a:xfrm>
          <a:off x="15430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520" name="フローチャート: 判断 519">
          <a:extLst>
            <a:ext uri="{FF2B5EF4-FFF2-40B4-BE49-F238E27FC236}">
              <a16:creationId xmlns:a16="http://schemas.microsoft.com/office/drawing/2014/main" id="{4B09115E-9C32-4643-9DAC-30E0352637A9}"/>
            </a:ext>
          </a:extLst>
        </xdr:cNvPr>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137414</xdr:rowOff>
    </xdr:from>
    <xdr:to>
      <xdr:col>72</xdr:col>
      <xdr:colOff>38100</xdr:colOff>
      <xdr:row>37</xdr:row>
      <xdr:rowOff>67564</xdr:rowOff>
    </xdr:to>
    <xdr:sp macro="" textlink="">
      <xdr:nvSpPr>
        <xdr:cNvPr id="521" name="フローチャート: 判断 520">
          <a:extLst>
            <a:ext uri="{FF2B5EF4-FFF2-40B4-BE49-F238E27FC236}">
              <a16:creationId xmlns:a16="http://schemas.microsoft.com/office/drawing/2014/main" id="{4197181C-957B-4294-B277-559D43BAB388}"/>
            </a:ext>
          </a:extLst>
        </xdr:cNvPr>
        <xdr:cNvSpPr/>
      </xdr:nvSpPr>
      <xdr:spPr>
        <a:xfrm>
          <a:off x="13652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77978</xdr:rowOff>
    </xdr:from>
    <xdr:to>
      <xdr:col>67</xdr:col>
      <xdr:colOff>101600</xdr:colOff>
      <xdr:row>38</xdr:row>
      <xdr:rowOff>8128</xdr:rowOff>
    </xdr:to>
    <xdr:sp macro="" textlink="">
      <xdr:nvSpPr>
        <xdr:cNvPr id="522" name="フローチャート: 判断 521">
          <a:extLst>
            <a:ext uri="{FF2B5EF4-FFF2-40B4-BE49-F238E27FC236}">
              <a16:creationId xmlns:a16="http://schemas.microsoft.com/office/drawing/2014/main" id="{83E6EE4B-3331-4C70-B7C5-8CC41D9423E7}"/>
            </a:ext>
          </a:extLst>
        </xdr:cNvPr>
        <xdr:cNvSpPr/>
      </xdr:nvSpPr>
      <xdr:spPr>
        <a:xfrm>
          <a:off x="1276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A33E5468-EFA8-4E6F-8A7D-435E036516E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DB8CD104-2DF5-4AB6-A227-63CC467FBC0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FA920AD3-63BC-48B0-B84C-982E9CA5333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F9D8E479-B3D8-4372-8F65-0E818E49FC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DF7126C6-4DE9-46AF-A702-D59E5626F4A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153416</xdr:rowOff>
    </xdr:from>
    <xdr:to>
      <xdr:col>67</xdr:col>
      <xdr:colOff>101600</xdr:colOff>
      <xdr:row>40</xdr:row>
      <xdr:rowOff>83566</xdr:rowOff>
    </xdr:to>
    <xdr:sp macro="" textlink="">
      <xdr:nvSpPr>
        <xdr:cNvPr id="528" name="楕円 527">
          <a:extLst>
            <a:ext uri="{FF2B5EF4-FFF2-40B4-BE49-F238E27FC236}">
              <a16:creationId xmlns:a16="http://schemas.microsoft.com/office/drawing/2014/main" id="{58976549-3839-4FB8-B94E-EF0A32504458}"/>
            </a:ext>
          </a:extLst>
        </xdr:cNvPr>
        <xdr:cNvSpPr/>
      </xdr:nvSpPr>
      <xdr:spPr>
        <a:xfrm>
          <a:off x="12763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8653</xdr:rowOff>
    </xdr:from>
    <xdr:ext cx="405111" cy="259045"/>
    <xdr:sp macro="" textlink="">
      <xdr:nvSpPr>
        <xdr:cNvPr id="529" name="n_1aveValue【一般廃棄物処理施設】&#10;有形固定資産減価償却率">
          <a:extLst>
            <a:ext uri="{FF2B5EF4-FFF2-40B4-BE49-F238E27FC236}">
              <a16:creationId xmlns:a16="http://schemas.microsoft.com/office/drawing/2014/main" id="{49778D89-7133-4F08-8DFA-658FE52AEBB6}"/>
            </a:ext>
          </a:extLst>
        </xdr:cNvPr>
        <xdr:cNvSpPr txBox="1"/>
      </xdr:nvSpPr>
      <xdr:spPr>
        <a:xfrm>
          <a:off x="152660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530" name="n_2aveValue【一般廃棄物処理施設】&#10;有形固定資産減価償却率">
          <a:extLst>
            <a:ext uri="{FF2B5EF4-FFF2-40B4-BE49-F238E27FC236}">
              <a16:creationId xmlns:a16="http://schemas.microsoft.com/office/drawing/2014/main" id="{141843EB-7DF6-4F65-8405-502B492567CF}"/>
            </a:ext>
          </a:extLst>
        </xdr:cNvPr>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84091</xdr:rowOff>
    </xdr:from>
    <xdr:ext cx="405111" cy="259045"/>
    <xdr:sp macro="" textlink="">
      <xdr:nvSpPr>
        <xdr:cNvPr id="531" name="n_3aveValue【一般廃棄物処理施設】&#10;有形固定資産減価償却率">
          <a:extLst>
            <a:ext uri="{FF2B5EF4-FFF2-40B4-BE49-F238E27FC236}">
              <a16:creationId xmlns:a16="http://schemas.microsoft.com/office/drawing/2014/main" id="{5B984886-A1BC-4999-9BD8-CADDEEDE7421}"/>
            </a:ext>
          </a:extLst>
        </xdr:cNvPr>
        <xdr:cNvSpPr txBox="1"/>
      </xdr:nvSpPr>
      <xdr:spPr>
        <a:xfrm>
          <a:off x="13500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24655</xdr:rowOff>
    </xdr:from>
    <xdr:ext cx="405111" cy="259045"/>
    <xdr:sp macro="" textlink="">
      <xdr:nvSpPr>
        <xdr:cNvPr id="532" name="n_4aveValue【一般廃棄物処理施設】&#10;有形固定資産減価償却率">
          <a:extLst>
            <a:ext uri="{FF2B5EF4-FFF2-40B4-BE49-F238E27FC236}">
              <a16:creationId xmlns:a16="http://schemas.microsoft.com/office/drawing/2014/main" id="{943C43D7-AE17-45D1-A93B-CDB0EEA67A4B}"/>
            </a:ext>
          </a:extLst>
        </xdr:cNvPr>
        <xdr:cNvSpPr txBox="1"/>
      </xdr:nvSpPr>
      <xdr:spPr>
        <a:xfrm>
          <a:off x="12611744"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74693</xdr:rowOff>
    </xdr:from>
    <xdr:ext cx="405111" cy="259045"/>
    <xdr:sp macro="" textlink="">
      <xdr:nvSpPr>
        <xdr:cNvPr id="533" name="n_4mainValue【一般廃棄物処理施設】&#10;有形固定資産減価償却率">
          <a:extLst>
            <a:ext uri="{FF2B5EF4-FFF2-40B4-BE49-F238E27FC236}">
              <a16:creationId xmlns:a16="http://schemas.microsoft.com/office/drawing/2014/main" id="{1669BC94-B5C6-447E-AB76-B67CDAC55F1F}"/>
            </a:ext>
          </a:extLst>
        </xdr:cNvPr>
        <xdr:cNvSpPr txBox="1"/>
      </xdr:nvSpPr>
      <xdr:spPr>
        <a:xfrm>
          <a:off x="12611744" y="693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4" name="正方形/長方形 533">
          <a:extLst>
            <a:ext uri="{FF2B5EF4-FFF2-40B4-BE49-F238E27FC236}">
              <a16:creationId xmlns:a16="http://schemas.microsoft.com/office/drawing/2014/main" id="{4AE3A294-ADC8-4B6C-B93E-AD99D6535E8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5" name="正方形/長方形 534">
          <a:extLst>
            <a:ext uri="{FF2B5EF4-FFF2-40B4-BE49-F238E27FC236}">
              <a16:creationId xmlns:a16="http://schemas.microsoft.com/office/drawing/2014/main" id="{D855349C-DE74-43A8-9602-34D9DD0090C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6" name="正方形/長方形 535">
          <a:extLst>
            <a:ext uri="{FF2B5EF4-FFF2-40B4-BE49-F238E27FC236}">
              <a16:creationId xmlns:a16="http://schemas.microsoft.com/office/drawing/2014/main" id="{9E7BC190-924B-41E8-8760-145DF1D3B9A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7" name="正方形/長方形 536">
          <a:extLst>
            <a:ext uri="{FF2B5EF4-FFF2-40B4-BE49-F238E27FC236}">
              <a16:creationId xmlns:a16="http://schemas.microsoft.com/office/drawing/2014/main" id="{7E6D30E5-59BB-4BD7-B8CA-DAEDDB150CF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8" name="正方形/長方形 537">
          <a:extLst>
            <a:ext uri="{FF2B5EF4-FFF2-40B4-BE49-F238E27FC236}">
              <a16:creationId xmlns:a16="http://schemas.microsoft.com/office/drawing/2014/main" id="{9FFB8D09-E796-42DB-8C78-061C51DA21D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9" name="正方形/長方形 538">
          <a:extLst>
            <a:ext uri="{FF2B5EF4-FFF2-40B4-BE49-F238E27FC236}">
              <a16:creationId xmlns:a16="http://schemas.microsoft.com/office/drawing/2014/main" id="{F475F6EC-0DD6-4EDD-AC19-8A0F8A93815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0" name="正方形/長方形 539">
          <a:extLst>
            <a:ext uri="{FF2B5EF4-FFF2-40B4-BE49-F238E27FC236}">
              <a16:creationId xmlns:a16="http://schemas.microsoft.com/office/drawing/2014/main" id="{8C15C647-6EEE-408F-82AB-6A4E72B78E1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1" name="正方形/長方形 540">
          <a:extLst>
            <a:ext uri="{FF2B5EF4-FFF2-40B4-BE49-F238E27FC236}">
              <a16:creationId xmlns:a16="http://schemas.microsoft.com/office/drawing/2014/main" id="{F81F8DD2-9315-401E-8D9A-24D9519343A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2" name="テキスト ボックス 541">
          <a:extLst>
            <a:ext uri="{FF2B5EF4-FFF2-40B4-BE49-F238E27FC236}">
              <a16:creationId xmlns:a16="http://schemas.microsoft.com/office/drawing/2014/main" id="{3173732C-9888-4E37-B41A-7FD22AE09A4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3" name="直線コネクタ 542">
          <a:extLst>
            <a:ext uri="{FF2B5EF4-FFF2-40B4-BE49-F238E27FC236}">
              <a16:creationId xmlns:a16="http://schemas.microsoft.com/office/drawing/2014/main" id="{9E53528B-EA61-4479-8176-F596FE68F95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4" name="直線コネクタ 543">
          <a:extLst>
            <a:ext uri="{FF2B5EF4-FFF2-40B4-BE49-F238E27FC236}">
              <a16:creationId xmlns:a16="http://schemas.microsoft.com/office/drawing/2014/main" id="{B87591F4-5890-4C40-9F1A-AA8BC6079AE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5" name="テキスト ボックス 544">
          <a:extLst>
            <a:ext uri="{FF2B5EF4-FFF2-40B4-BE49-F238E27FC236}">
              <a16:creationId xmlns:a16="http://schemas.microsoft.com/office/drawing/2014/main" id="{CC0F659F-424C-4570-9372-F261AE73C614}"/>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6" name="直線コネクタ 545">
          <a:extLst>
            <a:ext uri="{FF2B5EF4-FFF2-40B4-BE49-F238E27FC236}">
              <a16:creationId xmlns:a16="http://schemas.microsoft.com/office/drawing/2014/main" id="{2440E97C-FC02-4841-AFA3-927205D615C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7" name="テキスト ボックス 546">
          <a:extLst>
            <a:ext uri="{FF2B5EF4-FFF2-40B4-BE49-F238E27FC236}">
              <a16:creationId xmlns:a16="http://schemas.microsoft.com/office/drawing/2014/main" id="{2988262C-73EA-4FB4-91F3-199A79640701}"/>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8" name="直線コネクタ 547">
          <a:extLst>
            <a:ext uri="{FF2B5EF4-FFF2-40B4-BE49-F238E27FC236}">
              <a16:creationId xmlns:a16="http://schemas.microsoft.com/office/drawing/2014/main" id="{A4AD4A28-9EEC-4050-9737-EC54F4522DD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9" name="テキスト ボックス 548">
          <a:extLst>
            <a:ext uri="{FF2B5EF4-FFF2-40B4-BE49-F238E27FC236}">
              <a16:creationId xmlns:a16="http://schemas.microsoft.com/office/drawing/2014/main" id="{8A0CBAE0-6DC6-45B6-8B82-14B8BAE4109C}"/>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0" name="直線コネクタ 549">
          <a:extLst>
            <a:ext uri="{FF2B5EF4-FFF2-40B4-BE49-F238E27FC236}">
              <a16:creationId xmlns:a16="http://schemas.microsoft.com/office/drawing/2014/main" id="{C893E5A7-CA63-4B09-9414-3B361B4FFEB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1" name="テキスト ボックス 550">
          <a:extLst>
            <a:ext uri="{FF2B5EF4-FFF2-40B4-BE49-F238E27FC236}">
              <a16:creationId xmlns:a16="http://schemas.microsoft.com/office/drawing/2014/main" id="{318C2D06-D203-41DD-B733-B38C7C509E63}"/>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2" name="直線コネクタ 551">
          <a:extLst>
            <a:ext uri="{FF2B5EF4-FFF2-40B4-BE49-F238E27FC236}">
              <a16:creationId xmlns:a16="http://schemas.microsoft.com/office/drawing/2014/main" id="{81A2D194-D902-452B-9D29-17080193F63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3" name="テキスト ボックス 552">
          <a:extLst>
            <a:ext uri="{FF2B5EF4-FFF2-40B4-BE49-F238E27FC236}">
              <a16:creationId xmlns:a16="http://schemas.microsoft.com/office/drawing/2014/main" id="{F4CE0945-82B4-4889-831A-F4EF102B96E3}"/>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4" name="直線コネクタ 553">
          <a:extLst>
            <a:ext uri="{FF2B5EF4-FFF2-40B4-BE49-F238E27FC236}">
              <a16:creationId xmlns:a16="http://schemas.microsoft.com/office/drawing/2014/main" id="{5DFE3F52-A1A8-4963-B125-773C1091180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5" name="テキスト ボックス 554">
          <a:extLst>
            <a:ext uri="{FF2B5EF4-FFF2-40B4-BE49-F238E27FC236}">
              <a16:creationId xmlns:a16="http://schemas.microsoft.com/office/drawing/2014/main" id="{B22454EA-FF4A-435A-9373-CB39B44272E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6" name="【一般廃棄物処理施設】&#10;一人当たり有形固定資産（償却資産）額グラフ枠">
          <a:extLst>
            <a:ext uri="{FF2B5EF4-FFF2-40B4-BE49-F238E27FC236}">
              <a16:creationId xmlns:a16="http://schemas.microsoft.com/office/drawing/2014/main" id="{D521FA1B-9F6D-445D-B89A-301E84691EC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57" name="直線コネクタ 556">
          <a:extLst>
            <a:ext uri="{FF2B5EF4-FFF2-40B4-BE49-F238E27FC236}">
              <a16:creationId xmlns:a16="http://schemas.microsoft.com/office/drawing/2014/main" id="{B0FD94DD-C7B6-4C99-BD5B-584FFAEFE944}"/>
            </a:ext>
          </a:extLst>
        </xdr:cNvPr>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58" name="【一般廃棄物処理施設】&#10;一人当たり有形固定資産（償却資産）額最小値テキスト">
          <a:extLst>
            <a:ext uri="{FF2B5EF4-FFF2-40B4-BE49-F238E27FC236}">
              <a16:creationId xmlns:a16="http://schemas.microsoft.com/office/drawing/2014/main" id="{77F90B47-BD62-4652-8E4F-63C2AAFB7576}"/>
            </a:ext>
          </a:extLst>
        </xdr:cNvPr>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59" name="直線コネクタ 558">
          <a:extLst>
            <a:ext uri="{FF2B5EF4-FFF2-40B4-BE49-F238E27FC236}">
              <a16:creationId xmlns:a16="http://schemas.microsoft.com/office/drawing/2014/main" id="{2737F76A-AA88-44BA-9A21-85298A7C2E0B}"/>
            </a:ext>
          </a:extLst>
        </xdr:cNvPr>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60" name="【一般廃棄物処理施設】&#10;一人当たり有形固定資産（償却資産）額最大値テキスト">
          <a:extLst>
            <a:ext uri="{FF2B5EF4-FFF2-40B4-BE49-F238E27FC236}">
              <a16:creationId xmlns:a16="http://schemas.microsoft.com/office/drawing/2014/main" id="{14602ADD-60ED-4736-A244-9EE9D95CE16C}"/>
            </a:ext>
          </a:extLst>
        </xdr:cNvPr>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61" name="直線コネクタ 560">
          <a:extLst>
            <a:ext uri="{FF2B5EF4-FFF2-40B4-BE49-F238E27FC236}">
              <a16:creationId xmlns:a16="http://schemas.microsoft.com/office/drawing/2014/main" id="{1E200F37-27B7-495C-B73D-7BE6CF665504}"/>
            </a:ext>
          </a:extLst>
        </xdr:cNvPr>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46952</xdr:rowOff>
    </xdr:from>
    <xdr:ext cx="534377" cy="259045"/>
    <xdr:sp macro="" textlink="">
      <xdr:nvSpPr>
        <xdr:cNvPr id="562" name="【一般廃棄物処理施設】&#10;一人当たり有形固定資産（償却資産）額平均値テキスト">
          <a:extLst>
            <a:ext uri="{FF2B5EF4-FFF2-40B4-BE49-F238E27FC236}">
              <a16:creationId xmlns:a16="http://schemas.microsoft.com/office/drawing/2014/main" id="{B87A9F23-2D72-47B7-BE45-1454002559D5}"/>
            </a:ext>
          </a:extLst>
        </xdr:cNvPr>
        <xdr:cNvSpPr txBox="1"/>
      </xdr:nvSpPr>
      <xdr:spPr>
        <a:xfrm>
          <a:off x="22199600" y="690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63" name="フローチャート: 判断 562">
          <a:extLst>
            <a:ext uri="{FF2B5EF4-FFF2-40B4-BE49-F238E27FC236}">
              <a16:creationId xmlns:a16="http://schemas.microsoft.com/office/drawing/2014/main" id="{7BA8A910-95C0-4F3F-B3CC-292309A45184}"/>
            </a:ext>
          </a:extLst>
        </xdr:cNvPr>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64" name="フローチャート: 判断 563">
          <a:extLst>
            <a:ext uri="{FF2B5EF4-FFF2-40B4-BE49-F238E27FC236}">
              <a16:creationId xmlns:a16="http://schemas.microsoft.com/office/drawing/2014/main" id="{0B67FE84-2F2A-4B38-93EA-99976984AFCF}"/>
            </a:ext>
          </a:extLst>
        </xdr:cNvPr>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65" name="フローチャート: 判断 564">
          <a:extLst>
            <a:ext uri="{FF2B5EF4-FFF2-40B4-BE49-F238E27FC236}">
              <a16:creationId xmlns:a16="http://schemas.microsoft.com/office/drawing/2014/main" id="{2283FBC8-FCCA-4A04-A6DC-7E1B68FD70D4}"/>
            </a:ext>
          </a:extLst>
        </xdr:cNvPr>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66" name="フローチャート: 判断 565">
          <a:extLst>
            <a:ext uri="{FF2B5EF4-FFF2-40B4-BE49-F238E27FC236}">
              <a16:creationId xmlns:a16="http://schemas.microsoft.com/office/drawing/2014/main" id="{897F519D-FDE3-4BAF-B10B-025CAFEDB12E}"/>
            </a:ext>
          </a:extLst>
        </xdr:cNvPr>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67" name="フローチャート: 判断 566">
          <a:extLst>
            <a:ext uri="{FF2B5EF4-FFF2-40B4-BE49-F238E27FC236}">
              <a16:creationId xmlns:a16="http://schemas.microsoft.com/office/drawing/2014/main" id="{1C5468F3-1735-4954-8414-E365AB7C055A}"/>
            </a:ext>
          </a:extLst>
        </xdr:cNvPr>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C5697EBE-7E01-4C85-9893-DA631B19626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C2152CF6-DA58-4341-9ADE-1A8740BFCBF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14C0CF64-9133-4699-93AF-3E043072899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31F18DA9-9B0A-4555-A4D9-919C7684C4E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id="{9F129C05-F09C-4379-AD60-FE0A46895E8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139712</xdr:rowOff>
    </xdr:from>
    <xdr:to>
      <xdr:col>98</xdr:col>
      <xdr:colOff>38100</xdr:colOff>
      <xdr:row>39</xdr:row>
      <xdr:rowOff>69862</xdr:rowOff>
    </xdr:to>
    <xdr:sp macro="" textlink="">
      <xdr:nvSpPr>
        <xdr:cNvPr id="573" name="楕円 572">
          <a:extLst>
            <a:ext uri="{FF2B5EF4-FFF2-40B4-BE49-F238E27FC236}">
              <a16:creationId xmlns:a16="http://schemas.microsoft.com/office/drawing/2014/main" id="{A55843F5-42EC-45F1-BE96-5E797E8073CF}"/>
            </a:ext>
          </a:extLst>
        </xdr:cNvPr>
        <xdr:cNvSpPr/>
      </xdr:nvSpPr>
      <xdr:spPr>
        <a:xfrm>
          <a:off x="18605500" y="665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64592</xdr:rowOff>
    </xdr:from>
    <xdr:ext cx="534377" cy="259045"/>
    <xdr:sp macro="" textlink="">
      <xdr:nvSpPr>
        <xdr:cNvPr id="574" name="n_1aveValue【一般廃棄物処理施設】&#10;一人当たり有形固定資産（償却資産）額">
          <a:extLst>
            <a:ext uri="{FF2B5EF4-FFF2-40B4-BE49-F238E27FC236}">
              <a16:creationId xmlns:a16="http://schemas.microsoft.com/office/drawing/2014/main" id="{2935500B-07E6-4F8F-B553-6D51BBACF1DD}"/>
            </a:ext>
          </a:extLst>
        </xdr:cNvPr>
        <xdr:cNvSpPr txBox="1"/>
      </xdr:nvSpPr>
      <xdr:spPr>
        <a:xfrm>
          <a:off x="21043411" y="67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78963</xdr:rowOff>
    </xdr:from>
    <xdr:ext cx="534377" cy="259045"/>
    <xdr:sp macro="" textlink="">
      <xdr:nvSpPr>
        <xdr:cNvPr id="575" name="n_2aveValue【一般廃棄物処理施設】&#10;一人当たり有形固定資産（償却資産）額">
          <a:extLst>
            <a:ext uri="{FF2B5EF4-FFF2-40B4-BE49-F238E27FC236}">
              <a16:creationId xmlns:a16="http://schemas.microsoft.com/office/drawing/2014/main" id="{0440B4A1-EB80-41B4-B459-CB47B0EA34B0}"/>
            </a:ext>
          </a:extLst>
        </xdr:cNvPr>
        <xdr:cNvSpPr txBox="1"/>
      </xdr:nvSpPr>
      <xdr:spPr>
        <a:xfrm>
          <a:off x="20167111" y="67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80598</xdr:rowOff>
    </xdr:from>
    <xdr:ext cx="534377" cy="259045"/>
    <xdr:sp macro="" textlink="">
      <xdr:nvSpPr>
        <xdr:cNvPr id="576" name="n_3aveValue【一般廃棄物処理施設】&#10;一人当たり有形固定資産（償却資産）額">
          <a:extLst>
            <a:ext uri="{FF2B5EF4-FFF2-40B4-BE49-F238E27FC236}">
              <a16:creationId xmlns:a16="http://schemas.microsoft.com/office/drawing/2014/main" id="{43C754E8-4101-4C44-A649-CFE2442ACF65}"/>
            </a:ext>
          </a:extLst>
        </xdr:cNvPr>
        <xdr:cNvSpPr txBox="1"/>
      </xdr:nvSpPr>
      <xdr:spPr>
        <a:xfrm>
          <a:off x="19278111" y="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33187</xdr:rowOff>
    </xdr:from>
    <xdr:ext cx="534377" cy="259045"/>
    <xdr:sp macro="" textlink="">
      <xdr:nvSpPr>
        <xdr:cNvPr id="577" name="n_4aveValue【一般廃棄物処理施設】&#10;一人当たり有形固定資産（償却資産）額">
          <a:extLst>
            <a:ext uri="{FF2B5EF4-FFF2-40B4-BE49-F238E27FC236}">
              <a16:creationId xmlns:a16="http://schemas.microsoft.com/office/drawing/2014/main" id="{C021750B-2E40-42D2-9584-59B88D7EC9FF}"/>
            </a:ext>
          </a:extLst>
        </xdr:cNvPr>
        <xdr:cNvSpPr txBox="1"/>
      </xdr:nvSpPr>
      <xdr:spPr>
        <a:xfrm>
          <a:off x="18389111" y="706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86388</xdr:rowOff>
    </xdr:from>
    <xdr:ext cx="599010" cy="259045"/>
    <xdr:sp macro="" textlink="">
      <xdr:nvSpPr>
        <xdr:cNvPr id="578" name="n_4mainValue【一般廃棄物処理施設】&#10;一人当たり有形固定資産（償却資産）額">
          <a:extLst>
            <a:ext uri="{FF2B5EF4-FFF2-40B4-BE49-F238E27FC236}">
              <a16:creationId xmlns:a16="http://schemas.microsoft.com/office/drawing/2014/main" id="{66AAE6E3-1B5D-45DE-A1C6-E1A070FDF64A}"/>
            </a:ext>
          </a:extLst>
        </xdr:cNvPr>
        <xdr:cNvSpPr txBox="1"/>
      </xdr:nvSpPr>
      <xdr:spPr>
        <a:xfrm>
          <a:off x="18356795" y="643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9" name="正方形/長方形 578">
          <a:extLst>
            <a:ext uri="{FF2B5EF4-FFF2-40B4-BE49-F238E27FC236}">
              <a16:creationId xmlns:a16="http://schemas.microsoft.com/office/drawing/2014/main" id="{94D74F69-C653-45EB-B988-C207A56FE32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0" name="正方形/長方形 579">
          <a:extLst>
            <a:ext uri="{FF2B5EF4-FFF2-40B4-BE49-F238E27FC236}">
              <a16:creationId xmlns:a16="http://schemas.microsoft.com/office/drawing/2014/main" id="{05255EC8-9696-4105-AB9A-35669802542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1" name="正方形/長方形 580">
          <a:extLst>
            <a:ext uri="{FF2B5EF4-FFF2-40B4-BE49-F238E27FC236}">
              <a16:creationId xmlns:a16="http://schemas.microsoft.com/office/drawing/2014/main" id="{D11246D6-8F19-48D2-AF12-D6849761115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2" name="正方形/長方形 581">
          <a:extLst>
            <a:ext uri="{FF2B5EF4-FFF2-40B4-BE49-F238E27FC236}">
              <a16:creationId xmlns:a16="http://schemas.microsoft.com/office/drawing/2014/main" id="{F384545B-7F00-4AAA-B1A2-EB3F3B49A29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3" name="正方形/長方形 582">
          <a:extLst>
            <a:ext uri="{FF2B5EF4-FFF2-40B4-BE49-F238E27FC236}">
              <a16:creationId xmlns:a16="http://schemas.microsoft.com/office/drawing/2014/main" id="{B8334DC2-FCC9-4053-9FA3-C9A4CEA4849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4" name="正方形/長方形 583">
          <a:extLst>
            <a:ext uri="{FF2B5EF4-FFF2-40B4-BE49-F238E27FC236}">
              <a16:creationId xmlns:a16="http://schemas.microsoft.com/office/drawing/2014/main" id="{9A039095-4E16-4FB0-8F18-A04F44BE4C0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5" name="正方形/長方形 584">
          <a:extLst>
            <a:ext uri="{FF2B5EF4-FFF2-40B4-BE49-F238E27FC236}">
              <a16:creationId xmlns:a16="http://schemas.microsoft.com/office/drawing/2014/main" id="{61B1FD70-0B31-4E1B-AD7A-A3F88F31B71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6" name="正方形/長方形 585">
          <a:extLst>
            <a:ext uri="{FF2B5EF4-FFF2-40B4-BE49-F238E27FC236}">
              <a16:creationId xmlns:a16="http://schemas.microsoft.com/office/drawing/2014/main" id="{C63A537A-A913-4DC8-93EC-DA6B0A5F660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7" name="テキスト ボックス 586">
          <a:extLst>
            <a:ext uri="{FF2B5EF4-FFF2-40B4-BE49-F238E27FC236}">
              <a16:creationId xmlns:a16="http://schemas.microsoft.com/office/drawing/2014/main" id="{87083F20-96BD-4ED2-9517-4739E19CA14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8" name="直線コネクタ 587">
          <a:extLst>
            <a:ext uri="{FF2B5EF4-FFF2-40B4-BE49-F238E27FC236}">
              <a16:creationId xmlns:a16="http://schemas.microsoft.com/office/drawing/2014/main" id="{6C1D04C4-E59A-40B2-A616-AD64BD64AFC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9" name="テキスト ボックス 588">
          <a:extLst>
            <a:ext uri="{FF2B5EF4-FFF2-40B4-BE49-F238E27FC236}">
              <a16:creationId xmlns:a16="http://schemas.microsoft.com/office/drawing/2014/main" id="{C00697B9-B7EA-4D05-B980-37DFBA51DE8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0" name="直線コネクタ 589">
          <a:extLst>
            <a:ext uri="{FF2B5EF4-FFF2-40B4-BE49-F238E27FC236}">
              <a16:creationId xmlns:a16="http://schemas.microsoft.com/office/drawing/2014/main" id="{2E6B5E04-6627-402B-B9BF-8C8EED67E68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91" name="テキスト ボックス 590">
          <a:extLst>
            <a:ext uri="{FF2B5EF4-FFF2-40B4-BE49-F238E27FC236}">
              <a16:creationId xmlns:a16="http://schemas.microsoft.com/office/drawing/2014/main" id="{1D8463B3-A661-44C7-A719-37E2825EA1D2}"/>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2" name="直線コネクタ 591">
          <a:extLst>
            <a:ext uri="{FF2B5EF4-FFF2-40B4-BE49-F238E27FC236}">
              <a16:creationId xmlns:a16="http://schemas.microsoft.com/office/drawing/2014/main" id="{03E838FB-98BB-472A-9B9D-5C657A54A86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3" name="テキスト ボックス 592">
          <a:extLst>
            <a:ext uri="{FF2B5EF4-FFF2-40B4-BE49-F238E27FC236}">
              <a16:creationId xmlns:a16="http://schemas.microsoft.com/office/drawing/2014/main" id="{C1CD17D5-882E-41C5-BE93-B75557F9978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4" name="直線コネクタ 593">
          <a:extLst>
            <a:ext uri="{FF2B5EF4-FFF2-40B4-BE49-F238E27FC236}">
              <a16:creationId xmlns:a16="http://schemas.microsoft.com/office/drawing/2014/main" id="{D3AFAE8C-7199-4771-980A-F086C1E842A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5" name="テキスト ボックス 594">
          <a:extLst>
            <a:ext uri="{FF2B5EF4-FFF2-40B4-BE49-F238E27FC236}">
              <a16:creationId xmlns:a16="http://schemas.microsoft.com/office/drawing/2014/main" id="{8446DB8C-6D69-4BE7-BD76-25BD2D2A0B1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6" name="直線コネクタ 595">
          <a:extLst>
            <a:ext uri="{FF2B5EF4-FFF2-40B4-BE49-F238E27FC236}">
              <a16:creationId xmlns:a16="http://schemas.microsoft.com/office/drawing/2014/main" id="{768968F3-5FF0-4733-8ACB-E1C87632CF6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7" name="テキスト ボックス 596">
          <a:extLst>
            <a:ext uri="{FF2B5EF4-FFF2-40B4-BE49-F238E27FC236}">
              <a16:creationId xmlns:a16="http://schemas.microsoft.com/office/drawing/2014/main" id="{57EF3930-F0B9-4CC4-92C8-8B046CE6884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8" name="直線コネクタ 597">
          <a:extLst>
            <a:ext uri="{FF2B5EF4-FFF2-40B4-BE49-F238E27FC236}">
              <a16:creationId xmlns:a16="http://schemas.microsoft.com/office/drawing/2014/main" id="{69CE991A-EA6B-4D41-A290-6EE99947570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9" name="テキスト ボックス 598">
          <a:extLst>
            <a:ext uri="{FF2B5EF4-FFF2-40B4-BE49-F238E27FC236}">
              <a16:creationId xmlns:a16="http://schemas.microsoft.com/office/drawing/2014/main" id="{86568447-9F8B-41B0-860B-7833BC9C44A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0" name="直線コネクタ 599">
          <a:extLst>
            <a:ext uri="{FF2B5EF4-FFF2-40B4-BE49-F238E27FC236}">
              <a16:creationId xmlns:a16="http://schemas.microsoft.com/office/drawing/2014/main" id="{AC6B6DBC-C66D-4524-8B2D-8746943DC40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1" name="テキスト ボックス 600">
          <a:extLst>
            <a:ext uri="{FF2B5EF4-FFF2-40B4-BE49-F238E27FC236}">
              <a16:creationId xmlns:a16="http://schemas.microsoft.com/office/drawing/2014/main" id="{12B70255-8F51-4A71-98B7-16DA9CE0DC8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2" name="【保健センター・保健所】&#10;有形固定資産減価償却率グラフ枠">
          <a:extLst>
            <a:ext uri="{FF2B5EF4-FFF2-40B4-BE49-F238E27FC236}">
              <a16:creationId xmlns:a16="http://schemas.microsoft.com/office/drawing/2014/main" id="{44C83187-1A41-4069-BE8D-CB691D5BB6F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63</xdr:row>
      <xdr:rowOff>87630</xdr:rowOff>
    </xdr:to>
    <xdr:cxnSp macro="">
      <xdr:nvCxnSpPr>
        <xdr:cNvPr id="603" name="直線コネクタ 602">
          <a:extLst>
            <a:ext uri="{FF2B5EF4-FFF2-40B4-BE49-F238E27FC236}">
              <a16:creationId xmlns:a16="http://schemas.microsoft.com/office/drawing/2014/main" id="{A009A7D9-9D4C-40F6-976D-1CB1CE38EA2A}"/>
            </a:ext>
          </a:extLst>
        </xdr:cNvPr>
        <xdr:cNvCxnSpPr/>
      </xdr:nvCxnSpPr>
      <xdr:spPr>
        <a:xfrm flipV="1">
          <a:off x="16318864" y="96393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604" name="【保健センター・保健所】&#10;有形固定資産減価償却率最小値テキスト">
          <a:extLst>
            <a:ext uri="{FF2B5EF4-FFF2-40B4-BE49-F238E27FC236}">
              <a16:creationId xmlns:a16="http://schemas.microsoft.com/office/drawing/2014/main" id="{19D5FC08-D3EB-4205-B84B-5D6632D5A74F}"/>
            </a:ext>
          </a:extLst>
        </xdr:cNvPr>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605" name="直線コネクタ 604">
          <a:extLst>
            <a:ext uri="{FF2B5EF4-FFF2-40B4-BE49-F238E27FC236}">
              <a16:creationId xmlns:a16="http://schemas.microsoft.com/office/drawing/2014/main" id="{61D75576-A0FA-4D28-B6F4-1A27EDAE3C69}"/>
            </a:ext>
          </a:extLst>
        </xdr:cNvPr>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06" name="【保健センター・保健所】&#10;有形固定資産減価償却率最大値テキスト">
          <a:extLst>
            <a:ext uri="{FF2B5EF4-FFF2-40B4-BE49-F238E27FC236}">
              <a16:creationId xmlns:a16="http://schemas.microsoft.com/office/drawing/2014/main" id="{55FA218A-C94B-4E7E-ABD9-C17EC20BECB3}"/>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07" name="直線コネクタ 606">
          <a:extLst>
            <a:ext uri="{FF2B5EF4-FFF2-40B4-BE49-F238E27FC236}">
              <a16:creationId xmlns:a16="http://schemas.microsoft.com/office/drawing/2014/main" id="{B5B1C824-13DF-4FEC-AFB9-7C7FA99F1055}"/>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72407</xdr:rowOff>
    </xdr:from>
    <xdr:ext cx="405111" cy="259045"/>
    <xdr:sp macro="" textlink="">
      <xdr:nvSpPr>
        <xdr:cNvPr id="608" name="【保健センター・保健所】&#10;有形固定資産減価償却率平均値テキスト">
          <a:extLst>
            <a:ext uri="{FF2B5EF4-FFF2-40B4-BE49-F238E27FC236}">
              <a16:creationId xmlns:a16="http://schemas.microsoft.com/office/drawing/2014/main" id="{AFF90861-BCE4-4544-92C0-03F269876C22}"/>
            </a:ext>
          </a:extLst>
        </xdr:cNvPr>
        <xdr:cNvSpPr txBox="1"/>
      </xdr:nvSpPr>
      <xdr:spPr>
        <a:xfrm>
          <a:off x="163576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09" name="フローチャート: 判断 608">
          <a:extLst>
            <a:ext uri="{FF2B5EF4-FFF2-40B4-BE49-F238E27FC236}">
              <a16:creationId xmlns:a16="http://schemas.microsoft.com/office/drawing/2014/main" id="{DDF83372-2BFA-42E6-9C6D-4A239E6ED547}"/>
            </a:ext>
          </a:extLst>
        </xdr:cNvPr>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xdr:rowOff>
    </xdr:from>
    <xdr:to>
      <xdr:col>81</xdr:col>
      <xdr:colOff>101600</xdr:colOff>
      <xdr:row>58</xdr:row>
      <xdr:rowOff>115570</xdr:rowOff>
    </xdr:to>
    <xdr:sp macro="" textlink="">
      <xdr:nvSpPr>
        <xdr:cNvPr id="610" name="フローチャート: 判断 609">
          <a:extLst>
            <a:ext uri="{FF2B5EF4-FFF2-40B4-BE49-F238E27FC236}">
              <a16:creationId xmlns:a16="http://schemas.microsoft.com/office/drawing/2014/main" id="{D6AF5353-F031-4972-9068-2B2F8AC8D58A}"/>
            </a:ext>
          </a:extLst>
        </xdr:cNvPr>
        <xdr:cNvSpPr/>
      </xdr:nvSpPr>
      <xdr:spPr>
        <a:xfrm>
          <a:off x="15430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11" name="フローチャート: 判断 610">
          <a:extLst>
            <a:ext uri="{FF2B5EF4-FFF2-40B4-BE49-F238E27FC236}">
              <a16:creationId xmlns:a16="http://schemas.microsoft.com/office/drawing/2014/main" id="{BD84A53C-160F-4329-82D1-753ACFA1791A}"/>
            </a:ext>
          </a:extLst>
        </xdr:cNvPr>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12" name="フローチャート: 判断 611">
          <a:extLst>
            <a:ext uri="{FF2B5EF4-FFF2-40B4-BE49-F238E27FC236}">
              <a16:creationId xmlns:a16="http://schemas.microsoft.com/office/drawing/2014/main" id="{6BDBDED0-A996-491E-8193-AB243022BDEC}"/>
            </a:ext>
          </a:extLst>
        </xdr:cNvPr>
        <xdr:cNvSpPr/>
      </xdr:nvSpPr>
      <xdr:spPr>
        <a:xfrm>
          <a:off x="13652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139700</xdr:rowOff>
    </xdr:from>
    <xdr:to>
      <xdr:col>67</xdr:col>
      <xdr:colOff>101600</xdr:colOff>
      <xdr:row>57</xdr:row>
      <xdr:rowOff>69850</xdr:rowOff>
    </xdr:to>
    <xdr:sp macro="" textlink="">
      <xdr:nvSpPr>
        <xdr:cNvPr id="613" name="フローチャート: 判断 612">
          <a:extLst>
            <a:ext uri="{FF2B5EF4-FFF2-40B4-BE49-F238E27FC236}">
              <a16:creationId xmlns:a16="http://schemas.microsoft.com/office/drawing/2014/main" id="{9473FF81-56F3-498B-96A4-EDB38848A273}"/>
            </a:ext>
          </a:extLst>
        </xdr:cNvPr>
        <xdr:cNvSpPr/>
      </xdr:nvSpPr>
      <xdr:spPr>
        <a:xfrm>
          <a:off x="12763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FF6B8F48-64E3-45C7-9371-7B4E4936A8D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5728D5A4-AD12-4E90-9D81-A01FA707595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81FBF629-9F64-4759-80A4-6C4FBE24102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71C6A5AB-A315-4495-8531-E9362F100B0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8B2B32EA-72B7-4575-96F7-DDF3A13B5FC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25400</xdr:rowOff>
    </xdr:from>
    <xdr:to>
      <xdr:col>85</xdr:col>
      <xdr:colOff>177800</xdr:colOff>
      <xdr:row>58</xdr:row>
      <xdr:rowOff>127000</xdr:rowOff>
    </xdr:to>
    <xdr:sp macro="" textlink="">
      <xdr:nvSpPr>
        <xdr:cNvPr id="619" name="楕円 618">
          <a:extLst>
            <a:ext uri="{FF2B5EF4-FFF2-40B4-BE49-F238E27FC236}">
              <a16:creationId xmlns:a16="http://schemas.microsoft.com/office/drawing/2014/main" id="{7EA5092A-33FA-48F0-8DD0-5C1020BB4814}"/>
            </a:ext>
          </a:extLst>
        </xdr:cNvPr>
        <xdr:cNvSpPr/>
      </xdr:nvSpPr>
      <xdr:spPr>
        <a:xfrm>
          <a:off x="162687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48277</xdr:rowOff>
    </xdr:from>
    <xdr:ext cx="405111" cy="259045"/>
    <xdr:sp macro="" textlink="">
      <xdr:nvSpPr>
        <xdr:cNvPr id="620" name="【保健センター・保健所】&#10;有形固定資産減価償却率該当値テキスト">
          <a:extLst>
            <a:ext uri="{FF2B5EF4-FFF2-40B4-BE49-F238E27FC236}">
              <a16:creationId xmlns:a16="http://schemas.microsoft.com/office/drawing/2014/main" id="{BC5415A8-7E30-4AC4-B83E-DBF42E1451DB}"/>
            </a:ext>
          </a:extLst>
        </xdr:cNvPr>
        <xdr:cNvSpPr txBox="1"/>
      </xdr:nvSpPr>
      <xdr:spPr>
        <a:xfrm>
          <a:off x="16357600"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116840</xdr:rowOff>
    </xdr:from>
    <xdr:to>
      <xdr:col>81</xdr:col>
      <xdr:colOff>101600</xdr:colOff>
      <xdr:row>58</xdr:row>
      <xdr:rowOff>46990</xdr:rowOff>
    </xdr:to>
    <xdr:sp macro="" textlink="">
      <xdr:nvSpPr>
        <xdr:cNvPr id="621" name="楕円 620">
          <a:extLst>
            <a:ext uri="{FF2B5EF4-FFF2-40B4-BE49-F238E27FC236}">
              <a16:creationId xmlns:a16="http://schemas.microsoft.com/office/drawing/2014/main" id="{94CDD324-1833-4358-81A4-C36F9C7E92E4}"/>
            </a:ext>
          </a:extLst>
        </xdr:cNvPr>
        <xdr:cNvSpPr/>
      </xdr:nvSpPr>
      <xdr:spPr>
        <a:xfrm>
          <a:off x="15430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167640</xdr:rowOff>
    </xdr:from>
    <xdr:to>
      <xdr:col>85</xdr:col>
      <xdr:colOff>127000</xdr:colOff>
      <xdr:row>58</xdr:row>
      <xdr:rowOff>76200</xdr:rowOff>
    </xdr:to>
    <xdr:cxnSp macro="">
      <xdr:nvCxnSpPr>
        <xdr:cNvPr id="622" name="直線コネクタ 621">
          <a:extLst>
            <a:ext uri="{FF2B5EF4-FFF2-40B4-BE49-F238E27FC236}">
              <a16:creationId xmlns:a16="http://schemas.microsoft.com/office/drawing/2014/main" id="{410FA04A-D328-4452-AEB4-E1179E3194AC}"/>
            </a:ext>
          </a:extLst>
        </xdr:cNvPr>
        <xdr:cNvCxnSpPr/>
      </xdr:nvCxnSpPr>
      <xdr:spPr>
        <a:xfrm>
          <a:off x="15481300" y="994029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40640</xdr:rowOff>
    </xdr:from>
    <xdr:to>
      <xdr:col>76</xdr:col>
      <xdr:colOff>165100</xdr:colOff>
      <xdr:row>57</xdr:row>
      <xdr:rowOff>142240</xdr:rowOff>
    </xdr:to>
    <xdr:sp macro="" textlink="">
      <xdr:nvSpPr>
        <xdr:cNvPr id="623" name="楕円 622">
          <a:extLst>
            <a:ext uri="{FF2B5EF4-FFF2-40B4-BE49-F238E27FC236}">
              <a16:creationId xmlns:a16="http://schemas.microsoft.com/office/drawing/2014/main" id="{5A84540E-DB0D-4F94-A0F1-8C698FDD5E34}"/>
            </a:ext>
          </a:extLst>
        </xdr:cNvPr>
        <xdr:cNvSpPr/>
      </xdr:nvSpPr>
      <xdr:spPr>
        <a:xfrm>
          <a:off x="14541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91440</xdr:rowOff>
    </xdr:from>
    <xdr:to>
      <xdr:col>81</xdr:col>
      <xdr:colOff>50800</xdr:colOff>
      <xdr:row>57</xdr:row>
      <xdr:rowOff>167640</xdr:rowOff>
    </xdr:to>
    <xdr:cxnSp macro="">
      <xdr:nvCxnSpPr>
        <xdr:cNvPr id="624" name="直線コネクタ 623">
          <a:extLst>
            <a:ext uri="{FF2B5EF4-FFF2-40B4-BE49-F238E27FC236}">
              <a16:creationId xmlns:a16="http://schemas.microsoft.com/office/drawing/2014/main" id="{02D6B5F0-3338-4C5F-B05D-2F51C5621E23}"/>
            </a:ext>
          </a:extLst>
        </xdr:cNvPr>
        <xdr:cNvCxnSpPr/>
      </xdr:nvCxnSpPr>
      <xdr:spPr>
        <a:xfrm>
          <a:off x="14592300" y="98640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132080</xdr:rowOff>
    </xdr:from>
    <xdr:to>
      <xdr:col>72</xdr:col>
      <xdr:colOff>38100</xdr:colOff>
      <xdr:row>57</xdr:row>
      <xdr:rowOff>62230</xdr:rowOff>
    </xdr:to>
    <xdr:sp macro="" textlink="">
      <xdr:nvSpPr>
        <xdr:cNvPr id="625" name="楕円 624">
          <a:extLst>
            <a:ext uri="{FF2B5EF4-FFF2-40B4-BE49-F238E27FC236}">
              <a16:creationId xmlns:a16="http://schemas.microsoft.com/office/drawing/2014/main" id="{5AD36C47-E522-4449-8EE7-8D7661B8B4C0}"/>
            </a:ext>
          </a:extLst>
        </xdr:cNvPr>
        <xdr:cNvSpPr/>
      </xdr:nvSpPr>
      <xdr:spPr>
        <a:xfrm>
          <a:off x="13652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11430</xdr:rowOff>
    </xdr:from>
    <xdr:to>
      <xdr:col>76</xdr:col>
      <xdr:colOff>114300</xdr:colOff>
      <xdr:row>57</xdr:row>
      <xdr:rowOff>91440</xdr:rowOff>
    </xdr:to>
    <xdr:cxnSp macro="">
      <xdr:nvCxnSpPr>
        <xdr:cNvPr id="626" name="直線コネクタ 625">
          <a:extLst>
            <a:ext uri="{FF2B5EF4-FFF2-40B4-BE49-F238E27FC236}">
              <a16:creationId xmlns:a16="http://schemas.microsoft.com/office/drawing/2014/main" id="{A7AA2761-2EFB-4EB9-AFF7-FE44AC1C96AA}"/>
            </a:ext>
          </a:extLst>
        </xdr:cNvPr>
        <xdr:cNvCxnSpPr/>
      </xdr:nvCxnSpPr>
      <xdr:spPr>
        <a:xfrm>
          <a:off x="13703300" y="97840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55880</xdr:rowOff>
    </xdr:from>
    <xdr:to>
      <xdr:col>67</xdr:col>
      <xdr:colOff>101600</xdr:colOff>
      <xdr:row>56</xdr:row>
      <xdr:rowOff>157480</xdr:rowOff>
    </xdr:to>
    <xdr:sp macro="" textlink="">
      <xdr:nvSpPr>
        <xdr:cNvPr id="627" name="楕円 626">
          <a:extLst>
            <a:ext uri="{FF2B5EF4-FFF2-40B4-BE49-F238E27FC236}">
              <a16:creationId xmlns:a16="http://schemas.microsoft.com/office/drawing/2014/main" id="{45868954-C4BC-4B45-B49B-42147B491DB1}"/>
            </a:ext>
          </a:extLst>
        </xdr:cNvPr>
        <xdr:cNvSpPr/>
      </xdr:nvSpPr>
      <xdr:spPr>
        <a:xfrm>
          <a:off x="12763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106680</xdr:rowOff>
    </xdr:from>
    <xdr:to>
      <xdr:col>71</xdr:col>
      <xdr:colOff>177800</xdr:colOff>
      <xdr:row>57</xdr:row>
      <xdr:rowOff>11430</xdr:rowOff>
    </xdr:to>
    <xdr:cxnSp macro="">
      <xdr:nvCxnSpPr>
        <xdr:cNvPr id="628" name="直線コネクタ 627">
          <a:extLst>
            <a:ext uri="{FF2B5EF4-FFF2-40B4-BE49-F238E27FC236}">
              <a16:creationId xmlns:a16="http://schemas.microsoft.com/office/drawing/2014/main" id="{E84F9EDF-E19B-4E9A-A892-EDC64630950E}"/>
            </a:ext>
          </a:extLst>
        </xdr:cNvPr>
        <xdr:cNvCxnSpPr/>
      </xdr:nvCxnSpPr>
      <xdr:spPr>
        <a:xfrm>
          <a:off x="12814300" y="9707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106697</xdr:rowOff>
    </xdr:from>
    <xdr:ext cx="405111" cy="259045"/>
    <xdr:sp macro="" textlink="">
      <xdr:nvSpPr>
        <xdr:cNvPr id="629" name="n_1aveValue【保健センター・保健所】&#10;有形固定資産減価償却率">
          <a:extLst>
            <a:ext uri="{FF2B5EF4-FFF2-40B4-BE49-F238E27FC236}">
              <a16:creationId xmlns:a16="http://schemas.microsoft.com/office/drawing/2014/main" id="{FE0FEF67-6EC6-43F5-BF0F-01CA213224BE}"/>
            </a:ext>
          </a:extLst>
        </xdr:cNvPr>
        <xdr:cNvSpPr txBox="1"/>
      </xdr:nvSpPr>
      <xdr:spPr>
        <a:xfrm>
          <a:off x="1526604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99077</xdr:rowOff>
    </xdr:from>
    <xdr:ext cx="405111" cy="259045"/>
    <xdr:sp macro="" textlink="">
      <xdr:nvSpPr>
        <xdr:cNvPr id="630" name="n_2aveValue【保健センター・保健所】&#10;有形固定資産減価償却率">
          <a:extLst>
            <a:ext uri="{FF2B5EF4-FFF2-40B4-BE49-F238E27FC236}">
              <a16:creationId xmlns:a16="http://schemas.microsoft.com/office/drawing/2014/main" id="{65DBA926-73B3-4D13-94A7-96FD8194CBBB}"/>
            </a:ext>
          </a:extLst>
        </xdr:cNvPr>
        <xdr:cNvSpPr txBox="1"/>
      </xdr:nvSpPr>
      <xdr:spPr>
        <a:xfrm>
          <a:off x="14389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137177</xdr:rowOff>
    </xdr:from>
    <xdr:ext cx="405111" cy="259045"/>
    <xdr:sp macro="" textlink="">
      <xdr:nvSpPr>
        <xdr:cNvPr id="631" name="n_3aveValue【保健センター・保健所】&#10;有形固定資産減価償却率">
          <a:extLst>
            <a:ext uri="{FF2B5EF4-FFF2-40B4-BE49-F238E27FC236}">
              <a16:creationId xmlns:a16="http://schemas.microsoft.com/office/drawing/2014/main" id="{C6D76338-7484-4C0B-907B-9E1DE4FF0502}"/>
            </a:ext>
          </a:extLst>
        </xdr:cNvPr>
        <xdr:cNvSpPr txBox="1"/>
      </xdr:nvSpPr>
      <xdr:spPr>
        <a:xfrm>
          <a:off x="13500744" y="990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60977</xdr:rowOff>
    </xdr:from>
    <xdr:ext cx="405111" cy="259045"/>
    <xdr:sp macro="" textlink="">
      <xdr:nvSpPr>
        <xdr:cNvPr id="632" name="n_4aveValue【保健センター・保健所】&#10;有形固定資産減価償却率">
          <a:extLst>
            <a:ext uri="{FF2B5EF4-FFF2-40B4-BE49-F238E27FC236}">
              <a16:creationId xmlns:a16="http://schemas.microsoft.com/office/drawing/2014/main" id="{8A972292-0D92-4FB0-B577-CB288969C2DB}"/>
            </a:ext>
          </a:extLst>
        </xdr:cNvPr>
        <xdr:cNvSpPr txBox="1"/>
      </xdr:nvSpPr>
      <xdr:spPr>
        <a:xfrm>
          <a:off x="12611744" y="983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63517</xdr:rowOff>
    </xdr:from>
    <xdr:ext cx="405111" cy="259045"/>
    <xdr:sp macro="" textlink="">
      <xdr:nvSpPr>
        <xdr:cNvPr id="633" name="n_1mainValue【保健センター・保健所】&#10;有形固定資産減価償却率">
          <a:extLst>
            <a:ext uri="{FF2B5EF4-FFF2-40B4-BE49-F238E27FC236}">
              <a16:creationId xmlns:a16="http://schemas.microsoft.com/office/drawing/2014/main" id="{1C886060-8EF6-4D52-B6CA-E22E3A967680}"/>
            </a:ext>
          </a:extLst>
        </xdr:cNvPr>
        <xdr:cNvSpPr txBox="1"/>
      </xdr:nvSpPr>
      <xdr:spPr>
        <a:xfrm>
          <a:off x="152660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158767</xdr:rowOff>
    </xdr:from>
    <xdr:ext cx="405111" cy="259045"/>
    <xdr:sp macro="" textlink="">
      <xdr:nvSpPr>
        <xdr:cNvPr id="634" name="n_2mainValue【保健センター・保健所】&#10;有形固定資産減価償却率">
          <a:extLst>
            <a:ext uri="{FF2B5EF4-FFF2-40B4-BE49-F238E27FC236}">
              <a16:creationId xmlns:a16="http://schemas.microsoft.com/office/drawing/2014/main" id="{3CF808A5-164B-45AF-AC3C-388901A66013}"/>
            </a:ext>
          </a:extLst>
        </xdr:cNvPr>
        <xdr:cNvSpPr txBox="1"/>
      </xdr:nvSpPr>
      <xdr:spPr>
        <a:xfrm>
          <a:off x="143897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78757</xdr:rowOff>
    </xdr:from>
    <xdr:ext cx="405111" cy="259045"/>
    <xdr:sp macro="" textlink="">
      <xdr:nvSpPr>
        <xdr:cNvPr id="635" name="n_3mainValue【保健センター・保健所】&#10;有形固定資産減価償却率">
          <a:extLst>
            <a:ext uri="{FF2B5EF4-FFF2-40B4-BE49-F238E27FC236}">
              <a16:creationId xmlns:a16="http://schemas.microsoft.com/office/drawing/2014/main" id="{B4F6D5EB-C0A8-4A6D-82AC-564BC7006A31}"/>
            </a:ext>
          </a:extLst>
        </xdr:cNvPr>
        <xdr:cNvSpPr txBox="1"/>
      </xdr:nvSpPr>
      <xdr:spPr>
        <a:xfrm>
          <a:off x="13500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2557</xdr:rowOff>
    </xdr:from>
    <xdr:ext cx="405111" cy="259045"/>
    <xdr:sp macro="" textlink="">
      <xdr:nvSpPr>
        <xdr:cNvPr id="636" name="n_4mainValue【保健センター・保健所】&#10;有形固定資産減価償却率">
          <a:extLst>
            <a:ext uri="{FF2B5EF4-FFF2-40B4-BE49-F238E27FC236}">
              <a16:creationId xmlns:a16="http://schemas.microsoft.com/office/drawing/2014/main" id="{1074840F-7DC1-40F0-9522-C875708E3700}"/>
            </a:ext>
          </a:extLst>
        </xdr:cNvPr>
        <xdr:cNvSpPr txBox="1"/>
      </xdr:nvSpPr>
      <xdr:spPr>
        <a:xfrm>
          <a:off x="12611744"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7" name="正方形/長方形 636">
          <a:extLst>
            <a:ext uri="{FF2B5EF4-FFF2-40B4-BE49-F238E27FC236}">
              <a16:creationId xmlns:a16="http://schemas.microsoft.com/office/drawing/2014/main" id="{74C2BCB0-C9BC-413D-9441-4116F858C77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8" name="正方形/長方形 637">
          <a:extLst>
            <a:ext uri="{FF2B5EF4-FFF2-40B4-BE49-F238E27FC236}">
              <a16:creationId xmlns:a16="http://schemas.microsoft.com/office/drawing/2014/main" id="{C292E7DB-DFB4-4733-B82B-F0E0C8F1704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9" name="正方形/長方形 638">
          <a:extLst>
            <a:ext uri="{FF2B5EF4-FFF2-40B4-BE49-F238E27FC236}">
              <a16:creationId xmlns:a16="http://schemas.microsoft.com/office/drawing/2014/main" id="{7026B3DA-6500-41CE-8A07-4AFBB740E32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0" name="正方形/長方形 639">
          <a:extLst>
            <a:ext uri="{FF2B5EF4-FFF2-40B4-BE49-F238E27FC236}">
              <a16:creationId xmlns:a16="http://schemas.microsoft.com/office/drawing/2014/main" id="{0871BC8D-D216-450E-B0CB-544692E9421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1" name="正方形/長方形 640">
          <a:extLst>
            <a:ext uri="{FF2B5EF4-FFF2-40B4-BE49-F238E27FC236}">
              <a16:creationId xmlns:a16="http://schemas.microsoft.com/office/drawing/2014/main" id="{8B251893-C7E0-4E76-9C54-47FFE7B37D6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2" name="正方形/長方形 641">
          <a:extLst>
            <a:ext uri="{FF2B5EF4-FFF2-40B4-BE49-F238E27FC236}">
              <a16:creationId xmlns:a16="http://schemas.microsoft.com/office/drawing/2014/main" id="{F9A3003A-0F43-4461-9992-BD777DDFE22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3" name="正方形/長方形 642">
          <a:extLst>
            <a:ext uri="{FF2B5EF4-FFF2-40B4-BE49-F238E27FC236}">
              <a16:creationId xmlns:a16="http://schemas.microsoft.com/office/drawing/2014/main" id="{8C531ABA-E852-41D8-8A2E-69F147839A6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4" name="正方形/長方形 643">
          <a:extLst>
            <a:ext uri="{FF2B5EF4-FFF2-40B4-BE49-F238E27FC236}">
              <a16:creationId xmlns:a16="http://schemas.microsoft.com/office/drawing/2014/main" id="{4146F36A-5EE8-4494-861C-F3F00ED4103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5" name="テキスト ボックス 644">
          <a:extLst>
            <a:ext uri="{FF2B5EF4-FFF2-40B4-BE49-F238E27FC236}">
              <a16:creationId xmlns:a16="http://schemas.microsoft.com/office/drawing/2014/main" id="{9B6952B1-EA3C-4415-AD35-BB47C7E0F97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6" name="直線コネクタ 645">
          <a:extLst>
            <a:ext uri="{FF2B5EF4-FFF2-40B4-BE49-F238E27FC236}">
              <a16:creationId xmlns:a16="http://schemas.microsoft.com/office/drawing/2014/main" id="{3EFDE350-4BC6-4E57-A198-6F627FA5F98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7" name="直線コネクタ 646">
          <a:extLst>
            <a:ext uri="{FF2B5EF4-FFF2-40B4-BE49-F238E27FC236}">
              <a16:creationId xmlns:a16="http://schemas.microsoft.com/office/drawing/2014/main" id="{05148740-1818-46B3-B31D-24784227E67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8" name="テキスト ボックス 647">
          <a:extLst>
            <a:ext uri="{FF2B5EF4-FFF2-40B4-BE49-F238E27FC236}">
              <a16:creationId xmlns:a16="http://schemas.microsoft.com/office/drawing/2014/main" id="{2964E29C-856A-451F-B600-0DEC0CE678E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9" name="直線コネクタ 648">
          <a:extLst>
            <a:ext uri="{FF2B5EF4-FFF2-40B4-BE49-F238E27FC236}">
              <a16:creationId xmlns:a16="http://schemas.microsoft.com/office/drawing/2014/main" id="{513579F7-C9A7-4BDD-BF78-9BEDE3DEE6C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0" name="テキスト ボックス 649">
          <a:extLst>
            <a:ext uri="{FF2B5EF4-FFF2-40B4-BE49-F238E27FC236}">
              <a16:creationId xmlns:a16="http://schemas.microsoft.com/office/drawing/2014/main" id="{C29DA153-A667-445C-B5E0-6BA88FBF7BB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1" name="直線コネクタ 650">
          <a:extLst>
            <a:ext uri="{FF2B5EF4-FFF2-40B4-BE49-F238E27FC236}">
              <a16:creationId xmlns:a16="http://schemas.microsoft.com/office/drawing/2014/main" id="{86F5789F-9889-4572-9D3C-58194F70D5A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2" name="テキスト ボックス 651">
          <a:extLst>
            <a:ext uri="{FF2B5EF4-FFF2-40B4-BE49-F238E27FC236}">
              <a16:creationId xmlns:a16="http://schemas.microsoft.com/office/drawing/2014/main" id="{ABED830C-ED2F-4068-911B-EEC33FE7FBE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3" name="直線コネクタ 652">
          <a:extLst>
            <a:ext uri="{FF2B5EF4-FFF2-40B4-BE49-F238E27FC236}">
              <a16:creationId xmlns:a16="http://schemas.microsoft.com/office/drawing/2014/main" id="{CA51F69B-6445-46A6-9BC3-8EC810F24D7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4" name="テキスト ボックス 653">
          <a:extLst>
            <a:ext uri="{FF2B5EF4-FFF2-40B4-BE49-F238E27FC236}">
              <a16:creationId xmlns:a16="http://schemas.microsoft.com/office/drawing/2014/main" id="{FBCE1331-3DBC-4950-84AF-A55B5FDF921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a:extLst>
            <a:ext uri="{FF2B5EF4-FFF2-40B4-BE49-F238E27FC236}">
              <a16:creationId xmlns:a16="http://schemas.microsoft.com/office/drawing/2014/main" id="{2194BFF0-FAEB-4F7A-965F-1148DE1FD29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a:extLst>
            <a:ext uri="{FF2B5EF4-FFF2-40B4-BE49-F238E27FC236}">
              <a16:creationId xmlns:a16="http://schemas.microsoft.com/office/drawing/2014/main" id="{EA519B77-3722-489E-A0F7-A7A6CD7E827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a:extLst>
            <a:ext uri="{FF2B5EF4-FFF2-40B4-BE49-F238E27FC236}">
              <a16:creationId xmlns:a16="http://schemas.microsoft.com/office/drawing/2014/main" id="{AD3D0A4F-3533-4C93-B07C-114CD2CACF4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58" name="直線コネクタ 657">
          <a:extLst>
            <a:ext uri="{FF2B5EF4-FFF2-40B4-BE49-F238E27FC236}">
              <a16:creationId xmlns:a16="http://schemas.microsoft.com/office/drawing/2014/main" id="{B44C78BB-07DC-4EA4-A524-B8E0DAF317C4}"/>
            </a:ext>
          </a:extLst>
        </xdr:cNvPr>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59" name="【保健センター・保健所】&#10;一人当たり面積最小値テキスト">
          <a:extLst>
            <a:ext uri="{FF2B5EF4-FFF2-40B4-BE49-F238E27FC236}">
              <a16:creationId xmlns:a16="http://schemas.microsoft.com/office/drawing/2014/main" id="{F0B4ADF1-023F-4951-BFF7-454B186987C7}"/>
            </a:ext>
          </a:extLst>
        </xdr:cNvPr>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60" name="直線コネクタ 659">
          <a:extLst>
            <a:ext uri="{FF2B5EF4-FFF2-40B4-BE49-F238E27FC236}">
              <a16:creationId xmlns:a16="http://schemas.microsoft.com/office/drawing/2014/main" id="{800D5B70-6CF7-444C-AE0D-2ECB860D4C8F}"/>
            </a:ext>
          </a:extLst>
        </xdr:cNvPr>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61" name="【保健センター・保健所】&#10;一人当たり面積最大値テキスト">
          <a:extLst>
            <a:ext uri="{FF2B5EF4-FFF2-40B4-BE49-F238E27FC236}">
              <a16:creationId xmlns:a16="http://schemas.microsoft.com/office/drawing/2014/main" id="{9AD90AD5-CE9C-45C6-A3C8-6F9CEAE62630}"/>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62" name="直線コネクタ 661">
          <a:extLst>
            <a:ext uri="{FF2B5EF4-FFF2-40B4-BE49-F238E27FC236}">
              <a16:creationId xmlns:a16="http://schemas.microsoft.com/office/drawing/2014/main" id="{F295732C-1C4B-4C27-A104-F9A112546A73}"/>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64787</xdr:rowOff>
    </xdr:from>
    <xdr:ext cx="469744" cy="259045"/>
    <xdr:sp macro="" textlink="">
      <xdr:nvSpPr>
        <xdr:cNvPr id="663" name="【保健センター・保健所】&#10;一人当たり面積平均値テキスト">
          <a:extLst>
            <a:ext uri="{FF2B5EF4-FFF2-40B4-BE49-F238E27FC236}">
              <a16:creationId xmlns:a16="http://schemas.microsoft.com/office/drawing/2014/main" id="{3009D45B-85A4-455C-8A50-7376753A210D}"/>
            </a:ext>
          </a:extLst>
        </xdr:cNvPr>
        <xdr:cNvSpPr txBox="1"/>
      </xdr:nvSpPr>
      <xdr:spPr>
        <a:xfrm>
          <a:off x="22199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64" name="フローチャート: 判断 663">
          <a:extLst>
            <a:ext uri="{FF2B5EF4-FFF2-40B4-BE49-F238E27FC236}">
              <a16:creationId xmlns:a16="http://schemas.microsoft.com/office/drawing/2014/main" id="{56791342-2CF9-472A-8B2D-A2EC1FEE9F37}"/>
            </a:ext>
          </a:extLst>
        </xdr:cNvPr>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65" name="フローチャート: 判断 664">
          <a:extLst>
            <a:ext uri="{FF2B5EF4-FFF2-40B4-BE49-F238E27FC236}">
              <a16:creationId xmlns:a16="http://schemas.microsoft.com/office/drawing/2014/main" id="{48DA1C8D-B453-4D91-8777-008DA5DA0C36}"/>
            </a:ext>
          </a:extLst>
        </xdr:cNvPr>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666" name="フローチャート: 判断 665">
          <a:extLst>
            <a:ext uri="{FF2B5EF4-FFF2-40B4-BE49-F238E27FC236}">
              <a16:creationId xmlns:a16="http://schemas.microsoft.com/office/drawing/2014/main" id="{2165745B-2B5E-4E25-8C30-E01104B11CA2}"/>
            </a:ext>
          </a:extLst>
        </xdr:cNvPr>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67" name="フローチャート: 判断 666">
          <a:extLst>
            <a:ext uri="{FF2B5EF4-FFF2-40B4-BE49-F238E27FC236}">
              <a16:creationId xmlns:a16="http://schemas.microsoft.com/office/drawing/2014/main" id="{6976DF51-8A74-42F9-B701-CE4AEC951F60}"/>
            </a:ext>
          </a:extLst>
        </xdr:cNvPr>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68" name="フローチャート: 判断 667">
          <a:extLst>
            <a:ext uri="{FF2B5EF4-FFF2-40B4-BE49-F238E27FC236}">
              <a16:creationId xmlns:a16="http://schemas.microsoft.com/office/drawing/2014/main" id="{8F0428D5-A97B-4847-8052-6988F84D5C38}"/>
            </a:ext>
          </a:extLst>
        </xdr:cNvPr>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07EF111A-F1E4-4460-AAB6-C2BC5156861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5E688B58-31C9-4A10-A894-1D2722D2EBC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46325959-3DF9-4C36-8338-F4EB0D2BE14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99E6930D-C1A6-4BBE-805B-4E27524613D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235AF54E-33B7-4E96-AF01-024590486B2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29210</xdr:rowOff>
    </xdr:from>
    <xdr:to>
      <xdr:col>116</xdr:col>
      <xdr:colOff>114300</xdr:colOff>
      <xdr:row>57</xdr:row>
      <xdr:rowOff>130810</xdr:rowOff>
    </xdr:to>
    <xdr:sp macro="" textlink="">
      <xdr:nvSpPr>
        <xdr:cNvPr id="674" name="楕円 673">
          <a:extLst>
            <a:ext uri="{FF2B5EF4-FFF2-40B4-BE49-F238E27FC236}">
              <a16:creationId xmlns:a16="http://schemas.microsoft.com/office/drawing/2014/main" id="{126D75CB-A4B5-466E-872E-88C486A785C3}"/>
            </a:ext>
          </a:extLst>
        </xdr:cNvPr>
        <xdr:cNvSpPr/>
      </xdr:nvSpPr>
      <xdr:spPr>
        <a:xfrm>
          <a:off x="22110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52087</xdr:rowOff>
    </xdr:from>
    <xdr:ext cx="469744" cy="259045"/>
    <xdr:sp macro="" textlink="">
      <xdr:nvSpPr>
        <xdr:cNvPr id="675" name="【保健センター・保健所】&#10;一人当たり面積該当値テキスト">
          <a:extLst>
            <a:ext uri="{FF2B5EF4-FFF2-40B4-BE49-F238E27FC236}">
              <a16:creationId xmlns:a16="http://schemas.microsoft.com/office/drawing/2014/main" id="{09FABE04-0E6A-49BC-BC56-D48F041D660B}"/>
            </a:ext>
          </a:extLst>
        </xdr:cNvPr>
        <xdr:cNvSpPr txBox="1"/>
      </xdr:nvSpPr>
      <xdr:spPr>
        <a:xfrm>
          <a:off x="22199600" y="965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52070</xdr:rowOff>
    </xdr:from>
    <xdr:to>
      <xdr:col>112</xdr:col>
      <xdr:colOff>38100</xdr:colOff>
      <xdr:row>57</xdr:row>
      <xdr:rowOff>153670</xdr:rowOff>
    </xdr:to>
    <xdr:sp macro="" textlink="">
      <xdr:nvSpPr>
        <xdr:cNvPr id="676" name="楕円 675">
          <a:extLst>
            <a:ext uri="{FF2B5EF4-FFF2-40B4-BE49-F238E27FC236}">
              <a16:creationId xmlns:a16="http://schemas.microsoft.com/office/drawing/2014/main" id="{B1E470F6-AE83-4A9E-95BC-FEB598855233}"/>
            </a:ext>
          </a:extLst>
        </xdr:cNvPr>
        <xdr:cNvSpPr/>
      </xdr:nvSpPr>
      <xdr:spPr>
        <a:xfrm>
          <a:off x="21272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80010</xdr:rowOff>
    </xdr:from>
    <xdr:to>
      <xdr:col>116</xdr:col>
      <xdr:colOff>63500</xdr:colOff>
      <xdr:row>57</xdr:row>
      <xdr:rowOff>102870</xdr:rowOff>
    </xdr:to>
    <xdr:cxnSp macro="">
      <xdr:nvCxnSpPr>
        <xdr:cNvPr id="677" name="直線コネクタ 676">
          <a:extLst>
            <a:ext uri="{FF2B5EF4-FFF2-40B4-BE49-F238E27FC236}">
              <a16:creationId xmlns:a16="http://schemas.microsoft.com/office/drawing/2014/main" id="{64A15691-15FA-48BF-829E-5A137B0FD8CF}"/>
            </a:ext>
          </a:extLst>
        </xdr:cNvPr>
        <xdr:cNvCxnSpPr/>
      </xdr:nvCxnSpPr>
      <xdr:spPr>
        <a:xfrm flipV="1">
          <a:off x="21323300" y="9852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52070</xdr:rowOff>
    </xdr:from>
    <xdr:to>
      <xdr:col>107</xdr:col>
      <xdr:colOff>101600</xdr:colOff>
      <xdr:row>57</xdr:row>
      <xdr:rowOff>153670</xdr:rowOff>
    </xdr:to>
    <xdr:sp macro="" textlink="">
      <xdr:nvSpPr>
        <xdr:cNvPr id="678" name="楕円 677">
          <a:extLst>
            <a:ext uri="{FF2B5EF4-FFF2-40B4-BE49-F238E27FC236}">
              <a16:creationId xmlns:a16="http://schemas.microsoft.com/office/drawing/2014/main" id="{D49C96CE-CE22-4A12-9BFC-40DFEA880B8B}"/>
            </a:ext>
          </a:extLst>
        </xdr:cNvPr>
        <xdr:cNvSpPr/>
      </xdr:nvSpPr>
      <xdr:spPr>
        <a:xfrm>
          <a:off x="20383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102870</xdr:rowOff>
    </xdr:from>
    <xdr:to>
      <xdr:col>111</xdr:col>
      <xdr:colOff>177800</xdr:colOff>
      <xdr:row>57</xdr:row>
      <xdr:rowOff>102870</xdr:rowOff>
    </xdr:to>
    <xdr:cxnSp macro="">
      <xdr:nvCxnSpPr>
        <xdr:cNvPr id="679" name="直線コネクタ 678">
          <a:extLst>
            <a:ext uri="{FF2B5EF4-FFF2-40B4-BE49-F238E27FC236}">
              <a16:creationId xmlns:a16="http://schemas.microsoft.com/office/drawing/2014/main" id="{A40A9BAC-7682-454A-B313-B0B728ADCF59}"/>
            </a:ext>
          </a:extLst>
        </xdr:cNvPr>
        <xdr:cNvCxnSpPr/>
      </xdr:nvCxnSpPr>
      <xdr:spPr>
        <a:xfrm>
          <a:off x="20434300" y="9875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29210</xdr:rowOff>
    </xdr:from>
    <xdr:to>
      <xdr:col>102</xdr:col>
      <xdr:colOff>165100</xdr:colOff>
      <xdr:row>57</xdr:row>
      <xdr:rowOff>130810</xdr:rowOff>
    </xdr:to>
    <xdr:sp macro="" textlink="">
      <xdr:nvSpPr>
        <xdr:cNvPr id="680" name="楕円 679">
          <a:extLst>
            <a:ext uri="{FF2B5EF4-FFF2-40B4-BE49-F238E27FC236}">
              <a16:creationId xmlns:a16="http://schemas.microsoft.com/office/drawing/2014/main" id="{AD4782DE-87ED-427C-9F7C-F9CBCA3E9718}"/>
            </a:ext>
          </a:extLst>
        </xdr:cNvPr>
        <xdr:cNvSpPr/>
      </xdr:nvSpPr>
      <xdr:spPr>
        <a:xfrm>
          <a:off x="19494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80010</xdr:rowOff>
    </xdr:from>
    <xdr:to>
      <xdr:col>107</xdr:col>
      <xdr:colOff>50800</xdr:colOff>
      <xdr:row>57</xdr:row>
      <xdr:rowOff>102870</xdr:rowOff>
    </xdr:to>
    <xdr:cxnSp macro="">
      <xdr:nvCxnSpPr>
        <xdr:cNvPr id="681" name="直線コネクタ 680">
          <a:extLst>
            <a:ext uri="{FF2B5EF4-FFF2-40B4-BE49-F238E27FC236}">
              <a16:creationId xmlns:a16="http://schemas.microsoft.com/office/drawing/2014/main" id="{BDAA7231-5215-4F9E-8A27-22423F74F0BC}"/>
            </a:ext>
          </a:extLst>
        </xdr:cNvPr>
        <xdr:cNvCxnSpPr/>
      </xdr:nvCxnSpPr>
      <xdr:spPr>
        <a:xfrm>
          <a:off x="19545300" y="9852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29210</xdr:rowOff>
    </xdr:from>
    <xdr:to>
      <xdr:col>98</xdr:col>
      <xdr:colOff>38100</xdr:colOff>
      <xdr:row>57</xdr:row>
      <xdr:rowOff>130810</xdr:rowOff>
    </xdr:to>
    <xdr:sp macro="" textlink="">
      <xdr:nvSpPr>
        <xdr:cNvPr id="682" name="楕円 681">
          <a:extLst>
            <a:ext uri="{FF2B5EF4-FFF2-40B4-BE49-F238E27FC236}">
              <a16:creationId xmlns:a16="http://schemas.microsoft.com/office/drawing/2014/main" id="{10BF9AC2-110D-4CEF-AA91-17C439A73860}"/>
            </a:ext>
          </a:extLst>
        </xdr:cNvPr>
        <xdr:cNvSpPr/>
      </xdr:nvSpPr>
      <xdr:spPr>
        <a:xfrm>
          <a:off x="18605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80010</xdr:rowOff>
    </xdr:from>
    <xdr:to>
      <xdr:col>102</xdr:col>
      <xdr:colOff>114300</xdr:colOff>
      <xdr:row>57</xdr:row>
      <xdr:rowOff>80010</xdr:rowOff>
    </xdr:to>
    <xdr:cxnSp macro="">
      <xdr:nvCxnSpPr>
        <xdr:cNvPr id="683" name="直線コネクタ 682">
          <a:extLst>
            <a:ext uri="{FF2B5EF4-FFF2-40B4-BE49-F238E27FC236}">
              <a16:creationId xmlns:a16="http://schemas.microsoft.com/office/drawing/2014/main" id="{7C2083B5-A684-49EB-A2DB-58912644A32B}"/>
            </a:ext>
          </a:extLst>
        </xdr:cNvPr>
        <xdr:cNvCxnSpPr/>
      </xdr:nvCxnSpPr>
      <xdr:spPr>
        <a:xfrm>
          <a:off x="18656300" y="9852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156227</xdr:rowOff>
    </xdr:from>
    <xdr:ext cx="469744" cy="259045"/>
    <xdr:sp macro="" textlink="">
      <xdr:nvSpPr>
        <xdr:cNvPr id="684" name="n_1aveValue【保健センター・保健所】&#10;一人当たり面積">
          <a:extLst>
            <a:ext uri="{FF2B5EF4-FFF2-40B4-BE49-F238E27FC236}">
              <a16:creationId xmlns:a16="http://schemas.microsoft.com/office/drawing/2014/main" id="{BF800496-B884-4433-BCD8-1554186917D8}"/>
            </a:ext>
          </a:extLst>
        </xdr:cNvPr>
        <xdr:cNvSpPr txBox="1"/>
      </xdr:nvSpPr>
      <xdr:spPr>
        <a:xfrm>
          <a:off x="21075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53357</xdr:rowOff>
    </xdr:from>
    <xdr:ext cx="469744" cy="259045"/>
    <xdr:sp macro="" textlink="">
      <xdr:nvSpPr>
        <xdr:cNvPr id="685" name="n_2aveValue【保健センター・保健所】&#10;一人当たり面積">
          <a:extLst>
            <a:ext uri="{FF2B5EF4-FFF2-40B4-BE49-F238E27FC236}">
              <a16:creationId xmlns:a16="http://schemas.microsoft.com/office/drawing/2014/main" id="{54E7EBF4-5F05-4685-A327-EB82FF2F35AD}"/>
            </a:ext>
          </a:extLst>
        </xdr:cNvPr>
        <xdr:cNvSpPr txBox="1"/>
      </xdr:nvSpPr>
      <xdr:spPr>
        <a:xfrm>
          <a:off x="201994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30497</xdr:rowOff>
    </xdr:from>
    <xdr:ext cx="469744" cy="259045"/>
    <xdr:sp macro="" textlink="">
      <xdr:nvSpPr>
        <xdr:cNvPr id="686" name="n_3aveValue【保健センター・保健所】&#10;一人当たり面積">
          <a:extLst>
            <a:ext uri="{FF2B5EF4-FFF2-40B4-BE49-F238E27FC236}">
              <a16:creationId xmlns:a16="http://schemas.microsoft.com/office/drawing/2014/main" id="{550766FB-2A0D-4135-88DD-CA9C4D967128}"/>
            </a:ext>
          </a:extLst>
        </xdr:cNvPr>
        <xdr:cNvSpPr txBox="1"/>
      </xdr:nvSpPr>
      <xdr:spPr>
        <a:xfrm>
          <a:off x="19310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110507</xdr:rowOff>
    </xdr:from>
    <xdr:ext cx="469744" cy="259045"/>
    <xdr:sp macro="" textlink="">
      <xdr:nvSpPr>
        <xdr:cNvPr id="687" name="n_4aveValue【保健センター・保健所】&#10;一人当たり面積">
          <a:extLst>
            <a:ext uri="{FF2B5EF4-FFF2-40B4-BE49-F238E27FC236}">
              <a16:creationId xmlns:a16="http://schemas.microsoft.com/office/drawing/2014/main" id="{85EDA190-ECC2-4450-9470-31ECF0A85254}"/>
            </a:ext>
          </a:extLst>
        </xdr:cNvPr>
        <xdr:cNvSpPr txBox="1"/>
      </xdr:nvSpPr>
      <xdr:spPr>
        <a:xfrm>
          <a:off x="18421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170197</xdr:rowOff>
    </xdr:from>
    <xdr:ext cx="469744" cy="259045"/>
    <xdr:sp macro="" textlink="">
      <xdr:nvSpPr>
        <xdr:cNvPr id="688" name="n_1mainValue【保健センター・保健所】&#10;一人当たり面積">
          <a:extLst>
            <a:ext uri="{FF2B5EF4-FFF2-40B4-BE49-F238E27FC236}">
              <a16:creationId xmlns:a16="http://schemas.microsoft.com/office/drawing/2014/main" id="{90FE02BE-CD98-449E-8BE8-CD7CED60B428}"/>
            </a:ext>
          </a:extLst>
        </xdr:cNvPr>
        <xdr:cNvSpPr txBox="1"/>
      </xdr:nvSpPr>
      <xdr:spPr>
        <a:xfrm>
          <a:off x="21075727" y="959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170197</xdr:rowOff>
    </xdr:from>
    <xdr:ext cx="469744" cy="259045"/>
    <xdr:sp macro="" textlink="">
      <xdr:nvSpPr>
        <xdr:cNvPr id="689" name="n_2mainValue【保健センター・保健所】&#10;一人当たり面積">
          <a:extLst>
            <a:ext uri="{FF2B5EF4-FFF2-40B4-BE49-F238E27FC236}">
              <a16:creationId xmlns:a16="http://schemas.microsoft.com/office/drawing/2014/main" id="{A3AEBD37-0F73-446D-8FE1-93CF2065D0BA}"/>
            </a:ext>
          </a:extLst>
        </xdr:cNvPr>
        <xdr:cNvSpPr txBox="1"/>
      </xdr:nvSpPr>
      <xdr:spPr>
        <a:xfrm>
          <a:off x="20199427" y="959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147337</xdr:rowOff>
    </xdr:from>
    <xdr:ext cx="469744" cy="259045"/>
    <xdr:sp macro="" textlink="">
      <xdr:nvSpPr>
        <xdr:cNvPr id="690" name="n_3mainValue【保健センター・保健所】&#10;一人当たり面積">
          <a:extLst>
            <a:ext uri="{FF2B5EF4-FFF2-40B4-BE49-F238E27FC236}">
              <a16:creationId xmlns:a16="http://schemas.microsoft.com/office/drawing/2014/main" id="{209566C8-FFBD-49A5-8023-540C35C33767}"/>
            </a:ext>
          </a:extLst>
        </xdr:cNvPr>
        <xdr:cNvSpPr txBox="1"/>
      </xdr:nvSpPr>
      <xdr:spPr>
        <a:xfrm>
          <a:off x="19310427" y="95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147337</xdr:rowOff>
    </xdr:from>
    <xdr:ext cx="469744" cy="259045"/>
    <xdr:sp macro="" textlink="">
      <xdr:nvSpPr>
        <xdr:cNvPr id="691" name="n_4mainValue【保健センター・保健所】&#10;一人当たり面積">
          <a:extLst>
            <a:ext uri="{FF2B5EF4-FFF2-40B4-BE49-F238E27FC236}">
              <a16:creationId xmlns:a16="http://schemas.microsoft.com/office/drawing/2014/main" id="{0963F876-8C2F-4EFE-94B6-67A174F1CA2C}"/>
            </a:ext>
          </a:extLst>
        </xdr:cNvPr>
        <xdr:cNvSpPr txBox="1"/>
      </xdr:nvSpPr>
      <xdr:spPr>
        <a:xfrm>
          <a:off x="18421427" y="95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a:extLst>
            <a:ext uri="{FF2B5EF4-FFF2-40B4-BE49-F238E27FC236}">
              <a16:creationId xmlns:a16="http://schemas.microsoft.com/office/drawing/2014/main" id="{6D234E92-5867-4606-ACC6-DD7400F7FF5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a:extLst>
            <a:ext uri="{FF2B5EF4-FFF2-40B4-BE49-F238E27FC236}">
              <a16:creationId xmlns:a16="http://schemas.microsoft.com/office/drawing/2014/main" id="{6E488FD5-7C5B-4474-A101-38B2E899F76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a:extLst>
            <a:ext uri="{FF2B5EF4-FFF2-40B4-BE49-F238E27FC236}">
              <a16:creationId xmlns:a16="http://schemas.microsoft.com/office/drawing/2014/main" id="{F35F3174-1B9A-4A42-AD1F-9728505DA1B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a:extLst>
            <a:ext uri="{FF2B5EF4-FFF2-40B4-BE49-F238E27FC236}">
              <a16:creationId xmlns:a16="http://schemas.microsoft.com/office/drawing/2014/main" id="{C2D408D9-59BD-4612-8FF5-520918EF439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a:extLst>
            <a:ext uri="{FF2B5EF4-FFF2-40B4-BE49-F238E27FC236}">
              <a16:creationId xmlns:a16="http://schemas.microsoft.com/office/drawing/2014/main" id="{700DD5B0-8194-4979-A002-D71A61DC0C3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a:extLst>
            <a:ext uri="{FF2B5EF4-FFF2-40B4-BE49-F238E27FC236}">
              <a16:creationId xmlns:a16="http://schemas.microsoft.com/office/drawing/2014/main" id="{0484BBA9-7E79-476E-A773-2A7E7767E79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a:extLst>
            <a:ext uri="{FF2B5EF4-FFF2-40B4-BE49-F238E27FC236}">
              <a16:creationId xmlns:a16="http://schemas.microsoft.com/office/drawing/2014/main" id="{923A1812-1F9A-4509-B879-F1A5CAE6DFD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a:extLst>
            <a:ext uri="{FF2B5EF4-FFF2-40B4-BE49-F238E27FC236}">
              <a16:creationId xmlns:a16="http://schemas.microsoft.com/office/drawing/2014/main" id="{C25AFD67-9269-4B83-B877-9DBB41E499A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a:extLst>
            <a:ext uri="{FF2B5EF4-FFF2-40B4-BE49-F238E27FC236}">
              <a16:creationId xmlns:a16="http://schemas.microsoft.com/office/drawing/2014/main" id="{BC337891-2D26-4348-B5BD-F7146CBEF2E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a:extLst>
            <a:ext uri="{FF2B5EF4-FFF2-40B4-BE49-F238E27FC236}">
              <a16:creationId xmlns:a16="http://schemas.microsoft.com/office/drawing/2014/main" id="{7A233F38-43FD-46A8-849F-4C552ED1069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a:extLst>
            <a:ext uri="{FF2B5EF4-FFF2-40B4-BE49-F238E27FC236}">
              <a16:creationId xmlns:a16="http://schemas.microsoft.com/office/drawing/2014/main" id="{90DDCB32-CA1D-427A-84E0-29A69913035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3" name="直線コネクタ 702">
          <a:extLst>
            <a:ext uri="{FF2B5EF4-FFF2-40B4-BE49-F238E27FC236}">
              <a16:creationId xmlns:a16="http://schemas.microsoft.com/office/drawing/2014/main" id="{A6E6C0B9-DF2F-4F95-9860-736AC75A90F6}"/>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4" name="テキスト ボックス 703">
          <a:extLst>
            <a:ext uri="{FF2B5EF4-FFF2-40B4-BE49-F238E27FC236}">
              <a16:creationId xmlns:a16="http://schemas.microsoft.com/office/drawing/2014/main" id="{DD5E7EFB-C87A-4DBC-A1C0-E26BC526CA17}"/>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5" name="直線コネクタ 704">
          <a:extLst>
            <a:ext uri="{FF2B5EF4-FFF2-40B4-BE49-F238E27FC236}">
              <a16:creationId xmlns:a16="http://schemas.microsoft.com/office/drawing/2014/main" id="{5148D468-4D20-4B87-8DE7-7543A235B028}"/>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6" name="テキスト ボックス 705">
          <a:extLst>
            <a:ext uri="{FF2B5EF4-FFF2-40B4-BE49-F238E27FC236}">
              <a16:creationId xmlns:a16="http://schemas.microsoft.com/office/drawing/2014/main" id="{1E1B880B-83F5-4937-8064-A315D593C9AF}"/>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7" name="直線コネクタ 706">
          <a:extLst>
            <a:ext uri="{FF2B5EF4-FFF2-40B4-BE49-F238E27FC236}">
              <a16:creationId xmlns:a16="http://schemas.microsoft.com/office/drawing/2014/main" id="{8E4CF995-A972-4D21-AF73-8B0817EFF256}"/>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8" name="テキスト ボックス 707">
          <a:extLst>
            <a:ext uri="{FF2B5EF4-FFF2-40B4-BE49-F238E27FC236}">
              <a16:creationId xmlns:a16="http://schemas.microsoft.com/office/drawing/2014/main" id="{7E8BB1B3-3DA6-4D88-93B1-4E66D29C9D5D}"/>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9" name="直線コネクタ 708">
          <a:extLst>
            <a:ext uri="{FF2B5EF4-FFF2-40B4-BE49-F238E27FC236}">
              <a16:creationId xmlns:a16="http://schemas.microsoft.com/office/drawing/2014/main" id="{322056D3-F7F8-444A-947D-D415FCC0295B}"/>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10" name="テキスト ボックス 709">
          <a:extLst>
            <a:ext uri="{FF2B5EF4-FFF2-40B4-BE49-F238E27FC236}">
              <a16:creationId xmlns:a16="http://schemas.microsoft.com/office/drawing/2014/main" id="{B34854E6-691E-4270-8159-0EB4DA19A521}"/>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a:extLst>
            <a:ext uri="{FF2B5EF4-FFF2-40B4-BE49-F238E27FC236}">
              <a16:creationId xmlns:a16="http://schemas.microsoft.com/office/drawing/2014/main" id="{51045AFC-13BC-4F48-BD3A-5CA52071087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2" name="テキスト ボックス 711">
          <a:extLst>
            <a:ext uri="{FF2B5EF4-FFF2-40B4-BE49-F238E27FC236}">
              <a16:creationId xmlns:a16="http://schemas.microsoft.com/office/drawing/2014/main" id="{6ED52722-302D-4D8B-BEDD-00014D054206}"/>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3" name="【消防施設】&#10;有形固定資産減価償却率グラフ枠">
          <a:extLst>
            <a:ext uri="{FF2B5EF4-FFF2-40B4-BE49-F238E27FC236}">
              <a16:creationId xmlns:a16="http://schemas.microsoft.com/office/drawing/2014/main" id="{E2F03BBB-89A3-47FA-B31C-338A8C2F3E6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714" name="直線コネクタ 713">
          <a:extLst>
            <a:ext uri="{FF2B5EF4-FFF2-40B4-BE49-F238E27FC236}">
              <a16:creationId xmlns:a16="http://schemas.microsoft.com/office/drawing/2014/main" id="{53475E0D-E5A2-446B-8A88-7741DE1F747A}"/>
            </a:ext>
          </a:extLst>
        </xdr:cNvPr>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715" name="【消防施設】&#10;有形固定資産減価償却率最小値テキスト">
          <a:extLst>
            <a:ext uri="{FF2B5EF4-FFF2-40B4-BE49-F238E27FC236}">
              <a16:creationId xmlns:a16="http://schemas.microsoft.com/office/drawing/2014/main" id="{02590925-15D9-4C14-8EA9-C488AAB98814}"/>
            </a:ext>
          </a:extLst>
        </xdr:cNvPr>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716" name="直線コネクタ 715">
          <a:extLst>
            <a:ext uri="{FF2B5EF4-FFF2-40B4-BE49-F238E27FC236}">
              <a16:creationId xmlns:a16="http://schemas.microsoft.com/office/drawing/2014/main" id="{94D12567-2014-43E9-95F9-F561E9C6C0D4}"/>
            </a:ext>
          </a:extLst>
        </xdr:cNvPr>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17" name="【消防施設】&#10;有形固定資産減価償却率最大値テキスト">
          <a:extLst>
            <a:ext uri="{FF2B5EF4-FFF2-40B4-BE49-F238E27FC236}">
              <a16:creationId xmlns:a16="http://schemas.microsoft.com/office/drawing/2014/main" id="{0E54B81B-B775-4F56-9592-4A663D60F1C3}"/>
            </a:ext>
          </a:extLst>
        </xdr:cNvPr>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18" name="直線コネクタ 717">
          <a:extLst>
            <a:ext uri="{FF2B5EF4-FFF2-40B4-BE49-F238E27FC236}">
              <a16:creationId xmlns:a16="http://schemas.microsoft.com/office/drawing/2014/main" id="{7595E4C8-A18B-4EBA-B5CA-DEC20A43EB77}"/>
            </a:ext>
          </a:extLst>
        </xdr:cNvPr>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90188</xdr:rowOff>
    </xdr:from>
    <xdr:ext cx="405111" cy="259045"/>
    <xdr:sp macro="" textlink="">
      <xdr:nvSpPr>
        <xdr:cNvPr id="719" name="【消防施設】&#10;有形固定資産減価償却率平均値テキスト">
          <a:extLst>
            <a:ext uri="{FF2B5EF4-FFF2-40B4-BE49-F238E27FC236}">
              <a16:creationId xmlns:a16="http://schemas.microsoft.com/office/drawing/2014/main" id="{38D0AC7C-3D3F-4111-A327-B16C7EE6256D}"/>
            </a:ext>
          </a:extLst>
        </xdr:cNvPr>
        <xdr:cNvSpPr txBox="1"/>
      </xdr:nvSpPr>
      <xdr:spPr>
        <a:xfrm>
          <a:off x="16357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20" name="フローチャート: 判断 719">
          <a:extLst>
            <a:ext uri="{FF2B5EF4-FFF2-40B4-BE49-F238E27FC236}">
              <a16:creationId xmlns:a16="http://schemas.microsoft.com/office/drawing/2014/main" id="{6F99F280-9658-4939-AEAF-55AB9A0A6FD2}"/>
            </a:ext>
          </a:extLst>
        </xdr:cNvPr>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721" name="フローチャート: 判断 720">
          <a:extLst>
            <a:ext uri="{FF2B5EF4-FFF2-40B4-BE49-F238E27FC236}">
              <a16:creationId xmlns:a16="http://schemas.microsoft.com/office/drawing/2014/main" id="{FBEABD5A-4A9B-4A35-AA70-BEE63EAACD2A}"/>
            </a:ext>
          </a:extLst>
        </xdr:cNvPr>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722" name="フローチャート: 判断 721">
          <a:extLst>
            <a:ext uri="{FF2B5EF4-FFF2-40B4-BE49-F238E27FC236}">
              <a16:creationId xmlns:a16="http://schemas.microsoft.com/office/drawing/2014/main" id="{3CBCCC30-5A0B-44F5-A802-EEBE63424FFF}"/>
            </a:ext>
          </a:extLst>
        </xdr:cNvPr>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723" name="フローチャート: 判断 722">
          <a:extLst>
            <a:ext uri="{FF2B5EF4-FFF2-40B4-BE49-F238E27FC236}">
              <a16:creationId xmlns:a16="http://schemas.microsoft.com/office/drawing/2014/main" id="{CF3BBA83-4632-421A-A21C-7EB5A514494E}"/>
            </a:ext>
          </a:extLst>
        </xdr:cNvPr>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724" name="フローチャート: 判断 723">
          <a:extLst>
            <a:ext uri="{FF2B5EF4-FFF2-40B4-BE49-F238E27FC236}">
              <a16:creationId xmlns:a16="http://schemas.microsoft.com/office/drawing/2014/main" id="{59BD08FF-6393-4FA9-98BC-6B49755D3271}"/>
            </a:ext>
          </a:extLst>
        </xdr:cNvPr>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5810E396-844F-4E84-8657-A417DDA5A0A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67668FED-8493-43FC-B2A6-15B4A89F42F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3074143C-B1F4-4515-B0DF-CE9439D8262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18E05619-0A7F-4490-8007-7A297010CD9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207BD26-59FE-452D-B77A-FA1D5DD9260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119887</xdr:rowOff>
    </xdr:from>
    <xdr:to>
      <xdr:col>85</xdr:col>
      <xdr:colOff>177800</xdr:colOff>
      <xdr:row>83</xdr:row>
      <xdr:rowOff>50037</xdr:rowOff>
    </xdr:to>
    <xdr:sp macro="" textlink="">
      <xdr:nvSpPr>
        <xdr:cNvPr id="730" name="楕円 729">
          <a:extLst>
            <a:ext uri="{FF2B5EF4-FFF2-40B4-BE49-F238E27FC236}">
              <a16:creationId xmlns:a16="http://schemas.microsoft.com/office/drawing/2014/main" id="{5C28399B-FCD2-4975-AC20-C778F8DCC840}"/>
            </a:ext>
          </a:extLst>
        </xdr:cNvPr>
        <xdr:cNvSpPr/>
      </xdr:nvSpPr>
      <xdr:spPr>
        <a:xfrm>
          <a:off x="162687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98314</xdr:rowOff>
    </xdr:from>
    <xdr:ext cx="405111" cy="259045"/>
    <xdr:sp macro="" textlink="">
      <xdr:nvSpPr>
        <xdr:cNvPr id="731" name="【消防施設】&#10;有形固定資産減価償却率該当値テキスト">
          <a:extLst>
            <a:ext uri="{FF2B5EF4-FFF2-40B4-BE49-F238E27FC236}">
              <a16:creationId xmlns:a16="http://schemas.microsoft.com/office/drawing/2014/main" id="{A5DA7B6B-87FE-4031-B1A3-7A3F27313085}"/>
            </a:ext>
          </a:extLst>
        </xdr:cNvPr>
        <xdr:cNvSpPr txBox="1"/>
      </xdr:nvSpPr>
      <xdr:spPr>
        <a:xfrm>
          <a:off x="16357600" y="1415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126746</xdr:rowOff>
    </xdr:from>
    <xdr:to>
      <xdr:col>81</xdr:col>
      <xdr:colOff>101600</xdr:colOff>
      <xdr:row>82</xdr:row>
      <xdr:rowOff>56896</xdr:rowOff>
    </xdr:to>
    <xdr:sp macro="" textlink="">
      <xdr:nvSpPr>
        <xdr:cNvPr id="732" name="楕円 731">
          <a:extLst>
            <a:ext uri="{FF2B5EF4-FFF2-40B4-BE49-F238E27FC236}">
              <a16:creationId xmlns:a16="http://schemas.microsoft.com/office/drawing/2014/main" id="{C122970A-EACB-48DA-A2C1-F41BEBBBCF6F}"/>
            </a:ext>
          </a:extLst>
        </xdr:cNvPr>
        <xdr:cNvSpPr/>
      </xdr:nvSpPr>
      <xdr:spPr>
        <a:xfrm>
          <a:off x="15430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xdr:rowOff>
    </xdr:from>
    <xdr:to>
      <xdr:col>85</xdr:col>
      <xdr:colOff>127000</xdr:colOff>
      <xdr:row>82</xdr:row>
      <xdr:rowOff>170687</xdr:rowOff>
    </xdr:to>
    <xdr:cxnSp macro="">
      <xdr:nvCxnSpPr>
        <xdr:cNvPr id="733" name="直線コネクタ 732">
          <a:extLst>
            <a:ext uri="{FF2B5EF4-FFF2-40B4-BE49-F238E27FC236}">
              <a16:creationId xmlns:a16="http://schemas.microsoft.com/office/drawing/2014/main" id="{A0BE53C0-9FC5-40F0-85D2-7E42168BFDFA}"/>
            </a:ext>
          </a:extLst>
        </xdr:cNvPr>
        <xdr:cNvCxnSpPr/>
      </xdr:nvCxnSpPr>
      <xdr:spPr>
        <a:xfrm>
          <a:off x="15481300" y="14064996"/>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131318</xdr:rowOff>
    </xdr:from>
    <xdr:to>
      <xdr:col>76</xdr:col>
      <xdr:colOff>165100</xdr:colOff>
      <xdr:row>81</xdr:row>
      <xdr:rowOff>61468</xdr:rowOff>
    </xdr:to>
    <xdr:sp macro="" textlink="">
      <xdr:nvSpPr>
        <xdr:cNvPr id="734" name="楕円 733">
          <a:extLst>
            <a:ext uri="{FF2B5EF4-FFF2-40B4-BE49-F238E27FC236}">
              <a16:creationId xmlns:a16="http://schemas.microsoft.com/office/drawing/2014/main" id="{2147F84D-5334-48F9-B16B-BB57F4FA5032}"/>
            </a:ext>
          </a:extLst>
        </xdr:cNvPr>
        <xdr:cNvSpPr/>
      </xdr:nvSpPr>
      <xdr:spPr>
        <a:xfrm>
          <a:off x="14541500" y="1384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10668</xdr:rowOff>
    </xdr:from>
    <xdr:to>
      <xdr:col>81</xdr:col>
      <xdr:colOff>50800</xdr:colOff>
      <xdr:row>82</xdr:row>
      <xdr:rowOff>6096</xdr:rowOff>
    </xdr:to>
    <xdr:cxnSp macro="">
      <xdr:nvCxnSpPr>
        <xdr:cNvPr id="735" name="直線コネクタ 734">
          <a:extLst>
            <a:ext uri="{FF2B5EF4-FFF2-40B4-BE49-F238E27FC236}">
              <a16:creationId xmlns:a16="http://schemas.microsoft.com/office/drawing/2014/main" id="{059C73E5-6D57-41BB-A3E6-363D9DC2CD70}"/>
            </a:ext>
          </a:extLst>
        </xdr:cNvPr>
        <xdr:cNvCxnSpPr/>
      </xdr:nvCxnSpPr>
      <xdr:spPr>
        <a:xfrm>
          <a:off x="14592300" y="13898118"/>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103887</xdr:rowOff>
    </xdr:from>
    <xdr:to>
      <xdr:col>72</xdr:col>
      <xdr:colOff>38100</xdr:colOff>
      <xdr:row>80</xdr:row>
      <xdr:rowOff>34037</xdr:rowOff>
    </xdr:to>
    <xdr:sp macro="" textlink="">
      <xdr:nvSpPr>
        <xdr:cNvPr id="736" name="楕円 735">
          <a:extLst>
            <a:ext uri="{FF2B5EF4-FFF2-40B4-BE49-F238E27FC236}">
              <a16:creationId xmlns:a16="http://schemas.microsoft.com/office/drawing/2014/main" id="{A43CDFC5-E4BD-4968-A839-21C0A67164B7}"/>
            </a:ext>
          </a:extLst>
        </xdr:cNvPr>
        <xdr:cNvSpPr/>
      </xdr:nvSpPr>
      <xdr:spPr>
        <a:xfrm>
          <a:off x="13652500" y="136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154687</xdr:rowOff>
    </xdr:from>
    <xdr:to>
      <xdr:col>76</xdr:col>
      <xdr:colOff>114300</xdr:colOff>
      <xdr:row>81</xdr:row>
      <xdr:rowOff>10668</xdr:rowOff>
    </xdr:to>
    <xdr:cxnSp macro="">
      <xdr:nvCxnSpPr>
        <xdr:cNvPr id="737" name="直線コネクタ 736">
          <a:extLst>
            <a:ext uri="{FF2B5EF4-FFF2-40B4-BE49-F238E27FC236}">
              <a16:creationId xmlns:a16="http://schemas.microsoft.com/office/drawing/2014/main" id="{B6D425BC-EF8B-48F6-8163-A89D39E734FF}"/>
            </a:ext>
          </a:extLst>
        </xdr:cNvPr>
        <xdr:cNvCxnSpPr/>
      </xdr:nvCxnSpPr>
      <xdr:spPr>
        <a:xfrm>
          <a:off x="13703300" y="13699237"/>
          <a:ext cx="889000" cy="19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33020</xdr:rowOff>
    </xdr:from>
    <xdr:to>
      <xdr:col>67</xdr:col>
      <xdr:colOff>101600</xdr:colOff>
      <xdr:row>77</xdr:row>
      <xdr:rowOff>134620</xdr:rowOff>
    </xdr:to>
    <xdr:sp macro="" textlink="">
      <xdr:nvSpPr>
        <xdr:cNvPr id="738" name="楕円 737">
          <a:extLst>
            <a:ext uri="{FF2B5EF4-FFF2-40B4-BE49-F238E27FC236}">
              <a16:creationId xmlns:a16="http://schemas.microsoft.com/office/drawing/2014/main" id="{15620E0C-1CDB-4407-81CF-ED904FDFDAE2}"/>
            </a:ext>
          </a:extLst>
        </xdr:cNvPr>
        <xdr:cNvSpPr/>
      </xdr:nvSpPr>
      <xdr:spPr>
        <a:xfrm>
          <a:off x="127635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83820</xdr:rowOff>
    </xdr:from>
    <xdr:to>
      <xdr:col>71</xdr:col>
      <xdr:colOff>177800</xdr:colOff>
      <xdr:row>79</xdr:row>
      <xdr:rowOff>154687</xdr:rowOff>
    </xdr:to>
    <xdr:cxnSp macro="">
      <xdr:nvCxnSpPr>
        <xdr:cNvPr id="739" name="直線コネクタ 738">
          <a:extLst>
            <a:ext uri="{FF2B5EF4-FFF2-40B4-BE49-F238E27FC236}">
              <a16:creationId xmlns:a16="http://schemas.microsoft.com/office/drawing/2014/main" id="{2860777B-5A3E-44E7-8525-234A2AFA2075}"/>
            </a:ext>
          </a:extLst>
        </xdr:cNvPr>
        <xdr:cNvCxnSpPr/>
      </xdr:nvCxnSpPr>
      <xdr:spPr>
        <a:xfrm>
          <a:off x="12814300" y="13285470"/>
          <a:ext cx="889000" cy="41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89171</xdr:rowOff>
    </xdr:from>
    <xdr:ext cx="405111" cy="259045"/>
    <xdr:sp macro="" textlink="">
      <xdr:nvSpPr>
        <xdr:cNvPr id="740" name="n_1aveValue【消防施設】&#10;有形固定資産減価償却率">
          <a:extLst>
            <a:ext uri="{FF2B5EF4-FFF2-40B4-BE49-F238E27FC236}">
              <a16:creationId xmlns:a16="http://schemas.microsoft.com/office/drawing/2014/main" id="{475BE2FC-B8C0-4F32-A333-033A3960E3C0}"/>
            </a:ext>
          </a:extLst>
        </xdr:cNvPr>
        <xdr:cNvSpPr txBox="1"/>
      </xdr:nvSpPr>
      <xdr:spPr>
        <a:xfrm>
          <a:off x="15266044" y="1414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41164</xdr:rowOff>
    </xdr:from>
    <xdr:ext cx="405111" cy="259045"/>
    <xdr:sp macro="" textlink="">
      <xdr:nvSpPr>
        <xdr:cNvPr id="741" name="n_2aveValue【消防施設】&#10;有形固定資産減価償却率">
          <a:extLst>
            <a:ext uri="{FF2B5EF4-FFF2-40B4-BE49-F238E27FC236}">
              <a16:creationId xmlns:a16="http://schemas.microsoft.com/office/drawing/2014/main" id="{4F5FD6F5-6A1A-4FF7-B737-31CE144073D8}"/>
            </a:ext>
          </a:extLst>
        </xdr:cNvPr>
        <xdr:cNvSpPr txBox="1"/>
      </xdr:nvSpPr>
      <xdr:spPr>
        <a:xfrm>
          <a:off x="143897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4590</xdr:rowOff>
    </xdr:from>
    <xdr:ext cx="405111" cy="259045"/>
    <xdr:sp macro="" textlink="">
      <xdr:nvSpPr>
        <xdr:cNvPr id="742" name="n_3aveValue【消防施設】&#10;有形固定資産減価償却率">
          <a:extLst>
            <a:ext uri="{FF2B5EF4-FFF2-40B4-BE49-F238E27FC236}">
              <a16:creationId xmlns:a16="http://schemas.microsoft.com/office/drawing/2014/main" id="{660314B2-107F-4809-BD84-C3A4A721FFFE}"/>
            </a:ext>
          </a:extLst>
        </xdr:cNvPr>
        <xdr:cNvSpPr txBox="1"/>
      </xdr:nvSpPr>
      <xdr:spPr>
        <a:xfrm>
          <a:off x="13500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66312</xdr:rowOff>
    </xdr:from>
    <xdr:ext cx="405111" cy="259045"/>
    <xdr:sp macro="" textlink="">
      <xdr:nvSpPr>
        <xdr:cNvPr id="743" name="n_4aveValue【消防施設】&#10;有形固定資産減価償却率">
          <a:extLst>
            <a:ext uri="{FF2B5EF4-FFF2-40B4-BE49-F238E27FC236}">
              <a16:creationId xmlns:a16="http://schemas.microsoft.com/office/drawing/2014/main" id="{66291F3F-720F-4965-8A64-449F057B8AB7}"/>
            </a:ext>
          </a:extLst>
        </xdr:cNvPr>
        <xdr:cNvSpPr txBox="1"/>
      </xdr:nvSpPr>
      <xdr:spPr>
        <a:xfrm>
          <a:off x="12611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73423</xdr:rowOff>
    </xdr:from>
    <xdr:ext cx="405111" cy="259045"/>
    <xdr:sp macro="" textlink="">
      <xdr:nvSpPr>
        <xdr:cNvPr id="744" name="n_1mainValue【消防施設】&#10;有形固定資産減価償却率">
          <a:extLst>
            <a:ext uri="{FF2B5EF4-FFF2-40B4-BE49-F238E27FC236}">
              <a16:creationId xmlns:a16="http://schemas.microsoft.com/office/drawing/2014/main" id="{938F47EC-967C-4C45-B1E0-ADA73D441533}"/>
            </a:ext>
          </a:extLst>
        </xdr:cNvPr>
        <xdr:cNvSpPr txBox="1"/>
      </xdr:nvSpPr>
      <xdr:spPr>
        <a:xfrm>
          <a:off x="152660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77995</xdr:rowOff>
    </xdr:from>
    <xdr:ext cx="405111" cy="259045"/>
    <xdr:sp macro="" textlink="">
      <xdr:nvSpPr>
        <xdr:cNvPr id="745" name="n_2mainValue【消防施設】&#10;有形固定資産減価償却率">
          <a:extLst>
            <a:ext uri="{FF2B5EF4-FFF2-40B4-BE49-F238E27FC236}">
              <a16:creationId xmlns:a16="http://schemas.microsoft.com/office/drawing/2014/main" id="{88194C26-86C8-42FD-8DC0-713A6AE32272}"/>
            </a:ext>
          </a:extLst>
        </xdr:cNvPr>
        <xdr:cNvSpPr txBox="1"/>
      </xdr:nvSpPr>
      <xdr:spPr>
        <a:xfrm>
          <a:off x="14389744" y="1362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50564</xdr:rowOff>
    </xdr:from>
    <xdr:ext cx="405111" cy="259045"/>
    <xdr:sp macro="" textlink="">
      <xdr:nvSpPr>
        <xdr:cNvPr id="746" name="n_3mainValue【消防施設】&#10;有形固定資産減価償却率">
          <a:extLst>
            <a:ext uri="{FF2B5EF4-FFF2-40B4-BE49-F238E27FC236}">
              <a16:creationId xmlns:a16="http://schemas.microsoft.com/office/drawing/2014/main" id="{7EBECF81-9240-4486-A6D9-EFDBF4F2E67F}"/>
            </a:ext>
          </a:extLst>
        </xdr:cNvPr>
        <xdr:cNvSpPr txBox="1"/>
      </xdr:nvSpPr>
      <xdr:spPr>
        <a:xfrm>
          <a:off x="13500744" y="1342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151147</xdr:rowOff>
    </xdr:from>
    <xdr:ext cx="405111" cy="259045"/>
    <xdr:sp macro="" textlink="">
      <xdr:nvSpPr>
        <xdr:cNvPr id="747" name="n_4mainValue【消防施設】&#10;有形固定資産減価償却率">
          <a:extLst>
            <a:ext uri="{FF2B5EF4-FFF2-40B4-BE49-F238E27FC236}">
              <a16:creationId xmlns:a16="http://schemas.microsoft.com/office/drawing/2014/main" id="{144148A6-71F1-4505-B5FD-139E28A2F5C2}"/>
            </a:ext>
          </a:extLst>
        </xdr:cNvPr>
        <xdr:cNvSpPr txBox="1"/>
      </xdr:nvSpPr>
      <xdr:spPr>
        <a:xfrm>
          <a:off x="12611744" y="1300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8" name="正方形/長方形 747">
          <a:extLst>
            <a:ext uri="{FF2B5EF4-FFF2-40B4-BE49-F238E27FC236}">
              <a16:creationId xmlns:a16="http://schemas.microsoft.com/office/drawing/2014/main" id="{95BEB142-FC7F-4FCE-826D-40915D8D9F5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9" name="正方形/長方形 748">
          <a:extLst>
            <a:ext uri="{FF2B5EF4-FFF2-40B4-BE49-F238E27FC236}">
              <a16:creationId xmlns:a16="http://schemas.microsoft.com/office/drawing/2014/main" id="{731CA4AE-D7B4-470B-A705-0DE6FC4A5E7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0" name="正方形/長方形 749">
          <a:extLst>
            <a:ext uri="{FF2B5EF4-FFF2-40B4-BE49-F238E27FC236}">
              <a16:creationId xmlns:a16="http://schemas.microsoft.com/office/drawing/2014/main" id="{DF37EB0F-2018-44C3-BACE-8E672E4CAE7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1" name="正方形/長方形 750">
          <a:extLst>
            <a:ext uri="{FF2B5EF4-FFF2-40B4-BE49-F238E27FC236}">
              <a16:creationId xmlns:a16="http://schemas.microsoft.com/office/drawing/2014/main" id="{40F2756D-CF9B-408E-A105-F0FE0AE27D1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2" name="正方形/長方形 751">
          <a:extLst>
            <a:ext uri="{FF2B5EF4-FFF2-40B4-BE49-F238E27FC236}">
              <a16:creationId xmlns:a16="http://schemas.microsoft.com/office/drawing/2014/main" id="{D40BD0A9-C886-4FE6-95C0-04509F00E05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3" name="正方形/長方形 752">
          <a:extLst>
            <a:ext uri="{FF2B5EF4-FFF2-40B4-BE49-F238E27FC236}">
              <a16:creationId xmlns:a16="http://schemas.microsoft.com/office/drawing/2014/main" id="{E5EE1EAA-D056-4B46-B725-084840A49F4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4" name="正方形/長方形 753">
          <a:extLst>
            <a:ext uri="{FF2B5EF4-FFF2-40B4-BE49-F238E27FC236}">
              <a16:creationId xmlns:a16="http://schemas.microsoft.com/office/drawing/2014/main" id="{781D77F7-83FD-4F9E-BD79-A3C628F2F9B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5" name="正方形/長方形 754">
          <a:extLst>
            <a:ext uri="{FF2B5EF4-FFF2-40B4-BE49-F238E27FC236}">
              <a16:creationId xmlns:a16="http://schemas.microsoft.com/office/drawing/2014/main" id="{BD29F203-4FF2-402F-A4FE-25D129F9292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6" name="テキスト ボックス 755">
          <a:extLst>
            <a:ext uri="{FF2B5EF4-FFF2-40B4-BE49-F238E27FC236}">
              <a16:creationId xmlns:a16="http://schemas.microsoft.com/office/drawing/2014/main" id="{9C96C2B9-176E-4E94-9485-A72E967FED3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7" name="直線コネクタ 756">
          <a:extLst>
            <a:ext uri="{FF2B5EF4-FFF2-40B4-BE49-F238E27FC236}">
              <a16:creationId xmlns:a16="http://schemas.microsoft.com/office/drawing/2014/main" id="{B9DF4652-7C7C-4A40-A650-B1FC18DDE6D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58" name="直線コネクタ 757">
          <a:extLst>
            <a:ext uri="{FF2B5EF4-FFF2-40B4-BE49-F238E27FC236}">
              <a16:creationId xmlns:a16="http://schemas.microsoft.com/office/drawing/2014/main" id="{93D77B07-3A25-46EC-8063-9EEF4C2484CE}"/>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9" name="テキスト ボックス 758">
          <a:extLst>
            <a:ext uri="{FF2B5EF4-FFF2-40B4-BE49-F238E27FC236}">
              <a16:creationId xmlns:a16="http://schemas.microsoft.com/office/drawing/2014/main" id="{07582112-5A30-4886-8767-04CC3AD52CDD}"/>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60" name="直線コネクタ 759">
          <a:extLst>
            <a:ext uri="{FF2B5EF4-FFF2-40B4-BE49-F238E27FC236}">
              <a16:creationId xmlns:a16="http://schemas.microsoft.com/office/drawing/2014/main" id="{5D917D09-65BC-40C3-A799-F73A72E141B3}"/>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61" name="テキスト ボックス 760">
          <a:extLst>
            <a:ext uri="{FF2B5EF4-FFF2-40B4-BE49-F238E27FC236}">
              <a16:creationId xmlns:a16="http://schemas.microsoft.com/office/drawing/2014/main" id="{C00EB485-E80E-4021-8596-E382CBB10B8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62" name="直線コネクタ 761">
          <a:extLst>
            <a:ext uri="{FF2B5EF4-FFF2-40B4-BE49-F238E27FC236}">
              <a16:creationId xmlns:a16="http://schemas.microsoft.com/office/drawing/2014/main" id="{13E61783-A134-4242-AA90-1CCFF350C23B}"/>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63" name="テキスト ボックス 762">
          <a:extLst>
            <a:ext uri="{FF2B5EF4-FFF2-40B4-BE49-F238E27FC236}">
              <a16:creationId xmlns:a16="http://schemas.microsoft.com/office/drawing/2014/main" id="{D2CC04EA-D761-403D-ADAB-7A77525DCCAA}"/>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64" name="直線コネクタ 763">
          <a:extLst>
            <a:ext uri="{FF2B5EF4-FFF2-40B4-BE49-F238E27FC236}">
              <a16:creationId xmlns:a16="http://schemas.microsoft.com/office/drawing/2014/main" id="{3EB92AFA-FE3E-4E00-A730-2624F1433AA2}"/>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65" name="テキスト ボックス 764">
          <a:extLst>
            <a:ext uri="{FF2B5EF4-FFF2-40B4-BE49-F238E27FC236}">
              <a16:creationId xmlns:a16="http://schemas.microsoft.com/office/drawing/2014/main" id="{79EC0A41-E6A9-4CFA-8C7A-69B452DB90AB}"/>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66" name="直線コネクタ 765">
          <a:extLst>
            <a:ext uri="{FF2B5EF4-FFF2-40B4-BE49-F238E27FC236}">
              <a16:creationId xmlns:a16="http://schemas.microsoft.com/office/drawing/2014/main" id="{3DA15218-3E31-4CC4-B022-5F0E8CDF002F}"/>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67" name="テキスト ボックス 766">
          <a:extLst>
            <a:ext uri="{FF2B5EF4-FFF2-40B4-BE49-F238E27FC236}">
              <a16:creationId xmlns:a16="http://schemas.microsoft.com/office/drawing/2014/main" id="{BA8B4BDE-9D97-489F-BF91-79F886BDCAC3}"/>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68" name="直線コネクタ 767">
          <a:extLst>
            <a:ext uri="{FF2B5EF4-FFF2-40B4-BE49-F238E27FC236}">
              <a16:creationId xmlns:a16="http://schemas.microsoft.com/office/drawing/2014/main" id="{FD35F4D9-9411-412B-BC9E-70883C423B2A}"/>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9" name="テキスト ボックス 768">
          <a:extLst>
            <a:ext uri="{FF2B5EF4-FFF2-40B4-BE49-F238E27FC236}">
              <a16:creationId xmlns:a16="http://schemas.microsoft.com/office/drawing/2014/main" id="{38DB1B02-8F46-41CF-9A0E-BA6F2E39646C}"/>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0" name="直線コネクタ 769">
          <a:extLst>
            <a:ext uri="{FF2B5EF4-FFF2-40B4-BE49-F238E27FC236}">
              <a16:creationId xmlns:a16="http://schemas.microsoft.com/office/drawing/2014/main" id="{56A63F7A-B15C-4ACB-BAB7-497E3FD6335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1" name="テキスト ボックス 770">
          <a:extLst>
            <a:ext uri="{FF2B5EF4-FFF2-40B4-BE49-F238E27FC236}">
              <a16:creationId xmlns:a16="http://schemas.microsoft.com/office/drawing/2014/main" id="{C7D884C7-B89F-4F8D-9689-E3BF5F34E6C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2" name="【消防施設】&#10;一人当たり面積グラフ枠">
          <a:extLst>
            <a:ext uri="{FF2B5EF4-FFF2-40B4-BE49-F238E27FC236}">
              <a16:creationId xmlns:a16="http://schemas.microsoft.com/office/drawing/2014/main" id="{0E252F28-3915-4DA6-90C1-1C8BCC97BF3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773" name="直線コネクタ 772">
          <a:extLst>
            <a:ext uri="{FF2B5EF4-FFF2-40B4-BE49-F238E27FC236}">
              <a16:creationId xmlns:a16="http://schemas.microsoft.com/office/drawing/2014/main" id="{A469CAE2-A370-4F6B-BD98-A50EC99EA483}"/>
            </a:ext>
          </a:extLst>
        </xdr:cNvPr>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774" name="【消防施設】&#10;一人当たり面積最小値テキスト">
          <a:extLst>
            <a:ext uri="{FF2B5EF4-FFF2-40B4-BE49-F238E27FC236}">
              <a16:creationId xmlns:a16="http://schemas.microsoft.com/office/drawing/2014/main" id="{6F59C98C-C452-476B-B9D6-F29A96E205A1}"/>
            </a:ext>
          </a:extLst>
        </xdr:cNvPr>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775" name="直線コネクタ 774">
          <a:extLst>
            <a:ext uri="{FF2B5EF4-FFF2-40B4-BE49-F238E27FC236}">
              <a16:creationId xmlns:a16="http://schemas.microsoft.com/office/drawing/2014/main" id="{8292A134-A1B0-4ABA-9B86-6C23AFFBECA8}"/>
            </a:ext>
          </a:extLst>
        </xdr:cNvPr>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776" name="【消防施設】&#10;一人当たり面積最大値テキスト">
          <a:extLst>
            <a:ext uri="{FF2B5EF4-FFF2-40B4-BE49-F238E27FC236}">
              <a16:creationId xmlns:a16="http://schemas.microsoft.com/office/drawing/2014/main" id="{BE37BFC8-4237-46C5-A4CC-874EDD100D9C}"/>
            </a:ext>
          </a:extLst>
        </xdr:cNvPr>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777" name="直線コネクタ 776">
          <a:extLst>
            <a:ext uri="{FF2B5EF4-FFF2-40B4-BE49-F238E27FC236}">
              <a16:creationId xmlns:a16="http://schemas.microsoft.com/office/drawing/2014/main" id="{E99F103A-5863-4887-B13C-12AF6899C6FE}"/>
            </a:ext>
          </a:extLst>
        </xdr:cNvPr>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64606</xdr:rowOff>
    </xdr:from>
    <xdr:ext cx="469744" cy="259045"/>
    <xdr:sp macro="" textlink="">
      <xdr:nvSpPr>
        <xdr:cNvPr id="778" name="【消防施設】&#10;一人当たり面積平均値テキスト">
          <a:extLst>
            <a:ext uri="{FF2B5EF4-FFF2-40B4-BE49-F238E27FC236}">
              <a16:creationId xmlns:a16="http://schemas.microsoft.com/office/drawing/2014/main" id="{68712C0F-0504-4CB9-8CAD-60424B9C6723}"/>
            </a:ext>
          </a:extLst>
        </xdr:cNvPr>
        <xdr:cNvSpPr txBox="1"/>
      </xdr:nvSpPr>
      <xdr:spPr>
        <a:xfrm>
          <a:off x="22199600" y="13952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779" name="フローチャート: 判断 778">
          <a:extLst>
            <a:ext uri="{FF2B5EF4-FFF2-40B4-BE49-F238E27FC236}">
              <a16:creationId xmlns:a16="http://schemas.microsoft.com/office/drawing/2014/main" id="{00BB1A1F-7295-4898-8BC4-140A76E40FEA}"/>
            </a:ext>
          </a:extLst>
        </xdr:cNvPr>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780" name="フローチャート: 判断 779">
          <a:extLst>
            <a:ext uri="{FF2B5EF4-FFF2-40B4-BE49-F238E27FC236}">
              <a16:creationId xmlns:a16="http://schemas.microsoft.com/office/drawing/2014/main" id="{FB99F165-8A76-45E6-B1C5-474E668495B5}"/>
            </a:ext>
          </a:extLst>
        </xdr:cNvPr>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781" name="フローチャート: 判断 780">
          <a:extLst>
            <a:ext uri="{FF2B5EF4-FFF2-40B4-BE49-F238E27FC236}">
              <a16:creationId xmlns:a16="http://schemas.microsoft.com/office/drawing/2014/main" id="{B75020EA-D662-40C3-B377-878B9A108C73}"/>
            </a:ext>
          </a:extLst>
        </xdr:cNvPr>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782" name="フローチャート: 判断 781">
          <a:extLst>
            <a:ext uri="{FF2B5EF4-FFF2-40B4-BE49-F238E27FC236}">
              <a16:creationId xmlns:a16="http://schemas.microsoft.com/office/drawing/2014/main" id="{F7FFC859-10EC-4602-930B-21F5C79B58CE}"/>
            </a:ext>
          </a:extLst>
        </xdr:cNvPr>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783" name="フローチャート: 判断 782">
          <a:extLst>
            <a:ext uri="{FF2B5EF4-FFF2-40B4-BE49-F238E27FC236}">
              <a16:creationId xmlns:a16="http://schemas.microsoft.com/office/drawing/2014/main" id="{0588FC0F-BBDC-4480-B02C-0D492991D740}"/>
            </a:ext>
          </a:extLst>
        </xdr:cNvPr>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4" name="テキスト ボックス 783">
          <a:extLst>
            <a:ext uri="{FF2B5EF4-FFF2-40B4-BE49-F238E27FC236}">
              <a16:creationId xmlns:a16="http://schemas.microsoft.com/office/drawing/2014/main" id="{ACB4A274-3C9C-47A7-8989-9894A134046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5" name="テキスト ボックス 784">
          <a:extLst>
            <a:ext uri="{FF2B5EF4-FFF2-40B4-BE49-F238E27FC236}">
              <a16:creationId xmlns:a16="http://schemas.microsoft.com/office/drawing/2014/main" id="{FE112135-6C6D-4A39-99FB-A9C4E6C73D9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6" name="テキスト ボックス 785">
          <a:extLst>
            <a:ext uri="{FF2B5EF4-FFF2-40B4-BE49-F238E27FC236}">
              <a16:creationId xmlns:a16="http://schemas.microsoft.com/office/drawing/2014/main" id="{0485B167-4438-48BA-B3BD-005BA4DA1F8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7" name="テキスト ボックス 786">
          <a:extLst>
            <a:ext uri="{FF2B5EF4-FFF2-40B4-BE49-F238E27FC236}">
              <a16:creationId xmlns:a16="http://schemas.microsoft.com/office/drawing/2014/main" id="{5033CE7B-6810-4729-984D-8774F7BE6C5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8" name="テキスト ボックス 787">
          <a:extLst>
            <a:ext uri="{FF2B5EF4-FFF2-40B4-BE49-F238E27FC236}">
              <a16:creationId xmlns:a16="http://schemas.microsoft.com/office/drawing/2014/main" id="{AA71052A-EDDF-411E-ACB7-4DA0A89282B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49893</xdr:rowOff>
    </xdr:from>
    <xdr:to>
      <xdr:col>116</xdr:col>
      <xdr:colOff>114300</xdr:colOff>
      <xdr:row>85</xdr:row>
      <xdr:rowOff>151493</xdr:rowOff>
    </xdr:to>
    <xdr:sp macro="" textlink="">
      <xdr:nvSpPr>
        <xdr:cNvPr id="789" name="楕円 788">
          <a:extLst>
            <a:ext uri="{FF2B5EF4-FFF2-40B4-BE49-F238E27FC236}">
              <a16:creationId xmlns:a16="http://schemas.microsoft.com/office/drawing/2014/main" id="{3C18F4E4-4EE9-412F-8D68-B3BDEBF455FD}"/>
            </a:ext>
          </a:extLst>
        </xdr:cNvPr>
        <xdr:cNvSpPr/>
      </xdr:nvSpPr>
      <xdr:spPr>
        <a:xfrm>
          <a:off x="221107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136270</xdr:rowOff>
    </xdr:from>
    <xdr:ext cx="469744" cy="259045"/>
    <xdr:sp macro="" textlink="">
      <xdr:nvSpPr>
        <xdr:cNvPr id="790" name="【消防施設】&#10;一人当たり面積該当値テキスト">
          <a:extLst>
            <a:ext uri="{FF2B5EF4-FFF2-40B4-BE49-F238E27FC236}">
              <a16:creationId xmlns:a16="http://schemas.microsoft.com/office/drawing/2014/main" id="{D6570F40-3406-4DE1-BBC9-796114DB5B4E}"/>
            </a:ext>
          </a:extLst>
        </xdr:cNvPr>
        <xdr:cNvSpPr txBox="1"/>
      </xdr:nvSpPr>
      <xdr:spPr>
        <a:xfrm>
          <a:off x="22199600" y="1453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49893</xdr:rowOff>
    </xdr:from>
    <xdr:to>
      <xdr:col>112</xdr:col>
      <xdr:colOff>38100</xdr:colOff>
      <xdr:row>85</xdr:row>
      <xdr:rowOff>151493</xdr:rowOff>
    </xdr:to>
    <xdr:sp macro="" textlink="">
      <xdr:nvSpPr>
        <xdr:cNvPr id="791" name="楕円 790">
          <a:extLst>
            <a:ext uri="{FF2B5EF4-FFF2-40B4-BE49-F238E27FC236}">
              <a16:creationId xmlns:a16="http://schemas.microsoft.com/office/drawing/2014/main" id="{B480071C-7B2C-4CB1-8216-C635A102D905}"/>
            </a:ext>
          </a:extLst>
        </xdr:cNvPr>
        <xdr:cNvSpPr/>
      </xdr:nvSpPr>
      <xdr:spPr>
        <a:xfrm>
          <a:off x="212725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100693</xdr:rowOff>
    </xdr:from>
    <xdr:to>
      <xdr:col>116</xdr:col>
      <xdr:colOff>63500</xdr:colOff>
      <xdr:row>85</xdr:row>
      <xdr:rowOff>100693</xdr:rowOff>
    </xdr:to>
    <xdr:cxnSp macro="">
      <xdr:nvCxnSpPr>
        <xdr:cNvPr id="792" name="直線コネクタ 791">
          <a:extLst>
            <a:ext uri="{FF2B5EF4-FFF2-40B4-BE49-F238E27FC236}">
              <a16:creationId xmlns:a16="http://schemas.microsoft.com/office/drawing/2014/main" id="{E15B7188-21A5-4E66-8A87-C7A5603EA116}"/>
            </a:ext>
          </a:extLst>
        </xdr:cNvPr>
        <xdr:cNvCxnSpPr/>
      </xdr:nvCxnSpPr>
      <xdr:spPr>
        <a:xfrm>
          <a:off x="213233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49893</xdr:rowOff>
    </xdr:from>
    <xdr:to>
      <xdr:col>107</xdr:col>
      <xdr:colOff>101600</xdr:colOff>
      <xdr:row>85</xdr:row>
      <xdr:rowOff>151493</xdr:rowOff>
    </xdr:to>
    <xdr:sp macro="" textlink="">
      <xdr:nvSpPr>
        <xdr:cNvPr id="793" name="楕円 792">
          <a:extLst>
            <a:ext uri="{FF2B5EF4-FFF2-40B4-BE49-F238E27FC236}">
              <a16:creationId xmlns:a16="http://schemas.microsoft.com/office/drawing/2014/main" id="{987F0BBA-02A1-4809-8774-3C2CE3F8C40A}"/>
            </a:ext>
          </a:extLst>
        </xdr:cNvPr>
        <xdr:cNvSpPr/>
      </xdr:nvSpPr>
      <xdr:spPr>
        <a:xfrm>
          <a:off x="203835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100693</xdr:rowOff>
    </xdr:from>
    <xdr:to>
      <xdr:col>111</xdr:col>
      <xdr:colOff>177800</xdr:colOff>
      <xdr:row>85</xdr:row>
      <xdr:rowOff>100693</xdr:rowOff>
    </xdr:to>
    <xdr:cxnSp macro="">
      <xdr:nvCxnSpPr>
        <xdr:cNvPr id="794" name="直線コネクタ 793">
          <a:extLst>
            <a:ext uri="{FF2B5EF4-FFF2-40B4-BE49-F238E27FC236}">
              <a16:creationId xmlns:a16="http://schemas.microsoft.com/office/drawing/2014/main" id="{FBF978B1-73B0-43EB-99E5-E7B0EB70FFA8}"/>
            </a:ext>
          </a:extLst>
        </xdr:cNvPr>
        <xdr:cNvCxnSpPr/>
      </xdr:nvCxnSpPr>
      <xdr:spPr>
        <a:xfrm>
          <a:off x="20434300" y="1467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71664</xdr:rowOff>
    </xdr:from>
    <xdr:to>
      <xdr:col>102</xdr:col>
      <xdr:colOff>165100</xdr:colOff>
      <xdr:row>86</xdr:row>
      <xdr:rowOff>1814</xdr:rowOff>
    </xdr:to>
    <xdr:sp macro="" textlink="">
      <xdr:nvSpPr>
        <xdr:cNvPr id="795" name="楕円 794">
          <a:extLst>
            <a:ext uri="{FF2B5EF4-FFF2-40B4-BE49-F238E27FC236}">
              <a16:creationId xmlns:a16="http://schemas.microsoft.com/office/drawing/2014/main" id="{C9400CBF-049E-4A25-A722-5F606C63BA26}"/>
            </a:ext>
          </a:extLst>
        </xdr:cNvPr>
        <xdr:cNvSpPr/>
      </xdr:nvSpPr>
      <xdr:spPr>
        <a:xfrm>
          <a:off x="19494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100693</xdr:rowOff>
    </xdr:from>
    <xdr:to>
      <xdr:col>107</xdr:col>
      <xdr:colOff>50800</xdr:colOff>
      <xdr:row>85</xdr:row>
      <xdr:rowOff>122464</xdr:rowOff>
    </xdr:to>
    <xdr:cxnSp macro="">
      <xdr:nvCxnSpPr>
        <xdr:cNvPr id="796" name="直線コネクタ 795">
          <a:extLst>
            <a:ext uri="{FF2B5EF4-FFF2-40B4-BE49-F238E27FC236}">
              <a16:creationId xmlns:a16="http://schemas.microsoft.com/office/drawing/2014/main" id="{734A66ED-93F3-4218-8AFA-11D38A848BB9}"/>
            </a:ext>
          </a:extLst>
        </xdr:cNvPr>
        <xdr:cNvCxnSpPr/>
      </xdr:nvCxnSpPr>
      <xdr:spPr>
        <a:xfrm flipV="1">
          <a:off x="19545300" y="146739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797" name="n_1aveValue【消防施設】&#10;一人当たり面積">
          <a:extLst>
            <a:ext uri="{FF2B5EF4-FFF2-40B4-BE49-F238E27FC236}">
              <a16:creationId xmlns:a16="http://schemas.microsoft.com/office/drawing/2014/main" id="{14BC0048-6F14-4210-AD71-5E80B708CA5D}"/>
            </a:ext>
          </a:extLst>
        </xdr:cNvPr>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798" name="n_2aveValue【消防施設】&#10;一人当たり面積">
          <a:extLst>
            <a:ext uri="{FF2B5EF4-FFF2-40B4-BE49-F238E27FC236}">
              <a16:creationId xmlns:a16="http://schemas.microsoft.com/office/drawing/2014/main" id="{4781264C-0BD1-49AB-AD30-E1DB90F111BC}"/>
            </a:ext>
          </a:extLst>
        </xdr:cNvPr>
        <xdr:cNvSpPr txBox="1"/>
      </xdr:nvSpPr>
      <xdr:spPr>
        <a:xfrm>
          <a:off x="20199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21063</xdr:rowOff>
    </xdr:from>
    <xdr:ext cx="469744" cy="259045"/>
    <xdr:sp macro="" textlink="">
      <xdr:nvSpPr>
        <xdr:cNvPr id="799" name="n_3aveValue【消防施設】&#10;一人当たり面積">
          <a:extLst>
            <a:ext uri="{FF2B5EF4-FFF2-40B4-BE49-F238E27FC236}">
              <a16:creationId xmlns:a16="http://schemas.microsoft.com/office/drawing/2014/main" id="{DF62760E-DB13-40DF-95BF-C576E7E19672}"/>
            </a:ext>
          </a:extLst>
        </xdr:cNvPr>
        <xdr:cNvSpPr txBox="1"/>
      </xdr:nvSpPr>
      <xdr:spPr>
        <a:xfrm>
          <a:off x="19310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170741</xdr:rowOff>
    </xdr:from>
    <xdr:ext cx="469744" cy="259045"/>
    <xdr:sp macro="" textlink="">
      <xdr:nvSpPr>
        <xdr:cNvPr id="800" name="n_4aveValue【消防施設】&#10;一人当たり面積">
          <a:extLst>
            <a:ext uri="{FF2B5EF4-FFF2-40B4-BE49-F238E27FC236}">
              <a16:creationId xmlns:a16="http://schemas.microsoft.com/office/drawing/2014/main" id="{73986BCE-2D56-466A-BD4D-BC5EF6FA0095}"/>
            </a:ext>
          </a:extLst>
        </xdr:cNvPr>
        <xdr:cNvSpPr txBox="1"/>
      </xdr:nvSpPr>
      <xdr:spPr>
        <a:xfrm>
          <a:off x="18421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142620</xdr:rowOff>
    </xdr:from>
    <xdr:ext cx="469744" cy="259045"/>
    <xdr:sp macro="" textlink="">
      <xdr:nvSpPr>
        <xdr:cNvPr id="801" name="n_1mainValue【消防施設】&#10;一人当たり面積">
          <a:extLst>
            <a:ext uri="{FF2B5EF4-FFF2-40B4-BE49-F238E27FC236}">
              <a16:creationId xmlns:a16="http://schemas.microsoft.com/office/drawing/2014/main" id="{C004534E-FF9C-451F-9056-A46FDB7FF1FC}"/>
            </a:ext>
          </a:extLst>
        </xdr:cNvPr>
        <xdr:cNvSpPr txBox="1"/>
      </xdr:nvSpPr>
      <xdr:spPr>
        <a:xfrm>
          <a:off x="210757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142620</xdr:rowOff>
    </xdr:from>
    <xdr:ext cx="469744" cy="259045"/>
    <xdr:sp macro="" textlink="">
      <xdr:nvSpPr>
        <xdr:cNvPr id="802" name="n_2mainValue【消防施設】&#10;一人当たり面積">
          <a:extLst>
            <a:ext uri="{FF2B5EF4-FFF2-40B4-BE49-F238E27FC236}">
              <a16:creationId xmlns:a16="http://schemas.microsoft.com/office/drawing/2014/main" id="{93C56B7C-A830-48EF-B391-CC4BB550951D}"/>
            </a:ext>
          </a:extLst>
        </xdr:cNvPr>
        <xdr:cNvSpPr txBox="1"/>
      </xdr:nvSpPr>
      <xdr:spPr>
        <a:xfrm>
          <a:off x="20199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164391</xdr:rowOff>
    </xdr:from>
    <xdr:ext cx="469744" cy="259045"/>
    <xdr:sp macro="" textlink="">
      <xdr:nvSpPr>
        <xdr:cNvPr id="803" name="n_3mainValue【消防施設】&#10;一人当たり面積">
          <a:extLst>
            <a:ext uri="{FF2B5EF4-FFF2-40B4-BE49-F238E27FC236}">
              <a16:creationId xmlns:a16="http://schemas.microsoft.com/office/drawing/2014/main" id="{451F75B2-3BA7-4668-89F0-41DCCC3C312F}"/>
            </a:ext>
          </a:extLst>
        </xdr:cNvPr>
        <xdr:cNvSpPr txBox="1"/>
      </xdr:nvSpPr>
      <xdr:spPr>
        <a:xfrm>
          <a:off x="193104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4" name="正方形/長方形 803">
          <a:extLst>
            <a:ext uri="{FF2B5EF4-FFF2-40B4-BE49-F238E27FC236}">
              <a16:creationId xmlns:a16="http://schemas.microsoft.com/office/drawing/2014/main" id="{5F4613E7-41C7-4D37-95C8-2A7F2B104A1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5" name="正方形/長方形 804">
          <a:extLst>
            <a:ext uri="{FF2B5EF4-FFF2-40B4-BE49-F238E27FC236}">
              <a16:creationId xmlns:a16="http://schemas.microsoft.com/office/drawing/2014/main" id="{F893CAC5-D993-413D-BE9E-9961353CFE1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6" name="正方形/長方形 805">
          <a:extLst>
            <a:ext uri="{FF2B5EF4-FFF2-40B4-BE49-F238E27FC236}">
              <a16:creationId xmlns:a16="http://schemas.microsoft.com/office/drawing/2014/main" id="{C599380B-6FAE-4001-A92F-54F16CF24E3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7" name="正方形/長方形 806">
          <a:extLst>
            <a:ext uri="{FF2B5EF4-FFF2-40B4-BE49-F238E27FC236}">
              <a16:creationId xmlns:a16="http://schemas.microsoft.com/office/drawing/2014/main" id="{058584CF-86BC-4E6C-B48E-D3B2CA6198D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8" name="正方形/長方形 807">
          <a:extLst>
            <a:ext uri="{FF2B5EF4-FFF2-40B4-BE49-F238E27FC236}">
              <a16:creationId xmlns:a16="http://schemas.microsoft.com/office/drawing/2014/main" id="{5B47415C-0802-4333-B3C8-C187E8E78C0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9" name="正方形/長方形 808">
          <a:extLst>
            <a:ext uri="{FF2B5EF4-FFF2-40B4-BE49-F238E27FC236}">
              <a16:creationId xmlns:a16="http://schemas.microsoft.com/office/drawing/2014/main" id="{93962974-37EA-4AE1-A8B7-FDC78CAB4EF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0" name="正方形/長方形 809">
          <a:extLst>
            <a:ext uri="{FF2B5EF4-FFF2-40B4-BE49-F238E27FC236}">
              <a16:creationId xmlns:a16="http://schemas.microsoft.com/office/drawing/2014/main" id="{151E484D-3646-4158-8CD2-6A17B963F11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1" name="正方形/長方形 810">
          <a:extLst>
            <a:ext uri="{FF2B5EF4-FFF2-40B4-BE49-F238E27FC236}">
              <a16:creationId xmlns:a16="http://schemas.microsoft.com/office/drawing/2014/main" id="{95F876A2-FE64-4043-A6C7-57DFAEE66DF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2" name="テキスト ボックス 811">
          <a:extLst>
            <a:ext uri="{FF2B5EF4-FFF2-40B4-BE49-F238E27FC236}">
              <a16:creationId xmlns:a16="http://schemas.microsoft.com/office/drawing/2014/main" id="{FD732444-7342-4F7C-A634-F4A7D841A0D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3" name="直線コネクタ 812">
          <a:extLst>
            <a:ext uri="{FF2B5EF4-FFF2-40B4-BE49-F238E27FC236}">
              <a16:creationId xmlns:a16="http://schemas.microsoft.com/office/drawing/2014/main" id="{DB5BBF70-D46F-4B13-8CFA-8CB5EE14E0E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4" name="テキスト ボックス 813">
          <a:extLst>
            <a:ext uri="{FF2B5EF4-FFF2-40B4-BE49-F238E27FC236}">
              <a16:creationId xmlns:a16="http://schemas.microsoft.com/office/drawing/2014/main" id="{CE1EF374-4494-4871-805A-C0DD4464F5A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5" name="直線コネクタ 814">
          <a:extLst>
            <a:ext uri="{FF2B5EF4-FFF2-40B4-BE49-F238E27FC236}">
              <a16:creationId xmlns:a16="http://schemas.microsoft.com/office/drawing/2014/main" id="{69B17C4A-263D-4AA3-96B1-BB4CF609AF3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6" name="テキスト ボックス 815">
          <a:extLst>
            <a:ext uri="{FF2B5EF4-FFF2-40B4-BE49-F238E27FC236}">
              <a16:creationId xmlns:a16="http://schemas.microsoft.com/office/drawing/2014/main" id="{E620B753-D17F-4499-B475-BAC2CB032EB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7" name="直線コネクタ 816">
          <a:extLst>
            <a:ext uri="{FF2B5EF4-FFF2-40B4-BE49-F238E27FC236}">
              <a16:creationId xmlns:a16="http://schemas.microsoft.com/office/drawing/2014/main" id="{4AE555BC-ACD0-4055-A3CA-4118F26674A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8" name="テキスト ボックス 817">
          <a:extLst>
            <a:ext uri="{FF2B5EF4-FFF2-40B4-BE49-F238E27FC236}">
              <a16:creationId xmlns:a16="http://schemas.microsoft.com/office/drawing/2014/main" id="{5D3F7FC6-A1A1-4163-B517-13F03876B45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9" name="直線コネクタ 818">
          <a:extLst>
            <a:ext uri="{FF2B5EF4-FFF2-40B4-BE49-F238E27FC236}">
              <a16:creationId xmlns:a16="http://schemas.microsoft.com/office/drawing/2014/main" id="{67C6B9D1-1E19-4418-8BD7-B2C2CCD4480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0" name="テキスト ボックス 819">
          <a:extLst>
            <a:ext uri="{FF2B5EF4-FFF2-40B4-BE49-F238E27FC236}">
              <a16:creationId xmlns:a16="http://schemas.microsoft.com/office/drawing/2014/main" id="{C087AACA-193B-48DA-B623-7E5FD08C4A0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1" name="直線コネクタ 820">
          <a:extLst>
            <a:ext uri="{FF2B5EF4-FFF2-40B4-BE49-F238E27FC236}">
              <a16:creationId xmlns:a16="http://schemas.microsoft.com/office/drawing/2014/main" id="{BE3FC53B-0C95-499A-AC82-7B2FD633F53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2" name="テキスト ボックス 821">
          <a:extLst>
            <a:ext uri="{FF2B5EF4-FFF2-40B4-BE49-F238E27FC236}">
              <a16:creationId xmlns:a16="http://schemas.microsoft.com/office/drawing/2014/main" id="{1746A698-8C6A-4761-882B-1B17056B493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3" name="直線コネクタ 822">
          <a:extLst>
            <a:ext uri="{FF2B5EF4-FFF2-40B4-BE49-F238E27FC236}">
              <a16:creationId xmlns:a16="http://schemas.microsoft.com/office/drawing/2014/main" id="{197A75A2-D0DD-4A83-8268-5AF8C75B868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4" name="テキスト ボックス 823">
          <a:extLst>
            <a:ext uri="{FF2B5EF4-FFF2-40B4-BE49-F238E27FC236}">
              <a16:creationId xmlns:a16="http://schemas.microsoft.com/office/drawing/2014/main" id="{42561A6C-74ED-476D-9E7C-58E3893E501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5" name="直線コネクタ 824">
          <a:extLst>
            <a:ext uri="{FF2B5EF4-FFF2-40B4-BE49-F238E27FC236}">
              <a16:creationId xmlns:a16="http://schemas.microsoft.com/office/drawing/2014/main" id="{D5E9406D-8A88-4296-8408-3A6031012BE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6" name="テキスト ボックス 825">
          <a:extLst>
            <a:ext uri="{FF2B5EF4-FFF2-40B4-BE49-F238E27FC236}">
              <a16:creationId xmlns:a16="http://schemas.microsoft.com/office/drawing/2014/main" id="{511512DE-FBED-440C-AC0B-3E65A6D9836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7" name="直線コネクタ 826">
          <a:extLst>
            <a:ext uri="{FF2B5EF4-FFF2-40B4-BE49-F238E27FC236}">
              <a16:creationId xmlns:a16="http://schemas.microsoft.com/office/drawing/2014/main" id="{95C2296F-9397-463D-9599-1433C9571AE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8" name="【庁舎】&#10;有形固定資産減価償却率グラフ枠">
          <a:extLst>
            <a:ext uri="{FF2B5EF4-FFF2-40B4-BE49-F238E27FC236}">
              <a16:creationId xmlns:a16="http://schemas.microsoft.com/office/drawing/2014/main" id="{FE94C5E6-E9C9-4E90-973B-53CA37482B9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829" name="直線コネクタ 828">
          <a:extLst>
            <a:ext uri="{FF2B5EF4-FFF2-40B4-BE49-F238E27FC236}">
              <a16:creationId xmlns:a16="http://schemas.microsoft.com/office/drawing/2014/main" id="{3105DDF0-B148-47FF-934D-4C2384AC9332}"/>
            </a:ext>
          </a:extLst>
        </xdr:cNvPr>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30" name="【庁舎】&#10;有形固定資産減価償却率最小値テキスト">
          <a:extLst>
            <a:ext uri="{FF2B5EF4-FFF2-40B4-BE49-F238E27FC236}">
              <a16:creationId xmlns:a16="http://schemas.microsoft.com/office/drawing/2014/main" id="{B2FA5F0E-7DE9-424E-B52D-3BBC332BF47A}"/>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31" name="直線コネクタ 830">
          <a:extLst>
            <a:ext uri="{FF2B5EF4-FFF2-40B4-BE49-F238E27FC236}">
              <a16:creationId xmlns:a16="http://schemas.microsoft.com/office/drawing/2014/main" id="{03D3B153-3A07-4880-A230-470F3875A8F2}"/>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832" name="【庁舎】&#10;有形固定資産減価償却率最大値テキスト">
          <a:extLst>
            <a:ext uri="{FF2B5EF4-FFF2-40B4-BE49-F238E27FC236}">
              <a16:creationId xmlns:a16="http://schemas.microsoft.com/office/drawing/2014/main" id="{9BC8C34F-E660-4271-A7E2-735ED81795C0}"/>
            </a:ext>
          </a:extLst>
        </xdr:cNvPr>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833" name="直線コネクタ 832">
          <a:extLst>
            <a:ext uri="{FF2B5EF4-FFF2-40B4-BE49-F238E27FC236}">
              <a16:creationId xmlns:a16="http://schemas.microsoft.com/office/drawing/2014/main" id="{DEE1C411-92A0-48EF-AB80-CBE7E38958BB}"/>
            </a:ext>
          </a:extLst>
        </xdr:cNvPr>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38116</xdr:rowOff>
    </xdr:from>
    <xdr:ext cx="405111" cy="259045"/>
    <xdr:sp macro="" textlink="">
      <xdr:nvSpPr>
        <xdr:cNvPr id="834" name="【庁舎】&#10;有形固定資産減価償却率平均値テキスト">
          <a:extLst>
            <a:ext uri="{FF2B5EF4-FFF2-40B4-BE49-F238E27FC236}">
              <a16:creationId xmlns:a16="http://schemas.microsoft.com/office/drawing/2014/main" id="{16B263DB-FCF1-4EE7-A5A8-04DF97E82BFA}"/>
            </a:ext>
          </a:extLst>
        </xdr:cNvPr>
        <xdr:cNvSpPr txBox="1"/>
      </xdr:nvSpPr>
      <xdr:spPr>
        <a:xfrm>
          <a:off x="163576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35" name="フローチャート: 判断 834">
          <a:extLst>
            <a:ext uri="{FF2B5EF4-FFF2-40B4-BE49-F238E27FC236}">
              <a16:creationId xmlns:a16="http://schemas.microsoft.com/office/drawing/2014/main" id="{AA786A18-8E08-485A-B712-85DE2B8C14B8}"/>
            </a:ext>
          </a:extLst>
        </xdr:cNvPr>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36" name="フローチャート: 判断 835">
          <a:extLst>
            <a:ext uri="{FF2B5EF4-FFF2-40B4-BE49-F238E27FC236}">
              <a16:creationId xmlns:a16="http://schemas.microsoft.com/office/drawing/2014/main" id="{6C737AED-BF49-4617-8ECB-4E754CC06F53}"/>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37" name="フローチャート: 判断 836">
          <a:extLst>
            <a:ext uri="{FF2B5EF4-FFF2-40B4-BE49-F238E27FC236}">
              <a16:creationId xmlns:a16="http://schemas.microsoft.com/office/drawing/2014/main" id="{A665D00F-5B3F-408B-A27E-BA2E2184D185}"/>
            </a:ext>
          </a:extLst>
        </xdr:cNvPr>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38" name="フローチャート: 判断 837">
          <a:extLst>
            <a:ext uri="{FF2B5EF4-FFF2-40B4-BE49-F238E27FC236}">
              <a16:creationId xmlns:a16="http://schemas.microsoft.com/office/drawing/2014/main" id="{78CCD089-4756-4758-879F-B387E5CABB3D}"/>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839" name="フローチャート: 判断 838">
          <a:extLst>
            <a:ext uri="{FF2B5EF4-FFF2-40B4-BE49-F238E27FC236}">
              <a16:creationId xmlns:a16="http://schemas.microsoft.com/office/drawing/2014/main" id="{B704CB05-FCCE-4689-9738-1AE7786A6EF6}"/>
            </a:ext>
          </a:extLst>
        </xdr:cNvPr>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BA9A7663-A773-48A7-A065-DE4CB725685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AFFAD7CD-EFCC-42BC-BC72-23336F20649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19BC5DDE-ED19-4C3E-96CB-1EE5489FA2D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AD9E288E-5B51-481C-8D4D-5322E6EF02D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C6C28897-3E67-40CC-952F-95DA66103E6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845" name="楕円 844">
          <a:extLst>
            <a:ext uri="{FF2B5EF4-FFF2-40B4-BE49-F238E27FC236}">
              <a16:creationId xmlns:a16="http://schemas.microsoft.com/office/drawing/2014/main" id="{D77FD090-1C1D-4E56-B136-626D798A0D8E}"/>
            </a:ext>
          </a:extLst>
        </xdr:cNvPr>
        <xdr:cNvSpPr/>
      </xdr:nvSpPr>
      <xdr:spPr>
        <a:xfrm>
          <a:off x="162687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115225</xdr:rowOff>
    </xdr:from>
    <xdr:ext cx="405111" cy="259045"/>
    <xdr:sp macro="" textlink="">
      <xdr:nvSpPr>
        <xdr:cNvPr id="846" name="【庁舎】&#10;有形固定資産減価償却率該当値テキスト">
          <a:extLst>
            <a:ext uri="{FF2B5EF4-FFF2-40B4-BE49-F238E27FC236}">
              <a16:creationId xmlns:a16="http://schemas.microsoft.com/office/drawing/2014/main" id="{6FC058F9-BC0E-45B8-82A5-BFB01A331F9F}"/>
            </a:ext>
          </a:extLst>
        </xdr:cNvPr>
        <xdr:cNvSpPr txBox="1"/>
      </xdr:nvSpPr>
      <xdr:spPr>
        <a:xfrm>
          <a:off x="16357600" y="17603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67855</xdr:rowOff>
    </xdr:from>
    <xdr:to>
      <xdr:col>81</xdr:col>
      <xdr:colOff>101600</xdr:colOff>
      <xdr:row>103</xdr:row>
      <xdr:rowOff>169455</xdr:rowOff>
    </xdr:to>
    <xdr:sp macro="" textlink="">
      <xdr:nvSpPr>
        <xdr:cNvPr id="847" name="楕円 846">
          <a:extLst>
            <a:ext uri="{FF2B5EF4-FFF2-40B4-BE49-F238E27FC236}">
              <a16:creationId xmlns:a16="http://schemas.microsoft.com/office/drawing/2014/main" id="{C5D2ABC9-297C-4001-88DA-E3BB2FCD9E87}"/>
            </a:ext>
          </a:extLst>
        </xdr:cNvPr>
        <xdr:cNvSpPr/>
      </xdr:nvSpPr>
      <xdr:spPr>
        <a:xfrm>
          <a:off x="15430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118655</xdr:rowOff>
    </xdr:from>
    <xdr:to>
      <xdr:col>85</xdr:col>
      <xdr:colOff>127000</xdr:colOff>
      <xdr:row>103</xdr:row>
      <xdr:rowOff>143148</xdr:rowOff>
    </xdr:to>
    <xdr:cxnSp macro="">
      <xdr:nvCxnSpPr>
        <xdr:cNvPr id="848" name="直線コネクタ 847">
          <a:extLst>
            <a:ext uri="{FF2B5EF4-FFF2-40B4-BE49-F238E27FC236}">
              <a16:creationId xmlns:a16="http://schemas.microsoft.com/office/drawing/2014/main" id="{8FD71D03-EAB4-437B-A451-4C0F6148C1E7}"/>
            </a:ext>
          </a:extLst>
        </xdr:cNvPr>
        <xdr:cNvCxnSpPr/>
      </xdr:nvCxnSpPr>
      <xdr:spPr>
        <a:xfrm>
          <a:off x="15481300" y="1777800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33564</xdr:rowOff>
    </xdr:from>
    <xdr:to>
      <xdr:col>76</xdr:col>
      <xdr:colOff>165100</xdr:colOff>
      <xdr:row>103</xdr:row>
      <xdr:rowOff>135164</xdr:rowOff>
    </xdr:to>
    <xdr:sp macro="" textlink="">
      <xdr:nvSpPr>
        <xdr:cNvPr id="849" name="楕円 848">
          <a:extLst>
            <a:ext uri="{FF2B5EF4-FFF2-40B4-BE49-F238E27FC236}">
              <a16:creationId xmlns:a16="http://schemas.microsoft.com/office/drawing/2014/main" id="{6DDC871A-44CE-4705-89C2-6F55E94762FB}"/>
            </a:ext>
          </a:extLst>
        </xdr:cNvPr>
        <xdr:cNvSpPr/>
      </xdr:nvSpPr>
      <xdr:spPr>
        <a:xfrm>
          <a:off x="14541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84364</xdr:rowOff>
    </xdr:from>
    <xdr:to>
      <xdr:col>81</xdr:col>
      <xdr:colOff>50800</xdr:colOff>
      <xdr:row>103</xdr:row>
      <xdr:rowOff>118655</xdr:rowOff>
    </xdr:to>
    <xdr:cxnSp macro="">
      <xdr:nvCxnSpPr>
        <xdr:cNvPr id="850" name="直線コネクタ 849">
          <a:extLst>
            <a:ext uri="{FF2B5EF4-FFF2-40B4-BE49-F238E27FC236}">
              <a16:creationId xmlns:a16="http://schemas.microsoft.com/office/drawing/2014/main" id="{7E96A683-8AB7-498E-B96B-32B374787C4C}"/>
            </a:ext>
          </a:extLst>
        </xdr:cNvPr>
        <xdr:cNvCxnSpPr/>
      </xdr:nvCxnSpPr>
      <xdr:spPr>
        <a:xfrm>
          <a:off x="14592300" y="177437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907</xdr:rowOff>
    </xdr:from>
    <xdr:to>
      <xdr:col>72</xdr:col>
      <xdr:colOff>38100</xdr:colOff>
      <xdr:row>103</xdr:row>
      <xdr:rowOff>102507</xdr:rowOff>
    </xdr:to>
    <xdr:sp macro="" textlink="">
      <xdr:nvSpPr>
        <xdr:cNvPr id="851" name="楕円 850">
          <a:extLst>
            <a:ext uri="{FF2B5EF4-FFF2-40B4-BE49-F238E27FC236}">
              <a16:creationId xmlns:a16="http://schemas.microsoft.com/office/drawing/2014/main" id="{02E0C8BF-2ADE-4ECE-A37C-3CA2403AA180}"/>
            </a:ext>
          </a:extLst>
        </xdr:cNvPr>
        <xdr:cNvSpPr/>
      </xdr:nvSpPr>
      <xdr:spPr>
        <a:xfrm>
          <a:off x="13652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51707</xdr:rowOff>
    </xdr:from>
    <xdr:to>
      <xdr:col>76</xdr:col>
      <xdr:colOff>114300</xdr:colOff>
      <xdr:row>103</xdr:row>
      <xdr:rowOff>84364</xdr:rowOff>
    </xdr:to>
    <xdr:cxnSp macro="">
      <xdr:nvCxnSpPr>
        <xdr:cNvPr id="852" name="直線コネクタ 851">
          <a:extLst>
            <a:ext uri="{FF2B5EF4-FFF2-40B4-BE49-F238E27FC236}">
              <a16:creationId xmlns:a16="http://schemas.microsoft.com/office/drawing/2014/main" id="{388747C1-B9A0-44ED-9D16-3745C19D92B3}"/>
            </a:ext>
          </a:extLst>
        </xdr:cNvPr>
        <xdr:cNvCxnSpPr/>
      </xdr:nvCxnSpPr>
      <xdr:spPr>
        <a:xfrm>
          <a:off x="13703300" y="1771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134801</xdr:rowOff>
    </xdr:from>
    <xdr:to>
      <xdr:col>67</xdr:col>
      <xdr:colOff>101600</xdr:colOff>
      <xdr:row>104</xdr:row>
      <xdr:rowOff>64951</xdr:rowOff>
    </xdr:to>
    <xdr:sp macro="" textlink="">
      <xdr:nvSpPr>
        <xdr:cNvPr id="853" name="楕円 852">
          <a:extLst>
            <a:ext uri="{FF2B5EF4-FFF2-40B4-BE49-F238E27FC236}">
              <a16:creationId xmlns:a16="http://schemas.microsoft.com/office/drawing/2014/main" id="{44C1CC5A-659D-495E-8CC3-17C9A34BC480}"/>
            </a:ext>
          </a:extLst>
        </xdr:cNvPr>
        <xdr:cNvSpPr/>
      </xdr:nvSpPr>
      <xdr:spPr>
        <a:xfrm>
          <a:off x="12763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51707</xdr:rowOff>
    </xdr:from>
    <xdr:to>
      <xdr:col>71</xdr:col>
      <xdr:colOff>177800</xdr:colOff>
      <xdr:row>104</xdr:row>
      <xdr:rowOff>14151</xdr:rowOff>
    </xdr:to>
    <xdr:cxnSp macro="">
      <xdr:nvCxnSpPr>
        <xdr:cNvPr id="854" name="直線コネクタ 853">
          <a:extLst>
            <a:ext uri="{FF2B5EF4-FFF2-40B4-BE49-F238E27FC236}">
              <a16:creationId xmlns:a16="http://schemas.microsoft.com/office/drawing/2014/main" id="{C92C5A07-345C-4D86-9F87-EBCFDF696A22}"/>
            </a:ext>
          </a:extLst>
        </xdr:cNvPr>
        <xdr:cNvCxnSpPr/>
      </xdr:nvCxnSpPr>
      <xdr:spPr>
        <a:xfrm flipV="1">
          <a:off x="12814300" y="17711057"/>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855" name="n_1aveValue【庁舎】&#10;有形固定資産減価償却率">
          <a:extLst>
            <a:ext uri="{FF2B5EF4-FFF2-40B4-BE49-F238E27FC236}">
              <a16:creationId xmlns:a16="http://schemas.microsoft.com/office/drawing/2014/main" id="{CE0F0D29-0652-41D4-9147-DFC78A9F30CA}"/>
            </a:ext>
          </a:extLst>
        </xdr:cNvPr>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144253</xdr:rowOff>
    </xdr:from>
    <xdr:ext cx="405111" cy="259045"/>
    <xdr:sp macro="" textlink="">
      <xdr:nvSpPr>
        <xdr:cNvPr id="856" name="n_2aveValue【庁舎】&#10;有形固定資産減価償却率">
          <a:extLst>
            <a:ext uri="{FF2B5EF4-FFF2-40B4-BE49-F238E27FC236}">
              <a16:creationId xmlns:a16="http://schemas.microsoft.com/office/drawing/2014/main" id="{1A4D9BA8-D312-4DAB-9FF0-2F515E587FDF}"/>
            </a:ext>
          </a:extLst>
        </xdr:cNvPr>
        <xdr:cNvSpPr txBox="1"/>
      </xdr:nvSpPr>
      <xdr:spPr>
        <a:xfrm>
          <a:off x="14389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857" name="n_3aveValue【庁舎】&#10;有形固定資産減価償却率">
          <a:extLst>
            <a:ext uri="{FF2B5EF4-FFF2-40B4-BE49-F238E27FC236}">
              <a16:creationId xmlns:a16="http://schemas.microsoft.com/office/drawing/2014/main" id="{7B325012-BD45-46CF-AE07-6398F0B5167A}"/>
            </a:ext>
          </a:extLst>
        </xdr:cNvPr>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121393</xdr:rowOff>
    </xdr:from>
    <xdr:ext cx="405111" cy="259045"/>
    <xdr:sp macro="" textlink="">
      <xdr:nvSpPr>
        <xdr:cNvPr id="858" name="n_4aveValue【庁舎】&#10;有形固定資産減価償却率">
          <a:extLst>
            <a:ext uri="{FF2B5EF4-FFF2-40B4-BE49-F238E27FC236}">
              <a16:creationId xmlns:a16="http://schemas.microsoft.com/office/drawing/2014/main" id="{2D17D6CF-395E-456F-8823-A8C03FF9540C}"/>
            </a:ext>
          </a:extLst>
        </xdr:cNvPr>
        <xdr:cNvSpPr txBox="1"/>
      </xdr:nvSpPr>
      <xdr:spPr>
        <a:xfrm>
          <a:off x="12611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14532</xdr:rowOff>
    </xdr:from>
    <xdr:ext cx="405111" cy="259045"/>
    <xdr:sp macro="" textlink="">
      <xdr:nvSpPr>
        <xdr:cNvPr id="859" name="n_1mainValue【庁舎】&#10;有形固定資産減価償却率">
          <a:extLst>
            <a:ext uri="{FF2B5EF4-FFF2-40B4-BE49-F238E27FC236}">
              <a16:creationId xmlns:a16="http://schemas.microsoft.com/office/drawing/2014/main" id="{2B16A810-828E-472D-A551-3350189085B3}"/>
            </a:ext>
          </a:extLst>
        </xdr:cNvPr>
        <xdr:cNvSpPr txBox="1"/>
      </xdr:nvSpPr>
      <xdr:spPr>
        <a:xfrm>
          <a:off x="152660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151691</xdr:rowOff>
    </xdr:from>
    <xdr:ext cx="405111" cy="259045"/>
    <xdr:sp macro="" textlink="">
      <xdr:nvSpPr>
        <xdr:cNvPr id="860" name="n_2mainValue【庁舎】&#10;有形固定資産減価償却率">
          <a:extLst>
            <a:ext uri="{FF2B5EF4-FFF2-40B4-BE49-F238E27FC236}">
              <a16:creationId xmlns:a16="http://schemas.microsoft.com/office/drawing/2014/main" id="{6604A58A-6B44-40C6-854F-429318FC8C24}"/>
            </a:ext>
          </a:extLst>
        </xdr:cNvPr>
        <xdr:cNvSpPr txBox="1"/>
      </xdr:nvSpPr>
      <xdr:spPr>
        <a:xfrm>
          <a:off x="14389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119034</xdr:rowOff>
    </xdr:from>
    <xdr:ext cx="405111" cy="259045"/>
    <xdr:sp macro="" textlink="">
      <xdr:nvSpPr>
        <xdr:cNvPr id="861" name="n_3mainValue【庁舎】&#10;有形固定資産減価償却率">
          <a:extLst>
            <a:ext uri="{FF2B5EF4-FFF2-40B4-BE49-F238E27FC236}">
              <a16:creationId xmlns:a16="http://schemas.microsoft.com/office/drawing/2014/main" id="{89767CA4-E7FA-4BE7-91CD-2D6A9434FE79}"/>
            </a:ext>
          </a:extLst>
        </xdr:cNvPr>
        <xdr:cNvSpPr txBox="1"/>
      </xdr:nvSpPr>
      <xdr:spPr>
        <a:xfrm>
          <a:off x="13500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81478</xdr:rowOff>
    </xdr:from>
    <xdr:ext cx="405111" cy="259045"/>
    <xdr:sp macro="" textlink="">
      <xdr:nvSpPr>
        <xdr:cNvPr id="862" name="n_4mainValue【庁舎】&#10;有形固定資産減価償却率">
          <a:extLst>
            <a:ext uri="{FF2B5EF4-FFF2-40B4-BE49-F238E27FC236}">
              <a16:creationId xmlns:a16="http://schemas.microsoft.com/office/drawing/2014/main" id="{F809EFA8-137D-4110-B199-F168748D9618}"/>
            </a:ext>
          </a:extLst>
        </xdr:cNvPr>
        <xdr:cNvSpPr txBox="1"/>
      </xdr:nvSpPr>
      <xdr:spPr>
        <a:xfrm>
          <a:off x="12611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3" name="正方形/長方形 862">
          <a:extLst>
            <a:ext uri="{FF2B5EF4-FFF2-40B4-BE49-F238E27FC236}">
              <a16:creationId xmlns:a16="http://schemas.microsoft.com/office/drawing/2014/main" id="{3733EF1A-F4E2-4604-9518-7E80BA70426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4" name="正方形/長方形 863">
          <a:extLst>
            <a:ext uri="{FF2B5EF4-FFF2-40B4-BE49-F238E27FC236}">
              <a16:creationId xmlns:a16="http://schemas.microsoft.com/office/drawing/2014/main" id="{2C3DCCE2-FB14-4C16-A79A-D52FC117052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5" name="正方形/長方形 864">
          <a:extLst>
            <a:ext uri="{FF2B5EF4-FFF2-40B4-BE49-F238E27FC236}">
              <a16:creationId xmlns:a16="http://schemas.microsoft.com/office/drawing/2014/main" id="{2D32C472-9F68-4B03-BB18-76058E8E7D9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6" name="正方形/長方形 865">
          <a:extLst>
            <a:ext uri="{FF2B5EF4-FFF2-40B4-BE49-F238E27FC236}">
              <a16:creationId xmlns:a16="http://schemas.microsoft.com/office/drawing/2014/main" id="{FD4D29B5-7E36-47B1-BCB5-F378780F62A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7" name="正方形/長方形 866">
          <a:extLst>
            <a:ext uri="{FF2B5EF4-FFF2-40B4-BE49-F238E27FC236}">
              <a16:creationId xmlns:a16="http://schemas.microsoft.com/office/drawing/2014/main" id="{DB9ED7D6-BCA1-4F03-ADC7-6CCB7C9A512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8" name="正方形/長方形 867">
          <a:extLst>
            <a:ext uri="{FF2B5EF4-FFF2-40B4-BE49-F238E27FC236}">
              <a16:creationId xmlns:a16="http://schemas.microsoft.com/office/drawing/2014/main" id="{1F566701-0569-445C-8904-7E1AA9273B6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9" name="正方形/長方形 868">
          <a:extLst>
            <a:ext uri="{FF2B5EF4-FFF2-40B4-BE49-F238E27FC236}">
              <a16:creationId xmlns:a16="http://schemas.microsoft.com/office/drawing/2014/main" id="{421BFB00-8D77-47A5-B1AB-00825A93CC9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0" name="正方形/長方形 869">
          <a:extLst>
            <a:ext uri="{FF2B5EF4-FFF2-40B4-BE49-F238E27FC236}">
              <a16:creationId xmlns:a16="http://schemas.microsoft.com/office/drawing/2014/main" id="{C306F449-7027-4108-AD4C-E228E5AC94B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1" name="テキスト ボックス 870">
          <a:extLst>
            <a:ext uri="{FF2B5EF4-FFF2-40B4-BE49-F238E27FC236}">
              <a16:creationId xmlns:a16="http://schemas.microsoft.com/office/drawing/2014/main" id="{3712E724-AE7B-4CB6-AE79-9F991693B16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2" name="直線コネクタ 871">
          <a:extLst>
            <a:ext uri="{FF2B5EF4-FFF2-40B4-BE49-F238E27FC236}">
              <a16:creationId xmlns:a16="http://schemas.microsoft.com/office/drawing/2014/main" id="{421DE4F1-D6B0-49E8-A556-C3974AD9F3C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73" name="直線コネクタ 872">
          <a:extLst>
            <a:ext uri="{FF2B5EF4-FFF2-40B4-BE49-F238E27FC236}">
              <a16:creationId xmlns:a16="http://schemas.microsoft.com/office/drawing/2014/main" id="{ADA6EE2C-D524-4B47-8561-E3104BF7731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4" name="テキスト ボックス 873">
          <a:extLst>
            <a:ext uri="{FF2B5EF4-FFF2-40B4-BE49-F238E27FC236}">
              <a16:creationId xmlns:a16="http://schemas.microsoft.com/office/drawing/2014/main" id="{274BB785-386A-4EE7-8AE5-4F2E7D59BF9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5" name="直線コネクタ 874">
          <a:extLst>
            <a:ext uri="{FF2B5EF4-FFF2-40B4-BE49-F238E27FC236}">
              <a16:creationId xmlns:a16="http://schemas.microsoft.com/office/drawing/2014/main" id="{C2DAC2AA-B696-4EE1-8EFC-9B14B2E3B23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6" name="テキスト ボックス 875">
          <a:extLst>
            <a:ext uri="{FF2B5EF4-FFF2-40B4-BE49-F238E27FC236}">
              <a16:creationId xmlns:a16="http://schemas.microsoft.com/office/drawing/2014/main" id="{8EBFD10B-A47E-4B9F-9C17-07B76260C8E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7" name="直線コネクタ 876">
          <a:extLst>
            <a:ext uri="{FF2B5EF4-FFF2-40B4-BE49-F238E27FC236}">
              <a16:creationId xmlns:a16="http://schemas.microsoft.com/office/drawing/2014/main" id="{3593547E-47A2-41D0-BF92-2BB8053652E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8" name="テキスト ボックス 877">
          <a:extLst>
            <a:ext uri="{FF2B5EF4-FFF2-40B4-BE49-F238E27FC236}">
              <a16:creationId xmlns:a16="http://schemas.microsoft.com/office/drawing/2014/main" id="{FA911F1F-BDE4-43C7-A179-52CD61B9903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9" name="直線コネクタ 878">
          <a:extLst>
            <a:ext uri="{FF2B5EF4-FFF2-40B4-BE49-F238E27FC236}">
              <a16:creationId xmlns:a16="http://schemas.microsoft.com/office/drawing/2014/main" id="{9CD6D5D7-562E-408F-A3A0-BDF21B844FF5}"/>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80" name="テキスト ボックス 879">
          <a:extLst>
            <a:ext uri="{FF2B5EF4-FFF2-40B4-BE49-F238E27FC236}">
              <a16:creationId xmlns:a16="http://schemas.microsoft.com/office/drawing/2014/main" id="{3EF24890-FA41-44D1-AEE2-A4A1505B790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1" name="直線コネクタ 880">
          <a:extLst>
            <a:ext uri="{FF2B5EF4-FFF2-40B4-BE49-F238E27FC236}">
              <a16:creationId xmlns:a16="http://schemas.microsoft.com/office/drawing/2014/main" id="{C7440E78-1E8B-4EA9-9C6F-A9C7352572E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2" name="テキスト ボックス 881">
          <a:extLst>
            <a:ext uri="{FF2B5EF4-FFF2-40B4-BE49-F238E27FC236}">
              <a16:creationId xmlns:a16="http://schemas.microsoft.com/office/drawing/2014/main" id="{2D47CEFA-CC4B-4BBA-89B2-4E4E0FA2D07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3" name="【庁舎】&#10;一人当たり面積グラフ枠">
          <a:extLst>
            <a:ext uri="{FF2B5EF4-FFF2-40B4-BE49-F238E27FC236}">
              <a16:creationId xmlns:a16="http://schemas.microsoft.com/office/drawing/2014/main" id="{DFA1A067-6793-43A5-A5C1-C0F02139F7E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884" name="直線コネクタ 883">
          <a:extLst>
            <a:ext uri="{FF2B5EF4-FFF2-40B4-BE49-F238E27FC236}">
              <a16:creationId xmlns:a16="http://schemas.microsoft.com/office/drawing/2014/main" id="{575FBFB6-CCA0-4FE3-82C7-00E39C03B680}"/>
            </a:ext>
          </a:extLst>
        </xdr:cNvPr>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885" name="【庁舎】&#10;一人当たり面積最小値テキスト">
          <a:extLst>
            <a:ext uri="{FF2B5EF4-FFF2-40B4-BE49-F238E27FC236}">
              <a16:creationId xmlns:a16="http://schemas.microsoft.com/office/drawing/2014/main" id="{9C376F0D-60B7-4FB3-8D77-B09F1A9D64BF}"/>
            </a:ext>
          </a:extLst>
        </xdr:cNvPr>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886" name="直線コネクタ 885">
          <a:extLst>
            <a:ext uri="{FF2B5EF4-FFF2-40B4-BE49-F238E27FC236}">
              <a16:creationId xmlns:a16="http://schemas.microsoft.com/office/drawing/2014/main" id="{95206092-BD2E-489F-B816-E1650D97D692}"/>
            </a:ext>
          </a:extLst>
        </xdr:cNvPr>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887" name="【庁舎】&#10;一人当たり面積最大値テキスト">
          <a:extLst>
            <a:ext uri="{FF2B5EF4-FFF2-40B4-BE49-F238E27FC236}">
              <a16:creationId xmlns:a16="http://schemas.microsoft.com/office/drawing/2014/main" id="{29E1CFDB-5F4D-4AE6-A060-9F87E67394E3}"/>
            </a:ext>
          </a:extLst>
        </xdr:cNvPr>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888" name="直線コネクタ 887">
          <a:extLst>
            <a:ext uri="{FF2B5EF4-FFF2-40B4-BE49-F238E27FC236}">
              <a16:creationId xmlns:a16="http://schemas.microsoft.com/office/drawing/2014/main" id="{AD45A890-913A-404E-BE5A-D31C46F057BA}"/>
            </a:ext>
          </a:extLst>
        </xdr:cNvPr>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74692</xdr:rowOff>
    </xdr:from>
    <xdr:ext cx="469744" cy="259045"/>
    <xdr:sp macro="" textlink="">
      <xdr:nvSpPr>
        <xdr:cNvPr id="889" name="【庁舎】&#10;一人当たり面積平均値テキスト">
          <a:extLst>
            <a:ext uri="{FF2B5EF4-FFF2-40B4-BE49-F238E27FC236}">
              <a16:creationId xmlns:a16="http://schemas.microsoft.com/office/drawing/2014/main" id="{2342D14F-15FD-4AC6-B0D7-4797E6BC819B}"/>
            </a:ext>
          </a:extLst>
        </xdr:cNvPr>
        <xdr:cNvSpPr txBox="1"/>
      </xdr:nvSpPr>
      <xdr:spPr>
        <a:xfrm>
          <a:off x="22199600" y="18076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890" name="フローチャート: 判断 889">
          <a:extLst>
            <a:ext uri="{FF2B5EF4-FFF2-40B4-BE49-F238E27FC236}">
              <a16:creationId xmlns:a16="http://schemas.microsoft.com/office/drawing/2014/main" id="{525C099E-2484-431C-B2E3-223D7506FDC3}"/>
            </a:ext>
          </a:extLst>
        </xdr:cNvPr>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891" name="フローチャート: 判断 890">
          <a:extLst>
            <a:ext uri="{FF2B5EF4-FFF2-40B4-BE49-F238E27FC236}">
              <a16:creationId xmlns:a16="http://schemas.microsoft.com/office/drawing/2014/main" id="{16EDE038-27F4-43B2-8695-B92A85437614}"/>
            </a:ext>
          </a:extLst>
        </xdr:cNvPr>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92" name="フローチャート: 判断 891">
          <a:extLst>
            <a:ext uri="{FF2B5EF4-FFF2-40B4-BE49-F238E27FC236}">
              <a16:creationId xmlns:a16="http://schemas.microsoft.com/office/drawing/2014/main" id="{0507E3B5-25EC-4C09-98D1-C047FBBDA9AC}"/>
            </a:ext>
          </a:extLst>
        </xdr:cNvPr>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93" name="フローチャート: 判断 892">
          <a:extLst>
            <a:ext uri="{FF2B5EF4-FFF2-40B4-BE49-F238E27FC236}">
              <a16:creationId xmlns:a16="http://schemas.microsoft.com/office/drawing/2014/main" id="{AFBD4AD7-2FCE-4476-8DED-9FFDF083510A}"/>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894" name="フローチャート: 判断 893">
          <a:extLst>
            <a:ext uri="{FF2B5EF4-FFF2-40B4-BE49-F238E27FC236}">
              <a16:creationId xmlns:a16="http://schemas.microsoft.com/office/drawing/2014/main" id="{3A5EDAF7-4A81-4123-A4CF-FDCD9C9F40A6}"/>
            </a:ext>
          </a:extLst>
        </xdr:cNvPr>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5" name="テキスト ボックス 894">
          <a:extLst>
            <a:ext uri="{FF2B5EF4-FFF2-40B4-BE49-F238E27FC236}">
              <a16:creationId xmlns:a16="http://schemas.microsoft.com/office/drawing/2014/main" id="{CC099E89-0A8F-416D-A18E-F5D89623060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6" name="テキスト ボックス 895">
          <a:extLst>
            <a:ext uri="{FF2B5EF4-FFF2-40B4-BE49-F238E27FC236}">
              <a16:creationId xmlns:a16="http://schemas.microsoft.com/office/drawing/2014/main" id="{140CAA90-0685-4DB3-8782-9BC979E9E9E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7" name="テキスト ボックス 896">
          <a:extLst>
            <a:ext uri="{FF2B5EF4-FFF2-40B4-BE49-F238E27FC236}">
              <a16:creationId xmlns:a16="http://schemas.microsoft.com/office/drawing/2014/main" id="{93B7CF1B-8A49-461F-A74E-FC425EFD21F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8" name="テキスト ボックス 897">
          <a:extLst>
            <a:ext uri="{FF2B5EF4-FFF2-40B4-BE49-F238E27FC236}">
              <a16:creationId xmlns:a16="http://schemas.microsoft.com/office/drawing/2014/main" id="{960E8399-3A54-4999-9806-CC7AAD5B679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9" name="テキスト ボックス 898">
          <a:extLst>
            <a:ext uri="{FF2B5EF4-FFF2-40B4-BE49-F238E27FC236}">
              <a16:creationId xmlns:a16="http://schemas.microsoft.com/office/drawing/2014/main" id="{0E392C94-E05D-4E18-8E08-FAE7C19E75D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57404</xdr:rowOff>
    </xdr:from>
    <xdr:to>
      <xdr:col>116</xdr:col>
      <xdr:colOff>114300</xdr:colOff>
      <xdr:row>105</xdr:row>
      <xdr:rowOff>159004</xdr:rowOff>
    </xdr:to>
    <xdr:sp macro="" textlink="">
      <xdr:nvSpPr>
        <xdr:cNvPr id="900" name="楕円 899">
          <a:extLst>
            <a:ext uri="{FF2B5EF4-FFF2-40B4-BE49-F238E27FC236}">
              <a16:creationId xmlns:a16="http://schemas.microsoft.com/office/drawing/2014/main" id="{2CAAE7E8-6C43-4862-AB21-45BD729D93F7}"/>
            </a:ext>
          </a:extLst>
        </xdr:cNvPr>
        <xdr:cNvSpPr/>
      </xdr:nvSpPr>
      <xdr:spPr>
        <a:xfrm>
          <a:off x="221107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80281</xdr:rowOff>
    </xdr:from>
    <xdr:ext cx="469744" cy="259045"/>
    <xdr:sp macro="" textlink="">
      <xdr:nvSpPr>
        <xdr:cNvPr id="901" name="【庁舎】&#10;一人当たり面積該当値テキスト">
          <a:extLst>
            <a:ext uri="{FF2B5EF4-FFF2-40B4-BE49-F238E27FC236}">
              <a16:creationId xmlns:a16="http://schemas.microsoft.com/office/drawing/2014/main" id="{F4A970F4-343C-48D0-BB1A-CFEFBAED07FE}"/>
            </a:ext>
          </a:extLst>
        </xdr:cNvPr>
        <xdr:cNvSpPr txBox="1"/>
      </xdr:nvSpPr>
      <xdr:spPr>
        <a:xfrm>
          <a:off x="22199600" y="1791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59689</xdr:rowOff>
    </xdr:from>
    <xdr:to>
      <xdr:col>112</xdr:col>
      <xdr:colOff>38100</xdr:colOff>
      <xdr:row>105</xdr:row>
      <xdr:rowOff>161289</xdr:rowOff>
    </xdr:to>
    <xdr:sp macro="" textlink="">
      <xdr:nvSpPr>
        <xdr:cNvPr id="902" name="楕円 901">
          <a:extLst>
            <a:ext uri="{FF2B5EF4-FFF2-40B4-BE49-F238E27FC236}">
              <a16:creationId xmlns:a16="http://schemas.microsoft.com/office/drawing/2014/main" id="{83E1AD82-A733-46AA-90C7-1EA7F5C6C39A}"/>
            </a:ext>
          </a:extLst>
        </xdr:cNvPr>
        <xdr:cNvSpPr/>
      </xdr:nvSpPr>
      <xdr:spPr>
        <a:xfrm>
          <a:off x="2127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108204</xdr:rowOff>
    </xdr:from>
    <xdr:to>
      <xdr:col>116</xdr:col>
      <xdr:colOff>63500</xdr:colOff>
      <xdr:row>105</xdr:row>
      <xdr:rowOff>110489</xdr:rowOff>
    </xdr:to>
    <xdr:cxnSp macro="">
      <xdr:nvCxnSpPr>
        <xdr:cNvPr id="903" name="直線コネクタ 902">
          <a:extLst>
            <a:ext uri="{FF2B5EF4-FFF2-40B4-BE49-F238E27FC236}">
              <a16:creationId xmlns:a16="http://schemas.microsoft.com/office/drawing/2014/main" id="{F796786A-F385-430E-99C3-82CA5149F5B8}"/>
            </a:ext>
          </a:extLst>
        </xdr:cNvPr>
        <xdr:cNvCxnSpPr/>
      </xdr:nvCxnSpPr>
      <xdr:spPr>
        <a:xfrm flipV="1">
          <a:off x="21323300" y="1811045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59689</xdr:rowOff>
    </xdr:from>
    <xdr:to>
      <xdr:col>107</xdr:col>
      <xdr:colOff>101600</xdr:colOff>
      <xdr:row>105</xdr:row>
      <xdr:rowOff>161289</xdr:rowOff>
    </xdr:to>
    <xdr:sp macro="" textlink="">
      <xdr:nvSpPr>
        <xdr:cNvPr id="904" name="楕円 903">
          <a:extLst>
            <a:ext uri="{FF2B5EF4-FFF2-40B4-BE49-F238E27FC236}">
              <a16:creationId xmlns:a16="http://schemas.microsoft.com/office/drawing/2014/main" id="{9215EE79-EE19-4107-9E34-48E322BCDB83}"/>
            </a:ext>
          </a:extLst>
        </xdr:cNvPr>
        <xdr:cNvSpPr/>
      </xdr:nvSpPr>
      <xdr:spPr>
        <a:xfrm>
          <a:off x="20383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110489</xdr:rowOff>
    </xdr:from>
    <xdr:to>
      <xdr:col>111</xdr:col>
      <xdr:colOff>177800</xdr:colOff>
      <xdr:row>105</xdr:row>
      <xdr:rowOff>110489</xdr:rowOff>
    </xdr:to>
    <xdr:cxnSp macro="">
      <xdr:nvCxnSpPr>
        <xdr:cNvPr id="905" name="直線コネクタ 904">
          <a:extLst>
            <a:ext uri="{FF2B5EF4-FFF2-40B4-BE49-F238E27FC236}">
              <a16:creationId xmlns:a16="http://schemas.microsoft.com/office/drawing/2014/main" id="{187444B4-A55D-4DAB-AA14-BA262E1ACB47}"/>
            </a:ext>
          </a:extLst>
        </xdr:cNvPr>
        <xdr:cNvCxnSpPr/>
      </xdr:nvCxnSpPr>
      <xdr:spPr>
        <a:xfrm>
          <a:off x="20434300" y="1811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57404</xdr:rowOff>
    </xdr:from>
    <xdr:to>
      <xdr:col>102</xdr:col>
      <xdr:colOff>165100</xdr:colOff>
      <xdr:row>105</xdr:row>
      <xdr:rowOff>159004</xdr:rowOff>
    </xdr:to>
    <xdr:sp macro="" textlink="">
      <xdr:nvSpPr>
        <xdr:cNvPr id="906" name="楕円 905">
          <a:extLst>
            <a:ext uri="{FF2B5EF4-FFF2-40B4-BE49-F238E27FC236}">
              <a16:creationId xmlns:a16="http://schemas.microsoft.com/office/drawing/2014/main" id="{79B28741-5DDE-44A0-8290-EFA4F5E7453F}"/>
            </a:ext>
          </a:extLst>
        </xdr:cNvPr>
        <xdr:cNvSpPr/>
      </xdr:nvSpPr>
      <xdr:spPr>
        <a:xfrm>
          <a:off x="194945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108204</xdr:rowOff>
    </xdr:from>
    <xdr:to>
      <xdr:col>107</xdr:col>
      <xdr:colOff>50800</xdr:colOff>
      <xdr:row>105</xdr:row>
      <xdr:rowOff>110489</xdr:rowOff>
    </xdr:to>
    <xdr:cxnSp macro="">
      <xdr:nvCxnSpPr>
        <xdr:cNvPr id="907" name="直線コネクタ 906">
          <a:extLst>
            <a:ext uri="{FF2B5EF4-FFF2-40B4-BE49-F238E27FC236}">
              <a16:creationId xmlns:a16="http://schemas.microsoft.com/office/drawing/2014/main" id="{8E178137-7E33-4F23-8B9E-5871B46673D7}"/>
            </a:ext>
          </a:extLst>
        </xdr:cNvPr>
        <xdr:cNvCxnSpPr/>
      </xdr:nvCxnSpPr>
      <xdr:spPr>
        <a:xfrm>
          <a:off x="19545300" y="181104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55118</xdr:rowOff>
    </xdr:from>
    <xdr:to>
      <xdr:col>98</xdr:col>
      <xdr:colOff>38100</xdr:colOff>
      <xdr:row>105</xdr:row>
      <xdr:rowOff>156718</xdr:rowOff>
    </xdr:to>
    <xdr:sp macro="" textlink="">
      <xdr:nvSpPr>
        <xdr:cNvPr id="908" name="楕円 907">
          <a:extLst>
            <a:ext uri="{FF2B5EF4-FFF2-40B4-BE49-F238E27FC236}">
              <a16:creationId xmlns:a16="http://schemas.microsoft.com/office/drawing/2014/main" id="{CBA77E6A-FF8E-4804-BC09-7A9629E0967A}"/>
            </a:ext>
          </a:extLst>
        </xdr:cNvPr>
        <xdr:cNvSpPr/>
      </xdr:nvSpPr>
      <xdr:spPr>
        <a:xfrm>
          <a:off x="18605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105918</xdr:rowOff>
    </xdr:from>
    <xdr:to>
      <xdr:col>102</xdr:col>
      <xdr:colOff>114300</xdr:colOff>
      <xdr:row>105</xdr:row>
      <xdr:rowOff>108204</xdr:rowOff>
    </xdr:to>
    <xdr:cxnSp macro="">
      <xdr:nvCxnSpPr>
        <xdr:cNvPr id="909" name="直線コネクタ 908">
          <a:extLst>
            <a:ext uri="{FF2B5EF4-FFF2-40B4-BE49-F238E27FC236}">
              <a16:creationId xmlns:a16="http://schemas.microsoft.com/office/drawing/2014/main" id="{28258E3B-DC61-4819-98B1-67FF8F50636D}"/>
            </a:ext>
          </a:extLst>
        </xdr:cNvPr>
        <xdr:cNvCxnSpPr/>
      </xdr:nvCxnSpPr>
      <xdr:spPr>
        <a:xfrm>
          <a:off x="18656300" y="181081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17542</xdr:rowOff>
    </xdr:from>
    <xdr:ext cx="469744" cy="259045"/>
    <xdr:sp macro="" textlink="">
      <xdr:nvSpPr>
        <xdr:cNvPr id="910" name="n_1aveValue【庁舎】&#10;一人当たり面積">
          <a:extLst>
            <a:ext uri="{FF2B5EF4-FFF2-40B4-BE49-F238E27FC236}">
              <a16:creationId xmlns:a16="http://schemas.microsoft.com/office/drawing/2014/main" id="{7391E912-F3DC-4052-9D58-16CB5F5CCBB7}"/>
            </a:ext>
          </a:extLst>
        </xdr:cNvPr>
        <xdr:cNvSpPr txBox="1"/>
      </xdr:nvSpPr>
      <xdr:spPr>
        <a:xfrm>
          <a:off x="21075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911" name="n_2aveValue【庁舎】&#10;一人当たり面積">
          <a:extLst>
            <a:ext uri="{FF2B5EF4-FFF2-40B4-BE49-F238E27FC236}">
              <a16:creationId xmlns:a16="http://schemas.microsoft.com/office/drawing/2014/main" id="{8C04CC96-0D58-4863-9DB7-12BFAE9B2BA1}"/>
            </a:ext>
          </a:extLst>
        </xdr:cNvPr>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912" name="n_3aveValue【庁舎】&#10;一人当たり面積">
          <a:extLst>
            <a:ext uri="{FF2B5EF4-FFF2-40B4-BE49-F238E27FC236}">
              <a16:creationId xmlns:a16="http://schemas.microsoft.com/office/drawing/2014/main" id="{444D7DDA-05D0-482B-A5AC-00812E47DFA5}"/>
            </a:ext>
          </a:extLst>
        </xdr:cNvPr>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913" name="n_4aveValue【庁舎】&#10;一人当たり面積">
          <a:extLst>
            <a:ext uri="{FF2B5EF4-FFF2-40B4-BE49-F238E27FC236}">
              <a16:creationId xmlns:a16="http://schemas.microsoft.com/office/drawing/2014/main" id="{E1BF2582-C5AA-44C1-8ED3-4E54D38E94C0}"/>
            </a:ext>
          </a:extLst>
        </xdr:cNvPr>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6366</xdr:rowOff>
    </xdr:from>
    <xdr:ext cx="469744" cy="259045"/>
    <xdr:sp macro="" textlink="">
      <xdr:nvSpPr>
        <xdr:cNvPr id="914" name="n_1mainValue【庁舎】&#10;一人当たり面積">
          <a:extLst>
            <a:ext uri="{FF2B5EF4-FFF2-40B4-BE49-F238E27FC236}">
              <a16:creationId xmlns:a16="http://schemas.microsoft.com/office/drawing/2014/main" id="{5B2258B9-E091-4A56-B30B-BB074AC6B287}"/>
            </a:ext>
          </a:extLst>
        </xdr:cNvPr>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915" name="n_2mainValue【庁舎】&#10;一人当たり面積">
          <a:extLst>
            <a:ext uri="{FF2B5EF4-FFF2-40B4-BE49-F238E27FC236}">
              <a16:creationId xmlns:a16="http://schemas.microsoft.com/office/drawing/2014/main" id="{B0FB2485-0987-42B1-AB6D-E815E2B87928}"/>
            </a:ext>
          </a:extLst>
        </xdr:cNvPr>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4081</xdr:rowOff>
    </xdr:from>
    <xdr:ext cx="469744" cy="259045"/>
    <xdr:sp macro="" textlink="">
      <xdr:nvSpPr>
        <xdr:cNvPr id="916" name="n_3mainValue【庁舎】&#10;一人当たり面積">
          <a:extLst>
            <a:ext uri="{FF2B5EF4-FFF2-40B4-BE49-F238E27FC236}">
              <a16:creationId xmlns:a16="http://schemas.microsoft.com/office/drawing/2014/main" id="{97F9F74C-8EFC-443B-BDF3-842100B23259}"/>
            </a:ext>
          </a:extLst>
        </xdr:cNvPr>
        <xdr:cNvSpPr txBox="1"/>
      </xdr:nvSpPr>
      <xdr:spPr>
        <a:xfrm>
          <a:off x="19310427" y="1783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147845</xdr:rowOff>
    </xdr:from>
    <xdr:ext cx="469744" cy="259045"/>
    <xdr:sp macro="" textlink="">
      <xdr:nvSpPr>
        <xdr:cNvPr id="917" name="n_4mainValue【庁舎】&#10;一人当たり面積">
          <a:extLst>
            <a:ext uri="{FF2B5EF4-FFF2-40B4-BE49-F238E27FC236}">
              <a16:creationId xmlns:a16="http://schemas.microsoft.com/office/drawing/2014/main" id="{CE669A2C-5B7C-4C63-800B-B9B81166B074}"/>
            </a:ext>
          </a:extLst>
        </xdr:cNvPr>
        <xdr:cNvSpPr txBox="1"/>
      </xdr:nvSpPr>
      <xdr:spPr>
        <a:xfrm>
          <a:off x="18421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8" name="正方形/長方形 917">
          <a:extLst>
            <a:ext uri="{FF2B5EF4-FFF2-40B4-BE49-F238E27FC236}">
              <a16:creationId xmlns:a16="http://schemas.microsoft.com/office/drawing/2014/main" id="{D9AF880C-1850-4F66-B518-0A9C2B3A984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9" name="正方形/長方形 918">
          <a:extLst>
            <a:ext uri="{FF2B5EF4-FFF2-40B4-BE49-F238E27FC236}">
              <a16:creationId xmlns:a16="http://schemas.microsoft.com/office/drawing/2014/main" id="{94A9CE39-7DEF-434E-8F96-AF970BBBBBB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0" name="テキスト ボックス 919">
          <a:extLst>
            <a:ext uri="{FF2B5EF4-FFF2-40B4-BE49-F238E27FC236}">
              <a16:creationId xmlns:a16="http://schemas.microsoft.com/office/drawing/2014/main" id="{0EDE7B25-A840-45C0-896A-081921F007E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本市では、市町村合併以降に一部は統廃合されたものの、まだ多くの類似する公共施設（休止施設を含む）を保有しており、結果、一人当たりの面積は平均を大きく上回る結果となっている。</a:t>
          </a:r>
        </a:p>
        <a:p>
          <a:r>
            <a:rPr kumimoji="1" lang="ja-JP" altLang="en-US" sz="1300">
              <a:latin typeface="ＭＳ Ｐゴシック" panose="020B0600070205080204" pitchFamily="50" charset="-128"/>
              <a:ea typeface="ＭＳ Ｐゴシック" panose="020B0600070205080204" pitchFamily="50" charset="-128"/>
            </a:rPr>
            <a:t>こうした施設を中長期にわたって適正に管理するために、災害時の拠点施設や避難施設の機能の確保を考慮しながら、今後も定期的な点検・診断を通じて、適切な長寿命化を図り、計画的な施設の保全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113,496
111,957
754.93
68,912,477
67,260,237
1,514,169
31,294,461
85,010,138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全国平均及び石川県平均は上回っているものの、類似団体平均との比較では</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下回っている。平成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年度から微増ではあるが、近年はほぼ横ばい傾向にある。</a:t>
          </a:r>
        </a:p>
        <a:p>
          <a:r>
            <a:rPr kumimoji="1" lang="ja-JP" altLang="en-US" sz="1300">
              <a:latin typeface="ＭＳ Ｐゴシック" panose="020B0600070205080204" pitchFamily="50" charset="-128"/>
              <a:ea typeface="ＭＳ Ｐゴシック" panose="020B0600070205080204" pitchFamily="50" charset="-128"/>
            </a:rPr>
            <a:t>今後も歳出削減に努めるとともに、企業立地の促進や区画整理事業等の定住人口対策を推進し、税収増等による歳入確保に努める。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111578</xdr:rowOff>
    </xdr:from>
    <xdr:to>
      <xdr:col>23</xdr:col>
      <xdr:colOff>133350</xdr:colOff>
      <xdr:row>42</xdr:row>
      <xdr:rowOff>146050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1247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111578</xdr:rowOff>
    </xdr:from>
    <xdr:to>
      <xdr:col>19</xdr:col>
      <xdr:colOff>133350</xdr:colOff>
      <xdr:row>42</xdr:row>
      <xdr:rowOff>128815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146050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43</xdr:row>
      <xdr:rowOff>43543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3469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60778</xdr:rowOff>
    </xdr:from>
    <xdr:to>
      <xdr:col>19</xdr:col>
      <xdr:colOff>184150</xdr:colOff>
      <xdr:row>42</xdr:row>
      <xdr:rowOff>162378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147155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79120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行財政改革の取り組みにより毎年度改善を図っているところではあるが、令和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年度は、地方税の減収となっているものの、地方消費税交付金の増加や猶予特例債発行の影響により前年度より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改善となったが、全国平均、類似団体平均及び石川県平均のいずれと比較しても高い水準にある。</a:t>
          </a:r>
        </a:p>
        <a:p>
          <a:r>
            <a:rPr kumimoji="1" lang="ja-JP" altLang="en-US" sz="1300">
              <a:latin typeface="ＭＳ Ｐゴシック" panose="020B0600070205080204" pitchFamily="50" charset="-128"/>
              <a:ea typeface="ＭＳ Ｐゴシック" panose="020B0600070205080204" pitchFamily="50" charset="-128"/>
            </a:rPr>
            <a:t>今後も、社会保障費や公共施設の維持管理費などに財政需要の増嵩が見込まれることから、これまで以上に事務事業の効率化・適正化を図り、経常経費の抑制に努める。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28787</xdr:rowOff>
    </xdr:from>
    <xdr:to>
      <xdr:col>23</xdr:col>
      <xdr:colOff>133350</xdr:colOff>
      <xdr:row>66</xdr:row>
      <xdr:rowOff>26246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173037"/>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71983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0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69004</xdr:rowOff>
    </xdr:from>
    <xdr:to>
      <xdr:col>19</xdr:col>
      <xdr:colOff>133350</xdr:colOff>
      <xdr:row>66</xdr:row>
      <xdr:rowOff>26246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213254"/>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143104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69004</xdr:rowOff>
    </xdr:from>
    <xdr:to>
      <xdr:col>15</xdr:col>
      <xdr:colOff>82550</xdr:colOff>
      <xdr:row>65</xdr:row>
      <xdr:rowOff>85090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2132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44873</xdr:rowOff>
    </xdr:from>
    <xdr:to>
      <xdr:col>11</xdr:col>
      <xdr:colOff>31750</xdr:colOff>
      <xdr:row>65</xdr:row>
      <xdr:rowOff>85090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1891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149437</xdr:rowOff>
    </xdr:from>
    <xdr:to>
      <xdr:col>23</xdr:col>
      <xdr:colOff>184150</xdr:colOff>
      <xdr:row>65</xdr:row>
      <xdr:rowOff>79587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121514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0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146896</xdr:rowOff>
    </xdr:from>
    <xdr:to>
      <xdr:col>19</xdr:col>
      <xdr:colOff>184150</xdr:colOff>
      <xdr:row>66</xdr:row>
      <xdr:rowOff>77046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61823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37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18204</xdr:rowOff>
    </xdr:from>
    <xdr:to>
      <xdr:col>15</xdr:col>
      <xdr:colOff>133350</xdr:colOff>
      <xdr:row>65</xdr:row>
      <xdr:rowOff>119804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104581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165523</xdr:rowOff>
    </xdr:from>
    <xdr:to>
      <xdr:col>7</xdr:col>
      <xdr:colOff>31750</xdr:colOff>
      <xdr:row>65</xdr:row>
      <xdr:rowOff>95673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80450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全国平均、石川県平均と比較すると下回っている状況である。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人件費については、平成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以降、職員数の減少に伴い人件費の抑制傾向が続いていたが、非常勤職員が会計年度任用職員に移行したことに伴い、人件費が大きく上昇した。物件費については、施設の管理適正化により抑制が図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今後も引き続き、一層の事務事業の見直し、施設管理の見直しを進め、物件費の抑制に努める。 </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144641</xdr:rowOff>
    </xdr:from>
    <xdr:to>
      <xdr:col>23</xdr:col>
      <xdr:colOff>133350</xdr:colOff>
      <xdr:row>82</xdr:row>
      <xdr:rowOff>145076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3860641"/>
          <a:ext cx="838200" cy="34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67301</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954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143762</xdr:rowOff>
    </xdr:from>
    <xdr:to>
      <xdr:col>19</xdr:col>
      <xdr:colOff>133350</xdr:colOff>
      <xdr:row>80</xdr:row>
      <xdr:rowOff>144641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859762"/>
          <a:ext cx="8890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17225</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07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143762</xdr:rowOff>
    </xdr:from>
    <xdr:to>
      <xdr:col>15</xdr:col>
      <xdr:colOff>82550</xdr:colOff>
      <xdr:row>81</xdr:row>
      <xdr:rowOff>117903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2336800" y="13859762"/>
          <a:ext cx="889000" cy="14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118232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134317</xdr:rowOff>
    </xdr:from>
    <xdr:to>
      <xdr:col>11</xdr:col>
      <xdr:colOff>31750</xdr:colOff>
      <xdr:row>81</xdr:row>
      <xdr:rowOff>117903</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850317"/>
          <a:ext cx="889000" cy="15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126052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107081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99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94276</xdr:rowOff>
    </xdr:from>
    <xdr:to>
      <xdr:col>23</xdr:col>
      <xdr:colOff>184150</xdr:colOff>
      <xdr:row>83</xdr:row>
      <xdr:rowOff>24426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1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66353</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1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93841</xdr:rowOff>
    </xdr:from>
    <xdr:to>
      <xdr:col>19</xdr:col>
      <xdr:colOff>184150</xdr:colOff>
      <xdr:row>81</xdr:row>
      <xdr:rowOff>23991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80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34168</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578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92962</xdr:rowOff>
    </xdr:from>
    <xdr:to>
      <xdr:col>15</xdr:col>
      <xdr:colOff>133350</xdr:colOff>
      <xdr:row>81</xdr:row>
      <xdr:rowOff>23112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80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33289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57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67103</xdr:rowOff>
    </xdr:from>
    <xdr:to>
      <xdr:col>11</xdr:col>
      <xdr:colOff>82550</xdr:colOff>
      <xdr:row>81</xdr:row>
      <xdr:rowOff>168703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95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153480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04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83517</xdr:rowOff>
    </xdr:from>
    <xdr:to>
      <xdr:col>7</xdr:col>
      <xdr:colOff>31750</xdr:colOff>
      <xdr:row>81</xdr:row>
      <xdr:rowOff>13667</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79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23844</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56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上降しているが、類似団体平均や全国市平均と比較すると低い水準で推移している状況である。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111761</xdr:rowOff>
    </xdr:from>
    <xdr:to>
      <xdr:col>81</xdr:col>
      <xdr:colOff>44450</xdr:colOff>
      <xdr:row>83</xdr:row>
      <xdr:rowOff>109220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170661"/>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111761</xdr:rowOff>
    </xdr:from>
    <xdr:to>
      <xdr:col>77</xdr:col>
      <xdr:colOff>44450</xdr:colOff>
      <xdr:row>82</xdr:row>
      <xdr:rowOff>111761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170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111761</xdr:rowOff>
    </xdr:from>
    <xdr:to>
      <xdr:col>72</xdr:col>
      <xdr:colOff>203200</xdr:colOff>
      <xdr:row>83</xdr:row>
      <xdr:rowOff>12700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1706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83</xdr:row>
      <xdr:rowOff>12700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1224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64788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58420</xdr:rowOff>
    </xdr:from>
    <xdr:to>
      <xdr:col>81</xdr:col>
      <xdr:colOff>95250</xdr:colOff>
      <xdr:row>83</xdr:row>
      <xdr:rowOff>160020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74947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13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60961</xdr:rowOff>
    </xdr:from>
    <xdr:to>
      <xdr:col>77</xdr:col>
      <xdr:colOff>95250</xdr:colOff>
      <xdr:row>82</xdr:row>
      <xdr:rowOff>162561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1288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888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60961</xdr:rowOff>
    </xdr:from>
    <xdr:to>
      <xdr:col>73</xdr:col>
      <xdr:colOff>44450</xdr:colOff>
      <xdr:row>82</xdr:row>
      <xdr:rowOff>162561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1288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比率は毎年改善傾向が続き、ほぼ類似団体平均と同水準となっている。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年の合併以降、定員適正化計画に基づき、平成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1,046</a:t>
          </a:r>
          <a:r>
            <a:rPr kumimoji="1" lang="ja-JP" altLang="en-US" sz="1300">
              <a:latin typeface="ＭＳ Ｐゴシック" panose="020B0600070205080204" pitchFamily="50" charset="-128"/>
              <a:ea typeface="ＭＳ Ｐゴシック" panose="020B0600070205080204" pitchFamily="50" charset="-128"/>
            </a:rPr>
            <a:t>人から令和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771</a:t>
          </a:r>
          <a:r>
            <a:rPr kumimoji="1" lang="ja-JP" altLang="en-US" sz="1300">
              <a:latin typeface="ＭＳ Ｐゴシック" panose="020B0600070205080204" pitchFamily="50" charset="-128"/>
              <a:ea typeface="ＭＳ Ｐゴシック" panose="020B0600070205080204" pitchFamily="50" charset="-128"/>
            </a:rPr>
            <a:t>人と</a:t>
          </a:r>
          <a:r>
            <a:rPr kumimoji="1" lang="en-US" altLang="ja-JP" sz="1300">
              <a:latin typeface="ＭＳ Ｐゴシック" panose="020B0600070205080204" pitchFamily="50" charset="-128"/>
              <a:ea typeface="ＭＳ Ｐゴシック" panose="020B0600070205080204" pitchFamily="50" charset="-128"/>
            </a:rPr>
            <a:t>275</a:t>
          </a:r>
          <a:r>
            <a:rPr kumimoji="1" lang="ja-JP" altLang="en-US" sz="1300">
              <a:latin typeface="ＭＳ Ｐゴシック" panose="020B0600070205080204" pitchFamily="50" charset="-128"/>
              <a:ea typeface="ＭＳ Ｐゴシック" panose="020B0600070205080204" pitchFamily="50" charset="-128"/>
            </a:rPr>
            <a:t>人の削減が図られている。 </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88011</xdr:rowOff>
    </xdr:from>
    <xdr:to>
      <xdr:col>81</xdr:col>
      <xdr:colOff>44450</xdr:colOff>
      <xdr:row>61</xdr:row>
      <xdr:rowOff>136271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546461"/>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149242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0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136271</xdr:rowOff>
    </xdr:from>
    <xdr:to>
      <xdr:col>77</xdr:col>
      <xdr:colOff>44450</xdr:colOff>
      <xdr:row>61</xdr:row>
      <xdr:rowOff>155575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59472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118635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155575</xdr:rowOff>
    </xdr:from>
    <xdr:to>
      <xdr:col>72</xdr:col>
      <xdr:colOff>203200</xdr:colOff>
      <xdr:row>62</xdr:row>
      <xdr:rowOff>15494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61402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82440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15494</xdr:rowOff>
    </xdr:from>
    <xdr:to>
      <xdr:col>68</xdr:col>
      <xdr:colOff>152400</xdr:colOff>
      <xdr:row>62</xdr:row>
      <xdr:rowOff>70993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645394"/>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84853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124731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37211</xdr:rowOff>
    </xdr:from>
    <xdr:to>
      <xdr:col>81</xdr:col>
      <xdr:colOff>95250</xdr:colOff>
      <xdr:row>61</xdr:row>
      <xdr:rowOff>138811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53738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4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85471</xdr:rowOff>
    </xdr:from>
    <xdr:to>
      <xdr:col>77</xdr:col>
      <xdr:colOff>95250</xdr:colOff>
      <xdr:row>62</xdr:row>
      <xdr:rowOff>15621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25798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312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104775</xdr:rowOff>
    </xdr:from>
    <xdr:to>
      <xdr:col>73</xdr:col>
      <xdr:colOff>44450</xdr:colOff>
      <xdr:row>62</xdr:row>
      <xdr:rowOff>34925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136144</xdr:rowOff>
    </xdr:from>
    <xdr:to>
      <xdr:col>68</xdr:col>
      <xdr:colOff>203200</xdr:colOff>
      <xdr:row>62</xdr:row>
      <xdr:rowOff>66294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76471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20193</xdr:rowOff>
    </xdr:from>
    <xdr:to>
      <xdr:col>64</xdr:col>
      <xdr:colOff>152400</xdr:colOff>
      <xdr:row>62</xdr:row>
      <xdr:rowOff>121793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106570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3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合併以降は旧合併特例事業債を中心に交付税措置の割合が高い地方債を発行しているほか、一部事務組合の発行した地方債や公営企業債の元利償還金が減少していることから、比率は改善傾向であり、令和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改善している。前年度からの改善要因としては、既往債の償還終了による減である。</a:t>
          </a:r>
        </a:p>
        <a:p>
          <a:r>
            <a:rPr kumimoji="1" lang="ja-JP" altLang="en-US" sz="1300">
              <a:latin typeface="ＭＳ Ｐゴシック" panose="020B0600070205080204" pitchFamily="50" charset="-128"/>
              <a:ea typeface="ＭＳ Ｐゴシック" panose="020B0600070205080204" pitchFamily="50" charset="-128"/>
            </a:rPr>
            <a:t>全国平均、類似団体平均、石川県平均のいずれと比較しても、大きく上回る高い水準であるため、今後も一層の償還管理に努め、比率の抑制を図る。 </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128815</xdr:rowOff>
    </xdr:from>
    <xdr:to>
      <xdr:col>81</xdr:col>
      <xdr:colOff>44450</xdr:colOff>
      <xdr:row>42</xdr:row>
      <xdr:rowOff>151795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32971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171346</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51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151795</xdr:rowOff>
    </xdr:from>
    <xdr:to>
      <xdr:col>77</xdr:col>
      <xdr:colOff>44450</xdr:colOff>
      <xdr:row>43</xdr:row>
      <xdr:rowOff>14817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3526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163285</xdr:rowOff>
    </xdr:from>
    <xdr:to>
      <xdr:col>72</xdr:col>
      <xdr:colOff>203200</xdr:colOff>
      <xdr:row>43</xdr:row>
      <xdr:rowOff>14817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3641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163285</xdr:rowOff>
    </xdr:from>
    <xdr:to>
      <xdr:col>68</xdr:col>
      <xdr:colOff>152400</xdr:colOff>
      <xdr:row>43</xdr:row>
      <xdr:rowOff>14817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3641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78015</xdr:rowOff>
    </xdr:from>
    <xdr:to>
      <xdr:col>81</xdr:col>
      <xdr:colOff>95250</xdr:colOff>
      <xdr:row>43</xdr:row>
      <xdr:rowOff>8165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50092</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100995</xdr:rowOff>
    </xdr:from>
    <xdr:to>
      <xdr:col>77</xdr:col>
      <xdr:colOff>95250</xdr:colOff>
      <xdr:row>43</xdr:row>
      <xdr:rowOff>31145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15922</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112485</xdr:rowOff>
    </xdr:from>
    <xdr:to>
      <xdr:col>68</xdr:col>
      <xdr:colOff>203200</xdr:colOff>
      <xdr:row>43</xdr:row>
      <xdr:rowOff>42635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27412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合併後の旧合併特例事業債等や臨時財政対策債の発行により地方債残高が依然として多額となっている。</a:t>
          </a:r>
        </a:p>
        <a:p>
          <a:r>
            <a:rPr kumimoji="1" lang="ja-JP" altLang="en-US" sz="1300">
              <a:latin typeface="ＭＳ Ｐゴシック" panose="020B0600070205080204" pitchFamily="50" charset="-128"/>
              <a:ea typeface="ＭＳ Ｐゴシック" panose="020B0600070205080204" pitchFamily="50" charset="-128"/>
            </a:rPr>
            <a:t>近年は地方債現在高の減をはじめ、公営企業債等の償還に伴う繰入見込額や職員数の減に伴う退職手当負担見込額等の減少により、ゆるやかな改善傾向となっている。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しかしながら類似団体平均、全国平均及び石川県平均のいずれも大きく上回る高い水準で推移していることから、一層の改善に努める。 </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53703</xdr:rowOff>
    </xdr:from>
    <xdr:to>
      <xdr:col>81</xdr:col>
      <xdr:colOff>44450</xdr:colOff>
      <xdr:row>21</xdr:row>
      <xdr:rowOff>157117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365415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117885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175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137583</xdr:rowOff>
    </xdr:from>
    <xdr:to>
      <xdr:col>77</xdr:col>
      <xdr:colOff>44450</xdr:colOff>
      <xdr:row>21</xdr:row>
      <xdr:rowOff>157117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3738033"/>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137583</xdr:rowOff>
    </xdr:from>
    <xdr:to>
      <xdr:col>72</xdr:col>
      <xdr:colOff>203200</xdr:colOff>
      <xdr:row>21</xdr:row>
      <xdr:rowOff>152521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3738033"/>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64588</xdr:rowOff>
    </xdr:from>
    <xdr:to>
      <xdr:col>73</xdr:col>
      <xdr:colOff>44450</xdr:colOff>
      <xdr:row>13</xdr:row>
      <xdr:rowOff>166188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152521</xdr:rowOff>
    </xdr:from>
    <xdr:to>
      <xdr:col>68</xdr:col>
      <xdr:colOff>152400</xdr:colOff>
      <xdr:row>22</xdr:row>
      <xdr:rowOff>12095</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375297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100209</xdr:rowOff>
    </xdr:from>
    <xdr:to>
      <xdr:col>68</xdr:col>
      <xdr:colOff>203200</xdr:colOff>
      <xdr:row>14</xdr:row>
      <xdr:rowOff>30359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2903</xdr:rowOff>
    </xdr:from>
    <xdr:to>
      <xdr:col>81</xdr:col>
      <xdr:colOff>95250</xdr:colOff>
      <xdr:row>21</xdr:row>
      <xdr:rowOff>104503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360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146430</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3575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106317</xdr:rowOff>
    </xdr:from>
    <xdr:to>
      <xdr:col>77</xdr:col>
      <xdr:colOff>95250</xdr:colOff>
      <xdr:row>22</xdr:row>
      <xdr:rowOff>36467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370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21244</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3793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86783</xdr:rowOff>
    </xdr:from>
    <xdr:to>
      <xdr:col>73</xdr:col>
      <xdr:colOff>44450</xdr:colOff>
      <xdr:row>22</xdr:row>
      <xdr:rowOff>16933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368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1710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77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101721</xdr:rowOff>
    </xdr:from>
    <xdr:to>
      <xdr:col>68</xdr:col>
      <xdr:colOff>203200</xdr:colOff>
      <xdr:row>22</xdr:row>
      <xdr:rowOff>31871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37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16648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78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132745</xdr:rowOff>
    </xdr:from>
    <xdr:to>
      <xdr:col>64</xdr:col>
      <xdr:colOff>152400</xdr:colOff>
      <xdr:row>22</xdr:row>
      <xdr:rowOff>62895</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73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47672</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81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113,496
111,957
754.93
68,912,477
67,260,237
1,514,169
31,294,461
85,010,138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会計年度任用職員への移行により比率は増加しているが、職員数の着実な減少により引き続き低水準にある。</a:t>
          </a:r>
        </a:p>
        <a:p>
          <a:r>
            <a:rPr kumimoji="1" lang="ja-JP" altLang="en-US" sz="1300">
              <a:latin typeface="ＭＳ Ｐゴシック" panose="020B0600070205080204" pitchFamily="50" charset="-128"/>
              <a:ea typeface="ＭＳ Ｐゴシック" panose="020B0600070205080204" pitchFamily="50" charset="-128"/>
            </a:rPr>
            <a:t>類似団体平均や全国平均と比較しても低水準であるが、今後も、定員適正化に努め、人件費の抑制を図る。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19050</xdr:rowOff>
    </xdr:from>
    <xdr:to>
      <xdr:col>24</xdr:col>
      <xdr:colOff>25400</xdr:colOff>
      <xdr:row>34</xdr:row>
      <xdr:rowOff>114300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6769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127000</xdr:rowOff>
    </xdr:from>
    <xdr:to>
      <xdr:col>19</xdr:col>
      <xdr:colOff>187325</xdr:colOff>
      <xdr:row>33</xdr:row>
      <xdr:rowOff>19050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613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127000</xdr:rowOff>
    </xdr:from>
    <xdr:to>
      <xdr:col>15</xdr:col>
      <xdr:colOff>98425</xdr:colOff>
      <xdr:row>32</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61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114300</xdr:rowOff>
    </xdr:from>
    <xdr:to>
      <xdr:col>11</xdr:col>
      <xdr:colOff>9525</xdr:colOff>
      <xdr:row>32</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600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63500</xdr:rowOff>
    </xdr:from>
    <xdr:to>
      <xdr:col>24</xdr:col>
      <xdr:colOff>76200</xdr:colOff>
      <xdr:row>34</xdr:row>
      <xdr:rowOff>165100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80027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139700</xdr:rowOff>
    </xdr:from>
    <xdr:to>
      <xdr:col>20</xdr:col>
      <xdr:colOff>38100</xdr:colOff>
      <xdr:row>33</xdr:row>
      <xdr:rowOff>69850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80027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39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76200</xdr:rowOff>
    </xdr:from>
    <xdr:to>
      <xdr:col>15</xdr:col>
      <xdr:colOff>149225</xdr:colOff>
      <xdr:row>33</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114300</xdr:rowOff>
    </xdr:from>
    <xdr:to>
      <xdr:col>11</xdr:col>
      <xdr:colOff>60325</xdr:colOff>
      <xdr:row>33</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類似団体平均と比較すると低い水準で横ばい傾向が続いている。</a:t>
          </a:r>
        </a:p>
        <a:p>
          <a:r>
            <a:rPr kumimoji="1" lang="ja-JP" altLang="en-US" sz="1300">
              <a:latin typeface="ＭＳ Ｐゴシック" panose="020B0600070205080204" pitchFamily="50" charset="-128"/>
              <a:ea typeface="ＭＳ Ｐゴシック" panose="020B0600070205080204" pitchFamily="50" charset="-128"/>
            </a:rPr>
            <a:t>引き続き公共施設の見直しや指定管理導入施設の拡大など維持管理費の縮減を図り、物件費の一層の抑制に努める。 </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15</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3749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19050</xdr:rowOff>
    </xdr:from>
    <xdr:to>
      <xdr:col>78</xdr:col>
      <xdr:colOff>69850</xdr:colOff>
      <xdr:row>15</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590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19050</xdr:rowOff>
    </xdr:from>
    <xdr:to>
      <xdr:col>73</xdr:col>
      <xdr:colOff>180975</xdr:colOff>
      <xdr:row>15</xdr:row>
      <xdr:rowOff>19050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9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19050</xdr:rowOff>
    </xdr:from>
    <xdr:to>
      <xdr:col>69</xdr:col>
      <xdr:colOff>92075</xdr:colOff>
      <xdr:row>15</xdr:row>
      <xdr:rowOff>31750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59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95250</xdr:rowOff>
    </xdr:from>
    <xdr:to>
      <xdr:col>82</xdr:col>
      <xdr:colOff>158750</xdr:colOff>
      <xdr:row>14</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111777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139700</xdr:rowOff>
    </xdr:from>
    <xdr:to>
      <xdr:col>74</xdr:col>
      <xdr:colOff>31750</xdr:colOff>
      <xdr:row>15</xdr:row>
      <xdr:rowOff>69850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80027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139700</xdr:rowOff>
    </xdr:from>
    <xdr:to>
      <xdr:col>69</xdr:col>
      <xdr:colOff>142875</xdr:colOff>
      <xdr:row>15</xdr:row>
      <xdr:rowOff>69850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80027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strike="noStrike" baseline="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年度</a:t>
          </a:r>
          <a:r>
            <a:rPr kumimoji="1" lang="ja-JP" altLang="en-US" sz="1300">
              <a:latin typeface="ＭＳ Ｐゴシック" panose="020B0600070205080204" pitchFamily="50" charset="-128"/>
              <a:ea typeface="ＭＳ Ｐゴシック" panose="020B0600070205080204" pitchFamily="50" charset="-128"/>
            </a:rPr>
            <a:t>は減少したものの、引き続き、類似団体平均や県平均を上回っている。これは、少子高齢化が進む中、子育て支援・障害者福祉などの社会保障分野の財政需要が増嵩していることが要因である。</a:t>
          </a:r>
        </a:p>
        <a:p>
          <a:r>
            <a:rPr kumimoji="1" lang="ja-JP" altLang="en-US" sz="1300">
              <a:latin typeface="ＭＳ Ｐゴシック" panose="020B0600070205080204" pitchFamily="50" charset="-128"/>
              <a:ea typeface="ＭＳ Ｐゴシック" panose="020B0600070205080204" pitchFamily="50" charset="-128"/>
            </a:rPr>
            <a:t>今後も扶助費の増嵩は避けられないと認識しているが、財政運営への影響が最小限となるよう努める。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35560</xdr:rowOff>
    </xdr:from>
    <xdr:to>
      <xdr:col>24</xdr:col>
      <xdr:colOff>25400</xdr:colOff>
      <xdr:row>59</xdr:row>
      <xdr:rowOff>115570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97966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149860</xdr:rowOff>
    </xdr:from>
    <xdr:to>
      <xdr:col>19</xdr:col>
      <xdr:colOff>187325</xdr:colOff>
      <xdr:row>59</xdr:row>
      <xdr:rowOff>115570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0939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58</xdr:row>
      <xdr:rowOff>149860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07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119397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161290</xdr:rowOff>
    </xdr:from>
    <xdr:to>
      <xdr:col>11</xdr:col>
      <xdr:colOff>9525</xdr:colOff>
      <xdr:row>58</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933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119397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156210</xdr:rowOff>
    </xdr:from>
    <xdr:to>
      <xdr:col>24</xdr:col>
      <xdr:colOff>76200</xdr:colOff>
      <xdr:row>58</xdr:row>
      <xdr:rowOff>86360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128287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64770</xdr:rowOff>
    </xdr:from>
    <xdr:to>
      <xdr:col>20</xdr:col>
      <xdr:colOff>38100</xdr:colOff>
      <xdr:row>59</xdr:row>
      <xdr:rowOff>166370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151147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99060</xdr:rowOff>
    </xdr:from>
    <xdr:to>
      <xdr:col>15</xdr:col>
      <xdr:colOff>149225</xdr:colOff>
      <xdr:row>59</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13987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ほぼ同水準で推移しており、類似団体内や全国平均と比較しても低水準を保っている。</a:t>
          </a:r>
        </a:p>
        <a:p>
          <a:r>
            <a:rPr kumimoji="1" lang="ja-JP" altLang="en-US" sz="1300">
              <a:latin typeface="ＭＳ Ｐゴシック" panose="020B0600070205080204" pitchFamily="50" charset="-128"/>
              <a:ea typeface="ＭＳ Ｐゴシック" panose="020B0600070205080204" pitchFamily="50" charset="-128"/>
            </a:rPr>
            <a:t>今後も、財政需要が増大する中、事務事業の見直しや事業の優先度を適切に判断し、歳出の抑制に努める。 </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12700</xdr:rowOff>
    </xdr:from>
    <xdr:to>
      <xdr:col>82</xdr:col>
      <xdr:colOff>107950</xdr:colOff>
      <xdr:row>55</xdr:row>
      <xdr:rowOff>55563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42450"/>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119715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92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155575</xdr:rowOff>
    </xdr:from>
    <xdr:to>
      <xdr:col>78</xdr:col>
      <xdr:colOff>69850</xdr:colOff>
      <xdr:row>55</xdr:row>
      <xdr:rowOff>55563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1387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155575</xdr:rowOff>
    </xdr:from>
    <xdr:to>
      <xdr:col>73</xdr:col>
      <xdr:colOff>180975</xdr:colOff>
      <xdr:row>55</xdr:row>
      <xdr:rowOff>41275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138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26988</xdr:rowOff>
    </xdr:from>
    <xdr:to>
      <xdr:col>69</xdr:col>
      <xdr:colOff>92075</xdr:colOff>
      <xdr:row>55</xdr:row>
      <xdr:rowOff>41275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567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5415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133350</xdr:rowOff>
    </xdr:from>
    <xdr:to>
      <xdr:col>82</xdr:col>
      <xdr:colOff>158750</xdr:colOff>
      <xdr:row>55</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149877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4763</xdr:rowOff>
    </xdr:from>
    <xdr:to>
      <xdr:col>78</xdr:col>
      <xdr:colOff>120650</xdr:colOff>
      <xdr:row>55</xdr:row>
      <xdr:rowOff>106363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116540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0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104775</xdr:rowOff>
    </xdr:from>
    <xdr:to>
      <xdr:col>74</xdr:col>
      <xdr:colOff>31750</xdr:colOff>
      <xdr:row>55</xdr:row>
      <xdr:rowOff>34925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45102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161925</xdr:rowOff>
    </xdr:from>
    <xdr:to>
      <xdr:col>69</xdr:col>
      <xdr:colOff>142875</xdr:colOff>
      <xdr:row>55</xdr:row>
      <xdr:rowOff>92075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102252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147638</xdr:rowOff>
    </xdr:from>
    <xdr:to>
      <xdr:col>65</xdr:col>
      <xdr:colOff>53975</xdr:colOff>
      <xdr:row>55</xdr:row>
      <xdr:rowOff>77788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87965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減少の</a:t>
          </a:r>
          <a:r>
            <a:rPr kumimoji="1" lang="en-US" altLang="ja-JP" sz="1300">
              <a:latin typeface="ＭＳ Ｐゴシック" panose="020B0600070205080204" pitchFamily="50" charset="-128"/>
              <a:ea typeface="ＭＳ Ｐゴシック" panose="020B0600070205080204" pitchFamily="50" charset="-128"/>
            </a:rPr>
            <a:t>17.4</a:t>
          </a:r>
          <a:r>
            <a:rPr kumimoji="1" lang="ja-JP" altLang="en-US" sz="1300">
              <a:latin typeface="ＭＳ Ｐゴシック" panose="020B0600070205080204" pitchFamily="50" charset="-128"/>
              <a:ea typeface="ＭＳ Ｐゴシック" panose="020B0600070205080204" pitchFamily="50" charset="-128"/>
            </a:rPr>
            <a:t>となっているが、類似団体平均や全国平均を大幅に上回る水準で推移している。これは、一部事務組合の設備投資に係る負担金や下水道事業への負担金等が類似団体平均と比較して多額であることが要因である。</a:t>
          </a:r>
        </a:p>
        <a:p>
          <a:r>
            <a:rPr kumimoji="1" lang="ja-JP" altLang="en-US" sz="1300">
              <a:latin typeface="ＭＳ Ｐゴシック" panose="020B0600070205080204" pitchFamily="50" charset="-128"/>
              <a:ea typeface="ＭＳ Ｐゴシック" panose="020B0600070205080204" pitchFamily="50" charset="-128"/>
            </a:rPr>
            <a:t>今後も、補助金交付基準の見直しを行うとともに、目的や負担割合の適正化について検討を進め、一層の抑制に努める。 </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104140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596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38</xdr:row>
      <xdr:rowOff>119380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61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88900</xdr:rowOff>
    </xdr:from>
    <xdr:to>
      <xdr:col>73</xdr:col>
      <xdr:colOff>180975</xdr:colOff>
      <xdr:row>38</xdr:row>
      <xdr:rowOff>119380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60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88900</xdr:rowOff>
    </xdr:from>
    <xdr:to>
      <xdr:col>69</xdr:col>
      <xdr:colOff>92075</xdr:colOff>
      <xdr:row>38</xdr:row>
      <xdr:rowOff>142240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60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100347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115587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139717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68580</xdr:rowOff>
    </xdr:from>
    <xdr:to>
      <xdr:col>74</xdr:col>
      <xdr:colOff>31750</xdr:colOff>
      <xdr:row>38</xdr:row>
      <xdr:rowOff>170180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154957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38100</xdr:rowOff>
    </xdr:from>
    <xdr:to>
      <xdr:col>69</xdr:col>
      <xdr:colOff>142875</xdr:colOff>
      <xdr:row>38</xdr:row>
      <xdr:rowOff>139700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124477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91440</xdr:rowOff>
    </xdr:from>
    <xdr:to>
      <xdr:col>65</xdr:col>
      <xdr:colOff>53975</xdr:colOff>
      <xdr:row>39</xdr:row>
      <xdr:rowOff>21590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6367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ほぼ横ばい傾向であるが、類似団体平均や全国平均と比較するときわめて高い水準にあることから、引き続き一層の地方債発行額の抑制及び計画的な償還管理に努める。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165100</xdr:rowOff>
    </xdr:from>
    <xdr:to>
      <xdr:col>24</xdr:col>
      <xdr:colOff>25400</xdr:colOff>
      <xdr:row>81</xdr:row>
      <xdr:rowOff>24130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881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66057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24130</xdr:rowOff>
    </xdr:from>
    <xdr:to>
      <xdr:col>19</xdr:col>
      <xdr:colOff>187325</xdr:colOff>
      <xdr:row>81</xdr:row>
      <xdr:rowOff>39370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91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39370</xdr:rowOff>
    </xdr:from>
    <xdr:to>
      <xdr:col>15</xdr:col>
      <xdr:colOff>98425</xdr:colOff>
      <xdr:row>81</xdr:row>
      <xdr:rowOff>39370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92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24130</xdr:rowOff>
    </xdr:from>
    <xdr:to>
      <xdr:col>11</xdr:col>
      <xdr:colOff>9525</xdr:colOff>
      <xdr:row>81</xdr:row>
      <xdr:rowOff>39370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91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114300</xdr:rowOff>
    </xdr:from>
    <xdr:to>
      <xdr:col>24</xdr:col>
      <xdr:colOff>76200</xdr:colOff>
      <xdr:row>81</xdr:row>
      <xdr:rowOff>44450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22877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144780</xdr:rowOff>
    </xdr:from>
    <xdr:to>
      <xdr:col>20</xdr:col>
      <xdr:colOff>38100</xdr:colOff>
      <xdr:row>81</xdr:row>
      <xdr:rowOff>74930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59707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94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160020</xdr:rowOff>
    </xdr:from>
    <xdr:to>
      <xdr:col>15</xdr:col>
      <xdr:colOff>149225</xdr:colOff>
      <xdr:row>81</xdr:row>
      <xdr:rowOff>90170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74947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160020</xdr:rowOff>
    </xdr:from>
    <xdr:to>
      <xdr:col>11</xdr:col>
      <xdr:colOff>60325</xdr:colOff>
      <xdr:row>81</xdr:row>
      <xdr:rowOff>90170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74947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144780</xdr:rowOff>
    </xdr:from>
    <xdr:to>
      <xdr:col>6</xdr:col>
      <xdr:colOff>171450</xdr:colOff>
      <xdr:row>81</xdr:row>
      <xdr:rowOff>74930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59707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類似団体平均を下回っているものの、扶助費や補助費等の増加により財政構造の硬直化が進んでいるため、改善に向け、より一層の経常経費の削減に努める。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76</xdr:row>
      <xdr:rowOff>168148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1206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76</xdr:row>
      <xdr:rowOff>168148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1160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76</xdr:row>
      <xdr:rowOff>94996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116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76</xdr:row>
      <xdr:rowOff>94996</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111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56151</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44196</xdr:rowOff>
    </xdr:from>
    <xdr:to>
      <xdr:col>69</xdr:col>
      <xdr:colOff>142875</xdr:colOff>
      <xdr:row>76</xdr:row>
      <xdr:rowOff>145796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146869</xdr:rowOff>
    </xdr:from>
    <xdr:to>
      <xdr:col>29</xdr:col>
      <xdr:colOff>127000</xdr:colOff>
      <xdr:row>17</xdr:row>
      <xdr:rowOff>79032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37694"/>
          <a:ext cx="647700" cy="103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135983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26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79032</xdr:rowOff>
    </xdr:from>
    <xdr:to>
      <xdr:col>26</xdr:col>
      <xdr:colOff>50800</xdr:colOff>
      <xdr:row>17</xdr:row>
      <xdr:rowOff>86595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41307"/>
          <a:ext cx="698500" cy="7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125341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44418</xdr:rowOff>
    </xdr:from>
    <xdr:to>
      <xdr:col>22</xdr:col>
      <xdr:colOff>114300</xdr:colOff>
      <xdr:row>17</xdr:row>
      <xdr:rowOff>86595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06693"/>
          <a:ext cx="698500" cy="42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139317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44418</xdr:rowOff>
    </xdr:from>
    <xdr:to>
      <xdr:col>18</xdr:col>
      <xdr:colOff>177800</xdr:colOff>
      <xdr:row>17</xdr:row>
      <xdr:rowOff>63754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06693"/>
          <a:ext cx="698500" cy="19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142365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129049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96069</xdr:rowOff>
    </xdr:from>
    <xdr:to>
      <xdr:col>29</xdr:col>
      <xdr:colOff>177800</xdr:colOff>
      <xdr:row>17</xdr:row>
      <xdr:rowOff>26219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86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112596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3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28232</xdr:rowOff>
    </xdr:from>
    <xdr:to>
      <xdr:col>26</xdr:col>
      <xdr:colOff>101600</xdr:colOff>
      <xdr:row>17</xdr:row>
      <xdr:rowOff>129832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9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114609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76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35795</xdr:rowOff>
    </xdr:from>
    <xdr:to>
      <xdr:col>22</xdr:col>
      <xdr:colOff>165100</xdr:colOff>
      <xdr:row>17</xdr:row>
      <xdr:rowOff>137395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98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147572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6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165068</xdr:rowOff>
    </xdr:from>
    <xdr:to>
      <xdr:col>19</xdr:col>
      <xdr:colOff>38100</xdr:colOff>
      <xdr:row>17</xdr:row>
      <xdr:rowOff>95218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55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105395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2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12954</xdr:rowOff>
    </xdr:from>
    <xdr:to>
      <xdr:col>15</xdr:col>
      <xdr:colOff>101600</xdr:colOff>
      <xdr:row>17</xdr:row>
      <xdr:rowOff>114554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75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124731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4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177978</xdr:rowOff>
    </xdr:from>
    <xdr:to>
      <xdr:col>29</xdr:col>
      <xdr:colOff>127000</xdr:colOff>
      <xdr:row>34</xdr:row>
      <xdr:rowOff>228270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445428"/>
          <a:ext cx="647700" cy="50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332427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4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151277</xdr:rowOff>
    </xdr:from>
    <xdr:to>
      <xdr:col>26</xdr:col>
      <xdr:colOff>50800</xdr:colOff>
      <xdr:row>34</xdr:row>
      <xdr:rowOff>228270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418727"/>
          <a:ext cx="698500" cy="7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114343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150683</xdr:rowOff>
    </xdr:from>
    <xdr:to>
      <xdr:col>22</xdr:col>
      <xdr:colOff>114300</xdr:colOff>
      <xdr:row>34</xdr:row>
      <xdr:rowOff>151277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418133"/>
          <a:ext cx="698500" cy="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151330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150683</xdr:rowOff>
    </xdr:from>
    <xdr:to>
      <xdr:col>18</xdr:col>
      <xdr:colOff>177800</xdr:colOff>
      <xdr:row>34</xdr:row>
      <xdr:rowOff>160696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418133"/>
          <a:ext cx="698500" cy="10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119280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88008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4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127178</xdr:rowOff>
    </xdr:from>
    <xdr:to>
      <xdr:col>29</xdr:col>
      <xdr:colOff>177800</xdr:colOff>
      <xdr:row>34</xdr:row>
      <xdr:rowOff>228778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394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35755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0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177470</xdr:rowOff>
    </xdr:from>
    <xdr:to>
      <xdr:col>26</xdr:col>
      <xdr:colOff>101600</xdr:colOff>
      <xdr:row>34</xdr:row>
      <xdr:rowOff>279070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444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289247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1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100477</xdr:rowOff>
    </xdr:from>
    <xdr:to>
      <xdr:col>22</xdr:col>
      <xdr:colOff>165100</xdr:colOff>
      <xdr:row>34</xdr:row>
      <xdr:rowOff>202077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36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212254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136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99883</xdr:rowOff>
    </xdr:from>
    <xdr:to>
      <xdr:col>19</xdr:col>
      <xdr:colOff>38100</xdr:colOff>
      <xdr:row>34</xdr:row>
      <xdr:rowOff>201483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36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211660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136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109896</xdr:rowOff>
    </xdr:from>
    <xdr:to>
      <xdr:col>15</xdr:col>
      <xdr:colOff>101600</xdr:colOff>
      <xdr:row>34</xdr:row>
      <xdr:rowOff>211496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377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221673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1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113,496
111,957
754.93
68,912,477
67,260,237
1,514,169
31,294,461
85,010,138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82289</xdr:rowOff>
    </xdr:from>
    <xdr:to>
      <xdr:col>24</xdr:col>
      <xdr:colOff>63500</xdr:colOff>
      <xdr:row>37</xdr:row>
      <xdr:rowOff>9496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83039"/>
          <a:ext cx="838200" cy="27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165824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3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9496</xdr:rowOff>
    </xdr:from>
    <xdr:to>
      <xdr:col>19</xdr:col>
      <xdr:colOff>177800</xdr:colOff>
      <xdr:row>37</xdr:row>
      <xdr:rowOff>32911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53146"/>
          <a:ext cx="889000" cy="2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136063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22167</xdr:rowOff>
    </xdr:from>
    <xdr:to>
      <xdr:col>15</xdr:col>
      <xdr:colOff>50800</xdr:colOff>
      <xdr:row>37</xdr:row>
      <xdr:rowOff>32911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65817"/>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156768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22167</xdr:rowOff>
    </xdr:from>
    <xdr:to>
      <xdr:col>10</xdr:col>
      <xdr:colOff>114300</xdr:colOff>
      <xdr:row>37</xdr:row>
      <xdr:rowOff>38888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65817"/>
          <a:ext cx="889000" cy="1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167153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31489</xdr:rowOff>
    </xdr:from>
    <xdr:to>
      <xdr:col>24</xdr:col>
      <xdr:colOff>114300</xdr:colOff>
      <xdr:row>35</xdr:row>
      <xdr:rowOff>133089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3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9916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130146</xdr:rowOff>
    </xdr:from>
    <xdr:to>
      <xdr:col>20</xdr:col>
      <xdr:colOff>38100</xdr:colOff>
      <xdr:row>37</xdr:row>
      <xdr:rowOff>60296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0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51423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9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153561</xdr:rowOff>
    </xdr:from>
    <xdr:to>
      <xdr:col>15</xdr:col>
      <xdr:colOff>101600</xdr:colOff>
      <xdr:row>37</xdr:row>
      <xdr:rowOff>83711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2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74838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1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142817</xdr:rowOff>
    </xdr:from>
    <xdr:to>
      <xdr:col>10</xdr:col>
      <xdr:colOff>165100</xdr:colOff>
      <xdr:row>37</xdr:row>
      <xdr:rowOff>72967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1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64094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0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159538</xdr:rowOff>
    </xdr:from>
    <xdr:to>
      <xdr:col>6</xdr:col>
      <xdr:colOff>38100</xdr:colOff>
      <xdr:row>37</xdr:row>
      <xdr:rowOff>89688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80815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2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74909</xdr:rowOff>
    </xdr:from>
    <xdr:to>
      <xdr:col>24</xdr:col>
      <xdr:colOff>63500</xdr:colOff>
      <xdr:row>56</xdr:row>
      <xdr:rowOff>68671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33209"/>
          <a:ext cx="838200" cy="33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89468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19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67724</xdr:rowOff>
    </xdr:from>
    <xdr:to>
      <xdr:col>19</xdr:col>
      <xdr:colOff>177800</xdr:colOff>
      <xdr:row>56</xdr:row>
      <xdr:rowOff>68671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668924"/>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58437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170986</xdr:rowOff>
    </xdr:from>
    <xdr:to>
      <xdr:col>15</xdr:col>
      <xdr:colOff>50800</xdr:colOff>
      <xdr:row>56</xdr:row>
      <xdr:rowOff>67724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429286"/>
          <a:ext cx="889000" cy="23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129180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170986</xdr:rowOff>
    </xdr:from>
    <xdr:to>
      <xdr:col>10</xdr:col>
      <xdr:colOff>114300</xdr:colOff>
      <xdr:row>56</xdr:row>
      <xdr:rowOff>101034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429286"/>
          <a:ext cx="889000" cy="2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156449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145672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24109</xdr:rowOff>
    </xdr:from>
    <xdr:to>
      <xdr:col>24</xdr:col>
      <xdr:colOff>114300</xdr:colOff>
      <xdr:row>54</xdr:row>
      <xdr:rowOff>125709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8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46986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3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17871</xdr:rowOff>
    </xdr:from>
    <xdr:to>
      <xdr:col>20</xdr:col>
      <xdr:colOff>38100</xdr:colOff>
      <xdr:row>56</xdr:row>
      <xdr:rowOff>119471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1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110598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71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16924</xdr:rowOff>
    </xdr:from>
    <xdr:to>
      <xdr:col>15</xdr:col>
      <xdr:colOff>101600</xdr:colOff>
      <xdr:row>56</xdr:row>
      <xdr:rowOff>118524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135051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120186</xdr:rowOff>
    </xdr:from>
    <xdr:to>
      <xdr:col>10</xdr:col>
      <xdr:colOff>165100</xdr:colOff>
      <xdr:row>55</xdr:row>
      <xdr:rowOff>50336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3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66863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50234</xdr:rowOff>
    </xdr:from>
    <xdr:to>
      <xdr:col>6</xdr:col>
      <xdr:colOff>38100</xdr:colOff>
      <xdr:row>56</xdr:row>
      <xdr:rowOff>151834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168361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2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24257</xdr:rowOff>
    </xdr:from>
    <xdr:to>
      <xdr:col>24</xdr:col>
      <xdr:colOff>63500</xdr:colOff>
      <xdr:row>78</xdr:row>
      <xdr:rowOff>45484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39735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74385</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76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14624</xdr:rowOff>
    </xdr:from>
    <xdr:to>
      <xdr:col>19</xdr:col>
      <xdr:colOff>177800</xdr:colOff>
      <xdr:row>78</xdr:row>
      <xdr:rowOff>45484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387724"/>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8145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143292</xdr:rowOff>
    </xdr:from>
    <xdr:to>
      <xdr:col>15</xdr:col>
      <xdr:colOff>50800</xdr:colOff>
      <xdr:row>78</xdr:row>
      <xdr:rowOff>14624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344942"/>
          <a:ext cx="889000" cy="4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158042</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143292</xdr:rowOff>
    </xdr:from>
    <xdr:to>
      <xdr:col>10</xdr:col>
      <xdr:colOff>114300</xdr:colOff>
      <xdr:row>77</xdr:row>
      <xdr:rowOff>158804</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34494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2103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159838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144907</xdr:rowOff>
    </xdr:from>
    <xdr:to>
      <xdr:col>24</xdr:col>
      <xdr:colOff>114300</xdr:colOff>
      <xdr:row>78</xdr:row>
      <xdr:rowOff>75057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34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59834</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26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166134</xdr:rowOff>
    </xdr:from>
    <xdr:to>
      <xdr:col>20</xdr:col>
      <xdr:colOff>38100</xdr:colOff>
      <xdr:row>78</xdr:row>
      <xdr:rowOff>96284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36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87411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46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135274</xdr:rowOff>
    </xdr:from>
    <xdr:to>
      <xdr:col>15</xdr:col>
      <xdr:colOff>101600</xdr:colOff>
      <xdr:row>78</xdr:row>
      <xdr:rowOff>65424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3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56551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42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92492</xdr:rowOff>
    </xdr:from>
    <xdr:to>
      <xdr:col>10</xdr:col>
      <xdr:colOff>165100</xdr:colOff>
      <xdr:row>78</xdr:row>
      <xdr:rowOff>22642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29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13769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38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108004</xdr:rowOff>
    </xdr:from>
    <xdr:to>
      <xdr:col>6</xdr:col>
      <xdr:colOff>38100</xdr:colOff>
      <xdr:row>78</xdr:row>
      <xdr:rowOff>38154</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30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29281</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40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81978</xdr:rowOff>
    </xdr:from>
    <xdr:to>
      <xdr:col>24</xdr:col>
      <xdr:colOff>63500</xdr:colOff>
      <xdr:row>94</xdr:row>
      <xdr:rowOff>23304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026828"/>
          <a:ext cx="8382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104284</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23304</xdr:rowOff>
    </xdr:from>
    <xdr:to>
      <xdr:col>19</xdr:col>
      <xdr:colOff>177800</xdr:colOff>
      <xdr:row>94</xdr:row>
      <xdr:rowOff>143663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139604"/>
          <a:ext cx="889000" cy="12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21722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4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143663</xdr:rowOff>
    </xdr:from>
    <xdr:to>
      <xdr:col>15</xdr:col>
      <xdr:colOff>50800</xdr:colOff>
      <xdr:row>94</xdr:row>
      <xdr:rowOff>144348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25996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56545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144348</xdr:rowOff>
    </xdr:from>
    <xdr:to>
      <xdr:col>10</xdr:col>
      <xdr:colOff>114300</xdr:colOff>
      <xdr:row>95</xdr:row>
      <xdr:rowOff>71768</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260648"/>
          <a:ext cx="8890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52964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72965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31178</xdr:rowOff>
    </xdr:from>
    <xdr:to>
      <xdr:col>24</xdr:col>
      <xdr:colOff>114300</xdr:colOff>
      <xdr:row>93</xdr:row>
      <xdr:rowOff>132778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9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54055</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82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143954</xdr:rowOff>
    </xdr:from>
    <xdr:to>
      <xdr:col>20</xdr:col>
      <xdr:colOff>38100</xdr:colOff>
      <xdr:row>94</xdr:row>
      <xdr:rowOff>74104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08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90631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586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92863</xdr:rowOff>
    </xdr:from>
    <xdr:to>
      <xdr:col>15</xdr:col>
      <xdr:colOff>101600</xdr:colOff>
      <xdr:row>95</xdr:row>
      <xdr:rowOff>23013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20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39540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59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93548</xdr:rowOff>
    </xdr:from>
    <xdr:to>
      <xdr:col>10</xdr:col>
      <xdr:colOff>165100</xdr:colOff>
      <xdr:row>95</xdr:row>
      <xdr:rowOff>23698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2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40225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598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20968</xdr:rowOff>
    </xdr:from>
    <xdr:to>
      <xdr:col>6</xdr:col>
      <xdr:colOff>38100</xdr:colOff>
      <xdr:row>95</xdr:row>
      <xdr:rowOff>122568</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3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139095</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0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80150</xdr:rowOff>
    </xdr:from>
    <xdr:to>
      <xdr:col>55</xdr:col>
      <xdr:colOff>0</xdr:colOff>
      <xdr:row>37</xdr:row>
      <xdr:rowOff>132369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080900"/>
          <a:ext cx="838200" cy="39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84213</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84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132369</xdr:rowOff>
    </xdr:from>
    <xdr:to>
      <xdr:col>50</xdr:col>
      <xdr:colOff>114300</xdr:colOff>
      <xdr:row>37</xdr:row>
      <xdr:rowOff>137528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476019"/>
          <a:ext cx="8890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103141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6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123622</xdr:rowOff>
    </xdr:from>
    <xdr:to>
      <xdr:col>45</xdr:col>
      <xdr:colOff>177800</xdr:colOff>
      <xdr:row>37</xdr:row>
      <xdr:rowOff>137528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467272"/>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114133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6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99516</xdr:rowOff>
    </xdr:from>
    <xdr:to>
      <xdr:col>41</xdr:col>
      <xdr:colOff>50800</xdr:colOff>
      <xdr:row>37</xdr:row>
      <xdr:rowOff>123622</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443166"/>
          <a:ext cx="889000" cy="2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121090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6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120819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6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29350</xdr:rowOff>
    </xdr:from>
    <xdr:to>
      <xdr:col>55</xdr:col>
      <xdr:colOff>50800</xdr:colOff>
      <xdr:row>35</xdr:row>
      <xdr:rowOff>130950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03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52227</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88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81569</xdr:rowOff>
    </xdr:from>
    <xdr:to>
      <xdr:col>50</xdr:col>
      <xdr:colOff>165100</xdr:colOff>
      <xdr:row>38</xdr:row>
      <xdr:rowOff>11719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42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28246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20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86728</xdr:rowOff>
    </xdr:from>
    <xdr:to>
      <xdr:col>46</xdr:col>
      <xdr:colOff>38100</xdr:colOff>
      <xdr:row>38</xdr:row>
      <xdr:rowOff>16878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4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33405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20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72822</xdr:rowOff>
    </xdr:from>
    <xdr:to>
      <xdr:col>41</xdr:col>
      <xdr:colOff>101600</xdr:colOff>
      <xdr:row>38</xdr:row>
      <xdr:rowOff>2972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4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19499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19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48716</xdr:rowOff>
    </xdr:from>
    <xdr:to>
      <xdr:col>36</xdr:col>
      <xdr:colOff>165100</xdr:colOff>
      <xdr:row>37</xdr:row>
      <xdr:rowOff>150316</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166843</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16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43913</xdr:rowOff>
    </xdr:from>
    <xdr:to>
      <xdr:col>55</xdr:col>
      <xdr:colOff>0</xdr:colOff>
      <xdr:row>57</xdr:row>
      <xdr:rowOff>124982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816563"/>
          <a:ext cx="838200" cy="8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100032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7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124982</xdr:rowOff>
    </xdr:from>
    <xdr:to>
      <xdr:col>50</xdr:col>
      <xdr:colOff>114300</xdr:colOff>
      <xdr:row>57</xdr:row>
      <xdr:rowOff>153347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897632"/>
          <a:ext cx="889000" cy="2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5060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94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89256</xdr:rowOff>
    </xdr:from>
    <xdr:to>
      <xdr:col>45</xdr:col>
      <xdr:colOff>177800</xdr:colOff>
      <xdr:row>57</xdr:row>
      <xdr:rowOff>153347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861906"/>
          <a:ext cx="889000" cy="6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81035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100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89256</xdr:rowOff>
    </xdr:from>
    <xdr:to>
      <xdr:col>41</xdr:col>
      <xdr:colOff>50800</xdr:colOff>
      <xdr:row>57</xdr:row>
      <xdr:rowOff>139913</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861906"/>
          <a:ext cx="889000" cy="5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58534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1000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16818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6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164563</xdr:rowOff>
    </xdr:from>
    <xdr:to>
      <xdr:col>55</xdr:col>
      <xdr:colOff>50800</xdr:colOff>
      <xdr:row>57</xdr:row>
      <xdr:rowOff>94713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76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15990</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61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74182</xdr:rowOff>
    </xdr:from>
    <xdr:to>
      <xdr:col>50</xdr:col>
      <xdr:colOff>165100</xdr:colOff>
      <xdr:row>58</xdr:row>
      <xdr:rowOff>4332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20859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6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102547</xdr:rowOff>
    </xdr:from>
    <xdr:to>
      <xdr:col>46</xdr:col>
      <xdr:colOff>38100</xdr:colOff>
      <xdr:row>58</xdr:row>
      <xdr:rowOff>32697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49224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65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38456</xdr:rowOff>
    </xdr:from>
    <xdr:to>
      <xdr:col>41</xdr:col>
      <xdr:colOff>101600</xdr:colOff>
      <xdr:row>57</xdr:row>
      <xdr:rowOff>140056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1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156583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58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89113</xdr:rowOff>
    </xdr:from>
    <xdr:to>
      <xdr:col>36</xdr:col>
      <xdr:colOff>165100</xdr:colOff>
      <xdr:row>58</xdr:row>
      <xdr:rowOff>19263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6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35790</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63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93298</xdr:rowOff>
    </xdr:from>
    <xdr:to>
      <xdr:col>55</xdr:col>
      <xdr:colOff>0</xdr:colOff>
      <xdr:row>78</xdr:row>
      <xdr:rowOff>113745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66398"/>
          <a:ext cx="8382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39664</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4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93298</xdr:rowOff>
    </xdr:from>
    <xdr:to>
      <xdr:col>50</xdr:col>
      <xdr:colOff>114300</xdr:colOff>
      <xdr:row>78</xdr:row>
      <xdr:rowOff>126336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466398"/>
          <a:ext cx="889000" cy="3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88187</xdr:rowOff>
    </xdr:from>
    <xdr:to>
      <xdr:col>45</xdr:col>
      <xdr:colOff>177800</xdr:colOff>
      <xdr:row>78</xdr:row>
      <xdr:rowOff>126336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461287"/>
          <a:ext cx="889000" cy="3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148460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7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88187</xdr:rowOff>
    </xdr:from>
    <xdr:to>
      <xdr:col>41</xdr:col>
      <xdr:colOff>50800</xdr:colOff>
      <xdr:row>78</xdr:row>
      <xdr:rowOff>94621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461287"/>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134847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62945</xdr:rowOff>
    </xdr:from>
    <xdr:to>
      <xdr:col>55</xdr:col>
      <xdr:colOff>50800</xdr:colOff>
      <xdr:row>78</xdr:row>
      <xdr:rowOff>164545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166663</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6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42498</xdr:rowOff>
    </xdr:from>
    <xdr:to>
      <xdr:col>50</xdr:col>
      <xdr:colOff>165100</xdr:colOff>
      <xdr:row>78</xdr:row>
      <xdr:rowOff>144098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1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135225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50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75536</xdr:rowOff>
    </xdr:from>
    <xdr:to>
      <xdr:col>46</xdr:col>
      <xdr:colOff>38100</xdr:colOff>
      <xdr:row>79</xdr:row>
      <xdr:rowOff>5686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4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168263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4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37387</xdr:rowOff>
    </xdr:from>
    <xdr:to>
      <xdr:col>41</xdr:col>
      <xdr:colOff>101600</xdr:colOff>
      <xdr:row>78</xdr:row>
      <xdr:rowOff>138987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155514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18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43821</xdr:rowOff>
    </xdr:from>
    <xdr:to>
      <xdr:col>36</xdr:col>
      <xdr:colOff>165100</xdr:colOff>
      <xdr:row>78</xdr:row>
      <xdr:rowOff>145421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1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136548</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0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114587</xdr:rowOff>
    </xdr:from>
    <xdr:to>
      <xdr:col>55</xdr:col>
      <xdr:colOff>0</xdr:colOff>
      <xdr:row>95</xdr:row>
      <xdr:rowOff>112790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059437"/>
          <a:ext cx="838200" cy="34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24857</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8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112790</xdr:rowOff>
    </xdr:from>
    <xdr:to>
      <xdr:col>50</xdr:col>
      <xdr:colOff>114300</xdr:colOff>
      <xdr:row>96</xdr:row>
      <xdr:rowOff>127177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400540"/>
          <a:ext cx="889000" cy="18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35765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6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159686</xdr:rowOff>
    </xdr:from>
    <xdr:to>
      <xdr:col>45</xdr:col>
      <xdr:colOff>177800</xdr:colOff>
      <xdr:row>96</xdr:row>
      <xdr:rowOff>127177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275986"/>
          <a:ext cx="889000" cy="3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113489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4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159686</xdr:rowOff>
    </xdr:from>
    <xdr:to>
      <xdr:col>41</xdr:col>
      <xdr:colOff>50800</xdr:colOff>
      <xdr:row>95</xdr:row>
      <xdr:rowOff>160551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275986"/>
          <a:ext cx="889000" cy="17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124037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58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56942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63787</xdr:rowOff>
    </xdr:from>
    <xdr:to>
      <xdr:col>55</xdr:col>
      <xdr:colOff>50800</xdr:colOff>
      <xdr:row>93</xdr:row>
      <xdr:rowOff>165387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00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86664</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586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61990</xdr:rowOff>
    </xdr:from>
    <xdr:to>
      <xdr:col>50</xdr:col>
      <xdr:colOff>165100</xdr:colOff>
      <xdr:row>95</xdr:row>
      <xdr:rowOff>163590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8667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12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76377</xdr:rowOff>
    </xdr:from>
    <xdr:to>
      <xdr:col>46</xdr:col>
      <xdr:colOff>38100</xdr:colOff>
      <xdr:row>97</xdr:row>
      <xdr:rowOff>6527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5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23054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3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108886</xdr:rowOff>
    </xdr:from>
    <xdr:to>
      <xdr:col>41</xdr:col>
      <xdr:colOff>101600</xdr:colOff>
      <xdr:row>95</xdr:row>
      <xdr:rowOff>39036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22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55563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00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109751</xdr:rowOff>
    </xdr:from>
    <xdr:to>
      <xdr:col>36</xdr:col>
      <xdr:colOff>165100</xdr:colOff>
      <xdr:row>96</xdr:row>
      <xdr:rowOff>39901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39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56428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17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44221</xdr:rowOff>
    </xdr:from>
    <xdr:to>
      <xdr:col>85</xdr:col>
      <xdr:colOff>127000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3077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42151</xdr:rowOff>
    </xdr:from>
    <xdr:to>
      <xdr:col>81</xdr:col>
      <xdr:colOff>50800</xdr:colOff>
      <xdr:row>39</xdr:row>
      <xdr:rowOff>44221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28701"/>
          <a:ext cx="8890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42151</xdr:rowOff>
    </xdr:from>
    <xdr:to>
      <xdr:col>76</xdr:col>
      <xdr:colOff>114300</xdr:colOff>
      <xdr:row>39</xdr:row>
      <xdr:rowOff>43676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28701"/>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43676</xdr:rowOff>
    </xdr:from>
    <xdr:to>
      <xdr:col>71</xdr:col>
      <xdr:colOff>177800</xdr:colOff>
      <xdr:row>39</xdr:row>
      <xdr:rowOff>43815</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30226"/>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121112</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36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164871</xdr:rowOff>
    </xdr:from>
    <xdr:to>
      <xdr:col>81</xdr:col>
      <xdr:colOff>101600</xdr:colOff>
      <xdr:row>39</xdr:row>
      <xdr:rowOff>95021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86148</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24333" y="6772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162801</xdr:rowOff>
    </xdr:from>
    <xdr:to>
      <xdr:col>76</xdr:col>
      <xdr:colOff>165100</xdr:colOff>
      <xdr:row>39</xdr:row>
      <xdr:rowOff>92951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7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84078</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770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164326</xdr:rowOff>
    </xdr:from>
    <xdr:to>
      <xdr:col>72</xdr:col>
      <xdr:colOff>38100</xdr:colOff>
      <xdr:row>39</xdr:row>
      <xdr:rowOff>94476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85603</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46333" y="6772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164465</xdr:rowOff>
    </xdr:from>
    <xdr:to>
      <xdr:col>67</xdr:col>
      <xdr:colOff>101600</xdr:colOff>
      <xdr:row>39</xdr:row>
      <xdr:rowOff>94615</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85742</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57333" y="67722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1969</xdr:rowOff>
    </xdr:from>
    <xdr:to>
      <xdr:col>85</xdr:col>
      <xdr:colOff>126364</xdr:colOff>
      <xdr:row>77</xdr:row>
      <xdr:rowOff>170999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346369"/>
          <a:ext cx="1269" cy="1026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3376</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3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170999</xdr:rowOff>
    </xdr:from>
    <xdr:to>
      <xdr:col>86</xdr:col>
      <xdr:colOff>25400</xdr:colOff>
      <xdr:row>77</xdr:row>
      <xdr:rowOff>170999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3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120096</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212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1969</xdr:rowOff>
    </xdr:from>
    <xdr:to>
      <xdr:col>86</xdr:col>
      <xdr:colOff>25400</xdr:colOff>
      <xdr:row>72</xdr:row>
      <xdr:rowOff>1969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34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1969</xdr:rowOff>
    </xdr:from>
    <xdr:to>
      <xdr:col>85</xdr:col>
      <xdr:colOff>127000</xdr:colOff>
      <xdr:row>72</xdr:row>
      <xdr:rowOff>6521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346369"/>
          <a:ext cx="838200" cy="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135755</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23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157328</xdr:rowOff>
    </xdr:from>
    <xdr:to>
      <xdr:col>85</xdr:col>
      <xdr:colOff>177800</xdr:colOff>
      <xdr:row>75</xdr:row>
      <xdr:rowOff>87478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164027</xdr:rowOff>
    </xdr:from>
    <xdr:to>
      <xdr:col>81</xdr:col>
      <xdr:colOff>50800</xdr:colOff>
      <xdr:row>72</xdr:row>
      <xdr:rowOff>6521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336977"/>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168510</xdr:rowOff>
    </xdr:from>
    <xdr:to>
      <xdr:col>81</xdr:col>
      <xdr:colOff>101600</xdr:colOff>
      <xdr:row>75</xdr:row>
      <xdr:rowOff>98660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89787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164027</xdr:rowOff>
    </xdr:from>
    <xdr:to>
      <xdr:col>76</xdr:col>
      <xdr:colOff>114300</xdr:colOff>
      <xdr:row>71</xdr:row>
      <xdr:rowOff>165189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336977"/>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17043</xdr:rowOff>
    </xdr:from>
    <xdr:to>
      <xdr:col>76</xdr:col>
      <xdr:colOff>165100</xdr:colOff>
      <xdr:row>75</xdr:row>
      <xdr:rowOff>118643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109770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6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143796</xdr:rowOff>
    </xdr:from>
    <xdr:to>
      <xdr:col>71</xdr:col>
      <xdr:colOff>177800</xdr:colOff>
      <xdr:row>71</xdr:row>
      <xdr:rowOff>165189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316746"/>
          <a:ext cx="889000" cy="2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3994</xdr:rowOff>
    </xdr:from>
    <xdr:to>
      <xdr:col>72</xdr:col>
      <xdr:colOff>38100</xdr:colOff>
      <xdr:row>75</xdr:row>
      <xdr:rowOff>105594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6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96721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5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156128</xdr:rowOff>
    </xdr:from>
    <xdr:to>
      <xdr:col>67</xdr:col>
      <xdr:colOff>101600</xdr:colOff>
      <xdr:row>75</xdr:row>
      <xdr:rowOff>86278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77405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93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122619</xdr:rowOff>
    </xdr:from>
    <xdr:to>
      <xdr:col>85</xdr:col>
      <xdr:colOff>177800</xdr:colOff>
      <xdr:row>72</xdr:row>
      <xdr:rowOff>52769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29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75646</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24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127171</xdr:rowOff>
    </xdr:from>
    <xdr:to>
      <xdr:col>81</xdr:col>
      <xdr:colOff>101600</xdr:colOff>
      <xdr:row>72</xdr:row>
      <xdr:rowOff>57321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30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73848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07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113227</xdr:rowOff>
    </xdr:from>
    <xdr:to>
      <xdr:col>76</xdr:col>
      <xdr:colOff>165100</xdr:colOff>
      <xdr:row>72</xdr:row>
      <xdr:rowOff>43377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2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59904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06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114389</xdr:rowOff>
    </xdr:from>
    <xdr:to>
      <xdr:col>72</xdr:col>
      <xdr:colOff>38100</xdr:colOff>
      <xdr:row>72</xdr:row>
      <xdr:rowOff>44539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2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61066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06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92996</xdr:rowOff>
    </xdr:from>
    <xdr:to>
      <xdr:col>67</xdr:col>
      <xdr:colOff>101600</xdr:colOff>
      <xdr:row>72</xdr:row>
      <xdr:rowOff>23146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26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39673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04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75921</xdr:rowOff>
    </xdr:from>
    <xdr:to>
      <xdr:col>85</xdr:col>
      <xdr:colOff>127000</xdr:colOff>
      <xdr:row>97</xdr:row>
      <xdr:rowOff>160434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706571"/>
          <a:ext cx="838200" cy="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156835</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44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160434</xdr:rowOff>
    </xdr:from>
    <xdr:to>
      <xdr:col>81</xdr:col>
      <xdr:colOff>50800</xdr:colOff>
      <xdr:row>98</xdr:row>
      <xdr:rowOff>5581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791084"/>
          <a:ext cx="889000" cy="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157966</xdr:rowOff>
    </xdr:from>
    <xdr:to>
      <xdr:col>76</xdr:col>
      <xdr:colOff>114300</xdr:colOff>
      <xdr:row>98</xdr:row>
      <xdr:rowOff>5581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788616"/>
          <a:ext cx="889000" cy="1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137785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4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157966</xdr:rowOff>
    </xdr:from>
    <xdr:to>
      <xdr:col>71</xdr:col>
      <xdr:colOff>177800</xdr:colOff>
      <xdr:row>98</xdr:row>
      <xdr:rowOff>9032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788616"/>
          <a:ext cx="889000" cy="2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109346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3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25121</xdr:rowOff>
    </xdr:from>
    <xdr:to>
      <xdr:col>85</xdr:col>
      <xdr:colOff>177800</xdr:colOff>
      <xdr:row>97</xdr:row>
      <xdr:rowOff>126721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65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3548</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6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109634</xdr:rowOff>
    </xdr:from>
    <xdr:to>
      <xdr:col>81</xdr:col>
      <xdr:colOff>101600</xdr:colOff>
      <xdr:row>98</xdr:row>
      <xdr:rowOff>39784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74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30911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83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126231</xdr:rowOff>
    </xdr:from>
    <xdr:to>
      <xdr:col>76</xdr:col>
      <xdr:colOff>165100</xdr:colOff>
      <xdr:row>98</xdr:row>
      <xdr:rowOff>56381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5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47508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84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107166</xdr:rowOff>
    </xdr:from>
    <xdr:to>
      <xdr:col>72</xdr:col>
      <xdr:colOff>38100</xdr:colOff>
      <xdr:row>98</xdr:row>
      <xdr:rowOff>37316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73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28443</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83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129682</xdr:rowOff>
    </xdr:from>
    <xdr:to>
      <xdr:col>67</xdr:col>
      <xdr:colOff>101600</xdr:colOff>
      <xdr:row>98</xdr:row>
      <xdr:rowOff>59832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6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50959</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85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130392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02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79991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5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86360</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72910"/>
          <a:ext cx="8890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109164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86360</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772910"/>
          <a:ext cx="8890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64424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134528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35560</xdr:rowOff>
    </xdr:from>
    <xdr:to>
      <xdr:col>102</xdr:col>
      <xdr:colOff>165100</xdr:colOff>
      <xdr:row>39</xdr:row>
      <xdr:rowOff>137160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7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128287</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6017" y="6814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23800</xdr:rowOff>
    </xdr:from>
    <xdr:to>
      <xdr:col>116</xdr:col>
      <xdr:colOff>63500</xdr:colOff>
      <xdr:row>58</xdr:row>
      <xdr:rowOff>25171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967900"/>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54398</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484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22371</xdr:rowOff>
    </xdr:from>
    <xdr:to>
      <xdr:col>111</xdr:col>
      <xdr:colOff>177800</xdr:colOff>
      <xdr:row>58</xdr:row>
      <xdr:rowOff>23800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9966471"/>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165879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18314</xdr:rowOff>
    </xdr:from>
    <xdr:to>
      <xdr:col>107</xdr:col>
      <xdr:colOff>50800</xdr:colOff>
      <xdr:row>58</xdr:row>
      <xdr:rowOff>22371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9962414"/>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118216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128213</xdr:rowOff>
    </xdr:from>
    <xdr:to>
      <xdr:col>102</xdr:col>
      <xdr:colOff>114300</xdr:colOff>
      <xdr:row>58</xdr:row>
      <xdr:rowOff>18314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9729413"/>
          <a:ext cx="889000" cy="23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157935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104900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145821</xdr:rowOff>
    </xdr:from>
    <xdr:to>
      <xdr:col>116</xdr:col>
      <xdr:colOff>114300</xdr:colOff>
      <xdr:row>58</xdr:row>
      <xdr:rowOff>75971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9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60748</xdr:rowOff>
    </xdr:from>
    <xdr:ext cx="249299"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8333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144450</xdr:rowOff>
    </xdr:from>
    <xdr:to>
      <xdr:col>112</xdr:col>
      <xdr:colOff>38100</xdr:colOff>
      <xdr:row>58</xdr:row>
      <xdr:rowOff>74600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9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58</xdr:row>
      <xdr:rowOff>65727</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66333" y="10009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143021</xdr:rowOff>
    </xdr:from>
    <xdr:to>
      <xdr:col>107</xdr:col>
      <xdr:colOff>101600</xdr:colOff>
      <xdr:row>58</xdr:row>
      <xdr:rowOff>73171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64298</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77333" y="100083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138964</xdr:rowOff>
    </xdr:from>
    <xdr:to>
      <xdr:col>102</xdr:col>
      <xdr:colOff>165100</xdr:colOff>
      <xdr:row>58</xdr:row>
      <xdr:rowOff>69114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60241</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004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77413</xdr:rowOff>
    </xdr:from>
    <xdr:to>
      <xdr:col>98</xdr:col>
      <xdr:colOff>38100</xdr:colOff>
      <xdr:row>57</xdr:row>
      <xdr:rowOff>7563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6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170140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77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79235</xdr:rowOff>
    </xdr:from>
    <xdr:to>
      <xdr:col>116</xdr:col>
      <xdr:colOff>63500</xdr:colOff>
      <xdr:row>74</xdr:row>
      <xdr:rowOff>127813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766535"/>
          <a:ext cx="8382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120845</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465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79235</xdr:rowOff>
    </xdr:from>
    <xdr:to>
      <xdr:col>111</xdr:col>
      <xdr:colOff>177800</xdr:colOff>
      <xdr:row>74</xdr:row>
      <xdr:rowOff>115963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766535"/>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98361</xdr:rowOff>
    </xdr:from>
    <xdr:to>
      <xdr:col>107</xdr:col>
      <xdr:colOff>50800</xdr:colOff>
      <xdr:row>74</xdr:row>
      <xdr:rowOff>115963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785661"/>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55046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22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98361</xdr:rowOff>
    </xdr:from>
    <xdr:to>
      <xdr:col>102</xdr:col>
      <xdr:colOff>114300</xdr:colOff>
      <xdr:row>74</xdr:row>
      <xdr:rowOff>105372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785661"/>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16565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1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129494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1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77013</xdr:rowOff>
    </xdr:from>
    <xdr:to>
      <xdr:col>116</xdr:col>
      <xdr:colOff>114300</xdr:colOff>
      <xdr:row>75</xdr:row>
      <xdr:rowOff>7163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7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55440</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4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28435</xdr:rowOff>
    </xdr:from>
    <xdr:to>
      <xdr:col>112</xdr:col>
      <xdr:colOff>38100</xdr:colOff>
      <xdr:row>74</xdr:row>
      <xdr:rowOff>130035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7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121162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80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65163</xdr:rowOff>
    </xdr:from>
    <xdr:to>
      <xdr:col>107</xdr:col>
      <xdr:colOff>101600</xdr:colOff>
      <xdr:row>74</xdr:row>
      <xdr:rowOff>166763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75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157890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84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47561</xdr:rowOff>
    </xdr:from>
    <xdr:to>
      <xdr:col>102</xdr:col>
      <xdr:colOff>165100</xdr:colOff>
      <xdr:row>74</xdr:row>
      <xdr:rowOff>149161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7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140288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82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54572</xdr:rowOff>
    </xdr:from>
    <xdr:to>
      <xdr:col>98</xdr:col>
      <xdr:colOff>38100</xdr:colOff>
      <xdr:row>74</xdr:row>
      <xdr:rowOff>156172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7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147299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83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592,622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149,272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61,508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円増加したが、引き続き類似団体平均を下回る結果となった。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170,630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103,706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円増加となり、引き続き類似団体平均を大きく上回っている。下水道事業会計への負担金が類似団体と比較して多額であることが要因と考えられる。（増加額については、特別定額給付金の影響）</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90,141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円となり、地域防災コミュニティセンター整備やデジタル防災行政無線（同報系）整備など大型事業が進捗したため、前年度に比べ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21,278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96,015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円増加し、引き続き類似団体平均を大きく上回っている。この要因は子育て支援策の充実が主な要因であると分析している。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さらに公債費については、類似団体で最高額であり、平均の約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倍と高水準で推移している状況であり、今後も一層の償還管理に努めていく必要がある。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113,496
111,957
754.93
68,912,477
67,260,237
1,514,169
31,294,461
85,010,138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73297</xdr:rowOff>
    </xdr:from>
    <xdr:to>
      <xdr:col>24</xdr:col>
      <xdr:colOff>63500</xdr:colOff>
      <xdr:row>35</xdr:row>
      <xdr:rowOff>19413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02597"/>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60251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61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134801</xdr:rowOff>
    </xdr:from>
    <xdr:to>
      <xdr:col>19</xdr:col>
      <xdr:colOff>177800</xdr:colOff>
      <xdr:row>34</xdr:row>
      <xdr:rowOff>73297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792651"/>
          <a:ext cx="889000" cy="10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134801</xdr:rowOff>
    </xdr:from>
    <xdr:to>
      <xdr:col>15</xdr:col>
      <xdr:colOff>50800</xdr:colOff>
      <xdr:row>33</xdr:row>
      <xdr:rowOff>142422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792651"/>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129920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142422</xdr:rowOff>
    </xdr:from>
    <xdr:to>
      <xdr:col>10</xdr:col>
      <xdr:colOff>114300</xdr:colOff>
      <xdr:row>34</xdr:row>
      <xdr:rowOff>37374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00272"/>
          <a:ext cx="889000" cy="6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103794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62428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140063</xdr:rowOff>
    </xdr:from>
    <xdr:to>
      <xdr:col>24</xdr:col>
      <xdr:colOff>114300</xdr:colOff>
      <xdr:row>35</xdr:row>
      <xdr:rowOff>70213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162940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2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22497</xdr:rowOff>
    </xdr:from>
    <xdr:to>
      <xdr:col>20</xdr:col>
      <xdr:colOff>38100</xdr:colOff>
      <xdr:row>34</xdr:row>
      <xdr:rowOff>124097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140624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2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84001</xdr:rowOff>
    </xdr:from>
    <xdr:to>
      <xdr:col>15</xdr:col>
      <xdr:colOff>101600</xdr:colOff>
      <xdr:row>34</xdr:row>
      <xdr:rowOff>14151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30678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91622</xdr:rowOff>
    </xdr:from>
    <xdr:to>
      <xdr:col>10</xdr:col>
      <xdr:colOff>165100</xdr:colOff>
      <xdr:row>34</xdr:row>
      <xdr:rowOff>21772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38299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2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158024</xdr:rowOff>
    </xdr:from>
    <xdr:to>
      <xdr:col>6</xdr:col>
      <xdr:colOff>38100</xdr:colOff>
      <xdr:row>34</xdr:row>
      <xdr:rowOff>88174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104701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9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116246</xdr:rowOff>
    </xdr:from>
    <xdr:to>
      <xdr:col>24</xdr:col>
      <xdr:colOff>62865</xdr:colOff>
      <xdr:row>55</xdr:row>
      <xdr:rowOff>107848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60196"/>
          <a:ext cx="1270" cy="67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111675</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54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107848</xdr:rowOff>
    </xdr:from>
    <xdr:to>
      <xdr:col>24</xdr:col>
      <xdr:colOff>152400</xdr:colOff>
      <xdr:row>55</xdr:row>
      <xdr:rowOff>107848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5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62923</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63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116246</xdr:rowOff>
    </xdr:from>
    <xdr:to>
      <xdr:col>24</xdr:col>
      <xdr:colOff>152400</xdr:colOff>
      <xdr:row>51</xdr:row>
      <xdr:rowOff>116246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6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112489</xdr:rowOff>
    </xdr:from>
    <xdr:to>
      <xdr:col>24</xdr:col>
      <xdr:colOff>63500</xdr:colOff>
      <xdr:row>59</xdr:row>
      <xdr:rowOff>57686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370789"/>
          <a:ext cx="838200" cy="80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40268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298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61841</xdr:rowOff>
    </xdr:from>
    <xdr:to>
      <xdr:col>24</xdr:col>
      <xdr:colOff>114300</xdr:colOff>
      <xdr:row>54</xdr:row>
      <xdr:rowOff>163441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32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57686</xdr:rowOff>
    </xdr:from>
    <xdr:to>
      <xdr:col>19</xdr:col>
      <xdr:colOff>177800</xdr:colOff>
      <xdr:row>59</xdr:row>
      <xdr:rowOff>73361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173236"/>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95293</xdr:rowOff>
    </xdr:from>
    <xdr:to>
      <xdr:col>20</xdr:col>
      <xdr:colOff>38100</xdr:colOff>
      <xdr:row>59</xdr:row>
      <xdr:rowOff>25443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41970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171072</xdr:rowOff>
    </xdr:from>
    <xdr:to>
      <xdr:col>15</xdr:col>
      <xdr:colOff>50800</xdr:colOff>
      <xdr:row>59</xdr:row>
      <xdr:rowOff>73361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115172"/>
          <a:ext cx="889000" cy="7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45900</xdr:rowOff>
    </xdr:from>
    <xdr:to>
      <xdr:col>15</xdr:col>
      <xdr:colOff>101600</xdr:colOff>
      <xdr:row>59</xdr:row>
      <xdr:rowOff>147500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6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138627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25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171072</xdr:rowOff>
    </xdr:from>
    <xdr:to>
      <xdr:col>10</xdr:col>
      <xdr:colOff>114300</xdr:colOff>
      <xdr:row>59</xdr:row>
      <xdr:rowOff>101509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15172"/>
          <a:ext cx="889000" cy="10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21326</xdr:rowOff>
    </xdr:from>
    <xdr:to>
      <xdr:col>10</xdr:col>
      <xdr:colOff>165100</xdr:colOff>
      <xdr:row>59</xdr:row>
      <xdr:rowOff>122926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3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114053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22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143352</xdr:rowOff>
    </xdr:from>
    <xdr:to>
      <xdr:col>6</xdr:col>
      <xdr:colOff>38100</xdr:colOff>
      <xdr:row>59</xdr:row>
      <xdr:rowOff>73502</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8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90029</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61689</xdr:rowOff>
    </xdr:from>
    <xdr:to>
      <xdr:col>24</xdr:col>
      <xdr:colOff>114300</xdr:colOff>
      <xdr:row>54</xdr:row>
      <xdr:rowOff>163289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3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84566</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17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6886</xdr:rowOff>
    </xdr:from>
    <xdr:to>
      <xdr:col>20</xdr:col>
      <xdr:colOff>38100</xdr:colOff>
      <xdr:row>59</xdr:row>
      <xdr:rowOff>108486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12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99613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21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22561</xdr:rowOff>
    </xdr:from>
    <xdr:to>
      <xdr:col>15</xdr:col>
      <xdr:colOff>101600</xdr:colOff>
      <xdr:row>59</xdr:row>
      <xdr:rowOff>124161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3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140688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91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120272</xdr:rowOff>
    </xdr:from>
    <xdr:to>
      <xdr:col>10</xdr:col>
      <xdr:colOff>165100</xdr:colOff>
      <xdr:row>59</xdr:row>
      <xdr:rowOff>50422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6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66949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8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50709</xdr:rowOff>
    </xdr:from>
    <xdr:to>
      <xdr:col>6</xdr:col>
      <xdr:colOff>38100</xdr:colOff>
      <xdr:row>59</xdr:row>
      <xdr:rowOff>152309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6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143436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5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19182</xdr:rowOff>
    </xdr:from>
    <xdr:to>
      <xdr:col>24</xdr:col>
      <xdr:colOff>63500</xdr:colOff>
      <xdr:row>75</xdr:row>
      <xdr:rowOff>36556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706482"/>
          <a:ext cx="838200" cy="18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167317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54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36556</xdr:rowOff>
    </xdr:from>
    <xdr:to>
      <xdr:col>19</xdr:col>
      <xdr:colOff>177800</xdr:colOff>
      <xdr:row>75</xdr:row>
      <xdr:rowOff>141803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95306"/>
          <a:ext cx="889000" cy="10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53839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8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141803</xdr:rowOff>
    </xdr:from>
    <xdr:to>
      <xdr:col>15</xdr:col>
      <xdr:colOff>50800</xdr:colOff>
      <xdr:row>76</xdr:row>
      <xdr:rowOff>75098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00553"/>
          <a:ext cx="889000" cy="10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58089</xdr:rowOff>
    </xdr:from>
    <xdr:to>
      <xdr:col>10</xdr:col>
      <xdr:colOff>114300</xdr:colOff>
      <xdr:row>76</xdr:row>
      <xdr:rowOff>75098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088289"/>
          <a:ext cx="889000" cy="1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61841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34248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3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139832</xdr:rowOff>
    </xdr:from>
    <xdr:to>
      <xdr:col>24</xdr:col>
      <xdr:colOff>114300</xdr:colOff>
      <xdr:row>74</xdr:row>
      <xdr:rowOff>69982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5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162709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0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157206</xdr:rowOff>
    </xdr:from>
    <xdr:to>
      <xdr:col>20</xdr:col>
      <xdr:colOff>38100</xdr:colOff>
      <xdr:row>75</xdr:row>
      <xdr:rowOff>87356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4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103883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1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91003</xdr:rowOff>
    </xdr:from>
    <xdr:to>
      <xdr:col>15</xdr:col>
      <xdr:colOff>101600</xdr:colOff>
      <xdr:row>76</xdr:row>
      <xdr:rowOff>21152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497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37680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2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24298</xdr:rowOff>
    </xdr:from>
    <xdr:to>
      <xdr:col>10</xdr:col>
      <xdr:colOff>165100</xdr:colOff>
      <xdr:row>76</xdr:row>
      <xdr:rowOff>125898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142425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2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7289</xdr:rowOff>
    </xdr:from>
    <xdr:to>
      <xdr:col>6</xdr:col>
      <xdr:colOff>38100</xdr:colOff>
      <xdr:row>76</xdr:row>
      <xdr:rowOff>108889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3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125416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1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166250</xdr:rowOff>
    </xdr:from>
    <xdr:to>
      <xdr:col>24</xdr:col>
      <xdr:colOff>63500</xdr:colOff>
      <xdr:row>97</xdr:row>
      <xdr:rowOff>157009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625450"/>
          <a:ext cx="838200" cy="16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45091</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157009</xdr:rowOff>
    </xdr:from>
    <xdr:to>
      <xdr:col>19</xdr:col>
      <xdr:colOff>177800</xdr:colOff>
      <xdr:row>98</xdr:row>
      <xdr:rowOff>8516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87659"/>
          <a:ext cx="889000" cy="2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17256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30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104234</xdr:rowOff>
    </xdr:from>
    <xdr:to>
      <xdr:col>15</xdr:col>
      <xdr:colOff>50800</xdr:colOff>
      <xdr:row>98</xdr:row>
      <xdr:rowOff>8516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734884"/>
          <a:ext cx="889000" cy="7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3115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75366</xdr:rowOff>
    </xdr:from>
    <xdr:to>
      <xdr:col>10</xdr:col>
      <xdr:colOff>114300</xdr:colOff>
      <xdr:row>97</xdr:row>
      <xdr:rowOff>104234</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706016"/>
          <a:ext cx="889000" cy="2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11836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27739</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115450</xdr:rowOff>
    </xdr:from>
    <xdr:to>
      <xdr:col>24</xdr:col>
      <xdr:colOff>114300</xdr:colOff>
      <xdr:row>97</xdr:row>
      <xdr:rowOff>45600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93877</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5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106209</xdr:rowOff>
    </xdr:from>
    <xdr:to>
      <xdr:col>20</xdr:col>
      <xdr:colOff>38100</xdr:colOff>
      <xdr:row>98</xdr:row>
      <xdr:rowOff>36359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27486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82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129166</xdr:rowOff>
    </xdr:from>
    <xdr:to>
      <xdr:col>15</xdr:col>
      <xdr:colOff>101600</xdr:colOff>
      <xdr:row>98</xdr:row>
      <xdr:rowOff>59316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5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50443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5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53434</xdr:rowOff>
    </xdr:from>
    <xdr:to>
      <xdr:col>10</xdr:col>
      <xdr:colOff>165100</xdr:colOff>
      <xdr:row>97</xdr:row>
      <xdr:rowOff>155034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146161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7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24566</xdr:rowOff>
    </xdr:from>
    <xdr:to>
      <xdr:col>6</xdr:col>
      <xdr:colOff>38100</xdr:colOff>
      <xdr:row>97</xdr:row>
      <xdr:rowOff>126166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5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117293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7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129916</xdr:rowOff>
    </xdr:from>
    <xdr:to>
      <xdr:col>55</xdr:col>
      <xdr:colOff>0</xdr:colOff>
      <xdr:row>38</xdr:row>
      <xdr:rowOff>130647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45016"/>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129093</xdr:rowOff>
    </xdr:from>
    <xdr:to>
      <xdr:col>50</xdr:col>
      <xdr:colOff>114300</xdr:colOff>
      <xdr:row>38</xdr:row>
      <xdr:rowOff>130647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44193"/>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129093</xdr:rowOff>
    </xdr:from>
    <xdr:to>
      <xdr:col>45</xdr:col>
      <xdr:colOff>177800</xdr:colOff>
      <xdr:row>38</xdr:row>
      <xdr:rowOff>129550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4419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129550</xdr:rowOff>
    </xdr:from>
    <xdr:to>
      <xdr:col>41</xdr:col>
      <xdr:colOff>50800</xdr:colOff>
      <xdr:row>38</xdr:row>
      <xdr:rowOff>131562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44650"/>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79116</xdr:rowOff>
    </xdr:from>
    <xdr:to>
      <xdr:col>55</xdr:col>
      <xdr:colOff>50800</xdr:colOff>
      <xdr:row>39</xdr:row>
      <xdr:rowOff>9266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165493</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09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79847</xdr:rowOff>
    </xdr:from>
    <xdr:to>
      <xdr:col>50</xdr:col>
      <xdr:colOff>165100</xdr:colOff>
      <xdr:row>39</xdr:row>
      <xdr:rowOff>9997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9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1124</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6876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78293</xdr:rowOff>
    </xdr:from>
    <xdr:to>
      <xdr:col>46</xdr:col>
      <xdr:colOff>38100</xdr:colOff>
      <xdr:row>39</xdr:row>
      <xdr:rowOff>8443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9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171020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86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78750</xdr:rowOff>
    </xdr:from>
    <xdr:to>
      <xdr:col>41</xdr:col>
      <xdr:colOff>101600</xdr:colOff>
      <xdr:row>39</xdr:row>
      <xdr:rowOff>8900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86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80762</xdr:rowOff>
    </xdr:from>
    <xdr:to>
      <xdr:col>36</xdr:col>
      <xdr:colOff>165100</xdr:colOff>
      <xdr:row>39</xdr:row>
      <xdr:rowOff>10912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9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2039</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6885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13056</xdr:rowOff>
    </xdr:from>
    <xdr:to>
      <xdr:col>55</xdr:col>
      <xdr:colOff>0</xdr:colOff>
      <xdr:row>57</xdr:row>
      <xdr:rowOff>72858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85706"/>
          <a:ext cx="838200" cy="5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59577</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72858</xdr:rowOff>
    </xdr:from>
    <xdr:to>
      <xdr:col>50</xdr:col>
      <xdr:colOff>114300</xdr:colOff>
      <xdr:row>57</xdr:row>
      <xdr:rowOff>82984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45508"/>
          <a:ext cx="889000" cy="1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119814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89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848</xdr:rowOff>
    </xdr:from>
    <xdr:to>
      <xdr:col>45</xdr:col>
      <xdr:colOff>177800</xdr:colOff>
      <xdr:row>57</xdr:row>
      <xdr:rowOff>82984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773498"/>
          <a:ext cx="889000" cy="8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10726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95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848</xdr:rowOff>
    </xdr:from>
    <xdr:to>
      <xdr:col>41</xdr:col>
      <xdr:colOff>50800</xdr:colOff>
      <xdr:row>57</xdr:row>
      <xdr:rowOff>74846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773498"/>
          <a:ext cx="889000" cy="7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3479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94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162927</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9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133706</xdr:rowOff>
    </xdr:from>
    <xdr:to>
      <xdr:col>55</xdr:col>
      <xdr:colOff>50800</xdr:colOff>
      <xdr:row>57</xdr:row>
      <xdr:rowOff>63856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3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156583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8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22058</xdr:rowOff>
    </xdr:from>
    <xdr:to>
      <xdr:col>50</xdr:col>
      <xdr:colOff>165100</xdr:colOff>
      <xdr:row>57</xdr:row>
      <xdr:rowOff>123658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140185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5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32184</xdr:rowOff>
    </xdr:from>
    <xdr:to>
      <xdr:col>46</xdr:col>
      <xdr:colOff>38100</xdr:colOff>
      <xdr:row>57</xdr:row>
      <xdr:rowOff>133784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0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150311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58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121498</xdr:rowOff>
    </xdr:from>
    <xdr:to>
      <xdr:col>41</xdr:col>
      <xdr:colOff>101600</xdr:colOff>
      <xdr:row>57</xdr:row>
      <xdr:rowOff>51648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2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68175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49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24046</xdr:rowOff>
    </xdr:from>
    <xdr:to>
      <xdr:col>36</xdr:col>
      <xdr:colOff>165100</xdr:colOff>
      <xdr:row>57</xdr:row>
      <xdr:rowOff>125646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9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142173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57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67463</xdr:rowOff>
    </xdr:from>
    <xdr:to>
      <xdr:col>55</xdr:col>
      <xdr:colOff>0</xdr:colOff>
      <xdr:row>74</xdr:row>
      <xdr:rowOff>104404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583313"/>
          <a:ext cx="838200" cy="20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91239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7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67463</xdr:rowOff>
    </xdr:from>
    <xdr:to>
      <xdr:col>50</xdr:col>
      <xdr:colOff>114300</xdr:colOff>
      <xdr:row>75</xdr:row>
      <xdr:rowOff>8027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583313"/>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32214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6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43368</xdr:rowOff>
    </xdr:from>
    <xdr:to>
      <xdr:col>45</xdr:col>
      <xdr:colOff>177800</xdr:colOff>
      <xdr:row>75</xdr:row>
      <xdr:rowOff>8027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730668"/>
          <a:ext cx="889000" cy="13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57452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57313</xdr:rowOff>
    </xdr:from>
    <xdr:to>
      <xdr:col>41</xdr:col>
      <xdr:colOff>50800</xdr:colOff>
      <xdr:row>74</xdr:row>
      <xdr:rowOff>43368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2401713"/>
          <a:ext cx="889000" cy="3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41358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85569</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53604</xdr:rowOff>
    </xdr:from>
    <xdr:to>
      <xdr:col>55</xdr:col>
      <xdr:colOff>50800</xdr:colOff>
      <xdr:row>74</xdr:row>
      <xdr:rowOff>155204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74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76481</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59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16663</xdr:rowOff>
    </xdr:from>
    <xdr:to>
      <xdr:col>50</xdr:col>
      <xdr:colOff>165100</xdr:colOff>
      <xdr:row>73</xdr:row>
      <xdr:rowOff>118263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53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134790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30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128677</xdr:rowOff>
    </xdr:from>
    <xdr:to>
      <xdr:col>46</xdr:col>
      <xdr:colOff>38100</xdr:colOff>
      <xdr:row>75</xdr:row>
      <xdr:rowOff>58827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81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75354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59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164018</xdr:rowOff>
    </xdr:from>
    <xdr:to>
      <xdr:col>41</xdr:col>
      <xdr:colOff>101600</xdr:colOff>
      <xdr:row>74</xdr:row>
      <xdr:rowOff>94168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67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110695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45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6513</xdr:rowOff>
    </xdr:from>
    <xdr:to>
      <xdr:col>36</xdr:col>
      <xdr:colOff>165100</xdr:colOff>
      <xdr:row>72</xdr:row>
      <xdr:rowOff>108113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35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124640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1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68449</xdr:rowOff>
    </xdr:from>
    <xdr:to>
      <xdr:col>55</xdr:col>
      <xdr:colOff>0</xdr:colOff>
      <xdr:row>98</xdr:row>
      <xdr:rowOff>111353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70549"/>
          <a:ext cx="838200" cy="4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57706</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85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111353</xdr:rowOff>
    </xdr:from>
    <xdr:to>
      <xdr:col>50</xdr:col>
      <xdr:colOff>114300</xdr:colOff>
      <xdr:row>98</xdr:row>
      <xdr:rowOff>113300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913453"/>
          <a:ext cx="889000" cy="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58626</xdr:rowOff>
    </xdr:from>
    <xdr:to>
      <xdr:col>45</xdr:col>
      <xdr:colOff>177800</xdr:colOff>
      <xdr:row>98</xdr:row>
      <xdr:rowOff>113300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860726"/>
          <a:ext cx="889000" cy="5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169426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58626</xdr:rowOff>
    </xdr:from>
    <xdr:to>
      <xdr:col>41</xdr:col>
      <xdr:colOff>50800</xdr:colOff>
      <xdr:row>98</xdr:row>
      <xdr:rowOff>83125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860726"/>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170049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17649</xdr:rowOff>
    </xdr:from>
    <xdr:to>
      <xdr:col>55</xdr:col>
      <xdr:colOff>50800</xdr:colOff>
      <xdr:row>98</xdr:row>
      <xdr:rowOff>119249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1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148476</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0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60553</xdr:rowOff>
    </xdr:from>
    <xdr:to>
      <xdr:col>50</xdr:col>
      <xdr:colOff>165100</xdr:colOff>
      <xdr:row>98</xdr:row>
      <xdr:rowOff>162153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6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153280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62500</xdr:rowOff>
    </xdr:from>
    <xdr:to>
      <xdr:col>46</xdr:col>
      <xdr:colOff>38100</xdr:colOff>
      <xdr:row>98</xdr:row>
      <xdr:rowOff>164100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6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9177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63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7826</xdr:rowOff>
    </xdr:from>
    <xdr:to>
      <xdr:col>41</xdr:col>
      <xdr:colOff>101600</xdr:colOff>
      <xdr:row>98</xdr:row>
      <xdr:rowOff>109426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125953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58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32325</xdr:rowOff>
    </xdr:from>
    <xdr:to>
      <xdr:col>36</xdr:col>
      <xdr:colOff>165100</xdr:colOff>
      <xdr:row>98</xdr:row>
      <xdr:rowOff>133925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3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125052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2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152044</xdr:rowOff>
    </xdr:from>
    <xdr:to>
      <xdr:col>85</xdr:col>
      <xdr:colOff>127000</xdr:colOff>
      <xdr:row>35</xdr:row>
      <xdr:rowOff>22276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466994"/>
          <a:ext cx="838200" cy="5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48277</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20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22276</xdr:rowOff>
    </xdr:from>
    <xdr:to>
      <xdr:col>81</xdr:col>
      <xdr:colOff>50800</xdr:colOff>
      <xdr:row>37</xdr:row>
      <xdr:rowOff>60452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023026"/>
          <a:ext cx="889000" cy="38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19626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3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9322</xdr:rowOff>
    </xdr:from>
    <xdr:to>
      <xdr:col>76</xdr:col>
      <xdr:colOff>114300</xdr:colOff>
      <xdr:row>37</xdr:row>
      <xdr:rowOff>60452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352972"/>
          <a:ext cx="889000" cy="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114444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36525</xdr:rowOff>
    </xdr:from>
    <xdr:to>
      <xdr:col>71</xdr:col>
      <xdr:colOff>177800</xdr:colOff>
      <xdr:row>37</xdr:row>
      <xdr:rowOff>9322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037275"/>
          <a:ext cx="889000" cy="3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132021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74414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101244</xdr:rowOff>
    </xdr:from>
    <xdr:to>
      <xdr:col>85</xdr:col>
      <xdr:colOff>177800</xdr:colOff>
      <xdr:row>32</xdr:row>
      <xdr:rowOff>31394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41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54271</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36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142926</xdr:rowOff>
    </xdr:from>
    <xdr:to>
      <xdr:col>81</xdr:col>
      <xdr:colOff>101600</xdr:colOff>
      <xdr:row>35</xdr:row>
      <xdr:rowOff>73076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97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89603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74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9652</xdr:rowOff>
    </xdr:from>
    <xdr:to>
      <xdr:col>76</xdr:col>
      <xdr:colOff>165100</xdr:colOff>
      <xdr:row>37</xdr:row>
      <xdr:rowOff>111252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102379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4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129972</xdr:rowOff>
    </xdr:from>
    <xdr:to>
      <xdr:col>72</xdr:col>
      <xdr:colOff>38100</xdr:colOff>
      <xdr:row>37</xdr:row>
      <xdr:rowOff>60122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76649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07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157175</xdr:rowOff>
    </xdr:from>
    <xdr:to>
      <xdr:col>67</xdr:col>
      <xdr:colOff>101600</xdr:colOff>
      <xdr:row>35</xdr:row>
      <xdr:rowOff>87325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98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103852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76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77292</xdr:rowOff>
    </xdr:from>
    <xdr:to>
      <xdr:col>85</xdr:col>
      <xdr:colOff>126364</xdr:colOff>
      <xdr:row>59</xdr:row>
      <xdr:rowOff>70640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49792"/>
          <a:ext cx="1269" cy="153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74467</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19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70640</xdr:rowOff>
    </xdr:from>
    <xdr:to>
      <xdr:col>86</xdr:col>
      <xdr:colOff>25400</xdr:colOff>
      <xdr:row>59</xdr:row>
      <xdr:rowOff>70640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18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23969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42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77292</xdr:rowOff>
    </xdr:from>
    <xdr:to>
      <xdr:col>86</xdr:col>
      <xdr:colOff>25400</xdr:colOff>
      <xdr:row>50</xdr:row>
      <xdr:rowOff>77292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4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81773</xdr:rowOff>
    </xdr:from>
    <xdr:to>
      <xdr:col>85</xdr:col>
      <xdr:colOff>127000</xdr:colOff>
      <xdr:row>57</xdr:row>
      <xdr:rowOff>16050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511523"/>
          <a:ext cx="838200" cy="27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41198</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4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62771</xdr:rowOff>
    </xdr:from>
    <xdr:to>
      <xdr:col>85</xdr:col>
      <xdr:colOff>177800</xdr:colOff>
      <xdr:row>56</xdr:row>
      <xdr:rowOff>164371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6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64879</xdr:rowOff>
    </xdr:from>
    <xdr:to>
      <xdr:col>81</xdr:col>
      <xdr:colOff>50800</xdr:colOff>
      <xdr:row>57</xdr:row>
      <xdr:rowOff>16050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666079"/>
          <a:ext cx="889000" cy="12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141250</xdr:rowOff>
    </xdr:from>
    <xdr:to>
      <xdr:col>81</xdr:col>
      <xdr:colOff>101600</xdr:colOff>
      <xdr:row>57</xdr:row>
      <xdr:rowOff>71400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62527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83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64879</xdr:rowOff>
    </xdr:from>
    <xdr:to>
      <xdr:col>76</xdr:col>
      <xdr:colOff>114300</xdr:colOff>
      <xdr:row>56</xdr:row>
      <xdr:rowOff>99626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666079"/>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146484</xdr:rowOff>
    </xdr:from>
    <xdr:to>
      <xdr:col>76</xdr:col>
      <xdr:colOff>165100</xdr:colOff>
      <xdr:row>58</xdr:row>
      <xdr:rowOff>76634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9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67761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100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99626</xdr:rowOff>
    </xdr:from>
    <xdr:to>
      <xdr:col>71</xdr:col>
      <xdr:colOff>177800</xdr:colOff>
      <xdr:row>57</xdr:row>
      <xdr:rowOff>31229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700826"/>
          <a:ext cx="889000" cy="10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144564</xdr:rowOff>
    </xdr:from>
    <xdr:to>
      <xdr:col>72</xdr:col>
      <xdr:colOff>38100</xdr:colOff>
      <xdr:row>58</xdr:row>
      <xdr:rowOff>74714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91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65841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100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25075</xdr:rowOff>
    </xdr:from>
    <xdr:to>
      <xdr:col>67</xdr:col>
      <xdr:colOff>101600</xdr:colOff>
      <xdr:row>58</xdr:row>
      <xdr:rowOff>126675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117802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1006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30973</xdr:rowOff>
    </xdr:from>
    <xdr:to>
      <xdr:col>85</xdr:col>
      <xdr:colOff>177800</xdr:colOff>
      <xdr:row>55</xdr:row>
      <xdr:rowOff>132573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46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53850</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31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136700</xdr:rowOff>
    </xdr:from>
    <xdr:to>
      <xdr:col>81</xdr:col>
      <xdr:colOff>101600</xdr:colOff>
      <xdr:row>57</xdr:row>
      <xdr:rowOff>66850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3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83377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51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14079</xdr:rowOff>
    </xdr:from>
    <xdr:to>
      <xdr:col>76</xdr:col>
      <xdr:colOff>165100</xdr:colOff>
      <xdr:row>56</xdr:row>
      <xdr:rowOff>115679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61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132206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39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48826</xdr:rowOff>
    </xdr:from>
    <xdr:to>
      <xdr:col>72</xdr:col>
      <xdr:colOff>38100</xdr:colOff>
      <xdr:row>56</xdr:row>
      <xdr:rowOff>150426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6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166953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42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151879</xdr:rowOff>
    </xdr:from>
    <xdr:to>
      <xdr:col>67</xdr:col>
      <xdr:colOff>101600</xdr:colOff>
      <xdr:row>57</xdr:row>
      <xdr:rowOff>82029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98556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52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44222</xdr:rowOff>
    </xdr:from>
    <xdr:to>
      <xdr:col>85</xdr:col>
      <xdr:colOff>127000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88772"/>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42151</xdr:rowOff>
    </xdr:from>
    <xdr:to>
      <xdr:col>81</xdr:col>
      <xdr:colOff>50800</xdr:colOff>
      <xdr:row>79</xdr:row>
      <xdr:rowOff>44222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86701"/>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42151</xdr:rowOff>
    </xdr:from>
    <xdr:to>
      <xdr:col>76</xdr:col>
      <xdr:colOff>114300</xdr:colOff>
      <xdr:row>79</xdr:row>
      <xdr:rowOff>43675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58670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43675</xdr:rowOff>
    </xdr:from>
    <xdr:to>
      <xdr:col>71</xdr:col>
      <xdr:colOff>177800</xdr:colOff>
      <xdr:row>79</xdr:row>
      <xdr:rowOff>43814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88225"/>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121112</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94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164872</xdr:rowOff>
    </xdr:from>
    <xdr:to>
      <xdr:col>81</xdr:col>
      <xdr:colOff>101600</xdr:colOff>
      <xdr:row>79</xdr:row>
      <xdr:rowOff>95022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86149</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24333" y="13630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162801</xdr:rowOff>
    </xdr:from>
    <xdr:to>
      <xdr:col>76</xdr:col>
      <xdr:colOff>165100</xdr:colOff>
      <xdr:row>79</xdr:row>
      <xdr:rowOff>92951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3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84078</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628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164325</xdr:rowOff>
    </xdr:from>
    <xdr:to>
      <xdr:col>72</xdr:col>
      <xdr:colOff>38100</xdr:colOff>
      <xdr:row>79</xdr:row>
      <xdr:rowOff>94475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85602</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46333" y="136301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164464</xdr:rowOff>
    </xdr:from>
    <xdr:to>
      <xdr:col>67</xdr:col>
      <xdr:colOff>101600</xdr:colOff>
      <xdr:row>79</xdr:row>
      <xdr:rowOff>94614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85741</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57333" y="136302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1969</xdr:rowOff>
    </xdr:from>
    <xdr:to>
      <xdr:col>85</xdr:col>
      <xdr:colOff>126364</xdr:colOff>
      <xdr:row>97</xdr:row>
      <xdr:rowOff>170999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775369"/>
          <a:ext cx="1269" cy="1026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3376</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170999</xdr:rowOff>
    </xdr:from>
    <xdr:to>
      <xdr:col>86</xdr:col>
      <xdr:colOff>25400</xdr:colOff>
      <xdr:row>97</xdr:row>
      <xdr:rowOff>170999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0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120096</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55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1969</xdr:rowOff>
    </xdr:from>
    <xdr:to>
      <xdr:col>86</xdr:col>
      <xdr:colOff>25400</xdr:colOff>
      <xdr:row>92</xdr:row>
      <xdr:rowOff>1969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77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1969</xdr:rowOff>
    </xdr:from>
    <xdr:to>
      <xdr:col>85</xdr:col>
      <xdr:colOff>127000</xdr:colOff>
      <xdr:row>92</xdr:row>
      <xdr:rowOff>6522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5775369"/>
          <a:ext cx="8382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135754</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52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157327</xdr:rowOff>
    </xdr:from>
    <xdr:to>
      <xdr:col>85</xdr:col>
      <xdr:colOff>177800</xdr:colOff>
      <xdr:row>95</xdr:row>
      <xdr:rowOff>87477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164027</xdr:rowOff>
    </xdr:from>
    <xdr:to>
      <xdr:col>81</xdr:col>
      <xdr:colOff>50800</xdr:colOff>
      <xdr:row>92</xdr:row>
      <xdr:rowOff>6522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5765977"/>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168396</xdr:rowOff>
    </xdr:from>
    <xdr:to>
      <xdr:col>81</xdr:col>
      <xdr:colOff>101600</xdr:colOff>
      <xdr:row>95</xdr:row>
      <xdr:rowOff>98546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89673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3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164027</xdr:rowOff>
    </xdr:from>
    <xdr:to>
      <xdr:col>76</xdr:col>
      <xdr:colOff>114300</xdr:colOff>
      <xdr:row>91</xdr:row>
      <xdr:rowOff>165188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5765977"/>
          <a:ext cx="88900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16833</xdr:rowOff>
    </xdr:from>
    <xdr:to>
      <xdr:col>76</xdr:col>
      <xdr:colOff>165100</xdr:colOff>
      <xdr:row>95</xdr:row>
      <xdr:rowOff>118433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109560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39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143796</xdr:rowOff>
    </xdr:from>
    <xdr:to>
      <xdr:col>71</xdr:col>
      <xdr:colOff>177800</xdr:colOff>
      <xdr:row>91</xdr:row>
      <xdr:rowOff>165188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5745746"/>
          <a:ext cx="889000" cy="2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3823</xdr:rowOff>
    </xdr:from>
    <xdr:to>
      <xdr:col>72</xdr:col>
      <xdr:colOff>38100</xdr:colOff>
      <xdr:row>95</xdr:row>
      <xdr:rowOff>105423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96550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156127</xdr:rowOff>
    </xdr:from>
    <xdr:to>
      <xdr:col>67</xdr:col>
      <xdr:colOff>101600</xdr:colOff>
      <xdr:row>95</xdr:row>
      <xdr:rowOff>86277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77404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122619</xdr:rowOff>
    </xdr:from>
    <xdr:to>
      <xdr:col>85</xdr:col>
      <xdr:colOff>177800</xdr:colOff>
      <xdr:row>92</xdr:row>
      <xdr:rowOff>52769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572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75646</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67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127172</xdr:rowOff>
    </xdr:from>
    <xdr:to>
      <xdr:col>81</xdr:col>
      <xdr:colOff>101600</xdr:colOff>
      <xdr:row>92</xdr:row>
      <xdr:rowOff>57322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57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73849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5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113227</xdr:rowOff>
    </xdr:from>
    <xdr:to>
      <xdr:col>76</xdr:col>
      <xdr:colOff>165100</xdr:colOff>
      <xdr:row>92</xdr:row>
      <xdr:rowOff>43377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571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59904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549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114388</xdr:rowOff>
    </xdr:from>
    <xdr:to>
      <xdr:col>72</xdr:col>
      <xdr:colOff>38100</xdr:colOff>
      <xdr:row>92</xdr:row>
      <xdr:rowOff>44538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57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61065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54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92996</xdr:rowOff>
    </xdr:from>
    <xdr:to>
      <xdr:col>67</xdr:col>
      <xdr:colOff>101600</xdr:colOff>
      <xdr:row>92</xdr:row>
      <xdr:rowOff>23146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569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39673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4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総務費の住民一人当たりの額は、特別定額給付金の影響により、一時的なものであるが対前年度比で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105,308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民生費の住民一人当たりの額は、市立保育所、法人保育園や放課後児童クラブの施設改修・整備の影響により対前年度比で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円の増額となり、依然として類似団体平均を上回っている。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商工費の住民一人当たりの額は、前年度のプレミアム商品券事業や一里野温泉スキー場整備の影響により対前年度比で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消防費の住民一人当たりの額は、デジタル防災行政無線の整備等の影響により対前年度比で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教育費の住民一人当たりの額は、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GIGA</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スクール関連事業の影響により対前年度比で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12,125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円の増額となっており、類似団体平均を上回っている。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公債費は住民一人当たりの額は、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65,230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円と依然として類似団体で最高額であり、平均の約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倍と高水準で推移している状況であることから、今後も一層の償還管理に努めていく必要がある。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財政調整基金残高については、平成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年度に大幅な取り崩しを行ったことから低水準となっている。</a:t>
          </a:r>
        </a:p>
        <a:p>
          <a:r>
            <a:rPr kumimoji="1" lang="ja-JP" altLang="en-US" sz="1200">
              <a:latin typeface="ＭＳ ゴシック" pitchFamily="49" charset="-128"/>
              <a:ea typeface="ＭＳ ゴシック" pitchFamily="49" charset="-128"/>
            </a:rPr>
            <a:t>実質収支額は新型コロナウイルス感染症の影響により、事業の規模縮小が相次いだことにより大きくなっている。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今後も扶助費や公債費等の義務的経費の増嵩が予想されることから、健全で安定的な財政運営に一層努めていく。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各会計とも実質収支が黒字である。</a:t>
          </a:r>
        </a:p>
        <a:p>
          <a:r>
            <a:rPr kumimoji="1" lang="ja-JP" altLang="en-US" sz="1200">
              <a:latin typeface="ＭＳ ゴシック" pitchFamily="49" charset="-128"/>
              <a:ea typeface="ＭＳ ゴシック" pitchFamily="49" charset="-128"/>
            </a:rPr>
            <a:t>今後、高齢者人口の増加に伴う、介護保険特別会計、後期高齢者医療特別会計に対する繰出金の増加が見込まれるため、事務的経費の節減や合理化を進め黒字の維持に努める。</a:t>
          </a:r>
        </a:p>
        <a:p>
          <a:r>
            <a:rPr kumimoji="1" lang="ja-JP" altLang="en-US" sz="1200">
              <a:latin typeface="ＭＳ ゴシック" pitchFamily="49" charset="-128"/>
              <a:ea typeface="ＭＳ ゴシック" pitchFamily="49" charset="-128"/>
            </a:rPr>
            <a:t>また、各事業会計においても、引き続き決算剰余金を計上できるよう、健全運営に努める。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68912477</v>
      </c>
      <c r="BO4" s="433"/>
      <c r="BP4" s="433"/>
      <c r="BQ4" s="433"/>
      <c r="BR4" s="433"/>
      <c r="BS4" s="433"/>
      <c r="BT4" s="433"/>
      <c r="BU4" s="434"/>
      <c r="BV4" s="432">
        <v>51542339</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4.8</v>
      </c>
      <c r="CU4" s="439"/>
      <c r="CV4" s="439"/>
      <c r="CW4" s="439"/>
      <c r="CX4" s="439"/>
      <c r="CY4" s="439"/>
      <c r="CZ4" s="439"/>
      <c r="DA4" s="440"/>
      <c r="DB4" s="438">
        <v>3.3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67260237</v>
      </c>
      <c r="BO5" s="470"/>
      <c r="BP5" s="470"/>
      <c r="BQ5" s="470"/>
      <c r="BR5" s="470"/>
      <c r="BS5" s="470"/>
      <c r="BT5" s="470"/>
      <c r="BU5" s="471"/>
      <c r="BV5" s="469">
        <v>50415561</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94.7</v>
      </c>
      <c r="CU5" s="467"/>
      <c r="CV5" s="467"/>
      <c r="CW5" s="467"/>
      <c r="CX5" s="467"/>
      <c r="CY5" s="467"/>
      <c r="CZ5" s="467"/>
      <c r="DA5" s="468"/>
      <c r="DB5" s="466">
        <v>96.8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1652240</v>
      </c>
      <c r="BO6" s="470"/>
      <c r="BP6" s="470"/>
      <c r="BQ6" s="470"/>
      <c r="BR6" s="470"/>
      <c r="BS6" s="470"/>
      <c r="BT6" s="470"/>
      <c r="BU6" s="471"/>
      <c r="BV6" s="469">
        <v>1126778</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103.2</v>
      </c>
      <c r="CU6" s="507"/>
      <c r="CV6" s="507"/>
      <c r="CW6" s="507"/>
      <c r="CX6" s="507"/>
      <c r="CY6" s="507"/>
      <c r="CZ6" s="507"/>
      <c r="DA6" s="508"/>
      <c r="DB6" s="506">
        <v>101.5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138071</v>
      </c>
      <c r="BO7" s="470"/>
      <c r="BP7" s="470"/>
      <c r="BQ7" s="470"/>
      <c r="BR7" s="470"/>
      <c r="BS7" s="470"/>
      <c r="BT7" s="470"/>
      <c r="BU7" s="471"/>
      <c r="BV7" s="469">
        <v>111966</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31294461</v>
      </c>
      <c r="CU7" s="470"/>
      <c r="CV7" s="470"/>
      <c r="CW7" s="470"/>
      <c r="CX7" s="470"/>
      <c r="CY7" s="470"/>
      <c r="CZ7" s="470"/>
      <c r="DA7" s="471"/>
      <c r="DB7" s="469">
        <v>30571949</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1514169</v>
      </c>
      <c r="BO8" s="470"/>
      <c r="BP8" s="470"/>
      <c r="BQ8" s="470"/>
      <c r="BR8" s="470"/>
      <c r="BS8" s="470"/>
      <c r="BT8" s="470"/>
      <c r="BU8" s="471"/>
      <c r="BV8" s="469">
        <v>1014812</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0.69</v>
      </c>
      <c r="CU8" s="510"/>
      <c r="CV8" s="510"/>
      <c r="CW8" s="510"/>
      <c r="CX8" s="510"/>
      <c r="CY8" s="510"/>
      <c r="CZ8" s="510"/>
      <c r="DA8" s="511"/>
      <c r="DB8" s="509">
        <v>0.71</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110408</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499357</v>
      </c>
      <c r="BO9" s="470"/>
      <c r="BP9" s="470"/>
      <c r="BQ9" s="470"/>
      <c r="BR9" s="470"/>
      <c r="BS9" s="470"/>
      <c r="BT9" s="470"/>
      <c r="BU9" s="471"/>
      <c r="BV9" s="469">
        <v>-172002</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19.5</v>
      </c>
      <c r="CU9" s="467"/>
      <c r="CV9" s="467"/>
      <c r="CW9" s="467"/>
      <c r="CX9" s="467"/>
      <c r="CY9" s="467"/>
      <c r="CZ9" s="467"/>
      <c r="DA9" s="468"/>
      <c r="DB9" s="466">
        <v>20.7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109287</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507635</v>
      </c>
      <c r="BO10" s="470"/>
      <c r="BP10" s="470"/>
      <c r="BQ10" s="470"/>
      <c r="BR10" s="470"/>
      <c r="BS10" s="470"/>
      <c r="BT10" s="470"/>
      <c r="BU10" s="471"/>
      <c r="BV10" s="469">
        <v>593717</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116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113496</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675351</v>
      </c>
      <c r="BO12" s="470"/>
      <c r="BP12" s="470"/>
      <c r="BQ12" s="470"/>
      <c r="BR12" s="470"/>
      <c r="BS12" s="470"/>
      <c r="BT12" s="470"/>
      <c r="BU12" s="471"/>
      <c r="BV12" s="469">
        <v>533201</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111957</v>
      </c>
      <c r="S13" s="554"/>
      <c r="T13" s="554"/>
      <c r="U13" s="554"/>
      <c r="V13" s="555"/>
      <c r="W13" s="485" t="s">
        <v>141</v>
      </c>
      <c r="X13" s="486"/>
      <c r="Y13" s="486"/>
      <c r="Z13" s="486"/>
      <c r="AA13" s="486"/>
      <c r="AB13" s="476"/>
      <c r="AC13" s="520">
        <v>1643</v>
      </c>
      <c r="AD13" s="521"/>
      <c r="AE13" s="521"/>
      <c r="AF13" s="521"/>
      <c r="AG13" s="563"/>
      <c r="AH13" s="520">
        <v>1592</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331641</v>
      </c>
      <c r="BO13" s="470"/>
      <c r="BP13" s="470"/>
      <c r="BQ13" s="470"/>
      <c r="BR13" s="470"/>
      <c r="BS13" s="470"/>
      <c r="BT13" s="470"/>
      <c r="BU13" s="471"/>
      <c r="BV13" s="469">
        <v>-111486</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10.5</v>
      </c>
      <c r="CU13" s="467"/>
      <c r="CV13" s="467"/>
      <c r="CW13" s="467"/>
      <c r="CX13" s="467"/>
      <c r="CY13" s="467"/>
      <c r="CZ13" s="467"/>
      <c r="DA13" s="468"/>
      <c r="DB13" s="466">
        <v>10.7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113715</v>
      </c>
      <c r="S14" s="554"/>
      <c r="T14" s="554"/>
      <c r="U14" s="554"/>
      <c r="V14" s="555"/>
      <c r="W14" s="459"/>
      <c r="X14" s="460"/>
      <c r="Y14" s="460"/>
      <c r="Z14" s="460"/>
      <c r="AA14" s="460"/>
      <c r="AB14" s="449"/>
      <c r="AC14" s="556">
        <v>2.9</v>
      </c>
      <c r="AD14" s="557"/>
      <c r="AE14" s="557"/>
      <c r="AF14" s="557"/>
      <c r="AG14" s="558"/>
      <c r="AH14" s="556">
        <v>2.9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v>116.7</v>
      </c>
      <c r="CU14" s="568"/>
      <c r="CV14" s="568"/>
      <c r="CW14" s="568"/>
      <c r="CX14" s="568"/>
      <c r="CY14" s="568"/>
      <c r="CZ14" s="568"/>
      <c r="DA14" s="569"/>
      <c r="DB14" s="567">
        <v>125.7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148</v>
      </c>
      <c r="N15" s="561"/>
      <c r="O15" s="561"/>
      <c r="P15" s="561"/>
      <c r="Q15" s="562"/>
      <c r="R15" s="553">
        <v>112111</v>
      </c>
      <c r="S15" s="554"/>
      <c r="T15" s="554"/>
      <c r="U15" s="554"/>
      <c r="V15" s="555"/>
      <c r="W15" s="485" t="s">
        <v>149</v>
      </c>
      <c r="X15" s="486"/>
      <c r="Y15" s="486"/>
      <c r="Z15" s="486"/>
      <c r="AA15" s="486"/>
      <c r="AB15" s="476"/>
      <c r="AC15" s="520">
        <v>18243</v>
      </c>
      <c r="AD15" s="521"/>
      <c r="AE15" s="521"/>
      <c r="AF15" s="521"/>
      <c r="AG15" s="563"/>
      <c r="AH15" s="520">
        <v>18336</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16854962</v>
      </c>
      <c r="BO15" s="433"/>
      <c r="BP15" s="433"/>
      <c r="BQ15" s="433"/>
      <c r="BR15" s="433"/>
      <c r="BS15" s="433"/>
      <c r="BT15" s="433"/>
      <c r="BU15" s="434"/>
      <c r="BV15" s="432">
        <v>16641354</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32.6</v>
      </c>
      <c r="AD16" s="557"/>
      <c r="AE16" s="557"/>
      <c r="AF16" s="557"/>
      <c r="AG16" s="558"/>
      <c r="AH16" s="556">
        <v>32.9</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24838469</v>
      </c>
      <c r="BO16" s="470"/>
      <c r="BP16" s="470"/>
      <c r="BQ16" s="470"/>
      <c r="BR16" s="470"/>
      <c r="BS16" s="470"/>
      <c r="BT16" s="470"/>
      <c r="BU16" s="471"/>
      <c r="BV16" s="469">
        <v>24022246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36160</v>
      </c>
      <c r="AD17" s="521"/>
      <c r="AE17" s="521"/>
      <c r="AF17" s="521"/>
      <c r="AG17" s="563"/>
      <c r="AH17" s="520">
        <v>35883</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21432827</v>
      </c>
      <c r="BO17" s="470"/>
      <c r="BP17" s="470"/>
      <c r="BQ17" s="470"/>
      <c r="BR17" s="470"/>
      <c r="BS17" s="470"/>
      <c r="BT17" s="470"/>
      <c r="BU17" s="471"/>
      <c r="BV17" s="469">
        <v>21333308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159</v>
      </c>
      <c r="C18" s="512"/>
      <c r="D18" s="512"/>
      <c r="E18" s="584"/>
      <c r="F18" s="584"/>
      <c r="G18" s="584"/>
      <c r="H18" s="584"/>
      <c r="I18" s="584"/>
      <c r="J18" s="584"/>
      <c r="K18" s="584"/>
      <c r="L18" s="585">
        <v>754.93</v>
      </c>
      <c r="M18" s="585"/>
      <c r="N18" s="585"/>
      <c r="O18" s="585"/>
      <c r="P18" s="585"/>
      <c r="Q18" s="585"/>
      <c r="R18" s="586"/>
      <c r="S18" s="586"/>
      <c r="T18" s="586"/>
      <c r="U18" s="586"/>
      <c r="V18" s="587"/>
      <c r="W18" s="487"/>
      <c r="X18" s="488"/>
      <c r="Y18" s="488"/>
      <c r="Z18" s="488"/>
      <c r="AA18" s="488"/>
      <c r="AB18" s="479"/>
      <c r="AC18" s="588">
        <v>64.5</v>
      </c>
      <c r="AD18" s="589"/>
      <c r="AE18" s="589"/>
      <c r="AF18" s="589"/>
      <c r="AG18" s="590"/>
      <c r="AH18" s="588">
        <v>64.3</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29914313</v>
      </c>
      <c r="BO18" s="470"/>
      <c r="BP18" s="470"/>
      <c r="BQ18" s="470"/>
      <c r="BR18" s="470"/>
      <c r="BS18" s="470"/>
      <c r="BT18" s="470"/>
      <c r="BU18" s="471"/>
      <c r="BV18" s="469">
        <v>29963363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161</v>
      </c>
      <c r="C19" s="512"/>
      <c r="D19" s="512"/>
      <c r="E19" s="584"/>
      <c r="F19" s="584"/>
      <c r="G19" s="584"/>
      <c r="H19" s="584"/>
      <c r="I19" s="584"/>
      <c r="J19" s="584"/>
      <c r="K19" s="584"/>
      <c r="L19" s="592">
        <v>146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37309353</v>
      </c>
      <c r="BO19" s="470"/>
      <c r="BP19" s="470"/>
      <c r="BQ19" s="470"/>
      <c r="BR19" s="470"/>
      <c r="BS19" s="470"/>
      <c r="BT19" s="470"/>
      <c r="BU19" s="471"/>
      <c r="BV19" s="469">
        <v>34981066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163</v>
      </c>
      <c r="C20" s="512"/>
      <c r="D20" s="512"/>
      <c r="E20" s="584"/>
      <c r="F20" s="584"/>
      <c r="G20" s="584"/>
      <c r="H20" s="584"/>
      <c r="I20" s="584"/>
      <c r="J20" s="584"/>
      <c r="K20" s="584"/>
      <c r="L20" s="592">
        <v>40958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85010138</v>
      </c>
      <c r="BO23" s="470"/>
      <c r="BP23" s="470"/>
      <c r="BQ23" s="470"/>
      <c r="BR23" s="470"/>
      <c r="BS23" s="470"/>
      <c r="BT23" s="470"/>
      <c r="BU23" s="471"/>
      <c r="BV23" s="469">
        <v>83651256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172</v>
      </c>
      <c r="F24" s="499"/>
      <c r="G24" s="499"/>
      <c r="H24" s="499"/>
      <c r="I24" s="499"/>
      <c r="J24" s="499"/>
      <c r="K24" s="500"/>
      <c r="L24" s="520">
        <v>1</v>
      </c>
      <c r="M24" s="521"/>
      <c r="N24" s="521"/>
      <c r="O24" s="521"/>
      <c r="P24" s="563"/>
      <c r="Q24" s="520">
        <v>9700</v>
      </c>
      <c r="R24" s="521"/>
      <c r="S24" s="521"/>
      <c r="T24" s="521"/>
      <c r="U24" s="521"/>
      <c r="V24" s="563"/>
      <c r="W24" s="622"/>
      <c r="X24" s="610"/>
      <c r="Y24" s="611"/>
      <c r="Z24" s="519" t="s">
        <v>173</v>
      </c>
      <c r="AA24" s="499"/>
      <c r="AB24" s="499"/>
      <c r="AC24" s="499"/>
      <c r="AD24" s="499"/>
      <c r="AE24" s="499"/>
      <c r="AF24" s="499"/>
      <c r="AG24" s="500"/>
      <c r="AH24" s="520">
        <v>672</v>
      </c>
      <c r="AI24" s="521"/>
      <c r="AJ24" s="521"/>
      <c r="AK24" s="521"/>
      <c r="AL24" s="563"/>
      <c r="AM24" s="520">
        <v>2218272</v>
      </c>
      <c r="AN24" s="521"/>
      <c r="AO24" s="521"/>
      <c r="AP24" s="521"/>
      <c r="AQ24" s="521"/>
      <c r="AR24" s="563"/>
      <c r="AS24" s="520">
        <v>3301</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18568398</v>
      </c>
      <c r="BO24" s="470"/>
      <c r="BP24" s="470"/>
      <c r="BQ24" s="470"/>
      <c r="BR24" s="470"/>
      <c r="BS24" s="470"/>
      <c r="BT24" s="470"/>
      <c r="BU24" s="471"/>
      <c r="BV24" s="469">
        <v>17179644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175</v>
      </c>
      <c r="F25" s="499"/>
      <c r="G25" s="499"/>
      <c r="H25" s="499"/>
      <c r="I25" s="499"/>
      <c r="J25" s="499"/>
      <c r="K25" s="500"/>
      <c r="L25" s="520">
        <v>2</v>
      </c>
      <c r="M25" s="521"/>
      <c r="N25" s="521"/>
      <c r="O25" s="521"/>
      <c r="P25" s="563"/>
      <c r="Q25" s="520">
        <v>7850</v>
      </c>
      <c r="R25" s="521"/>
      <c r="S25" s="521"/>
      <c r="T25" s="521"/>
      <c r="U25" s="521"/>
      <c r="V25" s="563"/>
      <c r="W25" s="622"/>
      <c r="X25" s="610"/>
      <c r="Y25" s="611"/>
      <c r="Z25" s="519" t="s">
        <v>176</v>
      </c>
      <c r="AA25" s="499"/>
      <c r="AB25" s="499"/>
      <c r="AC25" s="499"/>
      <c r="AD25" s="499"/>
      <c r="AE25" s="499"/>
      <c r="AF25" s="499"/>
      <c r="AG25" s="500"/>
      <c r="AH25" s="520" t="s">
        <v>130</v>
      </c>
      <c r="AI25" s="521"/>
      <c r="AJ25" s="521"/>
      <c r="AK25" s="521"/>
      <c r="AL25" s="563"/>
      <c r="AM25" s="520" t="s">
        <v>139</v>
      </c>
      <c r="AN25" s="521"/>
      <c r="AO25" s="521"/>
      <c r="AP25" s="521"/>
      <c r="AQ25" s="521"/>
      <c r="AR25" s="563"/>
      <c r="AS25" s="520" t="s">
        <v>139</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10423499</v>
      </c>
      <c r="BO25" s="433"/>
      <c r="BP25" s="433"/>
      <c r="BQ25" s="433"/>
      <c r="BR25" s="433"/>
      <c r="BS25" s="433"/>
      <c r="BT25" s="433"/>
      <c r="BU25" s="434"/>
      <c r="BV25" s="432">
        <v>5803311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6650</v>
      </c>
      <c r="R26" s="521"/>
      <c r="S26" s="521"/>
      <c r="T26" s="521"/>
      <c r="U26" s="521"/>
      <c r="V26" s="563"/>
      <c r="W26" s="622"/>
      <c r="X26" s="610"/>
      <c r="Y26" s="611"/>
      <c r="Z26" s="519" t="s">
        <v>179</v>
      </c>
      <c r="AA26" s="632"/>
      <c r="AB26" s="632"/>
      <c r="AC26" s="632"/>
      <c r="AD26" s="632"/>
      <c r="AE26" s="632"/>
      <c r="AF26" s="632"/>
      <c r="AG26" s="633"/>
      <c r="AH26" s="520">
        <v>8</v>
      </c>
      <c r="AI26" s="521"/>
      <c r="AJ26" s="521"/>
      <c r="AK26" s="521"/>
      <c r="AL26" s="563"/>
      <c r="AM26" s="520">
        <v>21680</v>
      </c>
      <c r="AN26" s="521"/>
      <c r="AO26" s="521"/>
      <c r="AP26" s="521"/>
      <c r="AQ26" s="521"/>
      <c r="AR26" s="563"/>
      <c r="AS26" s="520">
        <v>2710</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139</v>
      </c>
      <c r="BO26" s="470"/>
      <c r="BP26" s="470"/>
      <c r="BQ26" s="470"/>
      <c r="BR26" s="470"/>
      <c r="BS26" s="470"/>
      <c r="BT26" s="470"/>
      <c r="BU26" s="471"/>
      <c r="BV26" s="469" t="s">
        <v>139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6300</v>
      </c>
      <c r="R27" s="521"/>
      <c r="S27" s="521"/>
      <c r="T27" s="521"/>
      <c r="U27" s="521"/>
      <c r="V27" s="563"/>
      <c r="W27" s="622"/>
      <c r="X27" s="610"/>
      <c r="Y27" s="611"/>
      <c r="Z27" s="519" t="s">
        <v>182</v>
      </c>
      <c r="AA27" s="499"/>
      <c r="AB27" s="499"/>
      <c r="AC27" s="499"/>
      <c r="AD27" s="499"/>
      <c r="AE27" s="499"/>
      <c r="AF27" s="499"/>
      <c r="AG27" s="500"/>
      <c r="AH27" s="520">
        <v>6</v>
      </c>
      <c r="AI27" s="521"/>
      <c r="AJ27" s="521"/>
      <c r="AK27" s="521"/>
      <c r="AL27" s="563"/>
      <c r="AM27" s="520">
        <v>19914</v>
      </c>
      <c r="AN27" s="521"/>
      <c r="AO27" s="521"/>
      <c r="AP27" s="521"/>
      <c r="AQ27" s="521"/>
      <c r="AR27" s="563"/>
      <c r="AS27" s="520">
        <v>3319</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t="s">
        <v>130</v>
      </c>
      <c r="BO27" s="646"/>
      <c r="BP27" s="646"/>
      <c r="BQ27" s="646"/>
      <c r="BR27" s="646"/>
      <c r="BS27" s="646"/>
      <c r="BT27" s="646"/>
      <c r="BU27" s="647"/>
      <c r="BV27" s="645" t="s">
        <v>139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5400</v>
      </c>
      <c r="R28" s="521"/>
      <c r="S28" s="521"/>
      <c r="T28" s="521"/>
      <c r="U28" s="521"/>
      <c r="V28" s="563"/>
      <c r="W28" s="622"/>
      <c r="X28" s="610"/>
      <c r="Y28" s="611"/>
      <c r="Z28" s="519" t="s">
        <v>185</v>
      </c>
      <c r="AA28" s="499"/>
      <c r="AB28" s="499"/>
      <c r="AC28" s="499"/>
      <c r="AD28" s="499"/>
      <c r="AE28" s="499"/>
      <c r="AF28" s="499"/>
      <c r="AG28" s="500"/>
      <c r="AH28" s="520" t="s">
        <v>139</v>
      </c>
      <c r="AI28" s="521"/>
      <c r="AJ28" s="521"/>
      <c r="AK28" s="521"/>
      <c r="AL28" s="563"/>
      <c r="AM28" s="520" t="s">
        <v>130</v>
      </c>
      <c r="AN28" s="521"/>
      <c r="AO28" s="521"/>
      <c r="AP28" s="521"/>
      <c r="AQ28" s="521"/>
      <c r="AR28" s="563"/>
      <c r="AS28" s="520" t="s">
        <v>130</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2235259</v>
      </c>
      <c r="BO28" s="433"/>
      <c r="BP28" s="433"/>
      <c r="BQ28" s="433"/>
      <c r="BR28" s="433"/>
      <c r="BS28" s="433"/>
      <c r="BT28" s="433"/>
      <c r="BU28" s="434"/>
      <c r="BV28" s="432">
        <v>2402975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19</v>
      </c>
      <c r="M29" s="521"/>
      <c r="N29" s="521"/>
      <c r="O29" s="521"/>
      <c r="P29" s="563"/>
      <c r="Q29" s="520">
        <v>5000</v>
      </c>
      <c r="R29" s="521"/>
      <c r="S29" s="521"/>
      <c r="T29" s="521"/>
      <c r="U29" s="521"/>
      <c r="V29" s="563"/>
      <c r="W29" s="623"/>
      <c r="X29" s="624"/>
      <c r="Y29" s="625"/>
      <c r="Z29" s="519" t="s">
        <v>188</v>
      </c>
      <c r="AA29" s="499"/>
      <c r="AB29" s="499"/>
      <c r="AC29" s="499"/>
      <c r="AD29" s="499"/>
      <c r="AE29" s="499"/>
      <c r="AF29" s="499"/>
      <c r="AG29" s="500"/>
      <c r="AH29" s="520">
        <v>678</v>
      </c>
      <c r="AI29" s="521"/>
      <c r="AJ29" s="521"/>
      <c r="AK29" s="521"/>
      <c r="AL29" s="563"/>
      <c r="AM29" s="520">
        <v>2238186</v>
      </c>
      <c r="AN29" s="521"/>
      <c r="AO29" s="521"/>
      <c r="AP29" s="521"/>
      <c r="AQ29" s="521"/>
      <c r="AR29" s="563"/>
      <c r="AS29" s="520">
        <v>3301</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8</v>
      </c>
      <c r="BO29" s="470"/>
      <c r="BP29" s="470"/>
      <c r="BQ29" s="470"/>
      <c r="BR29" s="470"/>
      <c r="BS29" s="470"/>
      <c r="BT29" s="470"/>
      <c r="BU29" s="471"/>
      <c r="BV29" s="469">
        <v>97904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97.9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4338996</v>
      </c>
      <c r="BO30" s="646"/>
      <c r="BP30" s="646"/>
      <c r="BQ30" s="646"/>
      <c r="BR30" s="646"/>
      <c r="BS30" s="646"/>
      <c r="BT30" s="646"/>
      <c r="BU30" s="647"/>
      <c r="BV30" s="645">
        <v>4258206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197</v>
      </c>
      <c r="AN33" s="493"/>
      <c r="AO33" s="458" t="s">
        <v>201</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197</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白山市国民健康保険特別会計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白山市水道事業会計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IF('各会計、関係団体の財政状況及び健全化判断比率'!B34="","",'各会計、関係団体の財政状況及び健全化判断比率'!B34)</f>
        <v>白山市温泉事業特別会計</v>
      </c>
      <c r="BH34" s="659"/>
      <c r="BI34" s="659"/>
      <c r="BJ34" s="659"/>
      <c r="BK34" s="659"/>
      <c r="BL34" s="659"/>
      <c r="BM34" s="659"/>
      <c r="BN34" s="659"/>
      <c r="BO34" s="659"/>
      <c r="BP34" s="659"/>
      <c r="BQ34" s="659"/>
      <c r="BR34" s="659"/>
      <c r="BS34" s="659"/>
      <c r="BT34" s="659"/>
      <c r="BU34" s="659"/>
      <c r="BV34" s="214"/>
      <c r="BW34" s="658">
        <f>IF(BY34="","",MAX(C34:D43,U34:V43,AM34:AN43,BE34:BF43)+1)</f>
        <v>12</v>
      </c>
      <c r="BX34" s="658"/>
      <c r="BY34" s="659" t="str">
        <f>IF('各会計、関係団体の財政状況及び健全化判断比率'!B68="","",'各会計、関係団体の財政状況及び健全化判断比率'!B68)</f>
        <v>手取郷広域事務組合</v>
      </c>
      <c r="BZ34" s="659"/>
      <c r="CA34" s="659"/>
      <c r="CB34" s="659"/>
      <c r="CC34" s="659"/>
      <c r="CD34" s="659"/>
      <c r="CE34" s="659"/>
      <c r="CF34" s="659"/>
      <c r="CG34" s="659"/>
      <c r="CH34" s="659"/>
      <c r="CI34" s="659"/>
      <c r="CJ34" s="659"/>
      <c r="CK34" s="659"/>
      <c r="CL34" s="659"/>
      <c r="CM34" s="659"/>
      <c r="CN34" s="214"/>
      <c r="CO34" s="658">
        <f>IF(CQ34="","",MAX(C34:D43,U34:V43,AM34:AN43,BE34:BF43,BW34:BX43)+1)</f>
        <v>22</v>
      </c>
      <c r="CP34" s="658"/>
      <c r="CQ34" s="659" t="str">
        <f>IF('各会計、関係団体の財政状況及び健全化判断比率'!BS7="","",'各会計、関係団体の財政状況及び健全化判断比率'!BS7)</f>
        <v>白山市土地開発公社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白山市墓地公苑特別会計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白山市介護保険特別会計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白山市工業用水道事業会計</v>
      </c>
      <c r="AP35" s="659"/>
      <c r="AQ35" s="659"/>
      <c r="AR35" s="659"/>
      <c r="AS35" s="659"/>
      <c r="AT35" s="659"/>
      <c r="AU35" s="659"/>
      <c r="AV35" s="659"/>
      <c r="AW35" s="659"/>
      <c r="AX35" s="659"/>
      <c r="AY35" s="659"/>
      <c r="AZ35" s="659"/>
      <c r="BA35" s="659"/>
      <c r="BB35" s="659"/>
      <c r="BC35" s="659"/>
      <c r="BD35" s="214"/>
      <c r="BE35" s="658">
        <f t="shared" ref="BE35:BE43" si="1">IF(BG35="","",BE34+1)</f>
        <v>11</v>
      </c>
      <c r="BF35" s="658"/>
      <c r="BG35" s="659" t="str">
        <f>IF('各会計、関係団体の財政状況及び健全化判断比率'!B35="","",'各会計、関係団体の財政状況及び健全化判断比率'!B35)</f>
        <v>白山市工業団地造成事業特別会計</v>
      </c>
      <c r="BH35" s="659"/>
      <c r="BI35" s="659"/>
      <c r="BJ35" s="659"/>
      <c r="BK35" s="659"/>
      <c r="BL35" s="659"/>
      <c r="BM35" s="659"/>
      <c r="BN35" s="659"/>
      <c r="BO35" s="659"/>
      <c r="BP35" s="659"/>
      <c r="BQ35" s="659"/>
      <c r="BR35" s="659"/>
      <c r="BS35" s="659"/>
      <c r="BT35" s="659"/>
      <c r="BU35" s="659"/>
      <c r="BV35" s="214"/>
      <c r="BW35" s="658">
        <f t="shared" ref="BW35:BW43" si="2">IF(BY35="","",BW34+1)</f>
        <v>13</v>
      </c>
      <c r="BX35" s="658"/>
      <c r="BY35" s="659" t="str">
        <f>IF('各会計、関係団体の財政状況及び健全化判断比率'!B69="","",'各会計、関係団体の財政状況及び健全化判断比率'!B69)</f>
        <v>白山野々市広域事務組合</v>
      </c>
      <c r="BZ35" s="659"/>
      <c r="CA35" s="659"/>
      <c r="CB35" s="659"/>
      <c r="CC35" s="659"/>
      <c r="CD35" s="659"/>
      <c r="CE35" s="659"/>
      <c r="CF35" s="659"/>
      <c r="CG35" s="659"/>
      <c r="CH35" s="659"/>
      <c r="CI35" s="659"/>
      <c r="CJ35" s="659"/>
      <c r="CK35" s="659"/>
      <c r="CL35" s="659"/>
      <c r="CM35" s="659"/>
      <c r="CN35" s="214"/>
      <c r="CO35" s="658">
        <f t="shared" ref="CO35:CO43" si="3">IF(CQ35="","",CO34+1)</f>
        <v>23</v>
      </c>
      <c r="CP35" s="658"/>
      <c r="CQ35" s="659" t="str">
        <f>IF('各会計、関係団体の財政状況及び健全化判断比率'!BS8="","",'各会計、関係団体の財政状況及び健全化判断比率'!BS8)</f>
        <v>白山市地域振興公社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白山市下水道事業会計（地域下水道事業分）</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白山市後期高齢者医療特別会計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IF('各会計、関係団体の財政状況及び健全化判断比率'!B33="","",'各会計、関係団体の財政状況及び健全化判断比率'!B33)</f>
        <v>白山市下水道事業会計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14</v>
      </c>
      <c r="BX36" s="658"/>
      <c r="BY36" s="659" t="str">
        <f>IF('各会計、関係団体の財政状況及び健全化判断比率'!B70="","",'各会計、関係団体の財政状況及び健全化判断比率'!B70)</f>
        <v>白山石川医療企業団（松任石川中央病院）</v>
      </c>
      <c r="BZ36" s="659"/>
      <c r="CA36" s="659"/>
      <c r="CB36" s="659"/>
      <c r="CC36" s="659"/>
      <c r="CD36" s="659"/>
      <c r="CE36" s="659"/>
      <c r="CF36" s="659"/>
      <c r="CG36" s="659"/>
      <c r="CH36" s="659"/>
      <c r="CI36" s="659"/>
      <c r="CJ36" s="659"/>
      <c r="CK36" s="659"/>
      <c r="CL36" s="659"/>
      <c r="CM36" s="659"/>
      <c r="CN36" s="214"/>
      <c r="CO36" s="658">
        <f t="shared" si="3"/>
        <v>24</v>
      </c>
      <c r="CP36" s="658"/>
      <c r="CQ36" s="659" t="str">
        <f>IF('各会計、関係団体の財政状況及び健全化判断比率'!BS9="","",'各会計、関係団体の財政状況及び健全化判断比率'!BS9)</f>
        <v>あさがおテレビ</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15</v>
      </c>
      <c r="BX37" s="658"/>
      <c r="BY37" s="659" t="str">
        <f>IF('各会計、関係団体の財政状況及び健全化判断比率'!B71="","",'各会計、関係団体の財政状況及び健全化判断比率'!B71)</f>
        <v>白山石川医療企業団（つるぎ病院）</v>
      </c>
      <c r="BZ37" s="659"/>
      <c r="CA37" s="659"/>
      <c r="CB37" s="659"/>
      <c r="CC37" s="659"/>
      <c r="CD37" s="659"/>
      <c r="CE37" s="659"/>
      <c r="CF37" s="659"/>
      <c r="CG37" s="659"/>
      <c r="CH37" s="659"/>
      <c r="CI37" s="659"/>
      <c r="CJ37" s="659"/>
      <c r="CK37" s="659"/>
      <c r="CL37" s="659"/>
      <c r="CM37" s="659"/>
      <c r="CN37" s="214"/>
      <c r="CO37" s="658">
        <f t="shared" si="3"/>
        <v>25</v>
      </c>
      <c r="CP37" s="658"/>
      <c r="CQ37" s="659" t="str">
        <f>IF('各会計、関係団体の財政状況及び健全化判断比率'!BS10="","",'各会計、関係団体の財政状況及び健全化判断比率'!BS10)</f>
        <v>フードサービス松任</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16</v>
      </c>
      <c r="BX38" s="658"/>
      <c r="BY38" s="659" t="str">
        <f>IF('各会計、関係団体の財政状況及び健全化判断比率'!B72="","",'各会計、関係団体の財政状況及び健全化判断比率'!B72)</f>
        <v>手取川流域環境衛生事業組合</v>
      </c>
      <c r="BZ38" s="659"/>
      <c r="CA38" s="659"/>
      <c r="CB38" s="659"/>
      <c r="CC38" s="659"/>
      <c r="CD38" s="659"/>
      <c r="CE38" s="659"/>
      <c r="CF38" s="659"/>
      <c r="CG38" s="659"/>
      <c r="CH38" s="659"/>
      <c r="CI38" s="659"/>
      <c r="CJ38" s="659"/>
      <c r="CK38" s="659"/>
      <c r="CL38" s="659"/>
      <c r="CM38" s="659"/>
      <c r="CN38" s="214"/>
      <c r="CO38" s="658">
        <f t="shared" si="3"/>
        <v>26</v>
      </c>
      <c r="CP38" s="658"/>
      <c r="CQ38" s="659" t="str">
        <f>IF('各会計、関係団体の財政状況及び健全化判断比率'!BS11="","",'各会計、関係団体の財政状況及び健全化判断比率'!BS11)</f>
        <v>つるぎ街づくり</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17</v>
      </c>
      <c r="BX39" s="658"/>
      <c r="BY39" s="659" t="str">
        <f>IF('各会計、関係団体の財政状況及び健全化判断比率'!B73="","",'各会計、関係団体の財政状況及び健全化判断比率'!B73)</f>
        <v>石川県市町村消防消じゅつ金組合</v>
      </c>
      <c r="BZ39" s="659"/>
      <c r="CA39" s="659"/>
      <c r="CB39" s="659"/>
      <c r="CC39" s="659"/>
      <c r="CD39" s="659"/>
      <c r="CE39" s="659"/>
      <c r="CF39" s="659"/>
      <c r="CG39" s="659"/>
      <c r="CH39" s="659"/>
      <c r="CI39" s="659"/>
      <c r="CJ39" s="659"/>
      <c r="CK39" s="659"/>
      <c r="CL39" s="659"/>
      <c r="CM39" s="659"/>
      <c r="CN39" s="214"/>
      <c r="CO39" s="658">
        <f t="shared" si="3"/>
        <v>27</v>
      </c>
      <c r="CP39" s="658"/>
      <c r="CQ39" s="659" t="str">
        <f>IF('各会計、関係団体の財政状況及び健全化判断比率'!BS12="","",'各会計、関係団体の財政状況及び健全化判断比率'!BS12)</f>
        <v>富樫福祉会</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18</v>
      </c>
      <c r="BX40" s="658"/>
      <c r="BY40" s="659" t="str">
        <f>IF('各会計、関係団体の財政状況及び健全化判断比率'!B74="","",'各会計、関係団体の財政状況及び健全化判断比率'!B74)</f>
        <v>石川県後期高齢者医療広域連合（一般会計）</v>
      </c>
      <c r="BZ40" s="659"/>
      <c r="CA40" s="659"/>
      <c r="CB40" s="659"/>
      <c r="CC40" s="659"/>
      <c r="CD40" s="659"/>
      <c r="CE40" s="659"/>
      <c r="CF40" s="659"/>
      <c r="CG40" s="659"/>
      <c r="CH40" s="659"/>
      <c r="CI40" s="659"/>
      <c r="CJ40" s="659"/>
      <c r="CK40" s="659"/>
      <c r="CL40" s="659"/>
      <c r="CM40" s="659"/>
      <c r="CN40" s="214"/>
      <c r="CO40" s="658">
        <f t="shared" si="3"/>
        <v>28</v>
      </c>
      <c r="CP40" s="658"/>
      <c r="CQ40" s="659" t="str">
        <f>IF('各会計、関係団体の財政状況及び健全化判断比率'!BS13="","",'各会計、関係団体の財政状況及び健全化判断比率'!BS13)</f>
        <v>手取会</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19</v>
      </c>
      <c r="BX41" s="658"/>
      <c r="BY41" s="659" t="str">
        <f>IF('各会計、関係団体の財政状況及び健全化判断比率'!B75="","",'各会計、関係団体の財政状況及び健全化判断比率'!B75)</f>
        <v>石川県後期高齢者医療広域連合（後期高齢者医療特別会計）</v>
      </c>
      <c r="BZ41" s="659"/>
      <c r="CA41" s="659"/>
      <c r="CB41" s="659"/>
      <c r="CC41" s="659"/>
      <c r="CD41" s="659"/>
      <c r="CE41" s="659"/>
      <c r="CF41" s="659"/>
      <c r="CG41" s="659"/>
      <c r="CH41" s="659"/>
      <c r="CI41" s="659"/>
      <c r="CJ41" s="659"/>
      <c r="CK41" s="659"/>
      <c r="CL41" s="659"/>
      <c r="CM41" s="659"/>
      <c r="CN41" s="214"/>
      <c r="CO41" s="658">
        <f t="shared" si="3"/>
        <v>29</v>
      </c>
      <c r="CP41" s="658"/>
      <c r="CQ41" s="659" t="str">
        <f>IF('各会計、関係団体の財政状況及び健全化判断比率'!BS14="","",'各会計、関係団体の財政状況及び健全化判断比率'!BS14)</f>
        <v>めぐみ白山</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20</v>
      </c>
      <c r="BX42" s="658"/>
      <c r="BY42" s="659" t="str">
        <f>IF('各会計、関係団体の財政状況及び健全化判断比率'!B76="","",'各会計、関係団体の財政状況及び健全化判断比率'!B76)</f>
        <v>石川県市町村職員退職手当組合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21</v>
      </c>
      <c r="BX43" s="658"/>
      <c r="BY43" s="659" t="str">
        <f>IF('各会計、関係団体の財政状況及び健全化判断比率'!B77="","",'各会計、関係団体の財政状況及び健全化判断比率'!B77)</f>
        <v>手取川水防事務組合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r7ox7jf52PTcchiPF+/zKX/7RniuT4VYhiJaKOYC/lBGly5mBn/mjRTFWDgBz/ECS5dG0ZJOYSJMk7odG1SD6Q==" saltValue="xJYyNVafGGXGSEg6G1/z5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K39" sqref="K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50" t="s">
        <v>580</v>
      </c>
      <c r="D34" s="1250"/>
      <c r="E34" s="1251"/>
      <c r="F34" s="32">
        <v>5.37</v>
      </c>
      <c r="G34" s="33">
        <v>5.77</v>
      </c>
      <c r="H34" s="33">
        <v>6.19</v>
      </c>
      <c r="I34" s="33">
        <v>6.91</v>
      </c>
      <c r="J34" s="34">
        <v>6.17</v>
      </c>
      <c r="K34" s="22"/>
      <c r="L34" s="22"/>
      <c r="M34" s="22"/>
      <c r="N34" s="22"/>
      <c r="O34" s="22"/>
      <c r="P34" s="22"/>
    </row>
    <row r="35" spans="1:16" ht="39" customHeight="1" x14ac:dyDescent="0.15">
      <c r="A35" s="22"/>
      <c r="B35" s="35"/>
      <c r="C35" s="1244" t="s">
        <v>581</v>
      </c>
      <c r="D35" s="1245"/>
      <c r="E35" s="1246"/>
      <c r="F35" s="36">
        <v>3.71</v>
      </c>
      <c r="G35" s="37">
        <v>3.39</v>
      </c>
      <c r="H35" s="37">
        <v>3.88</v>
      </c>
      <c r="I35" s="37">
        <v>3.31</v>
      </c>
      <c r="J35" s="38">
        <v>4.83</v>
      </c>
      <c r="K35" s="22"/>
      <c r="L35" s="22"/>
      <c r="M35" s="22"/>
      <c r="N35" s="22"/>
      <c r="O35" s="22"/>
      <c r="P35" s="22"/>
    </row>
    <row r="36" spans="1:16" ht="39" customHeight="1" x14ac:dyDescent="0.15">
      <c r="A36" s="22"/>
      <c r="B36" s="35"/>
      <c r="C36" s="1244" t="s">
        <v>582</v>
      </c>
      <c r="D36" s="1245"/>
      <c r="E36" s="1246"/>
      <c r="F36" s="36">
        <v>5.13</v>
      </c>
      <c r="G36" s="37">
        <v>4.3899999999999997</v>
      </c>
      <c r="H36" s="37">
        <v>4.5199999999999996</v>
      </c>
      <c r="I36" s="37">
        <v>4.1500000000000004</v>
      </c>
      <c r="J36" s="38">
        <v>4.34</v>
      </c>
      <c r="K36" s="22"/>
      <c r="L36" s="22"/>
      <c r="M36" s="22"/>
      <c r="N36" s="22"/>
      <c r="O36" s="22"/>
      <c r="P36" s="22"/>
    </row>
    <row r="37" spans="1:16" ht="39" customHeight="1" x14ac:dyDescent="0.15">
      <c r="A37" s="22"/>
      <c r="B37" s="35"/>
      <c r="C37" s="1244" t="s">
        <v>583</v>
      </c>
      <c r="D37" s="1245"/>
      <c r="E37" s="1246"/>
      <c r="F37" s="36">
        <v>0.25</v>
      </c>
      <c r="G37" s="37">
        <v>0.49</v>
      </c>
      <c r="H37" s="37">
        <v>0.69</v>
      </c>
      <c r="I37" s="37">
        <v>0.95</v>
      </c>
      <c r="J37" s="38">
        <v>1.1599999999999999</v>
      </c>
      <c r="K37" s="22"/>
      <c r="L37" s="22"/>
      <c r="M37" s="22"/>
      <c r="N37" s="22"/>
      <c r="O37" s="22"/>
      <c r="P37" s="22"/>
    </row>
    <row r="38" spans="1:16" ht="39" customHeight="1" x14ac:dyDescent="0.15">
      <c r="A38" s="22"/>
      <c r="B38" s="35"/>
      <c r="C38" s="1244" t="s">
        <v>584</v>
      </c>
      <c r="D38" s="1245"/>
      <c r="E38" s="1246"/>
      <c r="F38" s="36">
        <v>1.05</v>
      </c>
      <c r="G38" s="37">
        <v>1.31</v>
      </c>
      <c r="H38" s="37">
        <v>1.07</v>
      </c>
      <c r="I38" s="37">
        <v>0.57999999999999996</v>
      </c>
      <c r="J38" s="38">
        <v>0.51</v>
      </c>
      <c r="K38" s="22"/>
      <c r="L38" s="22"/>
      <c r="M38" s="22"/>
      <c r="N38" s="22"/>
      <c r="O38" s="22"/>
      <c r="P38" s="22"/>
    </row>
    <row r="39" spans="1:16" ht="39" customHeight="1" x14ac:dyDescent="0.15">
      <c r="A39" s="22"/>
      <c r="B39" s="35"/>
      <c r="C39" s="1244" t="s">
        <v>585</v>
      </c>
      <c r="D39" s="1245"/>
      <c r="E39" s="1246"/>
      <c r="F39" s="36">
        <v>0.6</v>
      </c>
      <c r="G39" s="37">
        <v>0.74</v>
      </c>
      <c r="H39" s="37">
        <v>0.34</v>
      </c>
      <c r="I39" s="37">
        <v>0.24</v>
      </c>
      <c r="J39" s="38">
        <v>0.19</v>
      </c>
      <c r="K39" s="22"/>
      <c r="L39" s="22"/>
      <c r="M39" s="22"/>
      <c r="N39" s="22"/>
      <c r="O39" s="22"/>
      <c r="P39" s="22"/>
    </row>
    <row r="40" spans="1:16" ht="39" customHeight="1" x14ac:dyDescent="0.15">
      <c r="A40" s="22"/>
      <c r="B40" s="35"/>
      <c r="C40" s="1244" t="s">
        <v>586</v>
      </c>
      <c r="D40" s="1245"/>
      <c r="E40" s="1246"/>
      <c r="F40" s="36">
        <v>0</v>
      </c>
      <c r="G40" s="37">
        <v>0</v>
      </c>
      <c r="H40" s="37">
        <v>0</v>
      </c>
      <c r="I40" s="37">
        <v>0.01</v>
      </c>
      <c r="J40" s="38">
        <v>0</v>
      </c>
      <c r="K40" s="22"/>
      <c r="L40" s="22"/>
      <c r="M40" s="22"/>
      <c r="N40" s="22"/>
      <c r="O40" s="22"/>
      <c r="P40" s="22"/>
    </row>
    <row r="41" spans="1:16" ht="39" customHeight="1" x14ac:dyDescent="0.15">
      <c r="A41" s="22"/>
      <c r="B41" s="35"/>
      <c r="C41" s="1244" t="s">
        <v>587</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588</v>
      </c>
      <c r="D42" s="1245"/>
      <c r="E42" s="1246"/>
      <c r="F42" s="36" t="s">
        <v>531</v>
      </c>
      <c r="G42" s="37" t="s">
        <v>531</v>
      </c>
      <c r="H42" s="37" t="s">
        <v>531</v>
      </c>
      <c r="I42" s="37" t="s">
        <v>531</v>
      </c>
      <c r="J42" s="38" t="s">
        <v>531</v>
      </c>
      <c r="K42" s="22"/>
      <c r="L42" s="22"/>
      <c r="M42" s="22"/>
      <c r="N42" s="22"/>
      <c r="O42" s="22"/>
      <c r="P42" s="22"/>
    </row>
    <row r="43" spans="1:16" ht="39" customHeight="1" thickBot="1" x14ac:dyDescent="0.2">
      <c r="A43" s="22"/>
      <c r="B43" s="40"/>
      <c r="C43" s="1247" t="s">
        <v>589</v>
      </c>
      <c r="D43" s="1248"/>
      <c r="E43" s="1249"/>
      <c r="F43" s="41">
        <v>0</v>
      </c>
      <c r="G43" s="42">
        <v>0</v>
      </c>
      <c r="H43" s="42">
        <v>0.83</v>
      </c>
      <c r="I43" s="42">
        <v>0.03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OuNpZ/qEl3lEVbiDOpGz8w1JAVy3u46xX5AmpsqGjsUoAGQie1Xucke2UjWN/g8ceQgy6xwvfa0GVzznnFHsg==" saltValue="P3oXE7QqFKe4zRi08uG9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7550</v>
      </c>
      <c r="L45" s="60">
        <v>7448</v>
      </c>
      <c r="M45" s="60">
        <v>7473</v>
      </c>
      <c r="N45" s="60">
        <v>7390</v>
      </c>
      <c r="O45" s="61">
        <v>7403</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531</v>
      </c>
      <c r="L46" s="64" t="s">
        <v>531</v>
      </c>
      <c r="M46" s="64" t="s">
        <v>531</v>
      </c>
      <c r="N46" s="64" t="s">
        <v>531</v>
      </c>
      <c r="O46" s="65" t="s">
        <v>531</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531</v>
      </c>
      <c r="L47" s="64" t="s">
        <v>531</v>
      </c>
      <c r="M47" s="64" t="s">
        <v>531</v>
      </c>
      <c r="N47" s="64" t="s">
        <v>531</v>
      </c>
      <c r="O47" s="65" t="s">
        <v>531</v>
      </c>
      <c r="P47" s="48"/>
      <c r="Q47" s="48"/>
      <c r="R47" s="48"/>
      <c r="S47" s="48"/>
      <c r="T47" s="48"/>
      <c r="U47" s="48"/>
    </row>
    <row r="48" spans="1:21" ht="30.75" customHeight="1" x14ac:dyDescent="0.15">
      <c r="A48" s="48"/>
      <c r="B48" s="1254"/>
      <c r="C48" s="1255"/>
      <c r="D48" s="62"/>
      <c r="E48" s="1260" t="s">
        <v>15</v>
      </c>
      <c r="F48" s="1260"/>
      <c r="G48" s="1260"/>
      <c r="H48" s="1260"/>
      <c r="I48" s="1260"/>
      <c r="J48" s="1261"/>
      <c r="K48" s="63">
        <v>1669</v>
      </c>
      <c r="L48" s="64">
        <v>1575</v>
      </c>
      <c r="M48" s="64">
        <v>1586</v>
      </c>
      <c r="N48" s="64">
        <v>1603</v>
      </c>
      <c r="O48" s="65">
        <v>1519</v>
      </c>
      <c r="P48" s="48"/>
      <c r="Q48" s="48"/>
      <c r="R48" s="48"/>
      <c r="S48" s="48"/>
      <c r="T48" s="48"/>
      <c r="U48" s="48"/>
    </row>
    <row r="49" spans="1:21" ht="30.75" customHeight="1" x14ac:dyDescent="0.15">
      <c r="A49" s="48"/>
      <c r="B49" s="1254"/>
      <c r="C49" s="1255"/>
      <c r="D49" s="62"/>
      <c r="E49" s="1260" t="s">
        <v>16</v>
      </c>
      <c r="F49" s="1260"/>
      <c r="G49" s="1260"/>
      <c r="H49" s="1260"/>
      <c r="I49" s="1260"/>
      <c r="J49" s="1261"/>
      <c r="K49" s="63">
        <v>817</v>
      </c>
      <c r="L49" s="64">
        <v>854</v>
      </c>
      <c r="M49" s="64">
        <v>866</v>
      </c>
      <c r="N49" s="64">
        <v>790</v>
      </c>
      <c r="O49" s="65">
        <v>955</v>
      </c>
      <c r="P49" s="48"/>
      <c r="Q49" s="48"/>
      <c r="R49" s="48"/>
      <c r="S49" s="48"/>
      <c r="T49" s="48"/>
      <c r="U49" s="48"/>
    </row>
    <row r="50" spans="1:21" ht="30.75" customHeight="1" x14ac:dyDescent="0.15">
      <c r="A50" s="48"/>
      <c r="B50" s="1254"/>
      <c r="C50" s="1255"/>
      <c r="D50" s="62"/>
      <c r="E50" s="1260" t="s">
        <v>17</v>
      </c>
      <c r="F50" s="1260"/>
      <c r="G50" s="1260"/>
      <c r="H50" s="1260"/>
      <c r="I50" s="1260"/>
      <c r="J50" s="1261"/>
      <c r="K50" s="63">
        <v>8</v>
      </c>
      <c r="L50" s="64">
        <v>8</v>
      </c>
      <c r="M50" s="64">
        <v>8</v>
      </c>
      <c r="N50" s="64">
        <v>8</v>
      </c>
      <c r="O50" s="65">
        <v>8</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531</v>
      </c>
      <c r="L51" s="64" t="s">
        <v>531</v>
      </c>
      <c r="M51" s="64" t="s">
        <v>531</v>
      </c>
      <c r="N51" s="64" t="s">
        <v>531</v>
      </c>
      <c r="O51" s="65" t="s">
        <v>531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7443</v>
      </c>
      <c r="L52" s="64">
        <v>7250</v>
      </c>
      <c r="M52" s="64">
        <v>7292</v>
      </c>
      <c r="N52" s="64">
        <v>7343</v>
      </c>
      <c r="O52" s="65">
        <v>7316</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2601</v>
      </c>
      <c r="L53" s="69">
        <v>2635</v>
      </c>
      <c r="M53" s="69">
        <v>2641</v>
      </c>
      <c r="N53" s="69">
        <v>2448</v>
      </c>
      <c r="O53" s="70">
        <v>2569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0mIjChOMuMqBAC0PKrRCHsujciUNPzJSFC2xfrHI2dC/hx/bEHLrV8W/p8To4YbVi5HOfa53OARoS307Lg51g==" saltValue="fALYMsH3hTTuSO7GUJweE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572</v>
      </c>
      <c r="J40" s="100" t="s">
        <v>573</v>
      </c>
      <c r="K40" s="100" t="s">
        <v>574</v>
      </c>
      <c r="L40" s="100" t="s">
        <v>575</v>
      </c>
      <c r="M40" s="101" t="s">
        <v>576</v>
      </c>
    </row>
    <row r="41" spans="2:13" ht="27.75" customHeight="1" x14ac:dyDescent="0.15">
      <c r="B41" s="1278" t="s">
        <v>30</v>
      </c>
      <c r="C41" s="1279"/>
      <c r="D41" s="102"/>
      <c r="E41" s="1284" t="s">
        <v>31</v>
      </c>
      <c r="F41" s="1284"/>
      <c r="G41" s="1284"/>
      <c r="H41" s="1285"/>
      <c r="I41" s="103">
        <v>86622</v>
      </c>
      <c r="J41" s="104">
        <v>86416</v>
      </c>
      <c r="K41" s="104">
        <v>84720</v>
      </c>
      <c r="L41" s="104">
        <v>83651</v>
      </c>
      <c r="M41" s="105">
        <v>85010</v>
      </c>
    </row>
    <row r="42" spans="2:13" ht="27.75" customHeight="1" x14ac:dyDescent="0.15">
      <c r="B42" s="1280"/>
      <c r="C42" s="1281"/>
      <c r="D42" s="106"/>
      <c r="E42" s="1286" t="s">
        <v>32</v>
      </c>
      <c r="F42" s="1286"/>
      <c r="G42" s="1286"/>
      <c r="H42" s="1287"/>
      <c r="I42" s="107">
        <v>607</v>
      </c>
      <c r="J42" s="108">
        <v>502</v>
      </c>
      <c r="K42" s="108">
        <v>429</v>
      </c>
      <c r="L42" s="108">
        <v>388</v>
      </c>
      <c r="M42" s="109">
        <v>347</v>
      </c>
    </row>
    <row r="43" spans="2:13" ht="27.75" customHeight="1" x14ac:dyDescent="0.15">
      <c r="B43" s="1280"/>
      <c r="C43" s="1281"/>
      <c r="D43" s="106"/>
      <c r="E43" s="1286" t="s">
        <v>33</v>
      </c>
      <c r="F43" s="1286"/>
      <c r="G43" s="1286"/>
      <c r="H43" s="1287"/>
      <c r="I43" s="107">
        <v>26723</v>
      </c>
      <c r="J43" s="108">
        <v>24909</v>
      </c>
      <c r="K43" s="108">
        <v>23811</v>
      </c>
      <c r="L43" s="108">
        <v>23488</v>
      </c>
      <c r="M43" s="109">
        <v>22077</v>
      </c>
    </row>
    <row r="44" spans="2:13" ht="27.75" customHeight="1" x14ac:dyDescent="0.15">
      <c r="B44" s="1280"/>
      <c r="C44" s="1281"/>
      <c r="D44" s="106"/>
      <c r="E44" s="1286" t="s">
        <v>34</v>
      </c>
      <c r="F44" s="1286"/>
      <c r="G44" s="1286"/>
      <c r="H44" s="1287"/>
      <c r="I44" s="107">
        <v>9096</v>
      </c>
      <c r="J44" s="108">
        <v>9426</v>
      </c>
      <c r="K44" s="108">
        <v>9952</v>
      </c>
      <c r="L44" s="108">
        <v>9807</v>
      </c>
      <c r="M44" s="109">
        <v>9275</v>
      </c>
    </row>
    <row r="45" spans="2:13" ht="27.75" customHeight="1" x14ac:dyDescent="0.15">
      <c r="B45" s="1280"/>
      <c r="C45" s="1281"/>
      <c r="D45" s="106"/>
      <c r="E45" s="1286" t="s">
        <v>35</v>
      </c>
      <c r="F45" s="1286"/>
      <c r="G45" s="1286"/>
      <c r="H45" s="1287"/>
      <c r="I45" s="107">
        <v>7023</v>
      </c>
      <c r="J45" s="108">
        <v>7003</v>
      </c>
      <c r="K45" s="108">
        <v>6645</v>
      </c>
      <c r="L45" s="108">
        <v>6390</v>
      </c>
      <c r="M45" s="109">
        <v>6200</v>
      </c>
    </row>
    <row r="46" spans="2:13" ht="27.75" customHeight="1" x14ac:dyDescent="0.15">
      <c r="B46" s="1280"/>
      <c r="C46" s="1281"/>
      <c r="D46" s="110"/>
      <c r="E46" s="1286" t="s">
        <v>36</v>
      </c>
      <c r="F46" s="1286"/>
      <c r="G46" s="1286"/>
      <c r="H46" s="1287"/>
      <c r="I46" s="107">
        <v>741</v>
      </c>
      <c r="J46" s="108">
        <v>737</v>
      </c>
      <c r="K46" s="108">
        <v>711</v>
      </c>
      <c r="L46" s="108">
        <v>706</v>
      </c>
      <c r="M46" s="109">
        <v>615</v>
      </c>
    </row>
    <row r="47" spans="2:13" ht="27.75" customHeight="1" x14ac:dyDescent="0.15">
      <c r="B47" s="1280"/>
      <c r="C47" s="1281"/>
      <c r="D47" s="111"/>
      <c r="E47" s="1288" t="s">
        <v>37</v>
      </c>
      <c r="F47" s="1289"/>
      <c r="G47" s="1289"/>
      <c r="H47" s="1290"/>
      <c r="I47" s="107" t="s">
        <v>531</v>
      </c>
      <c r="J47" s="108" t="s">
        <v>531</v>
      </c>
      <c r="K47" s="108" t="s">
        <v>531</v>
      </c>
      <c r="L47" s="108" t="s">
        <v>531</v>
      </c>
      <c r="M47" s="109" t="s">
        <v>531</v>
      </c>
    </row>
    <row r="48" spans="2:13" ht="27.75" customHeight="1" x14ac:dyDescent="0.15">
      <c r="B48" s="1280"/>
      <c r="C48" s="1281"/>
      <c r="D48" s="106"/>
      <c r="E48" s="1286" t="s">
        <v>38</v>
      </c>
      <c r="F48" s="1286"/>
      <c r="G48" s="1286"/>
      <c r="H48" s="1287"/>
      <c r="I48" s="107" t="s">
        <v>531</v>
      </c>
      <c r="J48" s="108" t="s">
        <v>531</v>
      </c>
      <c r="K48" s="108" t="s">
        <v>531</v>
      </c>
      <c r="L48" s="108" t="s">
        <v>531</v>
      </c>
      <c r="M48" s="109" t="s">
        <v>531</v>
      </c>
    </row>
    <row r="49" spans="2:13" ht="27.75" customHeight="1" x14ac:dyDescent="0.15">
      <c r="B49" s="1282"/>
      <c r="C49" s="1283"/>
      <c r="D49" s="106"/>
      <c r="E49" s="1286" t="s">
        <v>39</v>
      </c>
      <c r="F49" s="1286"/>
      <c r="G49" s="1286"/>
      <c r="H49" s="1287"/>
      <c r="I49" s="107" t="s">
        <v>531</v>
      </c>
      <c r="J49" s="108" t="s">
        <v>531</v>
      </c>
      <c r="K49" s="108" t="s">
        <v>531</v>
      </c>
      <c r="L49" s="108" t="s">
        <v>531</v>
      </c>
      <c r="M49" s="109" t="s">
        <v>531</v>
      </c>
    </row>
    <row r="50" spans="2:13" ht="27.75" customHeight="1" x14ac:dyDescent="0.15">
      <c r="B50" s="1291" t="s">
        <v>40</v>
      </c>
      <c r="C50" s="1292"/>
      <c r="D50" s="112"/>
      <c r="E50" s="1286" t="s">
        <v>41</v>
      </c>
      <c r="F50" s="1286"/>
      <c r="G50" s="1286"/>
      <c r="H50" s="1287"/>
      <c r="I50" s="107">
        <v>4881</v>
      </c>
      <c r="J50" s="108">
        <v>4796</v>
      </c>
      <c r="K50" s="108">
        <v>5092</v>
      </c>
      <c r="L50" s="108">
        <v>5119</v>
      </c>
      <c r="M50" s="109">
        <v>5500</v>
      </c>
    </row>
    <row r="51" spans="2:13" ht="27.75" customHeight="1" x14ac:dyDescent="0.15">
      <c r="B51" s="1280"/>
      <c r="C51" s="1281"/>
      <c r="D51" s="106"/>
      <c r="E51" s="1286" t="s">
        <v>42</v>
      </c>
      <c r="F51" s="1286"/>
      <c r="G51" s="1286"/>
      <c r="H51" s="1287"/>
      <c r="I51" s="107">
        <v>9358</v>
      </c>
      <c r="J51" s="108">
        <v>9267</v>
      </c>
      <c r="K51" s="108">
        <v>9113</v>
      </c>
      <c r="L51" s="108">
        <v>8959</v>
      </c>
      <c r="M51" s="109">
        <v>9390</v>
      </c>
    </row>
    <row r="52" spans="2:13" ht="27.75" customHeight="1" x14ac:dyDescent="0.15">
      <c r="B52" s="1282"/>
      <c r="C52" s="1283"/>
      <c r="D52" s="106"/>
      <c r="E52" s="1286" t="s">
        <v>43</v>
      </c>
      <c r="F52" s="1286"/>
      <c r="G52" s="1286"/>
      <c r="H52" s="1287"/>
      <c r="I52" s="107">
        <v>86488</v>
      </c>
      <c r="J52" s="108">
        <v>84903</v>
      </c>
      <c r="K52" s="108">
        <v>82474</v>
      </c>
      <c r="L52" s="108">
        <v>80302</v>
      </c>
      <c r="M52" s="109">
        <v>79904</v>
      </c>
    </row>
    <row r="53" spans="2:13" ht="27.75" customHeight="1" thickBot="1" x14ac:dyDescent="0.2">
      <c r="B53" s="1293" t="s">
        <v>44</v>
      </c>
      <c r="C53" s="1294"/>
      <c r="D53" s="113"/>
      <c r="E53" s="1295" t="s">
        <v>45</v>
      </c>
      <c r="F53" s="1295"/>
      <c r="G53" s="1295"/>
      <c r="H53" s="1296"/>
      <c r="I53" s="114">
        <v>30085</v>
      </c>
      <c r="J53" s="115">
        <v>30026</v>
      </c>
      <c r="K53" s="115">
        <v>29588</v>
      </c>
      <c r="L53" s="115">
        <v>30049</v>
      </c>
      <c r="M53" s="116">
        <v>28729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ATix+I2t0ITzdHd1AgfUsFVGYQkYlLAQcixCJmt1eBwcMUp8fSmwf1e7Isq/JQ72sAPcFRemGIhnrMLQpuQ4w==" saltValue="q1xolyfe0U9mTCirRjSi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60" sqref="C60:E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574</v>
      </c>
      <c r="G54" s="125" t="s">
        <v>575</v>
      </c>
      <c r="H54" s="126" t="s">
        <v>576</v>
      </c>
    </row>
    <row r="55" spans="2:8" ht="52.5" customHeight="1" x14ac:dyDescent="0.15">
      <c r="B55" s="127"/>
      <c r="C55" s="1305" t="s">
        <v>48</v>
      </c>
      <c r="D55" s="1305"/>
      <c r="E55" s="1306"/>
      <c r="F55" s="128">
        <v>2342</v>
      </c>
      <c r="G55" s="128">
        <v>2403</v>
      </c>
      <c r="H55" s="129">
        <v>2235</v>
      </c>
    </row>
    <row r="56" spans="2:8" ht="52.5" customHeight="1" x14ac:dyDescent="0.15">
      <c r="B56" s="130"/>
      <c r="C56" s="1307" t="s">
        <v>49</v>
      </c>
      <c r="D56" s="1307"/>
      <c r="E56" s="1308"/>
      <c r="F56" s="131">
        <v>154</v>
      </c>
      <c r="G56" s="131">
        <v>98</v>
      </c>
      <c r="H56" s="132">
        <v>0</v>
      </c>
    </row>
    <row r="57" spans="2:8" ht="53.25" customHeight="1" x14ac:dyDescent="0.15">
      <c r="B57" s="130"/>
      <c r="C57" s="1309" t="s">
        <v>50</v>
      </c>
      <c r="D57" s="1309"/>
      <c r="E57" s="1310"/>
      <c r="F57" s="133">
        <v>4438</v>
      </c>
      <c r="G57" s="133">
        <v>4258</v>
      </c>
      <c r="H57" s="134">
        <v>4339</v>
      </c>
    </row>
    <row r="58" spans="2:8" ht="45.75" customHeight="1" x14ac:dyDescent="0.15">
      <c r="B58" s="135"/>
      <c r="C58" s="1297" t="s">
        <v>616</v>
      </c>
      <c r="D58" s="1298"/>
      <c r="E58" s="1299"/>
      <c r="F58" s="136">
        <v>3910</v>
      </c>
      <c r="G58" s="136">
        <v>3673</v>
      </c>
      <c r="H58" s="137">
        <v>3255</v>
      </c>
    </row>
    <row r="59" spans="2:8" ht="45.75" customHeight="1" x14ac:dyDescent="0.15">
      <c r="B59" s="135"/>
      <c r="C59" s="1297" t="s">
        <v>615</v>
      </c>
      <c r="D59" s="1298"/>
      <c r="E59" s="1299"/>
      <c r="F59" s="136">
        <v>149</v>
      </c>
      <c r="G59" s="136">
        <v>169</v>
      </c>
      <c r="H59" s="137">
        <v>273</v>
      </c>
    </row>
    <row r="60" spans="2:8" ht="45.75" customHeight="1" x14ac:dyDescent="0.15">
      <c r="B60" s="135"/>
      <c r="C60" s="1297" t="s">
        <v>618</v>
      </c>
      <c r="D60" s="1298"/>
      <c r="E60" s="1299"/>
      <c r="F60" s="136">
        <v>0</v>
      </c>
      <c r="G60" s="136">
        <v>0</v>
      </c>
      <c r="H60" s="137">
        <v>157</v>
      </c>
    </row>
    <row r="61" spans="2:8" ht="45.75" customHeight="1" x14ac:dyDescent="0.15">
      <c r="B61" s="135"/>
      <c r="C61" s="1297" t="s">
        <v>617</v>
      </c>
      <c r="D61" s="1298"/>
      <c r="E61" s="1299"/>
      <c r="F61" s="136">
        <v>149</v>
      </c>
      <c r="G61" s="136">
        <v>143</v>
      </c>
      <c r="H61" s="137">
        <v>137</v>
      </c>
    </row>
    <row r="62" spans="2:8" ht="45.75" customHeight="1" thickBot="1" x14ac:dyDescent="0.2">
      <c r="B62" s="138"/>
      <c r="C62" s="1300" t="s">
        <v>619</v>
      </c>
      <c r="D62" s="1301"/>
      <c r="E62" s="1302"/>
      <c r="F62" s="139">
        <v>0</v>
      </c>
      <c r="G62" s="139">
        <v>0</v>
      </c>
      <c r="H62" s="140">
        <v>100</v>
      </c>
    </row>
    <row r="63" spans="2:8" ht="52.5" customHeight="1" thickBot="1" x14ac:dyDescent="0.2">
      <c r="B63" s="141"/>
      <c r="C63" s="1303" t="s">
        <v>51</v>
      </c>
      <c r="D63" s="1303"/>
      <c r="E63" s="1304"/>
      <c r="F63" s="142">
        <v>6935</v>
      </c>
      <c r="G63" s="142">
        <v>6759</v>
      </c>
      <c r="H63" s="143">
        <v>6574</v>
      </c>
    </row>
    <row r="64" spans="2:8" ht="15" customHeight="1" x14ac:dyDescent="0.15"/>
  </sheetData>
  <sheetProtection algorithmName="SHA-512" hashValue="4IsU495v+2FK5IDBNBK676JVJdWM3tXLhympRTfN+vCnEp4Mcxn4adNLKz8eA2X9IvJxQBc+GRTFQ7P8hFVdRg==" saltValue="LjAohgYDPbfl05mgNtWF9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630</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623</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572</v>
      </c>
      <c r="BQ50" s="1316"/>
      <c r="BR50" s="1316"/>
      <c r="BS50" s="1316"/>
      <c r="BT50" s="1316"/>
      <c r="BU50" s="1316"/>
      <c r="BV50" s="1316"/>
      <c r="BW50" s="1316"/>
      <c r="BX50" s="1316" t="s">
        <v>573</v>
      </c>
      <c r="BY50" s="1316"/>
      <c r="BZ50" s="1316"/>
      <c r="CA50" s="1316"/>
      <c r="CB50" s="1316"/>
      <c r="CC50" s="1316"/>
      <c r="CD50" s="1316"/>
      <c r="CE50" s="1316"/>
      <c r="CF50" s="1316" t="s">
        <v>574</v>
      </c>
      <c r="CG50" s="1316"/>
      <c r="CH50" s="1316"/>
      <c r="CI50" s="1316"/>
      <c r="CJ50" s="1316"/>
      <c r="CK50" s="1316"/>
      <c r="CL50" s="1316"/>
      <c r="CM50" s="1316"/>
      <c r="CN50" s="1316" t="s">
        <v>575</v>
      </c>
      <c r="CO50" s="1316"/>
      <c r="CP50" s="1316"/>
      <c r="CQ50" s="1316"/>
      <c r="CR50" s="1316"/>
      <c r="CS50" s="1316"/>
      <c r="CT50" s="1316"/>
      <c r="CU50" s="1316"/>
      <c r="CV50" s="1316" t="s">
        <v>576</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624</v>
      </c>
      <c r="AO51" s="1314"/>
      <c r="AP51" s="1314"/>
      <c r="AQ51" s="1314"/>
      <c r="AR51" s="1314"/>
      <c r="AS51" s="1314"/>
      <c r="AT51" s="1314"/>
      <c r="AU51" s="1314"/>
      <c r="AV51" s="1314"/>
      <c r="AW51" s="1314"/>
      <c r="AX51" s="1314"/>
      <c r="AY51" s="1314"/>
      <c r="AZ51" s="1314"/>
      <c r="BA51" s="1314"/>
      <c r="BB51" s="1314" t="s">
        <v>625</v>
      </c>
      <c r="BC51" s="1314"/>
      <c r="BD51" s="1314"/>
      <c r="BE51" s="1314"/>
      <c r="BF51" s="1314"/>
      <c r="BG51" s="1314"/>
      <c r="BH51" s="1314"/>
      <c r="BI51" s="1314"/>
      <c r="BJ51" s="1314"/>
      <c r="BK51" s="1314"/>
      <c r="BL51" s="1314"/>
      <c r="BM51" s="1314"/>
      <c r="BN51" s="1314"/>
      <c r="BO51" s="1314"/>
      <c r="BP51" s="1311">
        <v>128</v>
      </c>
      <c r="BQ51" s="1311"/>
      <c r="BR51" s="1311"/>
      <c r="BS51" s="1311"/>
      <c r="BT51" s="1311"/>
      <c r="BU51" s="1311"/>
      <c r="BV51" s="1311"/>
      <c r="BW51" s="1311"/>
      <c r="BX51" s="1311">
        <v>125.3</v>
      </c>
      <c r="BY51" s="1311"/>
      <c r="BZ51" s="1311"/>
      <c r="CA51" s="1311"/>
      <c r="CB51" s="1311"/>
      <c r="CC51" s="1311"/>
      <c r="CD51" s="1311"/>
      <c r="CE51" s="1311"/>
      <c r="CF51" s="1311">
        <v>124</v>
      </c>
      <c r="CG51" s="1311"/>
      <c r="CH51" s="1311"/>
      <c r="CI51" s="1311"/>
      <c r="CJ51" s="1311"/>
      <c r="CK51" s="1311"/>
      <c r="CL51" s="1311"/>
      <c r="CM51" s="1311"/>
      <c r="CN51" s="1311">
        <v>125.7</v>
      </c>
      <c r="CO51" s="1311"/>
      <c r="CP51" s="1311"/>
      <c r="CQ51" s="1311"/>
      <c r="CR51" s="1311"/>
      <c r="CS51" s="1311"/>
      <c r="CT51" s="1311"/>
      <c r="CU51" s="1311"/>
      <c r="CV51" s="1311">
        <v>116.7</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626</v>
      </c>
      <c r="BC53" s="1314"/>
      <c r="BD53" s="1314"/>
      <c r="BE53" s="1314"/>
      <c r="BF53" s="1314"/>
      <c r="BG53" s="1314"/>
      <c r="BH53" s="1314"/>
      <c r="BI53" s="1314"/>
      <c r="BJ53" s="1314"/>
      <c r="BK53" s="1314"/>
      <c r="BL53" s="1314"/>
      <c r="BM53" s="1314"/>
      <c r="BN53" s="1314"/>
      <c r="BO53" s="1314"/>
      <c r="BP53" s="1311">
        <v>55.9</v>
      </c>
      <c r="BQ53" s="1311"/>
      <c r="BR53" s="1311"/>
      <c r="BS53" s="1311"/>
      <c r="BT53" s="1311"/>
      <c r="BU53" s="1311"/>
      <c r="BV53" s="1311"/>
      <c r="BW53" s="1311"/>
      <c r="BX53" s="1311">
        <v>57.9</v>
      </c>
      <c r="BY53" s="1311"/>
      <c r="BZ53" s="1311"/>
      <c r="CA53" s="1311"/>
      <c r="CB53" s="1311"/>
      <c r="CC53" s="1311"/>
      <c r="CD53" s="1311"/>
      <c r="CE53" s="1311"/>
      <c r="CF53" s="1311">
        <v>59</v>
      </c>
      <c r="CG53" s="1311"/>
      <c r="CH53" s="1311"/>
      <c r="CI53" s="1311"/>
      <c r="CJ53" s="1311"/>
      <c r="CK53" s="1311"/>
      <c r="CL53" s="1311"/>
      <c r="CM53" s="1311"/>
      <c r="CN53" s="1311">
        <v>60.3</v>
      </c>
      <c r="CO53" s="1311"/>
      <c r="CP53" s="1311"/>
      <c r="CQ53" s="1311"/>
      <c r="CR53" s="1311"/>
      <c r="CS53" s="1311"/>
      <c r="CT53" s="1311"/>
      <c r="CU53" s="1311"/>
      <c r="CV53" s="1311">
        <v>61.1</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627</v>
      </c>
      <c r="AO55" s="1316"/>
      <c r="AP55" s="1316"/>
      <c r="AQ55" s="1316"/>
      <c r="AR55" s="1316"/>
      <c r="AS55" s="1316"/>
      <c r="AT55" s="1316"/>
      <c r="AU55" s="1316"/>
      <c r="AV55" s="1316"/>
      <c r="AW55" s="1316"/>
      <c r="AX55" s="1316"/>
      <c r="AY55" s="1316"/>
      <c r="AZ55" s="1316"/>
      <c r="BA55" s="1316"/>
      <c r="BB55" s="1314" t="s">
        <v>625</v>
      </c>
      <c r="BC55" s="1314"/>
      <c r="BD55" s="1314"/>
      <c r="BE55" s="1314"/>
      <c r="BF55" s="1314"/>
      <c r="BG55" s="1314"/>
      <c r="BH55" s="1314"/>
      <c r="BI55" s="1314"/>
      <c r="BJ55" s="1314"/>
      <c r="BK55" s="1314"/>
      <c r="BL55" s="1314"/>
      <c r="BM55" s="1314"/>
      <c r="BN55" s="1314"/>
      <c r="BO55" s="1314"/>
      <c r="BP55" s="1311">
        <v>6.5</v>
      </c>
      <c r="BQ55" s="1311"/>
      <c r="BR55" s="1311"/>
      <c r="BS55" s="1311"/>
      <c r="BT55" s="1311"/>
      <c r="BU55" s="1311"/>
      <c r="BV55" s="1311"/>
      <c r="BW55" s="1311"/>
      <c r="BX55" s="1311">
        <v>5.8</v>
      </c>
      <c r="BY55" s="1311"/>
      <c r="BZ55" s="1311"/>
      <c r="CA55" s="1311"/>
      <c r="CB55" s="1311"/>
      <c r="CC55" s="1311"/>
      <c r="CD55" s="1311"/>
      <c r="CE55" s="1311"/>
      <c r="CF55" s="1311">
        <v>2.7</v>
      </c>
      <c r="CG55" s="1311"/>
      <c r="CH55" s="1311"/>
      <c r="CI55" s="1311"/>
      <c r="CJ55" s="1311"/>
      <c r="CK55" s="1311"/>
      <c r="CL55" s="1311"/>
      <c r="CM55" s="1311"/>
      <c r="CN55" s="1311">
        <v>0.5</v>
      </c>
      <c r="CO55" s="1311"/>
      <c r="CP55" s="1311"/>
      <c r="CQ55" s="1311"/>
      <c r="CR55" s="1311"/>
      <c r="CS55" s="1311"/>
      <c r="CT55" s="1311"/>
      <c r="CU55" s="1311"/>
      <c r="CV55" s="1311">
        <v>5.9</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626</v>
      </c>
      <c r="BC57" s="1314"/>
      <c r="BD57" s="1314"/>
      <c r="BE57" s="1314"/>
      <c r="BF57" s="1314"/>
      <c r="BG57" s="1314"/>
      <c r="BH57" s="1314"/>
      <c r="BI57" s="1314"/>
      <c r="BJ57" s="1314"/>
      <c r="BK57" s="1314"/>
      <c r="BL57" s="1314"/>
      <c r="BM57" s="1314"/>
      <c r="BN57" s="1314"/>
      <c r="BO57" s="1314"/>
      <c r="BP57" s="1311">
        <v>57.2</v>
      </c>
      <c r="BQ57" s="1311"/>
      <c r="BR57" s="1311"/>
      <c r="BS57" s="1311"/>
      <c r="BT57" s="1311"/>
      <c r="BU57" s="1311"/>
      <c r="BV57" s="1311"/>
      <c r="BW57" s="1311"/>
      <c r="BX57" s="1311">
        <v>58.6</v>
      </c>
      <c r="BY57" s="1311"/>
      <c r="BZ57" s="1311"/>
      <c r="CA57" s="1311"/>
      <c r="CB57" s="1311"/>
      <c r="CC57" s="1311"/>
      <c r="CD57" s="1311"/>
      <c r="CE57" s="1311"/>
      <c r="CF57" s="1311">
        <v>60.2</v>
      </c>
      <c r="CG57" s="1311"/>
      <c r="CH57" s="1311"/>
      <c r="CI57" s="1311"/>
      <c r="CJ57" s="1311"/>
      <c r="CK57" s="1311"/>
      <c r="CL57" s="1311"/>
      <c r="CM57" s="1311"/>
      <c r="CN57" s="1311">
        <v>60.4</v>
      </c>
      <c r="CO57" s="1311"/>
      <c r="CP57" s="1311"/>
      <c r="CQ57" s="1311"/>
      <c r="CR57" s="1311"/>
      <c r="CS57" s="1311"/>
      <c r="CT57" s="1311"/>
      <c r="CU57" s="1311"/>
      <c r="CV57" s="1311">
        <v>61.9</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628</v>
      </c>
    </row>
    <row r="64" spans="1:109" x14ac:dyDescent="0.15">
      <c r="B64" s="397"/>
      <c r="G64" s="404"/>
      <c r="I64" s="417"/>
      <c r="J64" s="417"/>
      <c r="K64" s="417"/>
      <c r="L64" s="417"/>
      <c r="M64" s="417"/>
      <c r="N64" s="418"/>
      <c r="AM64" s="404"/>
      <c r="AN64" s="404" t="s">
        <v>622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631</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623</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572</v>
      </c>
      <c r="BQ72" s="1316"/>
      <c r="BR72" s="1316"/>
      <c r="BS72" s="1316"/>
      <c r="BT72" s="1316"/>
      <c r="BU72" s="1316"/>
      <c r="BV72" s="1316"/>
      <c r="BW72" s="1316"/>
      <c r="BX72" s="1316" t="s">
        <v>573</v>
      </c>
      <c r="BY72" s="1316"/>
      <c r="BZ72" s="1316"/>
      <c r="CA72" s="1316"/>
      <c r="CB72" s="1316"/>
      <c r="CC72" s="1316"/>
      <c r="CD72" s="1316"/>
      <c r="CE72" s="1316"/>
      <c r="CF72" s="1316" t="s">
        <v>574</v>
      </c>
      <c r="CG72" s="1316"/>
      <c r="CH72" s="1316"/>
      <c r="CI72" s="1316"/>
      <c r="CJ72" s="1316"/>
      <c r="CK72" s="1316"/>
      <c r="CL72" s="1316"/>
      <c r="CM72" s="1316"/>
      <c r="CN72" s="1316" t="s">
        <v>575</v>
      </c>
      <c r="CO72" s="1316"/>
      <c r="CP72" s="1316"/>
      <c r="CQ72" s="1316"/>
      <c r="CR72" s="1316"/>
      <c r="CS72" s="1316"/>
      <c r="CT72" s="1316"/>
      <c r="CU72" s="1316"/>
      <c r="CV72" s="1316" t="s">
        <v>576</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624</v>
      </c>
      <c r="AO73" s="1314"/>
      <c r="AP73" s="1314"/>
      <c r="AQ73" s="1314"/>
      <c r="AR73" s="1314"/>
      <c r="AS73" s="1314"/>
      <c r="AT73" s="1314"/>
      <c r="AU73" s="1314"/>
      <c r="AV73" s="1314"/>
      <c r="AW73" s="1314"/>
      <c r="AX73" s="1314"/>
      <c r="AY73" s="1314"/>
      <c r="AZ73" s="1314"/>
      <c r="BA73" s="1314"/>
      <c r="BB73" s="1314" t="s">
        <v>625</v>
      </c>
      <c r="BC73" s="1314"/>
      <c r="BD73" s="1314"/>
      <c r="BE73" s="1314"/>
      <c r="BF73" s="1314"/>
      <c r="BG73" s="1314"/>
      <c r="BH73" s="1314"/>
      <c r="BI73" s="1314"/>
      <c r="BJ73" s="1314"/>
      <c r="BK73" s="1314"/>
      <c r="BL73" s="1314"/>
      <c r="BM73" s="1314"/>
      <c r="BN73" s="1314"/>
      <c r="BO73" s="1314"/>
      <c r="BP73" s="1311">
        <v>128</v>
      </c>
      <c r="BQ73" s="1311"/>
      <c r="BR73" s="1311"/>
      <c r="BS73" s="1311"/>
      <c r="BT73" s="1311"/>
      <c r="BU73" s="1311"/>
      <c r="BV73" s="1311"/>
      <c r="BW73" s="1311"/>
      <c r="BX73" s="1311">
        <v>125.3</v>
      </c>
      <c r="BY73" s="1311"/>
      <c r="BZ73" s="1311"/>
      <c r="CA73" s="1311"/>
      <c r="CB73" s="1311"/>
      <c r="CC73" s="1311"/>
      <c r="CD73" s="1311"/>
      <c r="CE73" s="1311"/>
      <c r="CF73" s="1311">
        <v>124</v>
      </c>
      <c r="CG73" s="1311"/>
      <c r="CH73" s="1311"/>
      <c r="CI73" s="1311"/>
      <c r="CJ73" s="1311"/>
      <c r="CK73" s="1311"/>
      <c r="CL73" s="1311"/>
      <c r="CM73" s="1311"/>
      <c r="CN73" s="1311">
        <v>125.7</v>
      </c>
      <c r="CO73" s="1311"/>
      <c r="CP73" s="1311"/>
      <c r="CQ73" s="1311"/>
      <c r="CR73" s="1311"/>
      <c r="CS73" s="1311"/>
      <c r="CT73" s="1311"/>
      <c r="CU73" s="1311"/>
      <c r="CV73" s="1311">
        <v>116.7</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629</v>
      </c>
      <c r="BC75" s="1314"/>
      <c r="BD75" s="1314"/>
      <c r="BE75" s="1314"/>
      <c r="BF75" s="1314"/>
      <c r="BG75" s="1314"/>
      <c r="BH75" s="1314"/>
      <c r="BI75" s="1314"/>
      <c r="BJ75" s="1314"/>
      <c r="BK75" s="1314"/>
      <c r="BL75" s="1314"/>
      <c r="BM75" s="1314"/>
      <c r="BN75" s="1314"/>
      <c r="BO75" s="1314"/>
      <c r="BP75" s="1311">
        <v>11</v>
      </c>
      <c r="BQ75" s="1311"/>
      <c r="BR75" s="1311"/>
      <c r="BS75" s="1311"/>
      <c r="BT75" s="1311"/>
      <c r="BU75" s="1311"/>
      <c r="BV75" s="1311"/>
      <c r="BW75" s="1311"/>
      <c r="BX75" s="1311">
        <v>10.8</v>
      </c>
      <c r="BY75" s="1311"/>
      <c r="BZ75" s="1311"/>
      <c r="CA75" s="1311"/>
      <c r="CB75" s="1311"/>
      <c r="CC75" s="1311"/>
      <c r="CD75" s="1311"/>
      <c r="CE75" s="1311"/>
      <c r="CF75" s="1311">
        <v>11</v>
      </c>
      <c r="CG75" s="1311"/>
      <c r="CH75" s="1311"/>
      <c r="CI75" s="1311"/>
      <c r="CJ75" s="1311"/>
      <c r="CK75" s="1311"/>
      <c r="CL75" s="1311"/>
      <c r="CM75" s="1311"/>
      <c r="CN75" s="1311">
        <v>10.7</v>
      </c>
      <c r="CO75" s="1311"/>
      <c r="CP75" s="1311"/>
      <c r="CQ75" s="1311"/>
      <c r="CR75" s="1311"/>
      <c r="CS75" s="1311"/>
      <c r="CT75" s="1311"/>
      <c r="CU75" s="1311"/>
      <c r="CV75" s="1311">
        <v>10.5</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627</v>
      </c>
      <c r="AO77" s="1316"/>
      <c r="AP77" s="1316"/>
      <c r="AQ77" s="1316"/>
      <c r="AR77" s="1316"/>
      <c r="AS77" s="1316"/>
      <c r="AT77" s="1316"/>
      <c r="AU77" s="1316"/>
      <c r="AV77" s="1316"/>
      <c r="AW77" s="1316"/>
      <c r="AX77" s="1316"/>
      <c r="AY77" s="1316"/>
      <c r="AZ77" s="1316"/>
      <c r="BA77" s="1316"/>
      <c r="BB77" s="1314" t="s">
        <v>625</v>
      </c>
      <c r="BC77" s="1314"/>
      <c r="BD77" s="1314"/>
      <c r="BE77" s="1314"/>
      <c r="BF77" s="1314"/>
      <c r="BG77" s="1314"/>
      <c r="BH77" s="1314"/>
      <c r="BI77" s="1314"/>
      <c r="BJ77" s="1314"/>
      <c r="BK77" s="1314"/>
      <c r="BL77" s="1314"/>
      <c r="BM77" s="1314"/>
      <c r="BN77" s="1314"/>
      <c r="BO77" s="1314"/>
      <c r="BP77" s="1311">
        <v>6.5</v>
      </c>
      <c r="BQ77" s="1311"/>
      <c r="BR77" s="1311"/>
      <c r="BS77" s="1311"/>
      <c r="BT77" s="1311"/>
      <c r="BU77" s="1311"/>
      <c r="BV77" s="1311"/>
      <c r="BW77" s="1311"/>
      <c r="BX77" s="1311">
        <v>5.8</v>
      </c>
      <c r="BY77" s="1311"/>
      <c r="BZ77" s="1311"/>
      <c r="CA77" s="1311"/>
      <c r="CB77" s="1311"/>
      <c r="CC77" s="1311"/>
      <c r="CD77" s="1311"/>
      <c r="CE77" s="1311"/>
      <c r="CF77" s="1311">
        <v>2.7</v>
      </c>
      <c r="CG77" s="1311"/>
      <c r="CH77" s="1311"/>
      <c r="CI77" s="1311"/>
      <c r="CJ77" s="1311"/>
      <c r="CK77" s="1311"/>
      <c r="CL77" s="1311"/>
      <c r="CM77" s="1311"/>
      <c r="CN77" s="1311">
        <v>0.5</v>
      </c>
      <c r="CO77" s="1311"/>
      <c r="CP77" s="1311"/>
      <c r="CQ77" s="1311"/>
      <c r="CR77" s="1311"/>
      <c r="CS77" s="1311"/>
      <c r="CT77" s="1311"/>
      <c r="CU77" s="1311"/>
      <c r="CV77" s="1311">
        <v>5.9</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629</v>
      </c>
      <c r="BC79" s="1314"/>
      <c r="BD79" s="1314"/>
      <c r="BE79" s="1314"/>
      <c r="BF79" s="1314"/>
      <c r="BG79" s="1314"/>
      <c r="BH79" s="1314"/>
      <c r="BI79" s="1314"/>
      <c r="BJ79" s="1314"/>
      <c r="BK79" s="1314"/>
      <c r="BL79" s="1314"/>
      <c r="BM79" s="1314"/>
      <c r="BN79" s="1314"/>
      <c r="BO79" s="1314"/>
      <c r="BP79" s="1311">
        <v>5.9</v>
      </c>
      <c r="BQ79" s="1311"/>
      <c r="BR79" s="1311"/>
      <c r="BS79" s="1311"/>
      <c r="BT79" s="1311"/>
      <c r="BU79" s="1311"/>
      <c r="BV79" s="1311"/>
      <c r="BW79" s="1311"/>
      <c r="BX79" s="1311">
        <v>5.3</v>
      </c>
      <c r="BY79" s="1311"/>
      <c r="BZ79" s="1311"/>
      <c r="CA79" s="1311"/>
      <c r="CB79" s="1311"/>
      <c r="CC79" s="1311"/>
      <c r="CD79" s="1311"/>
      <c r="CE79" s="1311"/>
      <c r="CF79" s="1311">
        <v>5</v>
      </c>
      <c r="CG79" s="1311"/>
      <c r="CH79" s="1311"/>
      <c r="CI79" s="1311"/>
      <c r="CJ79" s="1311"/>
      <c r="CK79" s="1311"/>
      <c r="CL79" s="1311"/>
      <c r="CM79" s="1311"/>
      <c r="CN79" s="1311">
        <v>5.0999999999999996</v>
      </c>
      <c r="CO79" s="1311"/>
      <c r="CP79" s="1311"/>
      <c r="CQ79" s="1311"/>
      <c r="CR79" s="1311"/>
      <c r="CS79" s="1311"/>
      <c r="CT79" s="1311"/>
      <c r="CU79" s="1311"/>
      <c r="CV79" s="1311">
        <v>5.2</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password="9A61"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519</v>
      </c>
    </row>
  </sheetData>
  <sheetProtection algorithmName="SHA-512" hashValue="s7NK0LolhXzAOOkqmUEMn1rWPtUNtOIbAH3uMAf2Z36Y//VBG+kfFXD2OR5PRv+YUMzJHkRlS5a2ZFP1LnsZQw==" saltValue="IypGPg+41VZRMuBDWBUA5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519</v>
      </c>
    </row>
  </sheetData>
  <sheetProtection algorithmName="SHA-512" hashValue="dgrClwAAYpCF8BNiv/199/sWgdTSwMTUDl+LpCdD8hHGvTBNPWlLRsScY5jinczEnhJTh+YodFx5Thcbz9v2Xg==" saltValue="LxbHQAR8i0NWb83eE3mnS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569</v>
      </c>
      <c r="G2" s="157"/>
      <c r="H2" s="158"/>
    </row>
    <row r="3" spans="1:8" x14ac:dyDescent="0.15">
      <c r="A3" s="154" t="s">
        <v>562</v>
      </c>
      <c r="B3" s="159"/>
      <c r="C3" s="160"/>
      <c r="D3" s="161">
        <v>64944</v>
      </c>
      <c r="E3" s="162"/>
      <c r="F3" s="163">
        <v>63257</v>
      </c>
      <c r="G3" s="164"/>
      <c r="H3" s="165"/>
    </row>
    <row r="4" spans="1:8" x14ac:dyDescent="0.15">
      <c r="A4" s="166"/>
      <c r="B4" s="167"/>
      <c r="C4" s="168"/>
      <c r="D4" s="169">
        <v>40712</v>
      </c>
      <c r="E4" s="170"/>
      <c r="F4" s="171">
        <v>27259</v>
      </c>
      <c r="G4" s="172"/>
      <c r="H4" s="173"/>
    </row>
    <row r="5" spans="1:8" x14ac:dyDescent="0.15">
      <c r="A5" s="154" t="s">
        <v>564</v>
      </c>
      <c r="B5" s="159"/>
      <c r="C5" s="160"/>
      <c r="D5" s="161">
        <v>78240</v>
      </c>
      <c r="E5" s="162"/>
      <c r="F5" s="163">
        <v>52308</v>
      </c>
      <c r="G5" s="164"/>
      <c r="H5" s="165"/>
    </row>
    <row r="6" spans="1:8" x14ac:dyDescent="0.15">
      <c r="A6" s="166"/>
      <c r="B6" s="167"/>
      <c r="C6" s="168"/>
      <c r="D6" s="169">
        <v>47534</v>
      </c>
      <c r="E6" s="170"/>
      <c r="F6" s="171">
        <v>28695</v>
      </c>
      <c r="G6" s="172"/>
      <c r="H6" s="173"/>
    </row>
    <row r="7" spans="1:8" x14ac:dyDescent="0.15">
      <c r="A7" s="154" t="s">
        <v>565</v>
      </c>
      <c r="B7" s="159"/>
      <c r="C7" s="160"/>
      <c r="D7" s="161">
        <v>61418</v>
      </c>
      <c r="E7" s="162"/>
      <c r="F7" s="163">
        <v>46402</v>
      </c>
      <c r="G7" s="164"/>
      <c r="H7" s="165"/>
    </row>
    <row r="8" spans="1:8" x14ac:dyDescent="0.15">
      <c r="A8" s="166"/>
      <c r="B8" s="167"/>
      <c r="C8" s="168"/>
      <c r="D8" s="169">
        <v>41015</v>
      </c>
      <c r="E8" s="170"/>
      <c r="F8" s="171">
        <v>26897</v>
      </c>
      <c r="G8" s="172"/>
      <c r="H8" s="173"/>
    </row>
    <row r="9" spans="1:8" x14ac:dyDescent="0.15">
      <c r="A9" s="154" t="s">
        <v>566</v>
      </c>
      <c r="B9" s="159"/>
      <c r="C9" s="160"/>
      <c r="D9" s="161">
        <v>68863</v>
      </c>
      <c r="E9" s="162"/>
      <c r="F9" s="163">
        <v>66343</v>
      </c>
      <c r="G9" s="164"/>
      <c r="H9" s="165"/>
    </row>
    <row r="10" spans="1:8" x14ac:dyDescent="0.15">
      <c r="A10" s="166"/>
      <c r="B10" s="167"/>
      <c r="C10" s="168"/>
      <c r="D10" s="169">
        <v>41791</v>
      </c>
      <c r="E10" s="170"/>
      <c r="F10" s="171">
        <v>34529</v>
      </c>
      <c r="G10" s="172"/>
      <c r="H10" s="173"/>
    </row>
    <row r="11" spans="1:8" x14ac:dyDescent="0.15">
      <c r="A11" s="154" t="s">
        <v>567</v>
      </c>
      <c r="B11" s="159"/>
      <c r="C11" s="160"/>
      <c r="D11" s="161">
        <v>90141</v>
      </c>
      <c r="E11" s="162"/>
      <c r="F11" s="163">
        <v>56416</v>
      </c>
      <c r="G11" s="164"/>
      <c r="H11" s="165"/>
    </row>
    <row r="12" spans="1:8" x14ac:dyDescent="0.15">
      <c r="A12" s="166"/>
      <c r="B12" s="167"/>
      <c r="C12" s="174"/>
      <c r="D12" s="169">
        <v>56976</v>
      </c>
      <c r="E12" s="170"/>
      <c r="F12" s="171">
        <v>32623</v>
      </c>
      <c r="G12" s="172"/>
      <c r="H12" s="173"/>
    </row>
    <row r="13" spans="1:8" x14ac:dyDescent="0.15">
      <c r="A13" s="154"/>
      <c r="B13" s="159"/>
      <c r="C13" s="175"/>
      <c r="D13" s="176">
        <v>72721</v>
      </c>
      <c r="E13" s="177"/>
      <c r="F13" s="178">
        <v>56945</v>
      </c>
      <c r="G13" s="179"/>
      <c r="H13" s="165"/>
    </row>
    <row r="14" spans="1:8" x14ac:dyDescent="0.15">
      <c r="A14" s="166"/>
      <c r="B14" s="167"/>
      <c r="C14" s="168"/>
      <c r="D14" s="169">
        <v>45606</v>
      </c>
      <c r="E14" s="170"/>
      <c r="F14" s="171">
        <v>30001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3.72</v>
      </c>
      <c r="C19" s="180">
        <f>ROUND(VALUE(SUBSTITUTE(実質収支比率等に係る経年分析!G$48,"▲","-")),2)</f>
        <v>3.39</v>
      </c>
      <c r="D19" s="180">
        <f>ROUND(VALUE(SUBSTITUTE(実質収支比率等に係る経年分析!H$48,"▲","-")),2)</f>
        <v>3.89</v>
      </c>
      <c r="E19" s="180">
        <f>ROUND(VALUE(SUBSTITUTE(実質収支比率等に係る経年分析!I$48,"▲","-")),2)</f>
        <v>3.32</v>
      </c>
      <c r="F19" s="180">
        <f>ROUND(VALUE(SUBSTITUTE(実質収支比率等に係る経年分析!J$48,"▲","-")),2)</f>
        <v>4.84</v>
      </c>
    </row>
    <row r="20" spans="1:11" x14ac:dyDescent="0.15">
      <c r="A20" s="180" t="s">
        <v>55</v>
      </c>
      <c r="B20" s="180">
        <f>ROUND(VALUE(SUBSTITUTE(実質収支比率等に係る経年分析!F$47,"▲","-")),2)</f>
        <v>9.52</v>
      </c>
      <c r="C20" s="180">
        <f>ROUND(VALUE(SUBSTITUTE(実質収支比率等に係る経年分析!G$47,"▲","-")),2)</f>
        <v>7.61</v>
      </c>
      <c r="D20" s="180">
        <f>ROUND(VALUE(SUBSTITUTE(実質収支比率等に係る経年分析!H$47,"▲","-")),2)</f>
        <v>7.67</v>
      </c>
      <c r="E20" s="180">
        <f>ROUND(VALUE(SUBSTITUTE(実質収支比率等に係る経年分析!I$47,"▲","-")),2)</f>
        <v>7.86</v>
      </c>
      <c r="F20" s="180">
        <f>ROUND(VALUE(SUBSTITUTE(実質収支比率等に係る経年分析!J$47,"▲","-")),2)</f>
        <v>7.14</v>
      </c>
    </row>
    <row r="21" spans="1:11" x14ac:dyDescent="0.15">
      <c r="A21" s="180" t="s">
        <v>56</v>
      </c>
      <c r="B21" s="180">
        <f>IF(ISNUMBER(VALUE(SUBSTITUTE(実質収支比率等に係る経年分析!F$49,"▲","-"))),ROUND(VALUE(SUBSTITUTE(実質収支比率等に係る経年分析!F$49,"▲","-")),2),NA())</f>
        <v>-3.09</v>
      </c>
      <c r="C21" s="180">
        <f>IF(ISNUMBER(VALUE(SUBSTITUTE(実質収支比率等に係る経年分析!G$49,"▲","-"))),ROUND(VALUE(SUBSTITUTE(実質収支比率等に係る経年分析!G$49,"▲","-")),2),NA())</f>
        <v>-2.04</v>
      </c>
      <c r="D21" s="180">
        <f>IF(ISNUMBER(VALUE(SUBSTITUTE(実質収支比率等に係る経年分析!H$49,"▲","-"))),ROUND(VALUE(SUBSTITUTE(実質収支比率等に係る経年分析!H$49,"▲","-")),2),NA())</f>
        <v>0.56000000000000005</v>
      </c>
      <c r="E21" s="180">
        <f>IF(ISNUMBER(VALUE(SUBSTITUTE(実質収支比率等に係る経年分析!I$49,"▲","-"))),ROUND(VALUE(SUBSTITUTE(実質収支比率等に係る経年分析!I$49,"▲","-")),2),NA())</f>
        <v>-0.36</v>
      </c>
      <c r="F21" s="180">
        <f>IF(ISNUMBER(VALUE(SUBSTITUTE(実質収支比率等に係る経年分析!J$49,"▲","-"))),ROUND(VALUE(SUBSTITUTE(実質収支比率等に係る経年分析!J$49,"▲","-")),2),NA())</f>
        <v>1.06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白山市墓地公苑特別会計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白山市後期高齢者医療特別会計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白山市国民健康保険特別会計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15">
      <c r="A32" s="181" t="str">
        <f>IF(連結実質赤字比率に係る赤字・黒字の構成分析!C$38="",NA(),連結実質赤字比率に係る赤字・黒字の構成分析!C$38)</f>
        <v>白山市介護保険特別会計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0.57999999999999996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0.51</v>
      </c>
    </row>
    <row r="33" spans="1:16" x14ac:dyDescent="0.15">
      <c r="A33" s="181" t="str">
        <f>IF(連結実質赤字比率に係る赤字・黒字の構成分析!C$37="",NA(),連結実質赤字比率に係る赤字・黒字の構成分析!C$37)</f>
        <v>白山市工業用水道事業会計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1.1599999999999999</v>
      </c>
    </row>
    <row r="34" spans="1:16" x14ac:dyDescent="0.15">
      <c r="A34" s="181" t="str">
        <f>IF(連結実質赤字比率に係る赤字・黒字の構成分析!C$36="",NA(),連結実質赤字比率に係る赤字・黒字の構成分析!C$36)</f>
        <v>白山市水道事業会計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4.3899999999999997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4.5199999999999996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4.1500000000000004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4.34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3.71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4.83</v>
      </c>
    </row>
    <row r="36" spans="1:16" x14ac:dyDescent="0.15">
      <c r="A36" s="181" t="str">
        <f>IF(連結実質赤字比率に係る赤字・黒字の構成分析!C$34="",NA(),連結実質赤字比率に係る赤字・黒字の構成分析!C$34)</f>
        <v>白山市下水道事業会計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7443</v>
      </c>
      <c r="E42" s="182"/>
      <c r="F42" s="182"/>
      <c r="G42" s="182">
        <f>'実質公債費比率（分子）の構造'!L$52</f>
        <v>7250</v>
      </c>
      <c r="H42" s="182"/>
      <c r="I42" s="182"/>
      <c r="J42" s="182">
        <f>'実質公債費比率（分子）の構造'!M$52</f>
        <v>7292</v>
      </c>
      <c r="K42" s="182"/>
      <c r="L42" s="182"/>
      <c r="M42" s="182">
        <f>'実質公債費比率（分子）の構造'!N$52</f>
        <v>7343</v>
      </c>
      <c r="N42" s="182"/>
      <c r="O42" s="182"/>
      <c r="P42" s="182">
        <f>'実質公債費比率（分子）の構造'!O$52</f>
        <v>7316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v>
      </c>
      <c r="C44" s="182"/>
      <c r="D44" s="182"/>
      <c r="E44" s="182">
        <f>'実質公債費比率（分子）の構造'!L$50</f>
        <v>8</v>
      </c>
      <c r="F44" s="182"/>
      <c r="G44" s="182"/>
      <c r="H44" s="182">
        <f>'実質公債費比率（分子）の構造'!M$50</f>
        <v>8</v>
      </c>
      <c r="I44" s="182"/>
      <c r="J44" s="182"/>
      <c r="K44" s="182">
        <f>'実質公債費比率（分子）の構造'!N$50</f>
        <v>8</v>
      </c>
      <c r="L44" s="182"/>
      <c r="M44" s="182"/>
      <c r="N44" s="182">
        <f>'実質公債費比率（分子）の構造'!O$50</f>
        <v>8</v>
      </c>
      <c r="O44" s="182"/>
      <c r="P44" s="182"/>
    </row>
    <row r="45" spans="1:16" x14ac:dyDescent="0.15">
      <c r="A45" s="182" t="s">
        <v>66</v>
      </c>
      <c r="B45" s="182">
        <f>'実質公債費比率（分子）の構造'!K$49</f>
        <v>817</v>
      </c>
      <c r="C45" s="182"/>
      <c r="D45" s="182"/>
      <c r="E45" s="182">
        <f>'実質公債費比率（分子）の構造'!L$49</f>
        <v>854</v>
      </c>
      <c r="F45" s="182"/>
      <c r="G45" s="182"/>
      <c r="H45" s="182">
        <f>'実質公債費比率（分子）の構造'!M$49</f>
        <v>866</v>
      </c>
      <c r="I45" s="182"/>
      <c r="J45" s="182"/>
      <c r="K45" s="182">
        <f>'実質公債費比率（分子）の構造'!N$49</f>
        <v>790</v>
      </c>
      <c r="L45" s="182"/>
      <c r="M45" s="182"/>
      <c r="N45" s="182">
        <f>'実質公債費比率（分子）の構造'!O$49</f>
        <v>955</v>
      </c>
      <c r="O45" s="182"/>
      <c r="P45" s="182"/>
    </row>
    <row r="46" spans="1:16" x14ac:dyDescent="0.15">
      <c r="A46" s="182" t="s">
        <v>67</v>
      </c>
      <c r="B46" s="182">
        <f>'実質公債費比率（分子）の構造'!K$48</f>
        <v>1669</v>
      </c>
      <c r="C46" s="182"/>
      <c r="D46" s="182"/>
      <c r="E46" s="182">
        <f>'実質公債費比率（分子）の構造'!L$48</f>
        <v>1575</v>
      </c>
      <c r="F46" s="182"/>
      <c r="G46" s="182"/>
      <c r="H46" s="182">
        <f>'実質公債費比率（分子）の構造'!M$48</f>
        <v>1586</v>
      </c>
      <c r="I46" s="182"/>
      <c r="J46" s="182"/>
      <c r="K46" s="182">
        <f>'実質公債費比率（分子）の構造'!N$48</f>
        <v>1603</v>
      </c>
      <c r="L46" s="182"/>
      <c r="M46" s="182"/>
      <c r="N46" s="182">
        <f>'実質公債費比率（分子）の構造'!O$48</f>
        <v>1519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7550</v>
      </c>
      <c r="C49" s="182"/>
      <c r="D49" s="182"/>
      <c r="E49" s="182">
        <f>'実質公債費比率（分子）の構造'!L$45</f>
        <v>7448</v>
      </c>
      <c r="F49" s="182"/>
      <c r="G49" s="182"/>
      <c r="H49" s="182">
        <f>'実質公債費比率（分子）の構造'!M$45</f>
        <v>7473</v>
      </c>
      <c r="I49" s="182"/>
      <c r="J49" s="182"/>
      <c r="K49" s="182">
        <f>'実質公債費比率（分子）の構造'!N$45</f>
        <v>7390</v>
      </c>
      <c r="L49" s="182"/>
      <c r="M49" s="182"/>
      <c r="N49" s="182">
        <f>'実質公債費比率（分子）の構造'!O$45</f>
        <v>7403</v>
      </c>
      <c r="O49" s="182"/>
      <c r="P49" s="182"/>
    </row>
    <row r="50" spans="1:16" x14ac:dyDescent="0.15">
      <c r="A50" s="182" t="s">
        <v>71</v>
      </c>
      <c r="B50" s="182" t="e">
        <f>NA()</f>
        <v>#N/A</v>
      </c>
      <c r="C50" s="182">
        <f>IF(ISNUMBER('実質公債費比率（分子）の構造'!K$53),'実質公債費比率（分子）の構造'!K$53,NA())</f>
        <v>2601</v>
      </c>
      <c r="D50" s="182" t="e">
        <f>NA()</f>
        <v>#N/A</v>
      </c>
      <c r="E50" s="182" t="e">
        <f>NA()</f>
        <v>#N/A</v>
      </c>
      <c r="F50" s="182">
        <f>IF(ISNUMBER('実質公債費比率（分子）の構造'!L$53),'実質公債費比率（分子）の構造'!L$53,NA())</f>
        <v>2635</v>
      </c>
      <c r="G50" s="182" t="e">
        <f>NA()</f>
        <v>#N/A</v>
      </c>
      <c r="H50" s="182" t="e">
        <f>NA()</f>
        <v>#N/A</v>
      </c>
      <c r="I50" s="182">
        <f>IF(ISNUMBER('実質公債費比率（分子）の構造'!M$53),'実質公債費比率（分子）の構造'!M$53,NA())</f>
        <v>2641</v>
      </c>
      <c r="J50" s="182" t="e">
        <f>NA()</f>
        <v>#N/A</v>
      </c>
      <c r="K50" s="182" t="e">
        <f>NA()</f>
        <v>#N/A</v>
      </c>
      <c r="L50" s="182">
        <f>IF(ISNUMBER('実質公債費比率（分子）の構造'!N$53),'実質公債費比率（分子）の構造'!N$53,NA())</f>
        <v>2448</v>
      </c>
      <c r="M50" s="182" t="e">
        <f>NA()</f>
        <v>#N/A</v>
      </c>
      <c r="N50" s="182" t="e">
        <f>NA()</f>
        <v>#N/A</v>
      </c>
      <c r="O50" s="182">
        <f>IF(ISNUMBER('実質公債費比率（分子）の構造'!O$53),'実質公債費比率（分子）の構造'!O$53,NA())</f>
        <v>2569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86488</v>
      </c>
      <c r="E56" s="181"/>
      <c r="F56" s="181"/>
      <c r="G56" s="181">
        <f>'将来負担比率（分子）の構造'!J$52</f>
        <v>84903</v>
      </c>
      <c r="H56" s="181"/>
      <c r="I56" s="181"/>
      <c r="J56" s="181">
        <f>'将来負担比率（分子）の構造'!K$52</f>
        <v>82474</v>
      </c>
      <c r="K56" s="181"/>
      <c r="L56" s="181"/>
      <c r="M56" s="181">
        <f>'将来負担比率（分子）の構造'!L$52</f>
        <v>80302</v>
      </c>
      <c r="N56" s="181"/>
      <c r="O56" s="181"/>
      <c r="P56" s="181">
        <f>'将来負担比率（分子）の構造'!M$52</f>
        <v>79904</v>
      </c>
    </row>
    <row r="57" spans="1:16" x14ac:dyDescent="0.15">
      <c r="A57" s="181" t="s">
        <v>42</v>
      </c>
      <c r="B57" s="181"/>
      <c r="C57" s="181"/>
      <c r="D57" s="181">
        <f>'将来負担比率（分子）の構造'!I$51</f>
        <v>9358</v>
      </c>
      <c r="E57" s="181"/>
      <c r="F57" s="181"/>
      <c r="G57" s="181">
        <f>'将来負担比率（分子）の構造'!J$51</f>
        <v>9267</v>
      </c>
      <c r="H57" s="181"/>
      <c r="I57" s="181"/>
      <c r="J57" s="181">
        <f>'将来負担比率（分子）の構造'!K$51</f>
        <v>9113</v>
      </c>
      <c r="K57" s="181"/>
      <c r="L57" s="181"/>
      <c r="M57" s="181">
        <f>'将来負担比率（分子）の構造'!L$51</f>
        <v>8959</v>
      </c>
      <c r="N57" s="181"/>
      <c r="O57" s="181"/>
      <c r="P57" s="181">
        <f>'将来負担比率（分子）の構造'!M$51</f>
        <v>9390</v>
      </c>
    </row>
    <row r="58" spans="1:16" x14ac:dyDescent="0.15">
      <c r="A58" s="181" t="s">
        <v>41</v>
      </c>
      <c r="B58" s="181"/>
      <c r="C58" s="181"/>
      <c r="D58" s="181">
        <f>'将来負担比率（分子）の構造'!I$50</f>
        <v>4881</v>
      </c>
      <c r="E58" s="181"/>
      <c r="F58" s="181"/>
      <c r="G58" s="181">
        <f>'将来負担比率（分子）の構造'!J$50</f>
        <v>4796</v>
      </c>
      <c r="H58" s="181"/>
      <c r="I58" s="181"/>
      <c r="J58" s="181">
        <f>'将来負担比率（分子）の構造'!K$50</f>
        <v>5092</v>
      </c>
      <c r="K58" s="181"/>
      <c r="L58" s="181"/>
      <c r="M58" s="181">
        <f>'将来負担比率（分子）の構造'!L$50</f>
        <v>5119</v>
      </c>
      <c r="N58" s="181"/>
      <c r="O58" s="181"/>
      <c r="P58" s="181">
        <f>'将来負担比率（分子）の構造'!M$50</f>
        <v>5500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741</v>
      </c>
      <c r="C61" s="181"/>
      <c r="D61" s="181"/>
      <c r="E61" s="181">
        <f>'将来負担比率（分子）の構造'!J$46</f>
        <v>737</v>
      </c>
      <c r="F61" s="181"/>
      <c r="G61" s="181"/>
      <c r="H61" s="181">
        <f>'将来負担比率（分子）の構造'!K$46</f>
        <v>711</v>
      </c>
      <c r="I61" s="181"/>
      <c r="J61" s="181"/>
      <c r="K61" s="181">
        <f>'将来負担比率（分子）の構造'!L$46</f>
        <v>706</v>
      </c>
      <c r="L61" s="181"/>
      <c r="M61" s="181"/>
      <c r="N61" s="181">
        <f>'将来負担比率（分子）の構造'!M$46</f>
        <v>615</v>
      </c>
      <c r="O61" s="181"/>
      <c r="P61" s="181"/>
    </row>
    <row r="62" spans="1:16" x14ac:dyDescent="0.15">
      <c r="A62" s="181" t="s">
        <v>35</v>
      </c>
      <c r="B62" s="181">
        <f>'将来負担比率（分子）の構造'!I$45</f>
        <v>7023</v>
      </c>
      <c r="C62" s="181"/>
      <c r="D62" s="181"/>
      <c r="E62" s="181">
        <f>'将来負担比率（分子）の構造'!J$45</f>
        <v>7003</v>
      </c>
      <c r="F62" s="181"/>
      <c r="G62" s="181"/>
      <c r="H62" s="181">
        <f>'将来負担比率（分子）の構造'!K$45</f>
        <v>6645</v>
      </c>
      <c r="I62" s="181"/>
      <c r="J62" s="181"/>
      <c r="K62" s="181">
        <f>'将来負担比率（分子）の構造'!L$45</f>
        <v>6390</v>
      </c>
      <c r="L62" s="181"/>
      <c r="M62" s="181"/>
      <c r="N62" s="181">
        <f>'将来負担比率（分子）の構造'!M$45</f>
        <v>6200</v>
      </c>
      <c r="O62" s="181"/>
      <c r="P62" s="181"/>
    </row>
    <row r="63" spans="1:16" x14ac:dyDescent="0.15">
      <c r="A63" s="181" t="s">
        <v>34</v>
      </c>
      <c r="B63" s="181">
        <f>'将来負担比率（分子）の構造'!I$44</f>
        <v>9096</v>
      </c>
      <c r="C63" s="181"/>
      <c r="D63" s="181"/>
      <c r="E63" s="181">
        <f>'将来負担比率（分子）の構造'!J$44</f>
        <v>9426</v>
      </c>
      <c r="F63" s="181"/>
      <c r="G63" s="181"/>
      <c r="H63" s="181">
        <f>'将来負担比率（分子）の構造'!K$44</f>
        <v>9952</v>
      </c>
      <c r="I63" s="181"/>
      <c r="J63" s="181"/>
      <c r="K63" s="181">
        <f>'将来負担比率（分子）の構造'!L$44</f>
        <v>9807</v>
      </c>
      <c r="L63" s="181"/>
      <c r="M63" s="181"/>
      <c r="N63" s="181">
        <f>'将来負担比率（分子）の構造'!M$44</f>
        <v>9275</v>
      </c>
      <c r="O63" s="181"/>
      <c r="P63" s="181"/>
    </row>
    <row r="64" spans="1:16" x14ac:dyDescent="0.15">
      <c r="A64" s="181" t="s">
        <v>33</v>
      </c>
      <c r="B64" s="181">
        <f>'将来負担比率（分子）の構造'!I$43</f>
        <v>26723</v>
      </c>
      <c r="C64" s="181"/>
      <c r="D64" s="181"/>
      <c r="E64" s="181">
        <f>'将来負担比率（分子）の構造'!J$43</f>
        <v>24909</v>
      </c>
      <c r="F64" s="181"/>
      <c r="G64" s="181"/>
      <c r="H64" s="181">
        <f>'将来負担比率（分子）の構造'!K$43</f>
        <v>23811</v>
      </c>
      <c r="I64" s="181"/>
      <c r="J64" s="181"/>
      <c r="K64" s="181">
        <f>'将来負担比率（分子）の構造'!L$43</f>
        <v>23488</v>
      </c>
      <c r="L64" s="181"/>
      <c r="M64" s="181"/>
      <c r="N64" s="181">
        <f>'将来負担比率（分子）の構造'!M$43</f>
        <v>22077</v>
      </c>
      <c r="O64" s="181"/>
      <c r="P64" s="181"/>
    </row>
    <row r="65" spans="1:16" x14ac:dyDescent="0.15">
      <c r="A65" s="181" t="s">
        <v>32</v>
      </c>
      <c r="B65" s="181">
        <f>'将来負担比率（分子）の構造'!I$42</f>
        <v>607</v>
      </c>
      <c r="C65" s="181"/>
      <c r="D65" s="181"/>
      <c r="E65" s="181">
        <f>'将来負担比率（分子）の構造'!J$42</f>
        <v>502</v>
      </c>
      <c r="F65" s="181"/>
      <c r="G65" s="181"/>
      <c r="H65" s="181">
        <f>'将来負担比率（分子）の構造'!K$42</f>
        <v>429</v>
      </c>
      <c r="I65" s="181"/>
      <c r="J65" s="181"/>
      <c r="K65" s="181">
        <f>'将来負担比率（分子）の構造'!L$42</f>
        <v>388</v>
      </c>
      <c r="L65" s="181"/>
      <c r="M65" s="181"/>
      <c r="N65" s="181">
        <f>'将来負担比率（分子）の構造'!M$42</f>
        <v>347</v>
      </c>
      <c r="O65" s="181"/>
      <c r="P65" s="181"/>
    </row>
    <row r="66" spans="1:16" x14ac:dyDescent="0.15">
      <c r="A66" s="181" t="s">
        <v>31</v>
      </c>
      <c r="B66" s="181">
        <f>'将来負担比率（分子）の構造'!I$41</f>
        <v>86622</v>
      </c>
      <c r="C66" s="181"/>
      <c r="D66" s="181"/>
      <c r="E66" s="181">
        <f>'将来負担比率（分子）の構造'!J$41</f>
        <v>86416</v>
      </c>
      <c r="F66" s="181"/>
      <c r="G66" s="181"/>
      <c r="H66" s="181">
        <f>'将来負担比率（分子）の構造'!K$41</f>
        <v>84720</v>
      </c>
      <c r="I66" s="181"/>
      <c r="J66" s="181"/>
      <c r="K66" s="181">
        <f>'将来負担比率（分子）の構造'!L$41</f>
        <v>83651</v>
      </c>
      <c r="L66" s="181"/>
      <c r="M66" s="181"/>
      <c r="N66" s="181">
        <f>'将来負担比率（分子）の構造'!M$41</f>
        <v>85010</v>
      </c>
      <c r="O66" s="181"/>
      <c r="P66" s="181"/>
    </row>
    <row r="67" spans="1:16" x14ac:dyDescent="0.15">
      <c r="A67" s="181" t="s">
        <v>75</v>
      </c>
      <c r="B67" s="181" t="e">
        <f>NA()</f>
        <v>#N/A</v>
      </c>
      <c r="C67" s="181">
        <f>IF(ISNUMBER('将来負担比率（分子）の構造'!I$53), IF('将来負担比率（分子）の構造'!I$53 &lt; 0, 0, '将来負担比率（分子）の構造'!I$53), NA())</f>
        <v>30085</v>
      </c>
      <c r="D67" s="181" t="e">
        <f>NA()</f>
        <v>#N/A</v>
      </c>
      <c r="E67" s="181" t="e">
        <f>NA()</f>
        <v>#N/A</v>
      </c>
      <c r="F67" s="181">
        <f>IF(ISNUMBER('将来負担比率（分子）の構造'!J$53), IF('将来負担比率（分子）の構造'!J$53 &lt; 0, 0, '将来負担比率（分子）の構造'!J$53), NA())</f>
        <v>30026</v>
      </c>
      <c r="G67" s="181" t="e">
        <f>NA()</f>
        <v>#N/A</v>
      </c>
      <c r="H67" s="181" t="e">
        <f>NA()</f>
        <v>#N/A</v>
      </c>
      <c r="I67" s="181">
        <f>IF(ISNUMBER('将来負担比率（分子）の構造'!K$53), IF('将来負担比率（分子）の構造'!K$53 &lt; 0, 0, '将来負担比率（分子）の構造'!K$53), NA())</f>
        <v>29588</v>
      </c>
      <c r="J67" s="181" t="e">
        <f>NA()</f>
        <v>#N/A</v>
      </c>
      <c r="K67" s="181" t="e">
        <f>NA()</f>
        <v>#N/A</v>
      </c>
      <c r="L67" s="181">
        <f>IF(ISNUMBER('将来負担比率（分子）の構造'!L$53), IF('将来負担比率（分子）の構造'!L$53 &lt; 0, 0, '将来負担比率（分子）の構造'!L$53), NA())</f>
        <v>30049</v>
      </c>
      <c r="M67" s="181" t="e">
        <f>NA()</f>
        <v>#N/A</v>
      </c>
      <c r="N67" s="181" t="e">
        <f>NA()</f>
        <v>#N/A</v>
      </c>
      <c r="O67" s="181">
        <f>IF(ISNUMBER('将来負担比率（分子）の構造'!M$53), IF('将来負担比率（分子）の構造'!M$53 &lt; 0, 0, '将来負担比率（分子）の構造'!M$53), NA())</f>
        <v>28729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2342</v>
      </c>
      <c r="C72" s="185">
        <f>基金残高に係る経年分析!G55</f>
        <v>2403</v>
      </c>
      <c r="D72" s="185">
        <f>基金残高に係る経年分析!H55</f>
        <v>2235</v>
      </c>
    </row>
    <row r="73" spans="1:16" x14ac:dyDescent="0.15">
      <c r="A73" s="184" t="s">
        <v>78</v>
      </c>
      <c r="B73" s="185">
        <f>基金残高に係る経年分析!F56</f>
        <v>154</v>
      </c>
      <c r="C73" s="185">
        <f>基金残高に係る経年分析!G56</f>
        <v>98</v>
      </c>
      <c r="D73" s="185">
        <f>基金残高に係る経年分析!H56</f>
        <v>0</v>
      </c>
    </row>
    <row r="74" spans="1:16" x14ac:dyDescent="0.15">
      <c r="A74" s="184" t="s">
        <v>79</v>
      </c>
      <c r="B74" s="185">
        <f>基金残高に係る経年分析!F57</f>
        <v>4438</v>
      </c>
      <c r="C74" s="185">
        <f>基金残高に係る経年分析!G57</f>
        <v>4258</v>
      </c>
      <c r="D74" s="185">
        <f>基金残高に係る経年分析!H57</f>
        <v>4339</v>
      </c>
    </row>
  </sheetData>
  <sheetProtection algorithmName="SHA-512" hashValue="mQpVDhDGmSQpnMN88FK0xqJpsPeYrYdNPuTfKfMsMiYZRrZei9u0NCa6CUG1igRSWfEIWJy92rX8TVwCQiQ5Yw==" saltValue="p1del3LqMa3Nhko9lpRU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18281628</v>
      </c>
      <c r="S5" s="675"/>
      <c r="T5" s="675"/>
      <c r="U5" s="675"/>
      <c r="V5" s="675"/>
      <c r="W5" s="675"/>
      <c r="X5" s="675"/>
      <c r="Y5" s="676"/>
      <c r="Z5" s="677">
        <v>26.5</v>
      </c>
      <c r="AA5" s="677"/>
      <c r="AB5" s="677"/>
      <c r="AC5" s="677"/>
      <c r="AD5" s="678">
        <v>17491969</v>
      </c>
      <c r="AE5" s="678"/>
      <c r="AF5" s="678"/>
      <c r="AG5" s="678"/>
      <c r="AH5" s="678"/>
      <c r="AI5" s="678"/>
      <c r="AJ5" s="678"/>
      <c r="AK5" s="678"/>
      <c r="AL5" s="679">
        <v>60.3</v>
      </c>
      <c r="AM5" s="680"/>
      <c r="AN5" s="680"/>
      <c r="AO5" s="681"/>
      <c r="AP5" s="671" t="s">
        <v>229</v>
      </c>
      <c r="AQ5" s="672"/>
      <c r="AR5" s="672"/>
      <c r="AS5" s="672"/>
      <c r="AT5" s="672"/>
      <c r="AU5" s="672"/>
      <c r="AV5" s="672"/>
      <c r="AW5" s="672"/>
      <c r="AX5" s="672"/>
      <c r="AY5" s="672"/>
      <c r="AZ5" s="672"/>
      <c r="BA5" s="672"/>
      <c r="BB5" s="672"/>
      <c r="BC5" s="672"/>
      <c r="BD5" s="672"/>
      <c r="BE5" s="672"/>
      <c r="BF5" s="673"/>
      <c r="BG5" s="685">
        <v>17491020</v>
      </c>
      <c r="BH5" s="686"/>
      <c r="BI5" s="686"/>
      <c r="BJ5" s="686"/>
      <c r="BK5" s="686"/>
      <c r="BL5" s="686"/>
      <c r="BM5" s="686"/>
      <c r="BN5" s="687"/>
      <c r="BO5" s="688">
        <v>95.7</v>
      </c>
      <c r="BP5" s="688"/>
      <c r="BQ5" s="688"/>
      <c r="BR5" s="688"/>
      <c r="BS5" s="689">
        <v>377493</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407640</v>
      </c>
      <c r="S6" s="686"/>
      <c r="T6" s="686"/>
      <c r="U6" s="686"/>
      <c r="V6" s="686"/>
      <c r="W6" s="686"/>
      <c r="X6" s="686"/>
      <c r="Y6" s="687"/>
      <c r="Z6" s="688">
        <v>0.6</v>
      </c>
      <c r="AA6" s="688"/>
      <c r="AB6" s="688"/>
      <c r="AC6" s="688"/>
      <c r="AD6" s="689">
        <v>407640</v>
      </c>
      <c r="AE6" s="689"/>
      <c r="AF6" s="689"/>
      <c r="AG6" s="689"/>
      <c r="AH6" s="689"/>
      <c r="AI6" s="689"/>
      <c r="AJ6" s="689"/>
      <c r="AK6" s="689"/>
      <c r="AL6" s="690">
        <v>1.4</v>
      </c>
      <c r="AM6" s="691"/>
      <c r="AN6" s="691"/>
      <c r="AO6" s="692"/>
      <c r="AP6" s="682" t="s">
        <v>234</v>
      </c>
      <c r="AQ6" s="683"/>
      <c r="AR6" s="683"/>
      <c r="AS6" s="683"/>
      <c r="AT6" s="683"/>
      <c r="AU6" s="683"/>
      <c r="AV6" s="683"/>
      <c r="AW6" s="683"/>
      <c r="AX6" s="683"/>
      <c r="AY6" s="683"/>
      <c r="AZ6" s="683"/>
      <c r="BA6" s="683"/>
      <c r="BB6" s="683"/>
      <c r="BC6" s="683"/>
      <c r="BD6" s="683"/>
      <c r="BE6" s="683"/>
      <c r="BF6" s="684"/>
      <c r="BG6" s="685">
        <v>17491020</v>
      </c>
      <c r="BH6" s="686"/>
      <c r="BI6" s="686"/>
      <c r="BJ6" s="686"/>
      <c r="BK6" s="686"/>
      <c r="BL6" s="686"/>
      <c r="BM6" s="686"/>
      <c r="BN6" s="687"/>
      <c r="BO6" s="688">
        <v>95.7</v>
      </c>
      <c r="BP6" s="688"/>
      <c r="BQ6" s="688"/>
      <c r="BR6" s="688"/>
      <c r="BS6" s="689">
        <v>377493</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284099</v>
      </c>
      <c r="CS6" s="686"/>
      <c r="CT6" s="686"/>
      <c r="CU6" s="686"/>
      <c r="CV6" s="686"/>
      <c r="CW6" s="686"/>
      <c r="CX6" s="686"/>
      <c r="CY6" s="687"/>
      <c r="CZ6" s="679">
        <v>0.4</v>
      </c>
      <c r="DA6" s="680"/>
      <c r="DB6" s="680"/>
      <c r="DC6" s="699"/>
      <c r="DD6" s="694" t="s">
        <v>139</v>
      </c>
      <c r="DE6" s="686"/>
      <c r="DF6" s="686"/>
      <c r="DG6" s="686"/>
      <c r="DH6" s="686"/>
      <c r="DI6" s="686"/>
      <c r="DJ6" s="686"/>
      <c r="DK6" s="686"/>
      <c r="DL6" s="686"/>
      <c r="DM6" s="686"/>
      <c r="DN6" s="686"/>
      <c r="DO6" s="686"/>
      <c r="DP6" s="687"/>
      <c r="DQ6" s="694">
        <v>283649</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13862</v>
      </c>
      <c r="S7" s="686"/>
      <c r="T7" s="686"/>
      <c r="U7" s="686"/>
      <c r="V7" s="686"/>
      <c r="W7" s="686"/>
      <c r="X7" s="686"/>
      <c r="Y7" s="687"/>
      <c r="Z7" s="688">
        <v>0</v>
      </c>
      <c r="AA7" s="688"/>
      <c r="AB7" s="688"/>
      <c r="AC7" s="688"/>
      <c r="AD7" s="689">
        <v>13862</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7739622</v>
      </c>
      <c r="BH7" s="686"/>
      <c r="BI7" s="686"/>
      <c r="BJ7" s="686"/>
      <c r="BK7" s="686"/>
      <c r="BL7" s="686"/>
      <c r="BM7" s="686"/>
      <c r="BN7" s="687"/>
      <c r="BO7" s="688">
        <v>42.3</v>
      </c>
      <c r="BP7" s="688"/>
      <c r="BQ7" s="688"/>
      <c r="BR7" s="688"/>
      <c r="BS7" s="689">
        <v>377493</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17429710</v>
      </c>
      <c r="CS7" s="686"/>
      <c r="CT7" s="686"/>
      <c r="CU7" s="686"/>
      <c r="CV7" s="686"/>
      <c r="CW7" s="686"/>
      <c r="CX7" s="686"/>
      <c r="CY7" s="687"/>
      <c r="CZ7" s="688">
        <v>25.9</v>
      </c>
      <c r="DA7" s="688"/>
      <c r="DB7" s="688"/>
      <c r="DC7" s="688"/>
      <c r="DD7" s="694">
        <v>1085770</v>
      </c>
      <c r="DE7" s="686"/>
      <c r="DF7" s="686"/>
      <c r="DG7" s="686"/>
      <c r="DH7" s="686"/>
      <c r="DI7" s="686"/>
      <c r="DJ7" s="686"/>
      <c r="DK7" s="686"/>
      <c r="DL7" s="686"/>
      <c r="DM7" s="686"/>
      <c r="DN7" s="686"/>
      <c r="DO7" s="686"/>
      <c r="DP7" s="687"/>
      <c r="DQ7" s="694">
        <v>4576953</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51148</v>
      </c>
      <c r="S8" s="686"/>
      <c r="T8" s="686"/>
      <c r="U8" s="686"/>
      <c r="V8" s="686"/>
      <c r="W8" s="686"/>
      <c r="X8" s="686"/>
      <c r="Y8" s="687"/>
      <c r="Z8" s="688">
        <v>0.1</v>
      </c>
      <c r="AA8" s="688"/>
      <c r="AB8" s="688"/>
      <c r="AC8" s="688"/>
      <c r="AD8" s="689">
        <v>51148</v>
      </c>
      <c r="AE8" s="689"/>
      <c r="AF8" s="689"/>
      <c r="AG8" s="689"/>
      <c r="AH8" s="689"/>
      <c r="AI8" s="689"/>
      <c r="AJ8" s="689"/>
      <c r="AK8" s="689"/>
      <c r="AL8" s="690">
        <v>0.2</v>
      </c>
      <c r="AM8" s="691"/>
      <c r="AN8" s="691"/>
      <c r="AO8" s="692"/>
      <c r="AP8" s="682" t="s">
        <v>240</v>
      </c>
      <c r="AQ8" s="683"/>
      <c r="AR8" s="683"/>
      <c r="AS8" s="683"/>
      <c r="AT8" s="683"/>
      <c r="AU8" s="683"/>
      <c r="AV8" s="683"/>
      <c r="AW8" s="683"/>
      <c r="AX8" s="683"/>
      <c r="AY8" s="683"/>
      <c r="AZ8" s="683"/>
      <c r="BA8" s="683"/>
      <c r="BB8" s="683"/>
      <c r="BC8" s="683"/>
      <c r="BD8" s="683"/>
      <c r="BE8" s="683"/>
      <c r="BF8" s="684"/>
      <c r="BG8" s="685">
        <v>214892</v>
      </c>
      <c r="BH8" s="686"/>
      <c r="BI8" s="686"/>
      <c r="BJ8" s="686"/>
      <c r="BK8" s="686"/>
      <c r="BL8" s="686"/>
      <c r="BM8" s="686"/>
      <c r="BN8" s="687"/>
      <c r="BO8" s="688">
        <v>1.2</v>
      </c>
      <c r="BP8" s="688"/>
      <c r="BQ8" s="688"/>
      <c r="BR8" s="688"/>
      <c r="BS8" s="694" t="s">
        <v>139</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17622760</v>
      </c>
      <c r="CS8" s="686"/>
      <c r="CT8" s="686"/>
      <c r="CU8" s="686"/>
      <c r="CV8" s="686"/>
      <c r="CW8" s="686"/>
      <c r="CX8" s="686"/>
      <c r="CY8" s="687"/>
      <c r="CZ8" s="688">
        <v>26.2</v>
      </c>
      <c r="DA8" s="688"/>
      <c r="DB8" s="688"/>
      <c r="DC8" s="688"/>
      <c r="DD8" s="694">
        <v>1462155</v>
      </c>
      <c r="DE8" s="686"/>
      <c r="DF8" s="686"/>
      <c r="DG8" s="686"/>
      <c r="DH8" s="686"/>
      <c r="DI8" s="686"/>
      <c r="DJ8" s="686"/>
      <c r="DK8" s="686"/>
      <c r="DL8" s="686"/>
      <c r="DM8" s="686"/>
      <c r="DN8" s="686"/>
      <c r="DO8" s="686"/>
      <c r="DP8" s="687"/>
      <c r="DQ8" s="694">
        <v>8143988</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63584</v>
      </c>
      <c r="S9" s="686"/>
      <c r="T9" s="686"/>
      <c r="U9" s="686"/>
      <c r="V9" s="686"/>
      <c r="W9" s="686"/>
      <c r="X9" s="686"/>
      <c r="Y9" s="687"/>
      <c r="Z9" s="688">
        <v>0.1</v>
      </c>
      <c r="AA9" s="688"/>
      <c r="AB9" s="688"/>
      <c r="AC9" s="688"/>
      <c r="AD9" s="689">
        <v>63584</v>
      </c>
      <c r="AE9" s="689"/>
      <c r="AF9" s="689"/>
      <c r="AG9" s="689"/>
      <c r="AH9" s="689"/>
      <c r="AI9" s="689"/>
      <c r="AJ9" s="689"/>
      <c r="AK9" s="689"/>
      <c r="AL9" s="690">
        <v>0.2</v>
      </c>
      <c r="AM9" s="691"/>
      <c r="AN9" s="691"/>
      <c r="AO9" s="692"/>
      <c r="AP9" s="682" t="s">
        <v>243</v>
      </c>
      <c r="AQ9" s="683"/>
      <c r="AR9" s="683"/>
      <c r="AS9" s="683"/>
      <c r="AT9" s="683"/>
      <c r="AU9" s="683"/>
      <c r="AV9" s="683"/>
      <c r="AW9" s="683"/>
      <c r="AX9" s="683"/>
      <c r="AY9" s="683"/>
      <c r="AZ9" s="683"/>
      <c r="BA9" s="683"/>
      <c r="BB9" s="683"/>
      <c r="BC9" s="683"/>
      <c r="BD9" s="683"/>
      <c r="BE9" s="683"/>
      <c r="BF9" s="684"/>
      <c r="BG9" s="685">
        <v>5591331</v>
      </c>
      <c r="BH9" s="686"/>
      <c r="BI9" s="686"/>
      <c r="BJ9" s="686"/>
      <c r="BK9" s="686"/>
      <c r="BL9" s="686"/>
      <c r="BM9" s="686"/>
      <c r="BN9" s="687"/>
      <c r="BO9" s="688">
        <v>30.6</v>
      </c>
      <c r="BP9" s="688"/>
      <c r="BQ9" s="688"/>
      <c r="BR9" s="688"/>
      <c r="BS9" s="694" t="s">
        <v>139</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3823391</v>
      </c>
      <c r="CS9" s="686"/>
      <c r="CT9" s="686"/>
      <c r="CU9" s="686"/>
      <c r="CV9" s="686"/>
      <c r="CW9" s="686"/>
      <c r="CX9" s="686"/>
      <c r="CY9" s="687"/>
      <c r="CZ9" s="688">
        <v>5.7</v>
      </c>
      <c r="DA9" s="688"/>
      <c r="DB9" s="688"/>
      <c r="DC9" s="688"/>
      <c r="DD9" s="694">
        <v>96877</v>
      </c>
      <c r="DE9" s="686"/>
      <c r="DF9" s="686"/>
      <c r="DG9" s="686"/>
      <c r="DH9" s="686"/>
      <c r="DI9" s="686"/>
      <c r="DJ9" s="686"/>
      <c r="DK9" s="686"/>
      <c r="DL9" s="686"/>
      <c r="DM9" s="686"/>
      <c r="DN9" s="686"/>
      <c r="DO9" s="686"/>
      <c r="DP9" s="687"/>
      <c r="DQ9" s="694">
        <v>3438039</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246</v>
      </c>
      <c r="S10" s="686"/>
      <c r="T10" s="686"/>
      <c r="U10" s="686"/>
      <c r="V10" s="686"/>
      <c r="W10" s="686"/>
      <c r="X10" s="686"/>
      <c r="Y10" s="687"/>
      <c r="Z10" s="688" t="s">
        <v>130</v>
      </c>
      <c r="AA10" s="688"/>
      <c r="AB10" s="688"/>
      <c r="AC10" s="688"/>
      <c r="AD10" s="689" t="s">
        <v>246</v>
      </c>
      <c r="AE10" s="689"/>
      <c r="AF10" s="689"/>
      <c r="AG10" s="689"/>
      <c r="AH10" s="689"/>
      <c r="AI10" s="689"/>
      <c r="AJ10" s="689"/>
      <c r="AK10" s="689"/>
      <c r="AL10" s="690" t="s">
        <v>130</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349018</v>
      </c>
      <c r="BH10" s="686"/>
      <c r="BI10" s="686"/>
      <c r="BJ10" s="686"/>
      <c r="BK10" s="686"/>
      <c r="BL10" s="686"/>
      <c r="BM10" s="686"/>
      <c r="BN10" s="687"/>
      <c r="BO10" s="688">
        <v>1.9</v>
      </c>
      <c r="BP10" s="688"/>
      <c r="BQ10" s="688"/>
      <c r="BR10" s="688"/>
      <c r="BS10" s="694" t="s">
        <v>130</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12122</v>
      </c>
      <c r="CS10" s="686"/>
      <c r="CT10" s="686"/>
      <c r="CU10" s="686"/>
      <c r="CV10" s="686"/>
      <c r="CW10" s="686"/>
      <c r="CX10" s="686"/>
      <c r="CY10" s="687"/>
      <c r="CZ10" s="688">
        <v>0</v>
      </c>
      <c r="DA10" s="688"/>
      <c r="DB10" s="688"/>
      <c r="DC10" s="688"/>
      <c r="DD10" s="694" t="s">
        <v>130</v>
      </c>
      <c r="DE10" s="686"/>
      <c r="DF10" s="686"/>
      <c r="DG10" s="686"/>
      <c r="DH10" s="686"/>
      <c r="DI10" s="686"/>
      <c r="DJ10" s="686"/>
      <c r="DK10" s="686"/>
      <c r="DL10" s="686"/>
      <c r="DM10" s="686"/>
      <c r="DN10" s="686"/>
      <c r="DO10" s="686"/>
      <c r="DP10" s="687"/>
      <c r="DQ10" s="694">
        <v>12122</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2519952</v>
      </c>
      <c r="S11" s="686"/>
      <c r="T11" s="686"/>
      <c r="U11" s="686"/>
      <c r="V11" s="686"/>
      <c r="W11" s="686"/>
      <c r="X11" s="686"/>
      <c r="Y11" s="687"/>
      <c r="Z11" s="690">
        <v>3.7</v>
      </c>
      <c r="AA11" s="691"/>
      <c r="AB11" s="691"/>
      <c r="AC11" s="703"/>
      <c r="AD11" s="694">
        <v>2519952</v>
      </c>
      <c r="AE11" s="686"/>
      <c r="AF11" s="686"/>
      <c r="AG11" s="686"/>
      <c r="AH11" s="686"/>
      <c r="AI11" s="686"/>
      <c r="AJ11" s="686"/>
      <c r="AK11" s="687"/>
      <c r="AL11" s="690">
        <v>8.6999999999999993</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1584381</v>
      </c>
      <c r="BH11" s="686"/>
      <c r="BI11" s="686"/>
      <c r="BJ11" s="686"/>
      <c r="BK11" s="686"/>
      <c r="BL11" s="686"/>
      <c r="BM11" s="686"/>
      <c r="BN11" s="687"/>
      <c r="BO11" s="688">
        <v>8.6999999999999993</v>
      </c>
      <c r="BP11" s="688"/>
      <c r="BQ11" s="688"/>
      <c r="BR11" s="688"/>
      <c r="BS11" s="694">
        <v>377493</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1479936</v>
      </c>
      <c r="CS11" s="686"/>
      <c r="CT11" s="686"/>
      <c r="CU11" s="686"/>
      <c r="CV11" s="686"/>
      <c r="CW11" s="686"/>
      <c r="CX11" s="686"/>
      <c r="CY11" s="687"/>
      <c r="CZ11" s="688">
        <v>2.2000000000000002</v>
      </c>
      <c r="DA11" s="688"/>
      <c r="DB11" s="688"/>
      <c r="DC11" s="688"/>
      <c r="DD11" s="694">
        <v>823420</v>
      </c>
      <c r="DE11" s="686"/>
      <c r="DF11" s="686"/>
      <c r="DG11" s="686"/>
      <c r="DH11" s="686"/>
      <c r="DI11" s="686"/>
      <c r="DJ11" s="686"/>
      <c r="DK11" s="686"/>
      <c r="DL11" s="686"/>
      <c r="DM11" s="686"/>
      <c r="DN11" s="686"/>
      <c r="DO11" s="686"/>
      <c r="DP11" s="687"/>
      <c r="DQ11" s="694">
        <v>622548</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t="s">
        <v>139</v>
      </c>
      <c r="S12" s="686"/>
      <c r="T12" s="686"/>
      <c r="U12" s="686"/>
      <c r="V12" s="686"/>
      <c r="W12" s="686"/>
      <c r="X12" s="686"/>
      <c r="Y12" s="687"/>
      <c r="Z12" s="688" t="s">
        <v>139</v>
      </c>
      <c r="AA12" s="688"/>
      <c r="AB12" s="688"/>
      <c r="AC12" s="688"/>
      <c r="AD12" s="689" t="s">
        <v>246</v>
      </c>
      <c r="AE12" s="689"/>
      <c r="AF12" s="689"/>
      <c r="AG12" s="689"/>
      <c r="AH12" s="689"/>
      <c r="AI12" s="689"/>
      <c r="AJ12" s="689"/>
      <c r="AK12" s="689"/>
      <c r="AL12" s="690" t="s">
        <v>139</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8775740</v>
      </c>
      <c r="BH12" s="686"/>
      <c r="BI12" s="686"/>
      <c r="BJ12" s="686"/>
      <c r="BK12" s="686"/>
      <c r="BL12" s="686"/>
      <c r="BM12" s="686"/>
      <c r="BN12" s="687"/>
      <c r="BO12" s="688">
        <v>48</v>
      </c>
      <c r="BP12" s="688"/>
      <c r="BQ12" s="688"/>
      <c r="BR12" s="688"/>
      <c r="BS12" s="694" t="s">
        <v>130</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1790054</v>
      </c>
      <c r="CS12" s="686"/>
      <c r="CT12" s="686"/>
      <c r="CU12" s="686"/>
      <c r="CV12" s="686"/>
      <c r="CW12" s="686"/>
      <c r="CX12" s="686"/>
      <c r="CY12" s="687"/>
      <c r="CZ12" s="688">
        <v>2.7</v>
      </c>
      <c r="DA12" s="688"/>
      <c r="DB12" s="688"/>
      <c r="DC12" s="688"/>
      <c r="DD12" s="694">
        <v>289828</v>
      </c>
      <c r="DE12" s="686"/>
      <c r="DF12" s="686"/>
      <c r="DG12" s="686"/>
      <c r="DH12" s="686"/>
      <c r="DI12" s="686"/>
      <c r="DJ12" s="686"/>
      <c r="DK12" s="686"/>
      <c r="DL12" s="686"/>
      <c r="DM12" s="686"/>
      <c r="DN12" s="686"/>
      <c r="DO12" s="686"/>
      <c r="DP12" s="687"/>
      <c r="DQ12" s="694">
        <v>1359683</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130</v>
      </c>
      <c r="S13" s="686"/>
      <c r="T13" s="686"/>
      <c r="U13" s="686"/>
      <c r="V13" s="686"/>
      <c r="W13" s="686"/>
      <c r="X13" s="686"/>
      <c r="Y13" s="687"/>
      <c r="Z13" s="688" t="s">
        <v>246</v>
      </c>
      <c r="AA13" s="688"/>
      <c r="AB13" s="688"/>
      <c r="AC13" s="688"/>
      <c r="AD13" s="689" t="s">
        <v>139</v>
      </c>
      <c r="AE13" s="689"/>
      <c r="AF13" s="689"/>
      <c r="AG13" s="689"/>
      <c r="AH13" s="689"/>
      <c r="AI13" s="689"/>
      <c r="AJ13" s="689"/>
      <c r="AK13" s="689"/>
      <c r="AL13" s="690" t="s">
        <v>130</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8732647</v>
      </c>
      <c r="BH13" s="686"/>
      <c r="BI13" s="686"/>
      <c r="BJ13" s="686"/>
      <c r="BK13" s="686"/>
      <c r="BL13" s="686"/>
      <c r="BM13" s="686"/>
      <c r="BN13" s="687"/>
      <c r="BO13" s="688">
        <v>47.8</v>
      </c>
      <c r="BP13" s="688"/>
      <c r="BQ13" s="688"/>
      <c r="BR13" s="688"/>
      <c r="BS13" s="694" t="s">
        <v>246</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7016047</v>
      </c>
      <c r="CS13" s="686"/>
      <c r="CT13" s="686"/>
      <c r="CU13" s="686"/>
      <c r="CV13" s="686"/>
      <c r="CW13" s="686"/>
      <c r="CX13" s="686"/>
      <c r="CY13" s="687"/>
      <c r="CZ13" s="688">
        <v>10.4</v>
      </c>
      <c r="DA13" s="688"/>
      <c r="DB13" s="688"/>
      <c r="DC13" s="688"/>
      <c r="DD13" s="694">
        <v>3169084</v>
      </c>
      <c r="DE13" s="686"/>
      <c r="DF13" s="686"/>
      <c r="DG13" s="686"/>
      <c r="DH13" s="686"/>
      <c r="DI13" s="686"/>
      <c r="DJ13" s="686"/>
      <c r="DK13" s="686"/>
      <c r="DL13" s="686"/>
      <c r="DM13" s="686"/>
      <c r="DN13" s="686"/>
      <c r="DO13" s="686"/>
      <c r="DP13" s="687"/>
      <c r="DQ13" s="694">
        <v>3688105</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t="s">
        <v>246</v>
      </c>
      <c r="S14" s="686"/>
      <c r="T14" s="686"/>
      <c r="U14" s="686"/>
      <c r="V14" s="686"/>
      <c r="W14" s="686"/>
      <c r="X14" s="686"/>
      <c r="Y14" s="687"/>
      <c r="Z14" s="688" t="s">
        <v>246</v>
      </c>
      <c r="AA14" s="688"/>
      <c r="AB14" s="688"/>
      <c r="AC14" s="688"/>
      <c r="AD14" s="689" t="s">
        <v>246</v>
      </c>
      <c r="AE14" s="689"/>
      <c r="AF14" s="689"/>
      <c r="AG14" s="689"/>
      <c r="AH14" s="689"/>
      <c r="AI14" s="689"/>
      <c r="AJ14" s="689"/>
      <c r="AK14" s="689"/>
      <c r="AL14" s="690" t="s">
        <v>139</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331758</v>
      </c>
      <c r="BH14" s="686"/>
      <c r="BI14" s="686"/>
      <c r="BJ14" s="686"/>
      <c r="BK14" s="686"/>
      <c r="BL14" s="686"/>
      <c r="BM14" s="686"/>
      <c r="BN14" s="687"/>
      <c r="BO14" s="688">
        <v>1.8</v>
      </c>
      <c r="BP14" s="688"/>
      <c r="BQ14" s="688"/>
      <c r="BR14" s="688"/>
      <c r="BS14" s="694" t="s">
        <v>246</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3017654</v>
      </c>
      <c r="CS14" s="686"/>
      <c r="CT14" s="686"/>
      <c r="CU14" s="686"/>
      <c r="CV14" s="686"/>
      <c r="CW14" s="686"/>
      <c r="CX14" s="686"/>
      <c r="CY14" s="687"/>
      <c r="CZ14" s="688">
        <v>4.5</v>
      </c>
      <c r="DA14" s="688"/>
      <c r="DB14" s="688"/>
      <c r="DC14" s="688"/>
      <c r="DD14" s="694">
        <v>1252265</v>
      </c>
      <c r="DE14" s="686"/>
      <c r="DF14" s="686"/>
      <c r="DG14" s="686"/>
      <c r="DH14" s="686"/>
      <c r="DI14" s="686"/>
      <c r="DJ14" s="686"/>
      <c r="DK14" s="686"/>
      <c r="DL14" s="686"/>
      <c r="DM14" s="686"/>
      <c r="DN14" s="686"/>
      <c r="DO14" s="686"/>
      <c r="DP14" s="687"/>
      <c r="DQ14" s="694">
        <v>1777341</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139</v>
      </c>
      <c r="S15" s="686"/>
      <c r="T15" s="686"/>
      <c r="U15" s="686"/>
      <c r="V15" s="686"/>
      <c r="W15" s="686"/>
      <c r="X15" s="686"/>
      <c r="Y15" s="687"/>
      <c r="Z15" s="688" t="s">
        <v>139</v>
      </c>
      <c r="AA15" s="688"/>
      <c r="AB15" s="688"/>
      <c r="AC15" s="688"/>
      <c r="AD15" s="689" t="s">
        <v>139</v>
      </c>
      <c r="AE15" s="689"/>
      <c r="AF15" s="689"/>
      <c r="AG15" s="689"/>
      <c r="AH15" s="689"/>
      <c r="AI15" s="689"/>
      <c r="AJ15" s="689"/>
      <c r="AK15" s="689"/>
      <c r="AL15" s="690" t="s">
        <v>246</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643890</v>
      </c>
      <c r="BH15" s="686"/>
      <c r="BI15" s="686"/>
      <c r="BJ15" s="686"/>
      <c r="BK15" s="686"/>
      <c r="BL15" s="686"/>
      <c r="BM15" s="686"/>
      <c r="BN15" s="687"/>
      <c r="BO15" s="688">
        <v>3.5</v>
      </c>
      <c r="BP15" s="688"/>
      <c r="BQ15" s="688"/>
      <c r="BR15" s="688"/>
      <c r="BS15" s="694" t="s">
        <v>139</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7381109</v>
      </c>
      <c r="CS15" s="686"/>
      <c r="CT15" s="686"/>
      <c r="CU15" s="686"/>
      <c r="CV15" s="686"/>
      <c r="CW15" s="686"/>
      <c r="CX15" s="686"/>
      <c r="CY15" s="687"/>
      <c r="CZ15" s="688">
        <v>11</v>
      </c>
      <c r="DA15" s="688"/>
      <c r="DB15" s="688"/>
      <c r="DC15" s="688"/>
      <c r="DD15" s="694">
        <v>2051217</v>
      </c>
      <c r="DE15" s="686"/>
      <c r="DF15" s="686"/>
      <c r="DG15" s="686"/>
      <c r="DH15" s="686"/>
      <c r="DI15" s="686"/>
      <c r="DJ15" s="686"/>
      <c r="DK15" s="686"/>
      <c r="DL15" s="686"/>
      <c r="DM15" s="686"/>
      <c r="DN15" s="686"/>
      <c r="DO15" s="686"/>
      <c r="DP15" s="687"/>
      <c r="DQ15" s="694">
        <v>4476736</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42487</v>
      </c>
      <c r="S16" s="686"/>
      <c r="T16" s="686"/>
      <c r="U16" s="686"/>
      <c r="V16" s="686"/>
      <c r="W16" s="686"/>
      <c r="X16" s="686"/>
      <c r="Y16" s="687"/>
      <c r="Z16" s="688">
        <v>0.1</v>
      </c>
      <c r="AA16" s="688"/>
      <c r="AB16" s="688"/>
      <c r="AC16" s="688"/>
      <c r="AD16" s="689">
        <v>42487</v>
      </c>
      <c r="AE16" s="689"/>
      <c r="AF16" s="689"/>
      <c r="AG16" s="689"/>
      <c r="AH16" s="689"/>
      <c r="AI16" s="689"/>
      <c r="AJ16" s="689"/>
      <c r="AK16" s="689"/>
      <c r="AL16" s="690">
        <v>0.1</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v>10</v>
      </c>
      <c r="BH16" s="686"/>
      <c r="BI16" s="686"/>
      <c r="BJ16" s="686"/>
      <c r="BK16" s="686"/>
      <c r="BL16" s="686"/>
      <c r="BM16" s="686"/>
      <c r="BN16" s="687"/>
      <c r="BO16" s="688">
        <v>0</v>
      </c>
      <c r="BP16" s="688"/>
      <c r="BQ16" s="688"/>
      <c r="BR16" s="688"/>
      <c r="BS16" s="694" t="s">
        <v>130</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t="s">
        <v>130</v>
      </c>
      <c r="CS16" s="686"/>
      <c r="CT16" s="686"/>
      <c r="CU16" s="686"/>
      <c r="CV16" s="686"/>
      <c r="CW16" s="686"/>
      <c r="CX16" s="686"/>
      <c r="CY16" s="687"/>
      <c r="CZ16" s="688" t="s">
        <v>246</v>
      </c>
      <c r="DA16" s="688"/>
      <c r="DB16" s="688"/>
      <c r="DC16" s="688"/>
      <c r="DD16" s="694" t="s">
        <v>246</v>
      </c>
      <c r="DE16" s="686"/>
      <c r="DF16" s="686"/>
      <c r="DG16" s="686"/>
      <c r="DH16" s="686"/>
      <c r="DI16" s="686"/>
      <c r="DJ16" s="686"/>
      <c r="DK16" s="686"/>
      <c r="DL16" s="686"/>
      <c r="DM16" s="686"/>
      <c r="DN16" s="686"/>
      <c r="DO16" s="686"/>
      <c r="DP16" s="687"/>
      <c r="DQ16" s="694" t="s">
        <v>130</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246751</v>
      </c>
      <c r="S17" s="686"/>
      <c r="T17" s="686"/>
      <c r="U17" s="686"/>
      <c r="V17" s="686"/>
      <c r="W17" s="686"/>
      <c r="X17" s="686"/>
      <c r="Y17" s="687"/>
      <c r="Z17" s="688">
        <v>0.4</v>
      </c>
      <c r="AA17" s="688"/>
      <c r="AB17" s="688"/>
      <c r="AC17" s="688"/>
      <c r="AD17" s="689">
        <v>246751</v>
      </c>
      <c r="AE17" s="689"/>
      <c r="AF17" s="689"/>
      <c r="AG17" s="689"/>
      <c r="AH17" s="689"/>
      <c r="AI17" s="689"/>
      <c r="AJ17" s="689"/>
      <c r="AK17" s="689"/>
      <c r="AL17" s="690">
        <v>0.9</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130</v>
      </c>
      <c r="BH17" s="686"/>
      <c r="BI17" s="686"/>
      <c r="BJ17" s="686"/>
      <c r="BK17" s="686"/>
      <c r="BL17" s="686"/>
      <c r="BM17" s="686"/>
      <c r="BN17" s="687"/>
      <c r="BO17" s="688" t="s">
        <v>246</v>
      </c>
      <c r="BP17" s="688"/>
      <c r="BQ17" s="688"/>
      <c r="BR17" s="688"/>
      <c r="BS17" s="694" t="s">
        <v>130</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7403355</v>
      </c>
      <c r="CS17" s="686"/>
      <c r="CT17" s="686"/>
      <c r="CU17" s="686"/>
      <c r="CV17" s="686"/>
      <c r="CW17" s="686"/>
      <c r="CX17" s="686"/>
      <c r="CY17" s="687"/>
      <c r="CZ17" s="688">
        <v>11</v>
      </c>
      <c r="DA17" s="688"/>
      <c r="DB17" s="688"/>
      <c r="DC17" s="688"/>
      <c r="DD17" s="694" t="s">
        <v>139</v>
      </c>
      <c r="DE17" s="686"/>
      <c r="DF17" s="686"/>
      <c r="DG17" s="686"/>
      <c r="DH17" s="686"/>
      <c r="DI17" s="686"/>
      <c r="DJ17" s="686"/>
      <c r="DK17" s="686"/>
      <c r="DL17" s="686"/>
      <c r="DM17" s="686"/>
      <c r="DN17" s="686"/>
      <c r="DO17" s="686"/>
      <c r="DP17" s="687"/>
      <c r="DQ17" s="694">
        <v>7277949</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176640</v>
      </c>
      <c r="S18" s="686"/>
      <c r="T18" s="686"/>
      <c r="U18" s="686"/>
      <c r="V18" s="686"/>
      <c r="W18" s="686"/>
      <c r="X18" s="686"/>
      <c r="Y18" s="687"/>
      <c r="Z18" s="688">
        <v>0.3</v>
      </c>
      <c r="AA18" s="688"/>
      <c r="AB18" s="688"/>
      <c r="AC18" s="688"/>
      <c r="AD18" s="689">
        <v>176640</v>
      </c>
      <c r="AE18" s="689"/>
      <c r="AF18" s="689"/>
      <c r="AG18" s="689"/>
      <c r="AH18" s="689"/>
      <c r="AI18" s="689"/>
      <c r="AJ18" s="689"/>
      <c r="AK18" s="689"/>
      <c r="AL18" s="690">
        <v>0.6</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246</v>
      </c>
      <c r="BH18" s="686"/>
      <c r="BI18" s="686"/>
      <c r="BJ18" s="686"/>
      <c r="BK18" s="686"/>
      <c r="BL18" s="686"/>
      <c r="BM18" s="686"/>
      <c r="BN18" s="687"/>
      <c r="BO18" s="688" t="s">
        <v>139</v>
      </c>
      <c r="BP18" s="688"/>
      <c r="BQ18" s="688"/>
      <c r="BR18" s="688"/>
      <c r="BS18" s="694" t="s">
        <v>139</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130</v>
      </c>
      <c r="CS18" s="686"/>
      <c r="CT18" s="686"/>
      <c r="CU18" s="686"/>
      <c r="CV18" s="686"/>
      <c r="CW18" s="686"/>
      <c r="CX18" s="686"/>
      <c r="CY18" s="687"/>
      <c r="CZ18" s="688" t="s">
        <v>130</v>
      </c>
      <c r="DA18" s="688"/>
      <c r="DB18" s="688"/>
      <c r="DC18" s="688"/>
      <c r="DD18" s="694" t="s">
        <v>139</v>
      </c>
      <c r="DE18" s="686"/>
      <c r="DF18" s="686"/>
      <c r="DG18" s="686"/>
      <c r="DH18" s="686"/>
      <c r="DI18" s="686"/>
      <c r="DJ18" s="686"/>
      <c r="DK18" s="686"/>
      <c r="DL18" s="686"/>
      <c r="DM18" s="686"/>
      <c r="DN18" s="686"/>
      <c r="DO18" s="686"/>
      <c r="DP18" s="687"/>
      <c r="DQ18" s="694" t="s">
        <v>246</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148117</v>
      </c>
      <c r="S19" s="686"/>
      <c r="T19" s="686"/>
      <c r="U19" s="686"/>
      <c r="V19" s="686"/>
      <c r="W19" s="686"/>
      <c r="X19" s="686"/>
      <c r="Y19" s="687"/>
      <c r="Z19" s="688">
        <v>0.2</v>
      </c>
      <c r="AA19" s="688"/>
      <c r="AB19" s="688"/>
      <c r="AC19" s="688"/>
      <c r="AD19" s="689">
        <v>148117</v>
      </c>
      <c r="AE19" s="689"/>
      <c r="AF19" s="689"/>
      <c r="AG19" s="689"/>
      <c r="AH19" s="689"/>
      <c r="AI19" s="689"/>
      <c r="AJ19" s="689"/>
      <c r="AK19" s="689"/>
      <c r="AL19" s="690">
        <v>0.5</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790608</v>
      </c>
      <c r="BH19" s="686"/>
      <c r="BI19" s="686"/>
      <c r="BJ19" s="686"/>
      <c r="BK19" s="686"/>
      <c r="BL19" s="686"/>
      <c r="BM19" s="686"/>
      <c r="BN19" s="687"/>
      <c r="BO19" s="688">
        <v>4.3</v>
      </c>
      <c r="BP19" s="688"/>
      <c r="BQ19" s="688"/>
      <c r="BR19" s="688"/>
      <c r="BS19" s="694" t="s">
        <v>130</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139</v>
      </c>
      <c r="CS19" s="686"/>
      <c r="CT19" s="686"/>
      <c r="CU19" s="686"/>
      <c r="CV19" s="686"/>
      <c r="CW19" s="686"/>
      <c r="CX19" s="686"/>
      <c r="CY19" s="687"/>
      <c r="CZ19" s="688" t="s">
        <v>246</v>
      </c>
      <c r="DA19" s="688"/>
      <c r="DB19" s="688"/>
      <c r="DC19" s="688"/>
      <c r="DD19" s="694" t="s">
        <v>139</v>
      </c>
      <c r="DE19" s="686"/>
      <c r="DF19" s="686"/>
      <c r="DG19" s="686"/>
      <c r="DH19" s="686"/>
      <c r="DI19" s="686"/>
      <c r="DJ19" s="686"/>
      <c r="DK19" s="686"/>
      <c r="DL19" s="686"/>
      <c r="DM19" s="686"/>
      <c r="DN19" s="686"/>
      <c r="DO19" s="686"/>
      <c r="DP19" s="687"/>
      <c r="DQ19" s="694" t="s">
        <v>246</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20225</v>
      </c>
      <c r="S20" s="686"/>
      <c r="T20" s="686"/>
      <c r="U20" s="686"/>
      <c r="V20" s="686"/>
      <c r="W20" s="686"/>
      <c r="X20" s="686"/>
      <c r="Y20" s="687"/>
      <c r="Z20" s="688">
        <v>0</v>
      </c>
      <c r="AA20" s="688"/>
      <c r="AB20" s="688"/>
      <c r="AC20" s="688"/>
      <c r="AD20" s="689">
        <v>20225</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790608</v>
      </c>
      <c r="BH20" s="686"/>
      <c r="BI20" s="686"/>
      <c r="BJ20" s="686"/>
      <c r="BK20" s="686"/>
      <c r="BL20" s="686"/>
      <c r="BM20" s="686"/>
      <c r="BN20" s="687"/>
      <c r="BO20" s="688">
        <v>4.3</v>
      </c>
      <c r="BP20" s="688"/>
      <c r="BQ20" s="688"/>
      <c r="BR20" s="688"/>
      <c r="BS20" s="694" t="s">
        <v>246</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67260237</v>
      </c>
      <c r="CS20" s="686"/>
      <c r="CT20" s="686"/>
      <c r="CU20" s="686"/>
      <c r="CV20" s="686"/>
      <c r="CW20" s="686"/>
      <c r="CX20" s="686"/>
      <c r="CY20" s="687"/>
      <c r="CZ20" s="688">
        <v>100</v>
      </c>
      <c r="DA20" s="688"/>
      <c r="DB20" s="688"/>
      <c r="DC20" s="688"/>
      <c r="DD20" s="694">
        <v>10230616</v>
      </c>
      <c r="DE20" s="686"/>
      <c r="DF20" s="686"/>
      <c r="DG20" s="686"/>
      <c r="DH20" s="686"/>
      <c r="DI20" s="686"/>
      <c r="DJ20" s="686"/>
      <c r="DK20" s="686"/>
      <c r="DL20" s="686"/>
      <c r="DM20" s="686"/>
      <c r="DN20" s="686"/>
      <c r="DO20" s="686"/>
      <c r="DP20" s="687"/>
      <c r="DQ20" s="694">
        <v>35657113</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8298</v>
      </c>
      <c r="S21" s="686"/>
      <c r="T21" s="686"/>
      <c r="U21" s="686"/>
      <c r="V21" s="686"/>
      <c r="W21" s="686"/>
      <c r="X21" s="686"/>
      <c r="Y21" s="687"/>
      <c r="Z21" s="688">
        <v>0</v>
      </c>
      <c r="AA21" s="688"/>
      <c r="AB21" s="688"/>
      <c r="AC21" s="688"/>
      <c r="AD21" s="689">
        <v>8298</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v>949</v>
      </c>
      <c r="BH21" s="686"/>
      <c r="BI21" s="686"/>
      <c r="BJ21" s="686"/>
      <c r="BK21" s="686"/>
      <c r="BL21" s="686"/>
      <c r="BM21" s="686"/>
      <c r="BN21" s="687"/>
      <c r="BO21" s="688">
        <v>0</v>
      </c>
      <c r="BP21" s="688"/>
      <c r="BQ21" s="688"/>
      <c r="BR21" s="688"/>
      <c r="BS21" s="694" t="s">
        <v>246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9326688</v>
      </c>
      <c r="S22" s="686"/>
      <c r="T22" s="686"/>
      <c r="U22" s="686"/>
      <c r="V22" s="686"/>
      <c r="W22" s="686"/>
      <c r="X22" s="686"/>
      <c r="Y22" s="687"/>
      <c r="Z22" s="688">
        <v>13.5</v>
      </c>
      <c r="AA22" s="688"/>
      <c r="AB22" s="688"/>
      <c r="AC22" s="688"/>
      <c r="AD22" s="689">
        <v>7959081</v>
      </c>
      <c r="AE22" s="689"/>
      <c r="AF22" s="689"/>
      <c r="AG22" s="689"/>
      <c r="AH22" s="689"/>
      <c r="AI22" s="689"/>
      <c r="AJ22" s="689"/>
      <c r="AK22" s="689"/>
      <c r="AL22" s="690">
        <v>27.5</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130</v>
      </c>
      <c r="BH22" s="686"/>
      <c r="BI22" s="686"/>
      <c r="BJ22" s="686"/>
      <c r="BK22" s="686"/>
      <c r="BL22" s="686"/>
      <c r="BM22" s="686"/>
      <c r="BN22" s="687"/>
      <c r="BO22" s="688" t="s">
        <v>139</v>
      </c>
      <c r="BP22" s="688"/>
      <c r="BQ22" s="688"/>
      <c r="BR22" s="688"/>
      <c r="BS22" s="694" t="s">
        <v>139</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7959081</v>
      </c>
      <c r="S23" s="686"/>
      <c r="T23" s="686"/>
      <c r="U23" s="686"/>
      <c r="V23" s="686"/>
      <c r="W23" s="686"/>
      <c r="X23" s="686"/>
      <c r="Y23" s="687"/>
      <c r="Z23" s="688">
        <v>11.5</v>
      </c>
      <c r="AA23" s="688"/>
      <c r="AB23" s="688"/>
      <c r="AC23" s="688"/>
      <c r="AD23" s="689">
        <v>7959081</v>
      </c>
      <c r="AE23" s="689"/>
      <c r="AF23" s="689"/>
      <c r="AG23" s="689"/>
      <c r="AH23" s="689"/>
      <c r="AI23" s="689"/>
      <c r="AJ23" s="689"/>
      <c r="AK23" s="689"/>
      <c r="AL23" s="690">
        <v>27.5</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v>789659</v>
      </c>
      <c r="BH23" s="686"/>
      <c r="BI23" s="686"/>
      <c r="BJ23" s="686"/>
      <c r="BK23" s="686"/>
      <c r="BL23" s="686"/>
      <c r="BM23" s="686"/>
      <c r="BN23" s="687"/>
      <c r="BO23" s="688">
        <v>4.3</v>
      </c>
      <c r="BP23" s="688"/>
      <c r="BQ23" s="688"/>
      <c r="BR23" s="688"/>
      <c r="BS23" s="694" t="s">
        <v>139</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1367607</v>
      </c>
      <c r="S24" s="686"/>
      <c r="T24" s="686"/>
      <c r="U24" s="686"/>
      <c r="V24" s="686"/>
      <c r="W24" s="686"/>
      <c r="X24" s="686"/>
      <c r="Y24" s="687"/>
      <c r="Z24" s="688">
        <v>2</v>
      </c>
      <c r="AA24" s="688"/>
      <c r="AB24" s="688"/>
      <c r="AC24" s="688"/>
      <c r="AD24" s="689" t="s">
        <v>130</v>
      </c>
      <c r="AE24" s="689"/>
      <c r="AF24" s="689"/>
      <c r="AG24" s="689"/>
      <c r="AH24" s="689"/>
      <c r="AI24" s="689"/>
      <c r="AJ24" s="689"/>
      <c r="AK24" s="689"/>
      <c r="AL24" s="690" t="s">
        <v>246</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130</v>
      </c>
      <c r="BH24" s="686"/>
      <c r="BI24" s="686"/>
      <c r="BJ24" s="686"/>
      <c r="BK24" s="686"/>
      <c r="BL24" s="686"/>
      <c r="BM24" s="686"/>
      <c r="BN24" s="687"/>
      <c r="BO24" s="688" t="s">
        <v>130</v>
      </c>
      <c r="BP24" s="688"/>
      <c r="BQ24" s="688"/>
      <c r="BR24" s="688"/>
      <c r="BS24" s="694" t="s">
        <v>139</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25281602</v>
      </c>
      <c r="CS24" s="675"/>
      <c r="CT24" s="675"/>
      <c r="CU24" s="675"/>
      <c r="CV24" s="675"/>
      <c r="CW24" s="675"/>
      <c r="CX24" s="675"/>
      <c r="CY24" s="676"/>
      <c r="CZ24" s="679">
        <v>37.6</v>
      </c>
      <c r="DA24" s="680"/>
      <c r="DB24" s="680"/>
      <c r="DC24" s="699"/>
      <c r="DD24" s="724">
        <v>17441211</v>
      </c>
      <c r="DE24" s="675"/>
      <c r="DF24" s="675"/>
      <c r="DG24" s="675"/>
      <c r="DH24" s="675"/>
      <c r="DI24" s="675"/>
      <c r="DJ24" s="675"/>
      <c r="DK24" s="676"/>
      <c r="DL24" s="724">
        <v>17363611</v>
      </c>
      <c r="DM24" s="675"/>
      <c r="DN24" s="675"/>
      <c r="DO24" s="675"/>
      <c r="DP24" s="675"/>
      <c r="DQ24" s="675"/>
      <c r="DR24" s="675"/>
      <c r="DS24" s="675"/>
      <c r="DT24" s="675"/>
      <c r="DU24" s="675"/>
      <c r="DV24" s="676"/>
      <c r="DW24" s="679">
        <v>55</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t="s">
        <v>139</v>
      </c>
      <c r="S25" s="686"/>
      <c r="T25" s="686"/>
      <c r="U25" s="686"/>
      <c r="V25" s="686"/>
      <c r="W25" s="686"/>
      <c r="X25" s="686"/>
      <c r="Y25" s="687"/>
      <c r="Z25" s="688" t="s">
        <v>130</v>
      </c>
      <c r="AA25" s="688"/>
      <c r="AB25" s="688"/>
      <c r="AC25" s="688"/>
      <c r="AD25" s="689" t="s">
        <v>246</v>
      </c>
      <c r="AE25" s="689"/>
      <c r="AF25" s="689"/>
      <c r="AG25" s="689"/>
      <c r="AH25" s="689"/>
      <c r="AI25" s="689"/>
      <c r="AJ25" s="689"/>
      <c r="AK25" s="689"/>
      <c r="AL25" s="690" t="s">
        <v>246</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130</v>
      </c>
      <c r="BH25" s="686"/>
      <c r="BI25" s="686"/>
      <c r="BJ25" s="686"/>
      <c r="BK25" s="686"/>
      <c r="BL25" s="686"/>
      <c r="BM25" s="686"/>
      <c r="BN25" s="687"/>
      <c r="BO25" s="688" t="s">
        <v>139</v>
      </c>
      <c r="BP25" s="688"/>
      <c r="BQ25" s="688"/>
      <c r="BR25" s="688"/>
      <c r="BS25" s="694" t="s">
        <v>130</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6980884</v>
      </c>
      <c r="CS25" s="721"/>
      <c r="CT25" s="721"/>
      <c r="CU25" s="721"/>
      <c r="CV25" s="721"/>
      <c r="CW25" s="721"/>
      <c r="CX25" s="721"/>
      <c r="CY25" s="722"/>
      <c r="CZ25" s="690">
        <v>10.4</v>
      </c>
      <c r="DA25" s="719"/>
      <c r="DB25" s="719"/>
      <c r="DC25" s="723"/>
      <c r="DD25" s="694">
        <v>6492914</v>
      </c>
      <c r="DE25" s="721"/>
      <c r="DF25" s="721"/>
      <c r="DG25" s="721"/>
      <c r="DH25" s="721"/>
      <c r="DI25" s="721"/>
      <c r="DJ25" s="721"/>
      <c r="DK25" s="722"/>
      <c r="DL25" s="694">
        <v>6420518</v>
      </c>
      <c r="DM25" s="721"/>
      <c r="DN25" s="721"/>
      <c r="DO25" s="721"/>
      <c r="DP25" s="721"/>
      <c r="DQ25" s="721"/>
      <c r="DR25" s="721"/>
      <c r="DS25" s="721"/>
      <c r="DT25" s="721"/>
      <c r="DU25" s="721"/>
      <c r="DV25" s="722"/>
      <c r="DW25" s="690">
        <v>20.3</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31130380</v>
      </c>
      <c r="S26" s="686"/>
      <c r="T26" s="686"/>
      <c r="U26" s="686"/>
      <c r="V26" s="686"/>
      <c r="W26" s="686"/>
      <c r="X26" s="686"/>
      <c r="Y26" s="687"/>
      <c r="Z26" s="688">
        <v>45.2</v>
      </c>
      <c r="AA26" s="688"/>
      <c r="AB26" s="688"/>
      <c r="AC26" s="688"/>
      <c r="AD26" s="689">
        <v>28973114</v>
      </c>
      <c r="AE26" s="689"/>
      <c r="AF26" s="689"/>
      <c r="AG26" s="689"/>
      <c r="AH26" s="689"/>
      <c r="AI26" s="689"/>
      <c r="AJ26" s="689"/>
      <c r="AK26" s="689"/>
      <c r="AL26" s="690">
        <v>100</v>
      </c>
      <c r="AM26" s="691"/>
      <c r="AN26" s="691"/>
      <c r="AO26" s="692"/>
      <c r="AP26" s="704" t="s">
        <v>298</v>
      </c>
      <c r="AQ26" s="734"/>
      <c r="AR26" s="734"/>
      <c r="AS26" s="734"/>
      <c r="AT26" s="734"/>
      <c r="AU26" s="734"/>
      <c r="AV26" s="734"/>
      <c r="AW26" s="734"/>
      <c r="AX26" s="734"/>
      <c r="AY26" s="734"/>
      <c r="AZ26" s="734"/>
      <c r="BA26" s="734"/>
      <c r="BB26" s="734"/>
      <c r="BC26" s="734"/>
      <c r="BD26" s="734"/>
      <c r="BE26" s="734"/>
      <c r="BF26" s="706"/>
      <c r="BG26" s="685" t="s">
        <v>246</v>
      </c>
      <c r="BH26" s="686"/>
      <c r="BI26" s="686"/>
      <c r="BJ26" s="686"/>
      <c r="BK26" s="686"/>
      <c r="BL26" s="686"/>
      <c r="BM26" s="686"/>
      <c r="BN26" s="687"/>
      <c r="BO26" s="688" t="s">
        <v>139</v>
      </c>
      <c r="BP26" s="688"/>
      <c r="BQ26" s="688"/>
      <c r="BR26" s="688"/>
      <c r="BS26" s="694" t="s">
        <v>246</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4172959</v>
      </c>
      <c r="CS26" s="686"/>
      <c r="CT26" s="686"/>
      <c r="CU26" s="686"/>
      <c r="CV26" s="686"/>
      <c r="CW26" s="686"/>
      <c r="CX26" s="686"/>
      <c r="CY26" s="687"/>
      <c r="CZ26" s="690">
        <v>6.2</v>
      </c>
      <c r="DA26" s="719"/>
      <c r="DB26" s="719"/>
      <c r="DC26" s="723"/>
      <c r="DD26" s="694">
        <v>3684989</v>
      </c>
      <c r="DE26" s="686"/>
      <c r="DF26" s="686"/>
      <c r="DG26" s="686"/>
      <c r="DH26" s="686"/>
      <c r="DI26" s="686"/>
      <c r="DJ26" s="686"/>
      <c r="DK26" s="687"/>
      <c r="DL26" s="694" t="s">
        <v>130</v>
      </c>
      <c r="DM26" s="686"/>
      <c r="DN26" s="686"/>
      <c r="DO26" s="686"/>
      <c r="DP26" s="686"/>
      <c r="DQ26" s="686"/>
      <c r="DR26" s="686"/>
      <c r="DS26" s="686"/>
      <c r="DT26" s="686"/>
      <c r="DU26" s="686"/>
      <c r="DV26" s="687"/>
      <c r="DW26" s="690" t="s">
        <v>246</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v>11984</v>
      </c>
      <c r="S27" s="686"/>
      <c r="T27" s="686"/>
      <c r="U27" s="686"/>
      <c r="V27" s="686"/>
      <c r="W27" s="686"/>
      <c r="X27" s="686"/>
      <c r="Y27" s="687"/>
      <c r="Z27" s="688">
        <v>0</v>
      </c>
      <c r="AA27" s="688"/>
      <c r="AB27" s="688"/>
      <c r="AC27" s="688"/>
      <c r="AD27" s="689">
        <v>11984</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18281628</v>
      </c>
      <c r="BH27" s="686"/>
      <c r="BI27" s="686"/>
      <c r="BJ27" s="686"/>
      <c r="BK27" s="686"/>
      <c r="BL27" s="686"/>
      <c r="BM27" s="686"/>
      <c r="BN27" s="687"/>
      <c r="BO27" s="688">
        <v>100</v>
      </c>
      <c r="BP27" s="688"/>
      <c r="BQ27" s="688"/>
      <c r="BR27" s="688"/>
      <c r="BS27" s="694">
        <v>377493</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10897363</v>
      </c>
      <c r="CS27" s="721"/>
      <c r="CT27" s="721"/>
      <c r="CU27" s="721"/>
      <c r="CV27" s="721"/>
      <c r="CW27" s="721"/>
      <c r="CX27" s="721"/>
      <c r="CY27" s="722"/>
      <c r="CZ27" s="690">
        <v>16.2</v>
      </c>
      <c r="DA27" s="719"/>
      <c r="DB27" s="719"/>
      <c r="DC27" s="723"/>
      <c r="DD27" s="694">
        <v>3670348</v>
      </c>
      <c r="DE27" s="721"/>
      <c r="DF27" s="721"/>
      <c r="DG27" s="721"/>
      <c r="DH27" s="721"/>
      <c r="DI27" s="721"/>
      <c r="DJ27" s="721"/>
      <c r="DK27" s="722"/>
      <c r="DL27" s="694">
        <v>3665144</v>
      </c>
      <c r="DM27" s="721"/>
      <c r="DN27" s="721"/>
      <c r="DO27" s="721"/>
      <c r="DP27" s="721"/>
      <c r="DQ27" s="721"/>
      <c r="DR27" s="721"/>
      <c r="DS27" s="721"/>
      <c r="DT27" s="721"/>
      <c r="DU27" s="721"/>
      <c r="DV27" s="722"/>
      <c r="DW27" s="690">
        <v>11.6</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103186</v>
      </c>
      <c r="S28" s="686"/>
      <c r="T28" s="686"/>
      <c r="U28" s="686"/>
      <c r="V28" s="686"/>
      <c r="W28" s="686"/>
      <c r="X28" s="686"/>
      <c r="Y28" s="687"/>
      <c r="Z28" s="688">
        <v>0.1</v>
      </c>
      <c r="AA28" s="688"/>
      <c r="AB28" s="688"/>
      <c r="AC28" s="688"/>
      <c r="AD28" s="689" t="s">
        <v>130</v>
      </c>
      <c r="AE28" s="689"/>
      <c r="AF28" s="689"/>
      <c r="AG28" s="689"/>
      <c r="AH28" s="689"/>
      <c r="AI28" s="689"/>
      <c r="AJ28" s="689"/>
      <c r="AK28" s="689"/>
      <c r="AL28" s="690" t="s">
        <v>130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7403355</v>
      </c>
      <c r="CS28" s="686"/>
      <c r="CT28" s="686"/>
      <c r="CU28" s="686"/>
      <c r="CV28" s="686"/>
      <c r="CW28" s="686"/>
      <c r="CX28" s="686"/>
      <c r="CY28" s="687"/>
      <c r="CZ28" s="690">
        <v>11</v>
      </c>
      <c r="DA28" s="719"/>
      <c r="DB28" s="719"/>
      <c r="DC28" s="723"/>
      <c r="DD28" s="694">
        <v>7277949</v>
      </c>
      <c r="DE28" s="686"/>
      <c r="DF28" s="686"/>
      <c r="DG28" s="686"/>
      <c r="DH28" s="686"/>
      <c r="DI28" s="686"/>
      <c r="DJ28" s="686"/>
      <c r="DK28" s="687"/>
      <c r="DL28" s="694">
        <v>7277949</v>
      </c>
      <c r="DM28" s="686"/>
      <c r="DN28" s="686"/>
      <c r="DO28" s="686"/>
      <c r="DP28" s="686"/>
      <c r="DQ28" s="686"/>
      <c r="DR28" s="686"/>
      <c r="DS28" s="686"/>
      <c r="DT28" s="686"/>
      <c r="DU28" s="686"/>
      <c r="DV28" s="687"/>
      <c r="DW28" s="690">
        <v>23</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444098</v>
      </c>
      <c r="S29" s="686"/>
      <c r="T29" s="686"/>
      <c r="U29" s="686"/>
      <c r="V29" s="686"/>
      <c r="W29" s="686"/>
      <c r="X29" s="686"/>
      <c r="Y29" s="687"/>
      <c r="Z29" s="688">
        <v>0.6</v>
      </c>
      <c r="AA29" s="688"/>
      <c r="AB29" s="688"/>
      <c r="AC29" s="688"/>
      <c r="AD29" s="689" t="s">
        <v>246</v>
      </c>
      <c r="AE29" s="689"/>
      <c r="AF29" s="689"/>
      <c r="AG29" s="689"/>
      <c r="AH29" s="689"/>
      <c r="AI29" s="689"/>
      <c r="AJ29" s="689"/>
      <c r="AK29" s="689"/>
      <c r="AL29" s="690" t="s">
        <v>130</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70</v>
      </c>
      <c r="CG29" s="701"/>
      <c r="CH29" s="701"/>
      <c r="CI29" s="701"/>
      <c r="CJ29" s="701"/>
      <c r="CK29" s="701"/>
      <c r="CL29" s="701"/>
      <c r="CM29" s="701"/>
      <c r="CN29" s="701"/>
      <c r="CO29" s="701"/>
      <c r="CP29" s="701"/>
      <c r="CQ29" s="702"/>
      <c r="CR29" s="685">
        <v>7403355</v>
      </c>
      <c r="CS29" s="721"/>
      <c r="CT29" s="721"/>
      <c r="CU29" s="721"/>
      <c r="CV29" s="721"/>
      <c r="CW29" s="721"/>
      <c r="CX29" s="721"/>
      <c r="CY29" s="722"/>
      <c r="CZ29" s="690">
        <v>11</v>
      </c>
      <c r="DA29" s="719"/>
      <c r="DB29" s="719"/>
      <c r="DC29" s="723"/>
      <c r="DD29" s="694">
        <v>7277949</v>
      </c>
      <c r="DE29" s="721"/>
      <c r="DF29" s="721"/>
      <c r="DG29" s="721"/>
      <c r="DH29" s="721"/>
      <c r="DI29" s="721"/>
      <c r="DJ29" s="721"/>
      <c r="DK29" s="722"/>
      <c r="DL29" s="694">
        <v>7277949</v>
      </c>
      <c r="DM29" s="721"/>
      <c r="DN29" s="721"/>
      <c r="DO29" s="721"/>
      <c r="DP29" s="721"/>
      <c r="DQ29" s="721"/>
      <c r="DR29" s="721"/>
      <c r="DS29" s="721"/>
      <c r="DT29" s="721"/>
      <c r="DU29" s="721"/>
      <c r="DV29" s="722"/>
      <c r="DW29" s="690">
        <v>23</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57240</v>
      </c>
      <c r="S30" s="686"/>
      <c r="T30" s="686"/>
      <c r="U30" s="686"/>
      <c r="V30" s="686"/>
      <c r="W30" s="686"/>
      <c r="X30" s="686"/>
      <c r="Y30" s="687"/>
      <c r="Z30" s="688">
        <v>0.1</v>
      </c>
      <c r="AA30" s="688"/>
      <c r="AB30" s="688"/>
      <c r="AC30" s="688"/>
      <c r="AD30" s="689" t="s">
        <v>130</v>
      </c>
      <c r="AE30" s="689"/>
      <c r="AF30" s="689"/>
      <c r="AG30" s="689"/>
      <c r="AH30" s="689"/>
      <c r="AI30" s="689"/>
      <c r="AJ30" s="689"/>
      <c r="AK30" s="689"/>
      <c r="AL30" s="690" t="s">
        <v>130</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6968018</v>
      </c>
      <c r="CS30" s="686"/>
      <c r="CT30" s="686"/>
      <c r="CU30" s="686"/>
      <c r="CV30" s="686"/>
      <c r="CW30" s="686"/>
      <c r="CX30" s="686"/>
      <c r="CY30" s="687"/>
      <c r="CZ30" s="690">
        <v>10.4</v>
      </c>
      <c r="DA30" s="719"/>
      <c r="DB30" s="719"/>
      <c r="DC30" s="723"/>
      <c r="DD30" s="694">
        <v>6846743</v>
      </c>
      <c r="DE30" s="686"/>
      <c r="DF30" s="686"/>
      <c r="DG30" s="686"/>
      <c r="DH30" s="686"/>
      <c r="DI30" s="686"/>
      <c r="DJ30" s="686"/>
      <c r="DK30" s="687"/>
      <c r="DL30" s="694">
        <v>6846743</v>
      </c>
      <c r="DM30" s="686"/>
      <c r="DN30" s="686"/>
      <c r="DO30" s="686"/>
      <c r="DP30" s="686"/>
      <c r="DQ30" s="686"/>
      <c r="DR30" s="686"/>
      <c r="DS30" s="686"/>
      <c r="DT30" s="686"/>
      <c r="DU30" s="686"/>
      <c r="DV30" s="687"/>
      <c r="DW30" s="690">
        <v>21.7</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20697799</v>
      </c>
      <c r="S31" s="686"/>
      <c r="T31" s="686"/>
      <c r="U31" s="686"/>
      <c r="V31" s="686"/>
      <c r="W31" s="686"/>
      <c r="X31" s="686"/>
      <c r="Y31" s="687"/>
      <c r="Z31" s="688">
        <v>30</v>
      </c>
      <c r="AA31" s="688"/>
      <c r="AB31" s="688"/>
      <c r="AC31" s="688"/>
      <c r="AD31" s="689" t="s">
        <v>246</v>
      </c>
      <c r="AE31" s="689"/>
      <c r="AF31" s="689"/>
      <c r="AG31" s="689"/>
      <c r="AH31" s="689"/>
      <c r="AI31" s="689"/>
      <c r="AJ31" s="689"/>
      <c r="AK31" s="689"/>
      <c r="AL31" s="690" t="s">
        <v>246</v>
      </c>
      <c r="AM31" s="691"/>
      <c r="AN31" s="691"/>
      <c r="AO31" s="692"/>
      <c r="AP31" s="742" t="s">
        <v>312</v>
      </c>
      <c r="AQ31" s="743"/>
      <c r="AR31" s="743"/>
      <c r="AS31" s="743"/>
      <c r="AT31" s="748" t="s">
        <v>313</v>
      </c>
      <c r="AU31" s="231"/>
      <c r="AV31" s="231"/>
      <c r="AW31" s="231"/>
      <c r="AX31" s="671" t="s">
        <v>188</v>
      </c>
      <c r="AY31" s="672"/>
      <c r="AZ31" s="672"/>
      <c r="BA31" s="672"/>
      <c r="BB31" s="672"/>
      <c r="BC31" s="672"/>
      <c r="BD31" s="672"/>
      <c r="BE31" s="672"/>
      <c r="BF31" s="673"/>
      <c r="BG31" s="753">
        <v>96</v>
      </c>
      <c r="BH31" s="740"/>
      <c r="BI31" s="740"/>
      <c r="BJ31" s="740"/>
      <c r="BK31" s="740"/>
      <c r="BL31" s="740"/>
      <c r="BM31" s="680">
        <v>94.9</v>
      </c>
      <c r="BN31" s="740"/>
      <c r="BO31" s="740"/>
      <c r="BP31" s="740"/>
      <c r="BQ31" s="741"/>
      <c r="BR31" s="753">
        <v>99.5</v>
      </c>
      <c r="BS31" s="740"/>
      <c r="BT31" s="740"/>
      <c r="BU31" s="740"/>
      <c r="BV31" s="740"/>
      <c r="BW31" s="740"/>
      <c r="BX31" s="680">
        <v>98.2</v>
      </c>
      <c r="BY31" s="740"/>
      <c r="BZ31" s="740"/>
      <c r="CA31" s="740"/>
      <c r="CB31" s="741"/>
      <c r="CD31" s="727"/>
      <c r="CE31" s="728"/>
      <c r="CF31" s="700" t="s">
        <v>314</v>
      </c>
      <c r="CG31" s="701"/>
      <c r="CH31" s="701"/>
      <c r="CI31" s="701"/>
      <c r="CJ31" s="701"/>
      <c r="CK31" s="701"/>
      <c r="CL31" s="701"/>
      <c r="CM31" s="701"/>
      <c r="CN31" s="701"/>
      <c r="CO31" s="701"/>
      <c r="CP31" s="701"/>
      <c r="CQ31" s="702"/>
      <c r="CR31" s="685">
        <v>435337</v>
      </c>
      <c r="CS31" s="721"/>
      <c r="CT31" s="721"/>
      <c r="CU31" s="721"/>
      <c r="CV31" s="721"/>
      <c r="CW31" s="721"/>
      <c r="CX31" s="721"/>
      <c r="CY31" s="722"/>
      <c r="CZ31" s="690">
        <v>0.6</v>
      </c>
      <c r="DA31" s="719"/>
      <c r="DB31" s="719"/>
      <c r="DC31" s="723"/>
      <c r="DD31" s="694">
        <v>431206</v>
      </c>
      <c r="DE31" s="721"/>
      <c r="DF31" s="721"/>
      <c r="DG31" s="721"/>
      <c r="DH31" s="721"/>
      <c r="DI31" s="721"/>
      <c r="DJ31" s="721"/>
      <c r="DK31" s="722"/>
      <c r="DL31" s="694">
        <v>431206</v>
      </c>
      <c r="DM31" s="721"/>
      <c r="DN31" s="721"/>
      <c r="DO31" s="721"/>
      <c r="DP31" s="721"/>
      <c r="DQ31" s="721"/>
      <c r="DR31" s="721"/>
      <c r="DS31" s="721"/>
      <c r="DT31" s="721"/>
      <c r="DU31" s="721"/>
      <c r="DV31" s="722"/>
      <c r="DW31" s="690">
        <v>1.4</v>
      </c>
      <c r="DX31" s="719"/>
      <c r="DY31" s="719"/>
      <c r="DZ31" s="719"/>
      <c r="EA31" s="719"/>
      <c r="EB31" s="719"/>
      <c r="EC31" s="720"/>
    </row>
    <row r="32" spans="2:133" ht="11.25" customHeight="1" x14ac:dyDescent="0.15">
      <c r="B32" s="731" t="s">
        <v>315</v>
      </c>
      <c r="C32" s="732"/>
      <c r="D32" s="732"/>
      <c r="E32" s="732"/>
      <c r="F32" s="732"/>
      <c r="G32" s="732"/>
      <c r="H32" s="732"/>
      <c r="I32" s="732"/>
      <c r="J32" s="732"/>
      <c r="K32" s="732"/>
      <c r="L32" s="732"/>
      <c r="M32" s="732"/>
      <c r="N32" s="732"/>
      <c r="O32" s="732"/>
      <c r="P32" s="732"/>
      <c r="Q32" s="733"/>
      <c r="R32" s="685" t="s">
        <v>130</v>
      </c>
      <c r="S32" s="686"/>
      <c r="T32" s="686"/>
      <c r="U32" s="686"/>
      <c r="V32" s="686"/>
      <c r="W32" s="686"/>
      <c r="X32" s="686"/>
      <c r="Y32" s="687"/>
      <c r="Z32" s="688" t="s">
        <v>139</v>
      </c>
      <c r="AA32" s="688"/>
      <c r="AB32" s="688"/>
      <c r="AC32" s="688"/>
      <c r="AD32" s="689" t="s">
        <v>139</v>
      </c>
      <c r="AE32" s="689"/>
      <c r="AF32" s="689"/>
      <c r="AG32" s="689"/>
      <c r="AH32" s="689"/>
      <c r="AI32" s="689"/>
      <c r="AJ32" s="689"/>
      <c r="AK32" s="689"/>
      <c r="AL32" s="690" t="s">
        <v>130</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99.2</v>
      </c>
      <c r="BH32" s="721"/>
      <c r="BI32" s="721"/>
      <c r="BJ32" s="721"/>
      <c r="BK32" s="721"/>
      <c r="BL32" s="721"/>
      <c r="BM32" s="691">
        <v>98.3</v>
      </c>
      <c r="BN32" s="751"/>
      <c r="BO32" s="751"/>
      <c r="BP32" s="751"/>
      <c r="BQ32" s="752"/>
      <c r="BR32" s="754">
        <v>99.5</v>
      </c>
      <c r="BS32" s="721"/>
      <c r="BT32" s="721"/>
      <c r="BU32" s="721"/>
      <c r="BV32" s="721"/>
      <c r="BW32" s="721"/>
      <c r="BX32" s="691">
        <v>98.6</v>
      </c>
      <c r="BY32" s="751"/>
      <c r="BZ32" s="751"/>
      <c r="CA32" s="751"/>
      <c r="CB32" s="752"/>
      <c r="CD32" s="729"/>
      <c r="CE32" s="730"/>
      <c r="CF32" s="700" t="s">
        <v>318</v>
      </c>
      <c r="CG32" s="701"/>
      <c r="CH32" s="701"/>
      <c r="CI32" s="701"/>
      <c r="CJ32" s="701"/>
      <c r="CK32" s="701"/>
      <c r="CL32" s="701"/>
      <c r="CM32" s="701"/>
      <c r="CN32" s="701"/>
      <c r="CO32" s="701"/>
      <c r="CP32" s="701"/>
      <c r="CQ32" s="702"/>
      <c r="CR32" s="685" t="s">
        <v>139</v>
      </c>
      <c r="CS32" s="686"/>
      <c r="CT32" s="686"/>
      <c r="CU32" s="686"/>
      <c r="CV32" s="686"/>
      <c r="CW32" s="686"/>
      <c r="CX32" s="686"/>
      <c r="CY32" s="687"/>
      <c r="CZ32" s="690" t="s">
        <v>139</v>
      </c>
      <c r="DA32" s="719"/>
      <c r="DB32" s="719"/>
      <c r="DC32" s="723"/>
      <c r="DD32" s="694" t="s">
        <v>130</v>
      </c>
      <c r="DE32" s="686"/>
      <c r="DF32" s="686"/>
      <c r="DG32" s="686"/>
      <c r="DH32" s="686"/>
      <c r="DI32" s="686"/>
      <c r="DJ32" s="686"/>
      <c r="DK32" s="687"/>
      <c r="DL32" s="694" t="s">
        <v>246</v>
      </c>
      <c r="DM32" s="686"/>
      <c r="DN32" s="686"/>
      <c r="DO32" s="686"/>
      <c r="DP32" s="686"/>
      <c r="DQ32" s="686"/>
      <c r="DR32" s="686"/>
      <c r="DS32" s="686"/>
      <c r="DT32" s="686"/>
      <c r="DU32" s="686"/>
      <c r="DV32" s="687"/>
      <c r="DW32" s="690" t="s">
        <v>139</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3952818</v>
      </c>
      <c r="S33" s="686"/>
      <c r="T33" s="686"/>
      <c r="U33" s="686"/>
      <c r="V33" s="686"/>
      <c r="W33" s="686"/>
      <c r="X33" s="686"/>
      <c r="Y33" s="687"/>
      <c r="Z33" s="688">
        <v>5.7</v>
      </c>
      <c r="AA33" s="688"/>
      <c r="AB33" s="688"/>
      <c r="AC33" s="688"/>
      <c r="AD33" s="689" t="s">
        <v>139</v>
      </c>
      <c r="AE33" s="689"/>
      <c r="AF33" s="689"/>
      <c r="AG33" s="689"/>
      <c r="AH33" s="689"/>
      <c r="AI33" s="689"/>
      <c r="AJ33" s="689"/>
      <c r="AK33" s="689"/>
      <c r="AL33" s="690" t="s">
        <v>139</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92.8</v>
      </c>
      <c r="BH33" s="756"/>
      <c r="BI33" s="756"/>
      <c r="BJ33" s="756"/>
      <c r="BK33" s="756"/>
      <c r="BL33" s="756"/>
      <c r="BM33" s="757">
        <v>91.7</v>
      </c>
      <c r="BN33" s="756"/>
      <c r="BO33" s="756"/>
      <c r="BP33" s="756"/>
      <c r="BQ33" s="758"/>
      <c r="BR33" s="755">
        <v>99.5</v>
      </c>
      <c r="BS33" s="756"/>
      <c r="BT33" s="756"/>
      <c r="BU33" s="756"/>
      <c r="BV33" s="756"/>
      <c r="BW33" s="756"/>
      <c r="BX33" s="757">
        <v>97.8</v>
      </c>
      <c r="BY33" s="756"/>
      <c r="BZ33" s="756"/>
      <c r="CA33" s="756"/>
      <c r="CB33" s="758"/>
      <c r="CD33" s="700" t="s">
        <v>321</v>
      </c>
      <c r="CE33" s="701"/>
      <c r="CF33" s="701"/>
      <c r="CG33" s="701"/>
      <c r="CH33" s="701"/>
      <c r="CI33" s="701"/>
      <c r="CJ33" s="701"/>
      <c r="CK33" s="701"/>
      <c r="CL33" s="701"/>
      <c r="CM33" s="701"/>
      <c r="CN33" s="701"/>
      <c r="CO33" s="701"/>
      <c r="CP33" s="701"/>
      <c r="CQ33" s="702"/>
      <c r="CR33" s="685">
        <v>31748019</v>
      </c>
      <c r="CS33" s="721"/>
      <c r="CT33" s="721"/>
      <c r="CU33" s="721"/>
      <c r="CV33" s="721"/>
      <c r="CW33" s="721"/>
      <c r="CX33" s="721"/>
      <c r="CY33" s="722"/>
      <c r="CZ33" s="690">
        <v>47.2</v>
      </c>
      <c r="DA33" s="719"/>
      <c r="DB33" s="719"/>
      <c r="DC33" s="723"/>
      <c r="DD33" s="694">
        <v>16777701</v>
      </c>
      <c r="DE33" s="721"/>
      <c r="DF33" s="721"/>
      <c r="DG33" s="721"/>
      <c r="DH33" s="721"/>
      <c r="DI33" s="721"/>
      <c r="DJ33" s="721"/>
      <c r="DK33" s="722"/>
      <c r="DL33" s="694">
        <v>12550702</v>
      </c>
      <c r="DM33" s="721"/>
      <c r="DN33" s="721"/>
      <c r="DO33" s="721"/>
      <c r="DP33" s="721"/>
      <c r="DQ33" s="721"/>
      <c r="DR33" s="721"/>
      <c r="DS33" s="721"/>
      <c r="DT33" s="721"/>
      <c r="DU33" s="721"/>
      <c r="DV33" s="722"/>
      <c r="DW33" s="690">
        <v>39.700000000000003</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168424</v>
      </c>
      <c r="S34" s="686"/>
      <c r="T34" s="686"/>
      <c r="U34" s="686"/>
      <c r="V34" s="686"/>
      <c r="W34" s="686"/>
      <c r="X34" s="686"/>
      <c r="Y34" s="687"/>
      <c r="Z34" s="688">
        <v>0.2</v>
      </c>
      <c r="AA34" s="688"/>
      <c r="AB34" s="688"/>
      <c r="AC34" s="688"/>
      <c r="AD34" s="689" t="s">
        <v>246</v>
      </c>
      <c r="AE34" s="689"/>
      <c r="AF34" s="689"/>
      <c r="AG34" s="689"/>
      <c r="AH34" s="689"/>
      <c r="AI34" s="689"/>
      <c r="AJ34" s="689"/>
      <c r="AK34" s="689"/>
      <c r="AL34" s="690" t="s">
        <v>139</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7602472</v>
      </c>
      <c r="CS34" s="686"/>
      <c r="CT34" s="686"/>
      <c r="CU34" s="686"/>
      <c r="CV34" s="686"/>
      <c r="CW34" s="686"/>
      <c r="CX34" s="686"/>
      <c r="CY34" s="687"/>
      <c r="CZ34" s="690">
        <v>11.3</v>
      </c>
      <c r="DA34" s="719"/>
      <c r="DB34" s="719"/>
      <c r="DC34" s="723"/>
      <c r="DD34" s="694">
        <v>5719311</v>
      </c>
      <c r="DE34" s="686"/>
      <c r="DF34" s="686"/>
      <c r="DG34" s="686"/>
      <c r="DH34" s="686"/>
      <c r="DI34" s="686"/>
      <c r="DJ34" s="686"/>
      <c r="DK34" s="687"/>
      <c r="DL34" s="694">
        <v>4161510</v>
      </c>
      <c r="DM34" s="686"/>
      <c r="DN34" s="686"/>
      <c r="DO34" s="686"/>
      <c r="DP34" s="686"/>
      <c r="DQ34" s="686"/>
      <c r="DR34" s="686"/>
      <c r="DS34" s="686"/>
      <c r="DT34" s="686"/>
      <c r="DU34" s="686"/>
      <c r="DV34" s="687"/>
      <c r="DW34" s="690">
        <v>13.2</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411585</v>
      </c>
      <c r="S35" s="686"/>
      <c r="T35" s="686"/>
      <c r="U35" s="686"/>
      <c r="V35" s="686"/>
      <c r="W35" s="686"/>
      <c r="X35" s="686"/>
      <c r="Y35" s="687"/>
      <c r="Z35" s="688">
        <v>0.6</v>
      </c>
      <c r="AA35" s="688"/>
      <c r="AB35" s="688"/>
      <c r="AC35" s="688"/>
      <c r="AD35" s="689" t="s">
        <v>246</v>
      </c>
      <c r="AE35" s="689"/>
      <c r="AF35" s="689"/>
      <c r="AG35" s="689"/>
      <c r="AH35" s="689"/>
      <c r="AI35" s="689"/>
      <c r="AJ35" s="689"/>
      <c r="AK35" s="689"/>
      <c r="AL35" s="690" t="s">
        <v>139</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171066</v>
      </c>
      <c r="CS35" s="721"/>
      <c r="CT35" s="721"/>
      <c r="CU35" s="721"/>
      <c r="CV35" s="721"/>
      <c r="CW35" s="721"/>
      <c r="CX35" s="721"/>
      <c r="CY35" s="722"/>
      <c r="CZ35" s="690">
        <v>0.3</v>
      </c>
      <c r="DA35" s="719"/>
      <c r="DB35" s="719"/>
      <c r="DC35" s="723"/>
      <c r="DD35" s="694">
        <v>163713</v>
      </c>
      <c r="DE35" s="721"/>
      <c r="DF35" s="721"/>
      <c r="DG35" s="721"/>
      <c r="DH35" s="721"/>
      <c r="DI35" s="721"/>
      <c r="DJ35" s="721"/>
      <c r="DK35" s="722"/>
      <c r="DL35" s="694">
        <v>163713</v>
      </c>
      <c r="DM35" s="721"/>
      <c r="DN35" s="721"/>
      <c r="DO35" s="721"/>
      <c r="DP35" s="721"/>
      <c r="DQ35" s="721"/>
      <c r="DR35" s="721"/>
      <c r="DS35" s="721"/>
      <c r="DT35" s="721"/>
      <c r="DU35" s="721"/>
      <c r="DV35" s="722"/>
      <c r="DW35" s="690">
        <v>0.5</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1352731</v>
      </c>
      <c r="S36" s="686"/>
      <c r="T36" s="686"/>
      <c r="U36" s="686"/>
      <c r="V36" s="686"/>
      <c r="W36" s="686"/>
      <c r="X36" s="686"/>
      <c r="Y36" s="687"/>
      <c r="Z36" s="688">
        <v>2</v>
      </c>
      <c r="AA36" s="688"/>
      <c r="AB36" s="688"/>
      <c r="AC36" s="688"/>
      <c r="AD36" s="689" t="s">
        <v>246</v>
      </c>
      <c r="AE36" s="689"/>
      <c r="AF36" s="689"/>
      <c r="AG36" s="689"/>
      <c r="AH36" s="689"/>
      <c r="AI36" s="689"/>
      <c r="AJ36" s="689"/>
      <c r="AK36" s="689"/>
      <c r="AL36" s="690" t="s">
        <v>130</v>
      </c>
      <c r="AM36" s="691"/>
      <c r="AN36" s="691"/>
      <c r="AO36" s="692"/>
      <c r="AP36" s="235"/>
      <c r="AQ36" s="759" t="s">
        <v>329</v>
      </c>
      <c r="AR36" s="760"/>
      <c r="AS36" s="760"/>
      <c r="AT36" s="760"/>
      <c r="AU36" s="760"/>
      <c r="AV36" s="760"/>
      <c r="AW36" s="760"/>
      <c r="AX36" s="760"/>
      <c r="AY36" s="761"/>
      <c r="AZ36" s="674">
        <v>6503468</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60280</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19365838</v>
      </c>
      <c r="CS36" s="686"/>
      <c r="CT36" s="686"/>
      <c r="CU36" s="686"/>
      <c r="CV36" s="686"/>
      <c r="CW36" s="686"/>
      <c r="CX36" s="686"/>
      <c r="CY36" s="687"/>
      <c r="CZ36" s="690">
        <v>28.8</v>
      </c>
      <c r="DA36" s="719"/>
      <c r="DB36" s="719"/>
      <c r="DC36" s="723"/>
      <c r="DD36" s="694">
        <v>7397489</v>
      </c>
      <c r="DE36" s="686"/>
      <c r="DF36" s="686"/>
      <c r="DG36" s="686"/>
      <c r="DH36" s="686"/>
      <c r="DI36" s="686"/>
      <c r="DJ36" s="686"/>
      <c r="DK36" s="687"/>
      <c r="DL36" s="694">
        <v>5488739</v>
      </c>
      <c r="DM36" s="686"/>
      <c r="DN36" s="686"/>
      <c r="DO36" s="686"/>
      <c r="DP36" s="686"/>
      <c r="DQ36" s="686"/>
      <c r="DR36" s="686"/>
      <c r="DS36" s="686"/>
      <c r="DT36" s="686"/>
      <c r="DU36" s="686"/>
      <c r="DV36" s="687"/>
      <c r="DW36" s="690">
        <v>17.399999999999999</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1126778</v>
      </c>
      <c r="S37" s="686"/>
      <c r="T37" s="686"/>
      <c r="U37" s="686"/>
      <c r="V37" s="686"/>
      <c r="W37" s="686"/>
      <c r="X37" s="686"/>
      <c r="Y37" s="687"/>
      <c r="Z37" s="688">
        <v>1.6</v>
      </c>
      <c r="AA37" s="688"/>
      <c r="AB37" s="688"/>
      <c r="AC37" s="688"/>
      <c r="AD37" s="689" t="s">
        <v>130</v>
      </c>
      <c r="AE37" s="689"/>
      <c r="AF37" s="689"/>
      <c r="AG37" s="689"/>
      <c r="AH37" s="689"/>
      <c r="AI37" s="689"/>
      <c r="AJ37" s="689"/>
      <c r="AK37" s="689"/>
      <c r="AL37" s="690" t="s">
        <v>139</v>
      </c>
      <c r="AM37" s="691"/>
      <c r="AN37" s="691"/>
      <c r="AO37" s="692"/>
      <c r="AQ37" s="763" t="s">
        <v>333</v>
      </c>
      <c r="AR37" s="764"/>
      <c r="AS37" s="764"/>
      <c r="AT37" s="764"/>
      <c r="AU37" s="764"/>
      <c r="AV37" s="764"/>
      <c r="AW37" s="764"/>
      <c r="AX37" s="764"/>
      <c r="AY37" s="765"/>
      <c r="AZ37" s="685">
        <v>1873105</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42131</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2121678</v>
      </c>
      <c r="CS37" s="721"/>
      <c r="CT37" s="721"/>
      <c r="CU37" s="721"/>
      <c r="CV37" s="721"/>
      <c r="CW37" s="721"/>
      <c r="CX37" s="721"/>
      <c r="CY37" s="722"/>
      <c r="CZ37" s="690">
        <v>3.2</v>
      </c>
      <c r="DA37" s="719"/>
      <c r="DB37" s="719"/>
      <c r="DC37" s="723"/>
      <c r="DD37" s="694">
        <v>2121678</v>
      </c>
      <c r="DE37" s="721"/>
      <c r="DF37" s="721"/>
      <c r="DG37" s="721"/>
      <c r="DH37" s="721"/>
      <c r="DI37" s="721"/>
      <c r="DJ37" s="721"/>
      <c r="DK37" s="722"/>
      <c r="DL37" s="694">
        <v>1940727</v>
      </c>
      <c r="DM37" s="721"/>
      <c r="DN37" s="721"/>
      <c r="DO37" s="721"/>
      <c r="DP37" s="721"/>
      <c r="DQ37" s="721"/>
      <c r="DR37" s="721"/>
      <c r="DS37" s="721"/>
      <c r="DT37" s="721"/>
      <c r="DU37" s="721"/>
      <c r="DV37" s="722"/>
      <c r="DW37" s="690">
        <v>6.1</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1128554</v>
      </c>
      <c r="S38" s="686"/>
      <c r="T38" s="686"/>
      <c r="U38" s="686"/>
      <c r="V38" s="686"/>
      <c r="W38" s="686"/>
      <c r="X38" s="686"/>
      <c r="Y38" s="687"/>
      <c r="Z38" s="688">
        <v>1.6</v>
      </c>
      <c r="AA38" s="688"/>
      <c r="AB38" s="688"/>
      <c r="AC38" s="688"/>
      <c r="AD38" s="689">
        <v>75</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1029561</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13267</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3440272</v>
      </c>
      <c r="CS38" s="686"/>
      <c r="CT38" s="686"/>
      <c r="CU38" s="686"/>
      <c r="CV38" s="686"/>
      <c r="CW38" s="686"/>
      <c r="CX38" s="686"/>
      <c r="CY38" s="687"/>
      <c r="CZ38" s="690">
        <v>5.0999999999999996</v>
      </c>
      <c r="DA38" s="719"/>
      <c r="DB38" s="719"/>
      <c r="DC38" s="723"/>
      <c r="DD38" s="694">
        <v>2783986</v>
      </c>
      <c r="DE38" s="686"/>
      <c r="DF38" s="686"/>
      <c r="DG38" s="686"/>
      <c r="DH38" s="686"/>
      <c r="DI38" s="686"/>
      <c r="DJ38" s="686"/>
      <c r="DK38" s="687"/>
      <c r="DL38" s="694">
        <v>2736740</v>
      </c>
      <c r="DM38" s="686"/>
      <c r="DN38" s="686"/>
      <c r="DO38" s="686"/>
      <c r="DP38" s="686"/>
      <c r="DQ38" s="686"/>
      <c r="DR38" s="686"/>
      <c r="DS38" s="686"/>
      <c r="DT38" s="686"/>
      <c r="DU38" s="686"/>
      <c r="DV38" s="687"/>
      <c r="DW38" s="690">
        <v>8.6999999999999993</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8326900</v>
      </c>
      <c r="S39" s="686"/>
      <c r="T39" s="686"/>
      <c r="U39" s="686"/>
      <c r="V39" s="686"/>
      <c r="W39" s="686"/>
      <c r="X39" s="686"/>
      <c r="Y39" s="687"/>
      <c r="Z39" s="688">
        <v>12.1</v>
      </c>
      <c r="AA39" s="688"/>
      <c r="AB39" s="688"/>
      <c r="AC39" s="688"/>
      <c r="AD39" s="689" t="s">
        <v>139</v>
      </c>
      <c r="AE39" s="689"/>
      <c r="AF39" s="689"/>
      <c r="AG39" s="689"/>
      <c r="AH39" s="689"/>
      <c r="AI39" s="689"/>
      <c r="AJ39" s="689"/>
      <c r="AK39" s="689"/>
      <c r="AL39" s="690" t="s">
        <v>139</v>
      </c>
      <c r="AM39" s="691"/>
      <c r="AN39" s="691"/>
      <c r="AO39" s="692"/>
      <c r="AQ39" s="763" t="s">
        <v>341</v>
      </c>
      <c r="AR39" s="764"/>
      <c r="AS39" s="764"/>
      <c r="AT39" s="764"/>
      <c r="AU39" s="764"/>
      <c r="AV39" s="764"/>
      <c r="AW39" s="764"/>
      <c r="AX39" s="764"/>
      <c r="AY39" s="765"/>
      <c r="AZ39" s="685">
        <v>160530</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20727</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1167909</v>
      </c>
      <c r="CS39" s="721"/>
      <c r="CT39" s="721"/>
      <c r="CU39" s="721"/>
      <c r="CV39" s="721"/>
      <c r="CW39" s="721"/>
      <c r="CX39" s="721"/>
      <c r="CY39" s="722"/>
      <c r="CZ39" s="690">
        <v>1.7</v>
      </c>
      <c r="DA39" s="719"/>
      <c r="DB39" s="719"/>
      <c r="DC39" s="723"/>
      <c r="DD39" s="694">
        <v>713202</v>
      </c>
      <c r="DE39" s="721"/>
      <c r="DF39" s="721"/>
      <c r="DG39" s="721"/>
      <c r="DH39" s="721"/>
      <c r="DI39" s="721"/>
      <c r="DJ39" s="721"/>
      <c r="DK39" s="722"/>
      <c r="DL39" s="694" t="s">
        <v>246</v>
      </c>
      <c r="DM39" s="721"/>
      <c r="DN39" s="721"/>
      <c r="DO39" s="721"/>
      <c r="DP39" s="721"/>
      <c r="DQ39" s="721"/>
      <c r="DR39" s="721"/>
      <c r="DS39" s="721"/>
      <c r="DT39" s="721"/>
      <c r="DU39" s="721"/>
      <c r="DV39" s="722"/>
      <c r="DW39" s="690" t="s">
        <v>139</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139</v>
      </c>
      <c r="S40" s="686"/>
      <c r="T40" s="686"/>
      <c r="U40" s="686"/>
      <c r="V40" s="686"/>
      <c r="W40" s="686"/>
      <c r="X40" s="686"/>
      <c r="Y40" s="687"/>
      <c r="Z40" s="688" t="s">
        <v>130</v>
      </c>
      <c r="AA40" s="688"/>
      <c r="AB40" s="688"/>
      <c r="AC40" s="688"/>
      <c r="AD40" s="689" t="s">
        <v>130</v>
      </c>
      <c r="AE40" s="689"/>
      <c r="AF40" s="689"/>
      <c r="AG40" s="689"/>
      <c r="AH40" s="689"/>
      <c r="AI40" s="689"/>
      <c r="AJ40" s="689"/>
      <c r="AK40" s="689"/>
      <c r="AL40" s="690" t="s">
        <v>246</v>
      </c>
      <c r="AM40" s="691"/>
      <c r="AN40" s="691"/>
      <c r="AO40" s="692"/>
      <c r="AQ40" s="763" t="s">
        <v>345</v>
      </c>
      <c r="AR40" s="764"/>
      <c r="AS40" s="764"/>
      <c r="AT40" s="764"/>
      <c r="AU40" s="764"/>
      <c r="AV40" s="764"/>
      <c r="AW40" s="764"/>
      <c r="AX40" s="764"/>
      <c r="AY40" s="765"/>
      <c r="AZ40" s="685">
        <v>2208</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104</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462</v>
      </c>
      <c r="CS40" s="686"/>
      <c r="CT40" s="686"/>
      <c r="CU40" s="686"/>
      <c r="CV40" s="686"/>
      <c r="CW40" s="686"/>
      <c r="CX40" s="686"/>
      <c r="CY40" s="687"/>
      <c r="CZ40" s="690">
        <v>0</v>
      </c>
      <c r="DA40" s="719"/>
      <c r="DB40" s="719"/>
      <c r="DC40" s="723"/>
      <c r="DD40" s="694" t="s">
        <v>246</v>
      </c>
      <c r="DE40" s="686"/>
      <c r="DF40" s="686"/>
      <c r="DG40" s="686"/>
      <c r="DH40" s="686"/>
      <c r="DI40" s="686"/>
      <c r="DJ40" s="686"/>
      <c r="DK40" s="687"/>
      <c r="DL40" s="694" t="s">
        <v>130</v>
      </c>
      <c r="DM40" s="686"/>
      <c r="DN40" s="686"/>
      <c r="DO40" s="686"/>
      <c r="DP40" s="686"/>
      <c r="DQ40" s="686"/>
      <c r="DR40" s="686"/>
      <c r="DS40" s="686"/>
      <c r="DT40" s="686"/>
      <c r="DU40" s="686"/>
      <c r="DV40" s="687"/>
      <c r="DW40" s="690" t="s">
        <v>139</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v>700000</v>
      </c>
      <c r="S41" s="686"/>
      <c r="T41" s="686"/>
      <c r="U41" s="686"/>
      <c r="V41" s="686"/>
      <c r="W41" s="686"/>
      <c r="X41" s="686"/>
      <c r="Y41" s="687"/>
      <c r="Z41" s="688">
        <v>1</v>
      </c>
      <c r="AA41" s="688"/>
      <c r="AB41" s="688"/>
      <c r="AC41" s="688"/>
      <c r="AD41" s="689" t="s">
        <v>246</v>
      </c>
      <c r="AE41" s="689"/>
      <c r="AF41" s="689"/>
      <c r="AG41" s="689"/>
      <c r="AH41" s="689"/>
      <c r="AI41" s="689"/>
      <c r="AJ41" s="689"/>
      <c r="AK41" s="689"/>
      <c r="AL41" s="690" t="s">
        <v>130</v>
      </c>
      <c r="AM41" s="691"/>
      <c r="AN41" s="691"/>
      <c r="AO41" s="692"/>
      <c r="AQ41" s="763" t="s">
        <v>350</v>
      </c>
      <c r="AR41" s="764"/>
      <c r="AS41" s="764"/>
      <c r="AT41" s="764"/>
      <c r="AU41" s="764"/>
      <c r="AV41" s="764"/>
      <c r="AW41" s="764"/>
      <c r="AX41" s="764"/>
      <c r="AY41" s="765"/>
      <c r="AZ41" s="685">
        <v>708485</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139</v>
      </c>
      <c r="CS41" s="721"/>
      <c r="CT41" s="721"/>
      <c r="CU41" s="721"/>
      <c r="CV41" s="721"/>
      <c r="CW41" s="721"/>
      <c r="CX41" s="721"/>
      <c r="CY41" s="722"/>
      <c r="CZ41" s="690" t="s">
        <v>139</v>
      </c>
      <c r="DA41" s="719"/>
      <c r="DB41" s="719"/>
      <c r="DC41" s="723"/>
      <c r="DD41" s="694" t="s">
        <v>139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1902400</v>
      </c>
      <c r="S42" s="686"/>
      <c r="T42" s="686"/>
      <c r="U42" s="686"/>
      <c r="V42" s="686"/>
      <c r="W42" s="686"/>
      <c r="X42" s="686"/>
      <c r="Y42" s="687"/>
      <c r="Z42" s="688">
        <v>2.8</v>
      </c>
      <c r="AA42" s="688"/>
      <c r="AB42" s="688"/>
      <c r="AC42" s="688"/>
      <c r="AD42" s="689" t="s">
        <v>246</v>
      </c>
      <c r="AE42" s="689"/>
      <c r="AF42" s="689"/>
      <c r="AG42" s="689"/>
      <c r="AH42" s="689"/>
      <c r="AI42" s="689"/>
      <c r="AJ42" s="689"/>
      <c r="AK42" s="689"/>
      <c r="AL42" s="690" t="s">
        <v>139</v>
      </c>
      <c r="AM42" s="691"/>
      <c r="AN42" s="691"/>
      <c r="AO42" s="692"/>
      <c r="AQ42" s="784" t="s">
        <v>354</v>
      </c>
      <c r="AR42" s="785"/>
      <c r="AS42" s="785"/>
      <c r="AT42" s="785"/>
      <c r="AU42" s="785"/>
      <c r="AV42" s="785"/>
      <c r="AW42" s="785"/>
      <c r="AX42" s="785"/>
      <c r="AY42" s="786"/>
      <c r="AZ42" s="776">
        <v>2729579</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359</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10230616</v>
      </c>
      <c r="CS42" s="686"/>
      <c r="CT42" s="686"/>
      <c r="CU42" s="686"/>
      <c r="CV42" s="686"/>
      <c r="CW42" s="686"/>
      <c r="CX42" s="686"/>
      <c r="CY42" s="687"/>
      <c r="CZ42" s="690">
        <v>15.2</v>
      </c>
      <c r="DA42" s="691"/>
      <c r="DB42" s="691"/>
      <c r="DC42" s="703"/>
      <c r="DD42" s="694">
        <v>1438201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357</v>
      </c>
      <c r="C43" s="736"/>
      <c r="D43" s="736"/>
      <c r="E43" s="736"/>
      <c r="F43" s="736"/>
      <c r="G43" s="736"/>
      <c r="H43" s="736"/>
      <c r="I43" s="736"/>
      <c r="J43" s="736"/>
      <c r="K43" s="736"/>
      <c r="L43" s="736"/>
      <c r="M43" s="736"/>
      <c r="N43" s="736"/>
      <c r="O43" s="736"/>
      <c r="P43" s="736"/>
      <c r="Q43" s="737"/>
      <c r="R43" s="776">
        <v>68912477</v>
      </c>
      <c r="S43" s="777"/>
      <c r="T43" s="777"/>
      <c r="U43" s="777"/>
      <c r="V43" s="777"/>
      <c r="W43" s="777"/>
      <c r="X43" s="777"/>
      <c r="Y43" s="778"/>
      <c r="Z43" s="779">
        <v>100</v>
      </c>
      <c r="AA43" s="779"/>
      <c r="AB43" s="779"/>
      <c r="AC43" s="779"/>
      <c r="AD43" s="780">
        <v>28985173</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254500</v>
      </c>
      <c r="CS43" s="721"/>
      <c r="CT43" s="721"/>
      <c r="CU43" s="721"/>
      <c r="CV43" s="721"/>
      <c r="CW43" s="721"/>
      <c r="CX43" s="721"/>
      <c r="CY43" s="722"/>
      <c r="CZ43" s="690">
        <v>0.4</v>
      </c>
      <c r="DA43" s="719"/>
      <c r="DB43" s="719"/>
      <c r="DC43" s="723"/>
      <c r="DD43" s="694">
        <v>249940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359</v>
      </c>
      <c r="CG44" s="683"/>
      <c r="CH44" s="683"/>
      <c r="CI44" s="683"/>
      <c r="CJ44" s="683"/>
      <c r="CK44" s="683"/>
      <c r="CL44" s="683"/>
      <c r="CM44" s="683"/>
      <c r="CN44" s="683"/>
      <c r="CO44" s="683"/>
      <c r="CP44" s="683"/>
      <c r="CQ44" s="684"/>
      <c r="CR44" s="685">
        <v>10230616</v>
      </c>
      <c r="CS44" s="686"/>
      <c r="CT44" s="686"/>
      <c r="CU44" s="686"/>
      <c r="CV44" s="686"/>
      <c r="CW44" s="686"/>
      <c r="CX44" s="686"/>
      <c r="CY44" s="687"/>
      <c r="CZ44" s="690">
        <v>15.2</v>
      </c>
      <c r="DA44" s="691"/>
      <c r="DB44" s="691"/>
      <c r="DC44" s="703"/>
      <c r="DD44" s="694">
        <v>1438201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3476799</v>
      </c>
      <c r="CS45" s="721"/>
      <c r="CT45" s="721"/>
      <c r="CU45" s="721"/>
      <c r="CV45" s="721"/>
      <c r="CW45" s="721"/>
      <c r="CX45" s="721"/>
      <c r="CY45" s="722"/>
      <c r="CZ45" s="690">
        <v>5.2</v>
      </c>
      <c r="DA45" s="719"/>
      <c r="DB45" s="719"/>
      <c r="DC45" s="723"/>
      <c r="DD45" s="694">
        <v>168165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6466592</v>
      </c>
      <c r="CS46" s="686"/>
      <c r="CT46" s="686"/>
      <c r="CU46" s="686"/>
      <c r="CV46" s="686"/>
      <c r="CW46" s="686"/>
      <c r="CX46" s="686"/>
      <c r="CY46" s="687"/>
      <c r="CZ46" s="690">
        <v>9.6</v>
      </c>
      <c r="DA46" s="691"/>
      <c r="DB46" s="691"/>
      <c r="DC46" s="703"/>
      <c r="DD46" s="694">
        <v>1174573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t="s">
        <v>130</v>
      </c>
      <c r="CS47" s="721"/>
      <c r="CT47" s="721"/>
      <c r="CU47" s="721"/>
      <c r="CV47" s="721"/>
      <c r="CW47" s="721"/>
      <c r="CX47" s="721"/>
      <c r="CY47" s="722"/>
      <c r="CZ47" s="690" t="s">
        <v>130</v>
      </c>
      <c r="DA47" s="719"/>
      <c r="DB47" s="719"/>
      <c r="DC47" s="723"/>
      <c r="DD47" s="694" t="s">
        <v>130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130</v>
      </c>
      <c r="CS48" s="686"/>
      <c r="CT48" s="686"/>
      <c r="CU48" s="686"/>
      <c r="CV48" s="686"/>
      <c r="CW48" s="686"/>
      <c r="CX48" s="686"/>
      <c r="CY48" s="687"/>
      <c r="CZ48" s="690" t="s">
        <v>130</v>
      </c>
      <c r="DA48" s="691"/>
      <c r="DB48" s="691"/>
      <c r="DC48" s="703"/>
      <c r="DD48" s="694" t="s">
        <v>130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67260237</v>
      </c>
      <c r="CS49" s="756"/>
      <c r="CT49" s="756"/>
      <c r="CU49" s="756"/>
      <c r="CV49" s="756"/>
      <c r="CW49" s="756"/>
      <c r="CX49" s="756"/>
      <c r="CY49" s="787"/>
      <c r="CZ49" s="781">
        <v>100</v>
      </c>
      <c r="DA49" s="788"/>
      <c r="DB49" s="788"/>
      <c r="DC49" s="789"/>
      <c r="DD49" s="790">
        <v>35657113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bwjVKa2W31qk03Y+40AKLt7FPOKlQIoVy860QAbK6xJfIAAQyfchVCBG1o9n62PwADCDZG8PB5i2AJf052vCKA==" saltValue="4Ny2mJX6yb0OMdvtwzBxn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68787</v>
      </c>
      <c r="R7" s="821"/>
      <c r="S7" s="821"/>
      <c r="T7" s="821"/>
      <c r="U7" s="821"/>
      <c r="V7" s="821">
        <v>67135</v>
      </c>
      <c r="W7" s="821"/>
      <c r="X7" s="821"/>
      <c r="Y7" s="821"/>
      <c r="Z7" s="821"/>
      <c r="AA7" s="821">
        <f>Q7-V7</f>
        <v>1652</v>
      </c>
      <c r="AB7" s="821"/>
      <c r="AC7" s="821"/>
      <c r="AD7" s="821"/>
      <c r="AE7" s="822"/>
      <c r="AF7" s="823">
        <v>1514</v>
      </c>
      <c r="AG7" s="824"/>
      <c r="AH7" s="824"/>
      <c r="AI7" s="824"/>
      <c r="AJ7" s="825"/>
      <c r="AK7" s="860">
        <v>1353</v>
      </c>
      <c r="AL7" s="861"/>
      <c r="AM7" s="861"/>
      <c r="AN7" s="861"/>
      <c r="AO7" s="861"/>
      <c r="AP7" s="861">
        <v>84860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607</v>
      </c>
      <c r="BT7" s="865"/>
      <c r="BU7" s="865"/>
      <c r="BV7" s="865"/>
      <c r="BW7" s="865"/>
      <c r="BX7" s="865"/>
      <c r="BY7" s="865"/>
      <c r="BZ7" s="865"/>
      <c r="CA7" s="865"/>
      <c r="CB7" s="865"/>
      <c r="CC7" s="865"/>
      <c r="CD7" s="865"/>
      <c r="CE7" s="865"/>
      <c r="CF7" s="865"/>
      <c r="CG7" s="866"/>
      <c r="CH7" s="857">
        <v>-45</v>
      </c>
      <c r="CI7" s="858"/>
      <c r="CJ7" s="858"/>
      <c r="CK7" s="858"/>
      <c r="CL7" s="859"/>
      <c r="CM7" s="857">
        <v>95</v>
      </c>
      <c r="CN7" s="858"/>
      <c r="CO7" s="858"/>
      <c r="CP7" s="858"/>
      <c r="CQ7" s="859"/>
      <c r="CR7" s="857">
        <v>10</v>
      </c>
      <c r="CS7" s="858"/>
      <c r="CT7" s="858"/>
      <c r="CU7" s="858"/>
      <c r="CV7" s="859"/>
      <c r="CW7" s="857">
        <v>9</v>
      </c>
      <c r="CX7" s="858"/>
      <c r="CY7" s="858"/>
      <c r="CZ7" s="858"/>
      <c r="DA7" s="859"/>
      <c r="DB7" s="857" t="s">
        <v>531</v>
      </c>
      <c r="DC7" s="858"/>
      <c r="DD7" s="858"/>
      <c r="DE7" s="858"/>
      <c r="DF7" s="859"/>
      <c r="DG7" s="857">
        <v>1233</v>
      </c>
      <c r="DH7" s="858"/>
      <c r="DI7" s="858"/>
      <c r="DJ7" s="858"/>
      <c r="DK7" s="859"/>
      <c r="DL7" s="857" t="s">
        <v>531</v>
      </c>
      <c r="DM7" s="858"/>
      <c r="DN7" s="858"/>
      <c r="DO7" s="858"/>
      <c r="DP7" s="859"/>
      <c r="DQ7" s="857">
        <v>615</v>
      </c>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72</v>
      </c>
      <c r="R8" s="845"/>
      <c r="S8" s="845"/>
      <c r="T8" s="845"/>
      <c r="U8" s="845"/>
      <c r="V8" s="845">
        <v>72</v>
      </c>
      <c r="W8" s="845"/>
      <c r="X8" s="845"/>
      <c r="Y8" s="845"/>
      <c r="Z8" s="845"/>
      <c r="AA8" s="845">
        <v>0</v>
      </c>
      <c r="AB8" s="845"/>
      <c r="AC8" s="845"/>
      <c r="AD8" s="845"/>
      <c r="AE8" s="846"/>
      <c r="AF8" s="847" t="s">
        <v>392</v>
      </c>
      <c r="AG8" s="848"/>
      <c r="AH8" s="848"/>
      <c r="AI8" s="848"/>
      <c r="AJ8" s="849"/>
      <c r="AK8" s="850" t="s">
        <v>531</v>
      </c>
      <c r="AL8" s="851"/>
      <c r="AM8" s="851"/>
      <c r="AN8" s="851"/>
      <c r="AO8" s="851"/>
      <c r="AP8" s="851">
        <v>150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608</v>
      </c>
      <c r="BT8" s="855"/>
      <c r="BU8" s="855"/>
      <c r="BV8" s="855"/>
      <c r="BW8" s="855"/>
      <c r="BX8" s="855"/>
      <c r="BY8" s="855"/>
      <c r="BZ8" s="855"/>
      <c r="CA8" s="855"/>
      <c r="CB8" s="855"/>
      <c r="CC8" s="855"/>
      <c r="CD8" s="855"/>
      <c r="CE8" s="855"/>
      <c r="CF8" s="855"/>
      <c r="CG8" s="856"/>
      <c r="CH8" s="867">
        <v>-6</v>
      </c>
      <c r="CI8" s="868"/>
      <c r="CJ8" s="868"/>
      <c r="CK8" s="868"/>
      <c r="CL8" s="869"/>
      <c r="CM8" s="867">
        <v>37</v>
      </c>
      <c r="CN8" s="868"/>
      <c r="CO8" s="868"/>
      <c r="CP8" s="868"/>
      <c r="CQ8" s="869"/>
      <c r="CR8" s="867">
        <v>30</v>
      </c>
      <c r="CS8" s="868"/>
      <c r="CT8" s="868"/>
      <c r="CU8" s="868"/>
      <c r="CV8" s="869"/>
      <c r="CW8" s="867">
        <v>2</v>
      </c>
      <c r="CX8" s="868"/>
      <c r="CY8" s="868"/>
      <c r="CZ8" s="868"/>
      <c r="DA8" s="869"/>
      <c r="DB8" s="867" t="s">
        <v>531</v>
      </c>
      <c r="DC8" s="868"/>
      <c r="DD8" s="868"/>
      <c r="DE8" s="868"/>
      <c r="DF8" s="869"/>
      <c r="DG8" s="867" t="s">
        <v>531</v>
      </c>
      <c r="DH8" s="868"/>
      <c r="DI8" s="868"/>
      <c r="DJ8" s="868"/>
      <c r="DK8" s="869"/>
      <c r="DL8" s="867" t="s">
        <v>531</v>
      </c>
      <c r="DM8" s="868"/>
      <c r="DN8" s="868"/>
      <c r="DO8" s="868"/>
      <c r="DP8" s="869"/>
      <c r="DQ8" s="867" t="s">
        <v>531</v>
      </c>
      <c r="DR8" s="868"/>
      <c r="DS8" s="868"/>
      <c r="DT8" s="868"/>
      <c r="DU8" s="869"/>
      <c r="DV8" s="870"/>
      <c r="DW8" s="871"/>
      <c r="DX8" s="871"/>
      <c r="DY8" s="871"/>
      <c r="DZ8" s="872"/>
      <c r="EA8" s="256"/>
    </row>
    <row r="9" spans="1:131" s="257" customFormat="1" ht="26.25" customHeight="1" x14ac:dyDescent="0.15">
      <c r="A9" s="263">
        <v>3</v>
      </c>
      <c r="B9" s="841" t="s">
        <v>393</v>
      </c>
      <c r="C9" s="842"/>
      <c r="D9" s="842"/>
      <c r="E9" s="842"/>
      <c r="F9" s="842"/>
      <c r="G9" s="842"/>
      <c r="H9" s="842"/>
      <c r="I9" s="842"/>
      <c r="J9" s="842"/>
      <c r="K9" s="842"/>
      <c r="L9" s="842"/>
      <c r="M9" s="842"/>
      <c r="N9" s="842"/>
      <c r="O9" s="842"/>
      <c r="P9" s="843"/>
      <c r="Q9" s="844">
        <v>14</v>
      </c>
      <c r="R9" s="845"/>
      <c r="S9" s="845"/>
      <c r="T9" s="845"/>
      <c r="U9" s="845"/>
      <c r="V9" s="845">
        <v>14</v>
      </c>
      <c r="W9" s="845"/>
      <c r="X9" s="845"/>
      <c r="Y9" s="845"/>
      <c r="Z9" s="845"/>
      <c r="AA9" s="845">
        <v>0</v>
      </c>
      <c r="AB9" s="845"/>
      <c r="AC9" s="845"/>
      <c r="AD9" s="845"/>
      <c r="AE9" s="846"/>
      <c r="AF9" s="847" t="s">
        <v>394</v>
      </c>
      <c r="AG9" s="848"/>
      <c r="AH9" s="848"/>
      <c r="AI9" s="848"/>
      <c r="AJ9" s="849"/>
      <c r="AK9" s="850" t="s">
        <v>531</v>
      </c>
      <c r="AL9" s="851"/>
      <c r="AM9" s="851"/>
      <c r="AN9" s="851"/>
      <c r="AO9" s="851"/>
      <c r="AP9" s="851" t="s">
        <v>531</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609</v>
      </c>
      <c r="BT9" s="855"/>
      <c r="BU9" s="855"/>
      <c r="BV9" s="855"/>
      <c r="BW9" s="855"/>
      <c r="BX9" s="855"/>
      <c r="BY9" s="855"/>
      <c r="BZ9" s="855"/>
      <c r="CA9" s="855"/>
      <c r="CB9" s="855"/>
      <c r="CC9" s="855"/>
      <c r="CD9" s="855"/>
      <c r="CE9" s="855"/>
      <c r="CF9" s="855"/>
      <c r="CG9" s="856"/>
      <c r="CH9" s="867">
        <v>139</v>
      </c>
      <c r="CI9" s="868"/>
      <c r="CJ9" s="868"/>
      <c r="CK9" s="868"/>
      <c r="CL9" s="869"/>
      <c r="CM9" s="867">
        <v>761</v>
      </c>
      <c r="CN9" s="868"/>
      <c r="CO9" s="868"/>
      <c r="CP9" s="868"/>
      <c r="CQ9" s="869"/>
      <c r="CR9" s="867">
        <v>150</v>
      </c>
      <c r="CS9" s="868"/>
      <c r="CT9" s="868"/>
      <c r="CU9" s="868"/>
      <c r="CV9" s="869"/>
      <c r="CW9" s="867" t="s">
        <v>531</v>
      </c>
      <c r="CX9" s="868"/>
      <c r="CY9" s="868"/>
      <c r="CZ9" s="868"/>
      <c r="DA9" s="869"/>
      <c r="DB9" s="867" t="s">
        <v>531</v>
      </c>
      <c r="DC9" s="868"/>
      <c r="DD9" s="868"/>
      <c r="DE9" s="868"/>
      <c r="DF9" s="869"/>
      <c r="DG9" s="867" t="s">
        <v>531</v>
      </c>
      <c r="DH9" s="868"/>
      <c r="DI9" s="868"/>
      <c r="DJ9" s="868"/>
      <c r="DK9" s="869"/>
      <c r="DL9" s="867" t="s">
        <v>531</v>
      </c>
      <c r="DM9" s="868"/>
      <c r="DN9" s="868"/>
      <c r="DO9" s="868"/>
      <c r="DP9" s="869"/>
      <c r="DQ9" s="867" t="s">
        <v>531</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610</v>
      </c>
      <c r="BT10" s="855"/>
      <c r="BU10" s="855"/>
      <c r="BV10" s="855"/>
      <c r="BW10" s="855"/>
      <c r="BX10" s="855"/>
      <c r="BY10" s="855"/>
      <c r="BZ10" s="855"/>
      <c r="CA10" s="855"/>
      <c r="CB10" s="855"/>
      <c r="CC10" s="855"/>
      <c r="CD10" s="855"/>
      <c r="CE10" s="855"/>
      <c r="CF10" s="855"/>
      <c r="CG10" s="856"/>
      <c r="CH10" s="867">
        <v>-1</v>
      </c>
      <c r="CI10" s="868"/>
      <c r="CJ10" s="868"/>
      <c r="CK10" s="868"/>
      <c r="CL10" s="869"/>
      <c r="CM10" s="867">
        <v>258</v>
      </c>
      <c r="CN10" s="868"/>
      <c r="CO10" s="868"/>
      <c r="CP10" s="868"/>
      <c r="CQ10" s="869"/>
      <c r="CR10" s="867">
        <v>15</v>
      </c>
      <c r="CS10" s="868"/>
      <c r="CT10" s="868"/>
      <c r="CU10" s="868"/>
      <c r="CV10" s="869"/>
      <c r="CW10" s="867" t="s">
        <v>531</v>
      </c>
      <c r="CX10" s="868"/>
      <c r="CY10" s="868"/>
      <c r="CZ10" s="868"/>
      <c r="DA10" s="869"/>
      <c r="DB10" s="867" t="s">
        <v>531</v>
      </c>
      <c r="DC10" s="868"/>
      <c r="DD10" s="868"/>
      <c r="DE10" s="868"/>
      <c r="DF10" s="869"/>
      <c r="DG10" s="867" t="s">
        <v>531</v>
      </c>
      <c r="DH10" s="868"/>
      <c r="DI10" s="868"/>
      <c r="DJ10" s="868"/>
      <c r="DK10" s="869"/>
      <c r="DL10" s="867" t="s">
        <v>531</v>
      </c>
      <c r="DM10" s="868"/>
      <c r="DN10" s="868"/>
      <c r="DO10" s="868"/>
      <c r="DP10" s="869"/>
      <c r="DQ10" s="867" t="s">
        <v>531</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611</v>
      </c>
      <c r="BT11" s="855"/>
      <c r="BU11" s="855"/>
      <c r="BV11" s="855"/>
      <c r="BW11" s="855"/>
      <c r="BX11" s="855"/>
      <c r="BY11" s="855"/>
      <c r="BZ11" s="855"/>
      <c r="CA11" s="855"/>
      <c r="CB11" s="855"/>
      <c r="CC11" s="855"/>
      <c r="CD11" s="855"/>
      <c r="CE11" s="855"/>
      <c r="CF11" s="855"/>
      <c r="CG11" s="856"/>
      <c r="CH11" s="867">
        <v>6</v>
      </c>
      <c r="CI11" s="868"/>
      <c r="CJ11" s="868"/>
      <c r="CK11" s="868"/>
      <c r="CL11" s="869"/>
      <c r="CM11" s="867">
        <v>337</v>
      </c>
      <c r="CN11" s="868"/>
      <c r="CO11" s="868"/>
      <c r="CP11" s="868"/>
      <c r="CQ11" s="869"/>
      <c r="CR11" s="867">
        <v>47</v>
      </c>
      <c r="CS11" s="868"/>
      <c r="CT11" s="868"/>
      <c r="CU11" s="868"/>
      <c r="CV11" s="869"/>
      <c r="CW11" s="867">
        <v>3</v>
      </c>
      <c r="CX11" s="868"/>
      <c r="CY11" s="868"/>
      <c r="CZ11" s="868"/>
      <c r="DA11" s="869"/>
      <c r="DB11" s="867" t="s">
        <v>531</v>
      </c>
      <c r="DC11" s="868"/>
      <c r="DD11" s="868"/>
      <c r="DE11" s="868"/>
      <c r="DF11" s="869"/>
      <c r="DG11" s="867" t="s">
        <v>531</v>
      </c>
      <c r="DH11" s="868"/>
      <c r="DI11" s="868"/>
      <c r="DJ11" s="868"/>
      <c r="DK11" s="869"/>
      <c r="DL11" s="867" t="s">
        <v>531</v>
      </c>
      <c r="DM11" s="868"/>
      <c r="DN11" s="868"/>
      <c r="DO11" s="868"/>
      <c r="DP11" s="869"/>
      <c r="DQ11" s="867" t="s">
        <v>531</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612</v>
      </c>
      <c r="BT12" s="855"/>
      <c r="BU12" s="855"/>
      <c r="BV12" s="855"/>
      <c r="BW12" s="855"/>
      <c r="BX12" s="855"/>
      <c r="BY12" s="855"/>
      <c r="BZ12" s="855"/>
      <c r="CA12" s="855"/>
      <c r="CB12" s="855"/>
      <c r="CC12" s="855"/>
      <c r="CD12" s="855"/>
      <c r="CE12" s="855"/>
      <c r="CF12" s="855"/>
      <c r="CG12" s="856"/>
      <c r="CH12" s="867">
        <v>28</v>
      </c>
      <c r="CI12" s="868"/>
      <c r="CJ12" s="868"/>
      <c r="CK12" s="868"/>
      <c r="CL12" s="869"/>
      <c r="CM12" s="867">
        <v>1154</v>
      </c>
      <c r="CN12" s="868"/>
      <c r="CO12" s="868"/>
      <c r="CP12" s="868"/>
      <c r="CQ12" s="869"/>
      <c r="CR12" s="867">
        <v>10</v>
      </c>
      <c r="CS12" s="868"/>
      <c r="CT12" s="868"/>
      <c r="CU12" s="868"/>
      <c r="CV12" s="869"/>
      <c r="CW12" s="867" t="s">
        <v>531</v>
      </c>
      <c r="CX12" s="868"/>
      <c r="CY12" s="868"/>
      <c r="CZ12" s="868"/>
      <c r="DA12" s="869"/>
      <c r="DB12" s="867" t="s">
        <v>531</v>
      </c>
      <c r="DC12" s="868"/>
      <c r="DD12" s="868"/>
      <c r="DE12" s="868"/>
      <c r="DF12" s="869"/>
      <c r="DG12" s="867" t="s">
        <v>531</v>
      </c>
      <c r="DH12" s="868"/>
      <c r="DI12" s="868"/>
      <c r="DJ12" s="868"/>
      <c r="DK12" s="869"/>
      <c r="DL12" s="867" t="s">
        <v>531</v>
      </c>
      <c r="DM12" s="868"/>
      <c r="DN12" s="868"/>
      <c r="DO12" s="868"/>
      <c r="DP12" s="869"/>
      <c r="DQ12" s="867" t="s">
        <v>531</v>
      </c>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613</v>
      </c>
      <c r="BT13" s="855"/>
      <c r="BU13" s="855"/>
      <c r="BV13" s="855"/>
      <c r="BW13" s="855"/>
      <c r="BX13" s="855"/>
      <c r="BY13" s="855"/>
      <c r="BZ13" s="855"/>
      <c r="CA13" s="855"/>
      <c r="CB13" s="855"/>
      <c r="CC13" s="855"/>
      <c r="CD13" s="855"/>
      <c r="CE13" s="855"/>
      <c r="CF13" s="855"/>
      <c r="CG13" s="856"/>
      <c r="CH13" s="867">
        <v>16</v>
      </c>
      <c r="CI13" s="868"/>
      <c r="CJ13" s="868"/>
      <c r="CK13" s="868"/>
      <c r="CL13" s="869"/>
      <c r="CM13" s="867">
        <v>1203</v>
      </c>
      <c r="CN13" s="868"/>
      <c r="CO13" s="868"/>
      <c r="CP13" s="868"/>
      <c r="CQ13" s="869"/>
      <c r="CR13" s="867">
        <v>1</v>
      </c>
      <c r="CS13" s="868"/>
      <c r="CT13" s="868"/>
      <c r="CU13" s="868"/>
      <c r="CV13" s="869"/>
      <c r="CW13" s="867" t="s">
        <v>531</v>
      </c>
      <c r="CX13" s="868"/>
      <c r="CY13" s="868"/>
      <c r="CZ13" s="868"/>
      <c r="DA13" s="869"/>
      <c r="DB13" s="867" t="s">
        <v>531</v>
      </c>
      <c r="DC13" s="868"/>
      <c r="DD13" s="868"/>
      <c r="DE13" s="868"/>
      <c r="DF13" s="869"/>
      <c r="DG13" s="867" t="s">
        <v>531</v>
      </c>
      <c r="DH13" s="868"/>
      <c r="DI13" s="868"/>
      <c r="DJ13" s="868"/>
      <c r="DK13" s="869"/>
      <c r="DL13" s="867" t="s">
        <v>531</v>
      </c>
      <c r="DM13" s="868"/>
      <c r="DN13" s="868"/>
      <c r="DO13" s="868"/>
      <c r="DP13" s="869"/>
      <c r="DQ13" s="867" t="s">
        <v>531</v>
      </c>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t="s">
        <v>614</v>
      </c>
      <c r="BT14" s="855"/>
      <c r="BU14" s="855"/>
      <c r="BV14" s="855"/>
      <c r="BW14" s="855"/>
      <c r="BX14" s="855"/>
      <c r="BY14" s="855"/>
      <c r="BZ14" s="855"/>
      <c r="CA14" s="855"/>
      <c r="CB14" s="855"/>
      <c r="CC14" s="855"/>
      <c r="CD14" s="855"/>
      <c r="CE14" s="855"/>
      <c r="CF14" s="855"/>
      <c r="CG14" s="856"/>
      <c r="CH14" s="867">
        <v>6</v>
      </c>
      <c r="CI14" s="868"/>
      <c r="CJ14" s="868"/>
      <c r="CK14" s="868"/>
      <c r="CL14" s="869"/>
      <c r="CM14" s="867">
        <v>47</v>
      </c>
      <c r="CN14" s="868"/>
      <c r="CO14" s="868"/>
      <c r="CP14" s="868"/>
      <c r="CQ14" s="869"/>
      <c r="CR14" s="867">
        <v>13</v>
      </c>
      <c r="CS14" s="868"/>
      <c r="CT14" s="868"/>
      <c r="CU14" s="868"/>
      <c r="CV14" s="869"/>
      <c r="CW14" s="867" t="s">
        <v>531</v>
      </c>
      <c r="CX14" s="868"/>
      <c r="CY14" s="868"/>
      <c r="CZ14" s="868"/>
      <c r="DA14" s="869"/>
      <c r="DB14" s="867" t="s">
        <v>531</v>
      </c>
      <c r="DC14" s="868"/>
      <c r="DD14" s="868"/>
      <c r="DE14" s="868"/>
      <c r="DF14" s="869"/>
      <c r="DG14" s="867" t="s">
        <v>531</v>
      </c>
      <c r="DH14" s="868"/>
      <c r="DI14" s="868"/>
      <c r="DJ14" s="868"/>
      <c r="DK14" s="869"/>
      <c r="DL14" s="867" t="s">
        <v>531</v>
      </c>
      <c r="DM14" s="868"/>
      <c r="DN14" s="868"/>
      <c r="DO14" s="868"/>
      <c r="DP14" s="869"/>
      <c r="DQ14" s="867" t="s">
        <v>531</v>
      </c>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395</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396</v>
      </c>
      <c r="B23" s="876" t="s">
        <v>397</v>
      </c>
      <c r="C23" s="877"/>
      <c r="D23" s="877"/>
      <c r="E23" s="877"/>
      <c r="F23" s="877"/>
      <c r="G23" s="877"/>
      <c r="H23" s="877"/>
      <c r="I23" s="877"/>
      <c r="J23" s="877"/>
      <c r="K23" s="877"/>
      <c r="L23" s="877"/>
      <c r="M23" s="877"/>
      <c r="N23" s="877"/>
      <c r="O23" s="877"/>
      <c r="P23" s="878"/>
      <c r="Q23" s="879">
        <f>SUM(Q7:U22)</f>
        <v>68873</v>
      </c>
      <c r="R23" s="880"/>
      <c r="S23" s="880"/>
      <c r="T23" s="880"/>
      <c r="U23" s="880"/>
      <c r="V23" s="880">
        <f t="shared" ref="V23" si="0">SUM(V7:Z22)</f>
        <v>67221</v>
      </c>
      <c r="W23" s="880"/>
      <c r="X23" s="880"/>
      <c r="Y23" s="880"/>
      <c r="Z23" s="880"/>
      <c r="AA23" s="880">
        <f t="shared" ref="AA23" si="1">SUM(AA7:AE22)</f>
        <v>1652</v>
      </c>
      <c r="AB23" s="880"/>
      <c r="AC23" s="880"/>
      <c r="AD23" s="880"/>
      <c r="AE23" s="881"/>
      <c r="AF23" s="882">
        <f t="shared" ref="AF23" si="2">SUM(AF7:AJ22)</f>
        <v>1514</v>
      </c>
      <c r="AG23" s="880"/>
      <c r="AH23" s="880"/>
      <c r="AI23" s="880"/>
      <c r="AJ23" s="883"/>
      <c r="AK23" s="884"/>
      <c r="AL23" s="885"/>
      <c r="AM23" s="885"/>
      <c r="AN23" s="885"/>
      <c r="AO23" s="885"/>
      <c r="AP23" s="880">
        <f>SUM(AP7:AT22)</f>
        <v>85010</v>
      </c>
      <c r="AQ23" s="880"/>
      <c r="AR23" s="880"/>
      <c r="AS23" s="880"/>
      <c r="AT23" s="880"/>
      <c r="AU23" s="886"/>
      <c r="AV23" s="886"/>
      <c r="AW23" s="886"/>
      <c r="AX23" s="886"/>
      <c r="AY23" s="887"/>
      <c r="AZ23" s="895" t="s">
        <v>398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399</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400</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401</v>
      </c>
      <c r="R26" s="804"/>
      <c r="S26" s="804"/>
      <c r="T26" s="804"/>
      <c r="U26" s="805"/>
      <c r="V26" s="803" t="s">
        <v>402</v>
      </c>
      <c r="W26" s="804"/>
      <c r="X26" s="804"/>
      <c r="Y26" s="804"/>
      <c r="Z26" s="805"/>
      <c r="AA26" s="803" t="s">
        <v>403</v>
      </c>
      <c r="AB26" s="804"/>
      <c r="AC26" s="804"/>
      <c r="AD26" s="804"/>
      <c r="AE26" s="804"/>
      <c r="AF26" s="898" t="s">
        <v>404</v>
      </c>
      <c r="AG26" s="899"/>
      <c r="AH26" s="899"/>
      <c r="AI26" s="899"/>
      <c r="AJ26" s="900"/>
      <c r="AK26" s="804" t="s">
        <v>405</v>
      </c>
      <c r="AL26" s="804"/>
      <c r="AM26" s="804"/>
      <c r="AN26" s="804"/>
      <c r="AO26" s="805"/>
      <c r="AP26" s="803" t="s">
        <v>406</v>
      </c>
      <c r="AQ26" s="804"/>
      <c r="AR26" s="804"/>
      <c r="AS26" s="804"/>
      <c r="AT26" s="805"/>
      <c r="AU26" s="803" t="s">
        <v>407</v>
      </c>
      <c r="AV26" s="804"/>
      <c r="AW26" s="804"/>
      <c r="AX26" s="804"/>
      <c r="AY26" s="805"/>
      <c r="AZ26" s="803" t="s">
        <v>408</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409</v>
      </c>
      <c r="C28" s="818"/>
      <c r="D28" s="818"/>
      <c r="E28" s="818"/>
      <c r="F28" s="818"/>
      <c r="G28" s="818"/>
      <c r="H28" s="818"/>
      <c r="I28" s="818"/>
      <c r="J28" s="818"/>
      <c r="K28" s="818"/>
      <c r="L28" s="818"/>
      <c r="M28" s="818"/>
      <c r="N28" s="818"/>
      <c r="O28" s="818"/>
      <c r="P28" s="819"/>
      <c r="Q28" s="908">
        <v>10632</v>
      </c>
      <c r="R28" s="909"/>
      <c r="S28" s="909"/>
      <c r="T28" s="909"/>
      <c r="U28" s="909"/>
      <c r="V28" s="909">
        <v>10572</v>
      </c>
      <c r="W28" s="909"/>
      <c r="X28" s="909"/>
      <c r="Y28" s="909"/>
      <c r="Z28" s="909"/>
      <c r="AA28" s="909">
        <f t="shared" ref="AA28:AA35" si="3">Q28-V28</f>
        <v>60</v>
      </c>
      <c r="AB28" s="909"/>
      <c r="AC28" s="909"/>
      <c r="AD28" s="909"/>
      <c r="AE28" s="910"/>
      <c r="AF28" s="911">
        <v>60</v>
      </c>
      <c r="AG28" s="909"/>
      <c r="AH28" s="909"/>
      <c r="AI28" s="909"/>
      <c r="AJ28" s="912"/>
      <c r="AK28" s="913">
        <v>718</v>
      </c>
      <c r="AL28" s="904"/>
      <c r="AM28" s="904"/>
      <c r="AN28" s="904"/>
      <c r="AO28" s="904"/>
      <c r="AP28" s="904" t="s">
        <v>531</v>
      </c>
      <c r="AQ28" s="904"/>
      <c r="AR28" s="904"/>
      <c r="AS28" s="904"/>
      <c r="AT28" s="904"/>
      <c r="AU28" s="904" t="s">
        <v>531</v>
      </c>
      <c r="AV28" s="904"/>
      <c r="AW28" s="904"/>
      <c r="AX28" s="904"/>
      <c r="AY28" s="904"/>
      <c r="AZ28" s="905" t="s">
        <v>531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410</v>
      </c>
      <c r="C29" s="842"/>
      <c r="D29" s="842"/>
      <c r="E29" s="842"/>
      <c r="F29" s="842"/>
      <c r="G29" s="842"/>
      <c r="H29" s="842"/>
      <c r="I29" s="842"/>
      <c r="J29" s="842"/>
      <c r="K29" s="842"/>
      <c r="L29" s="842"/>
      <c r="M29" s="842"/>
      <c r="N29" s="842"/>
      <c r="O29" s="842"/>
      <c r="P29" s="843"/>
      <c r="Q29" s="844">
        <v>9615</v>
      </c>
      <c r="R29" s="845"/>
      <c r="S29" s="845"/>
      <c r="T29" s="845"/>
      <c r="U29" s="845"/>
      <c r="V29" s="845">
        <v>9455</v>
      </c>
      <c r="W29" s="845"/>
      <c r="X29" s="845"/>
      <c r="Y29" s="845"/>
      <c r="Z29" s="845"/>
      <c r="AA29" s="845">
        <f t="shared" si="3"/>
        <v>160</v>
      </c>
      <c r="AB29" s="845"/>
      <c r="AC29" s="845"/>
      <c r="AD29" s="845"/>
      <c r="AE29" s="846"/>
      <c r="AF29" s="847">
        <v>160</v>
      </c>
      <c r="AG29" s="848"/>
      <c r="AH29" s="848"/>
      <c r="AI29" s="848"/>
      <c r="AJ29" s="849"/>
      <c r="AK29" s="916">
        <v>1381</v>
      </c>
      <c r="AL29" s="917"/>
      <c r="AM29" s="917"/>
      <c r="AN29" s="917"/>
      <c r="AO29" s="917"/>
      <c r="AP29" s="917" t="s">
        <v>531</v>
      </c>
      <c r="AQ29" s="917"/>
      <c r="AR29" s="917"/>
      <c r="AS29" s="917"/>
      <c r="AT29" s="917"/>
      <c r="AU29" s="917" t="s">
        <v>531</v>
      </c>
      <c r="AV29" s="917"/>
      <c r="AW29" s="917"/>
      <c r="AX29" s="917"/>
      <c r="AY29" s="917"/>
      <c r="AZ29" s="918" t="s">
        <v>531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411</v>
      </c>
      <c r="C30" s="842"/>
      <c r="D30" s="842"/>
      <c r="E30" s="842"/>
      <c r="F30" s="842"/>
      <c r="G30" s="842"/>
      <c r="H30" s="842"/>
      <c r="I30" s="842"/>
      <c r="J30" s="842"/>
      <c r="K30" s="842"/>
      <c r="L30" s="842"/>
      <c r="M30" s="842"/>
      <c r="N30" s="842"/>
      <c r="O30" s="842"/>
      <c r="P30" s="843"/>
      <c r="Q30" s="844">
        <v>1416</v>
      </c>
      <c r="R30" s="845"/>
      <c r="S30" s="845"/>
      <c r="T30" s="845"/>
      <c r="U30" s="845"/>
      <c r="V30" s="845">
        <v>1414</v>
      </c>
      <c r="W30" s="845"/>
      <c r="X30" s="845"/>
      <c r="Y30" s="845"/>
      <c r="Z30" s="845"/>
      <c r="AA30" s="845">
        <f t="shared" si="3"/>
        <v>2</v>
      </c>
      <c r="AB30" s="845"/>
      <c r="AC30" s="845"/>
      <c r="AD30" s="845"/>
      <c r="AE30" s="846"/>
      <c r="AF30" s="847">
        <v>2</v>
      </c>
      <c r="AG30" s="848"/>
      <c r="AH30" s="848"/>
      <c r="AI30" s="848"/>
      <c r="AJ30" s="849"/>
      <c r="AK30" s="916">
        <v>308</v>
      </c>
      <c r="AL30" s="917"/>
      <c r="AM30" s="917"/>
      <c r="AN30" s="917"/>
      <c r="AO30" s="917"/>
      <c r="AP30" s="917" t="s">
        <v>531</v>
      </c>
      <c r="AQ30" s="917"/>
      <c r="AR30" s="917"/>
      <c r="AS30" s="917"/>
      <c r="AT30" s="917"/>
      <c r="AU30" s="917" t="s">
        <v>531</v>
      </c>
      <c r="AV30" s="917"/>
      <c r="AW30" s="917"/>
      <c r="AX30" s="917"/>
      <c r="AY30" s="917"/>
      <c r="AZ30" s="918" t="s">
        <v>531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412</v>
      </c>
      <c r="C31" s="842"/>
      <c r="D31" s="842"/>
      <c r="E31" s="842"/>
      <c r="F31" s="842"/>
      <c r="G31" s="842"/>
      <c r="H31" s="842"/>
      <c r="I31" s="842"/>
      <c r="J31" s="842"/>
      <c r="K31" s="842"/>
      <c r="L31" s="842"/>
      <c r="M31" s="842"/>
      <c r="N31" s="842"/>
      <c r="O31" s="842"/>
      <c r="P31" s="843"/>
      <c r="Q31" s="844">
        <v>1635</v>
      </c>
      <c r="R31" s="845"/>
      <c r="S31" s="845"/>
      <c r="T31" s="845"/>
      <c r="U31" s="845"/>
      <c r="V31" s="845">
        <v>1478</v>
      </c>
      <c r="W31" s="845"/>
      <c r="X31" s="845"/>
      <c r="Y31" s="845"/>
      <c r="Z31" s="845"/>
      <c r="AA31" s="845">
        <f t="shared" si="3"/>
        <v>157</v>
      </c>
      <c r="AB31" s="845"/>
      <c r="AC31" s="845"/>
      <c r="AD31" s="845"/>
      <c r="AE31" s="846"/>
      <c r="AF31" s="847">
        <v>1360</v>
      </c>
      <c r="AG31" s="848"/>
      <c r="AH31" s="848"/>
      <c r="AI31" s="848"/>
      <c r="AJ31" s="849"/>
      <c r="AK31" s="916">
        <v>160</v>
      </c>
      <c r="AL31" s="917"/>
      <c r="AM31" s="917"/>
      <c r="AN31" s="917"/>
      <c r="AO31" s="917"/>
      <c r="AP31" s="917">
        <v>6669</v>
      </c>
      <c r="AQ31" s="917"/>
      <c r="AR31" s="917"/>
      <c r="AS31" s="917"/>
      <c r="AT31" s="917"/>
      <c r="AU31" s="917">
        <v>840</v>
      </c>
      <c r="AV31" s="917"/>
      <c r="AW31" s="917"/>
      <c r="AX31" s="917"/>
      <c r="AY31" s="917"/>
      <c r="AZ31" s="918" t="s">
        <v>531</v>
      </c>
      <c r="BA31" s="918"/>
      <c r="BB31" s="918"/>
      <c r="BC31" s="918"/>
      <c r="BD31" s="918"/>
      <c r="BE31" s="914" t="s">
        <v>413</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414</v>
      </c>
      <c r="C32" s="842"/>
      <c r="D32" s="842"/>
      <c r="E32" s="842"/>
      <c r="F32" s="842"/>
      <c r="G32" s="842"/>
      <c r="H32" s="842"/>
      <c r="I32" s="842"/>
      <c r="J32" s="842"/>
      <c r="K32" s="842"/>
      <c r="L32" s="842"/>
      <c r="M32" s="842"/>
      <c r="N32" s="842"/>
      <c r="O32" s="842"/>
      <c r="P32" s="843"/>
      <c r="Q32" s="844">
        <f>90+67</f>
        <v>157</v>
      </c>
      <c r="R32" s="845"/>
      <c r="S32" s="845"/>
      <c r="T32" s="845"/>
      <c r="U32" s="845"/>
      <c r="V32" s="845">
        <f>63+63</f>
        <v>126</v>
      </c>
      <c r="W32" s="845"/>
      <c r="X32" s="845"/>
      <c r="Y32" s="845"/>
      <c r="Z32" s="845"/>
      <c r="AA32" s="845">
        <f t="shared" si="3"/>
        <v>31</v>
      </c>
      <c r="AB32" s="845"/>
      <c r="AC32" s="845"/>
      <c r="AD32" s="845"/>
      <c r="AE32" s="846"/>
      <c r="AF32" s="847">
        <v>364</v>
      </c>
      <c r="AG32" s="848"/>
      <c r="AH32" s="848"/>
      <c r="AI32" s="848"/>
      <c r="AJ32" s="849"/>
      <c r="AK32" s="916" t="s">
        <v>531</v>
      </c>
      <c r="AL32" s="917"/>
      <c r="AM32" s="917"/>
      <c r="AN32" s="917"/>
      <c r="AO32" s="917"/>
      <c r="AP32" s="917">
        <v>1663</v>
      </c>
      <c r="AQ32" s="917"/>
      <c r="AR32" s="917"/>
      <c r="AS32" s="917"/>
      <c r="AT32" s="917"/>
      <c r="AU32" s="917" t="s">
        <v>531</v>
      </c>
      <c r="AV32" s="917"/>
      <c r="AW32" s="917"/>
      <c r="AX32" s="917"/>
      <c r="AY32" s="917"/>
      <c r="AZ32" s="918" t="s">
        <v>531</v>
      </c>
      <c r="BA32" s="918"/>
      <c r="BB32" s="918"/>
      <c r="BC32" s="918"/>
      <c r="BD32" s="918"/>
      <c r="BE32" s="914" t="s">
        <v>415</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416</v>
      </c>
      <c r="C33" s="842"/>
      <c r="D33" s="842"/>
      <c r="E33" s="842"/>
      <c r="F33" s="842"/>
      <c r="G33" s="842"/>
      <c r="H33" s="842"/>
      <c r="I33" s="842"/>
      <c r="J33" s="842"/>
      <c r="K33" s="842"/>
      <c r="L33" s="842"/>
      <c r="M33" s="842"/>
      <c r="N33" s="842"/>
      <c r="O33" s="842"/>
      <c r="P33" s="843"/>
      <c r="Q33" s="844">
        <f>3464+177+261</f>
        <v>3902</v>
      </c>
      <c r="R33" s="845"/>
      <c r="S33" s="845"/>
      <c r="T33" s="845"/>
      <c r="U33" s="845"/>
      <c r="V33" s="845">
        <f>3459+198+247</f>
        <v>3904</v>
      </c>
      <c r="W33" s="845"/>
      <c r="X33" s="845"/>
      <c r="Y33" s="845"/>
      <c r="Z33" s="845"/>
      <c r="AA33" s="845">
        <f t="shared" si="3"/>
        <v>-2</v>
      </c>
      <c r="AB33" s="845"/>
      <c r="AC33" s="845"/>
      <c r="AD33" s="845"/>
      <c r="AE33" s="846"/>
      <c r="AF33" s="847">
        <v>1931</v>
      </c>
      <c r="AG33" s="848"/>
      <c r="AH33" s="848"/>
      <c r="AI33" s="848"/>
      <c r="AJ33" s="849"/>
      <c r="AK33" s="916">
        <v>1873</v>
      </c>
      <c r="AL33" s="917"/>
      <c r="AM33" s="917"/>
      <c r="AN33" s="917"/>
      <c r="AO33" s="917"/>
      <c r="AP33" s="917">
        <v>38577</v>
      </c>
      <c r="AQ33" s="917"/>
      <c r="AR33" s="917"/>
      <c r="AS33" s="917"/>
      <c r="AT33" s="917"/>
      <c r="AU33" s="917">
        <v>20947</v>
      </c>
      <c r="AV33" s="917"/>
      <c r="AW33" s="917"/>
      <c r="AX33" s="917"/>
      <c r="AY33" s="917"/>
      <c r="AZ33" s="918" t="s">
        <v>531</v>
      </c>
      <c r="BA33" s="918"/>
      <c r="BB33" s="918"/>
      <c r="BC33" s="918"/>
      <c r="BD33" s="918"/>
      <c r="BE33" s="914" t="s">
        <v>417</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418</v>
      </c>
      <c r="C34" s="842"/>
      <c r="D34" s="842"/>
      <c r="E34" s="842"/>
      <c r="F34" s="842"/>
      <c r="G34" s="842"/>
      <c r="H34" s="842"/>
      <c r="I34" s="842"/>
      <c r="J34" s="842"/>
      <c r="K34" s="842"/>
      <c r="L34" s="842"/>
      <c r="M34" s="842"/>
      <c r="N34" s="842"/>
      <c r="O34" s="842"/>
      <c r="P34" s="843"/>
      <c r="Q34" s="844">
        <v>9</v>
      </c>
      <c r="R34" s="845"/>
      <c r="S34" s="845"/>
      <c r="T34" s="845"/>
      <c r="U34" s="845"/>
      <c r="V34" s="845">
        <v>9</v>
      </c>
      <c r="W34" s="845"/>
      <c r="X34" s="845"/>
      <c r="Y34" s="845"/>
      <c r="Z34" s="845"/>
      <c r="AA34" s="845">
        <f t="shared" si="3"/>
        <v>0</v>
      </c>
      <c r="AB34" s="845"/>
      <c r="AC34" s="845"/>
      <c r="AD34" s="845"/>
      <c r="AE34" s="846"/>
      <c r="AF34" s="847" t="s">
        <v>130</v>
      </c>
      <c r="AG34" s="848"/>
      <c r="AH34" s="848"/>
      <c r="AI34" s="848"/>
      <c r="AJ34" s="849"/>
      <c r="AK34" s="916">
        <v>2</v>
      </c>
      <c r="AL34" s="917"/>
      <c r="AM34" s="917"/>
      <c r="AN34" s="917"/>
      <c r="AO34" s="917"/>
      <c r="AP34" s="917" t="s">
        <v>531</v>
      </c>
      <c r="AQ34" s="917"/>
      <c r="AR34" s="917"/>
      <c r="AS34" s="917"/>
      <c r="AT34" s="917"/>
      <c r="AU34" s="917" t="s">
        <v>531</v>
      </c>
      <c r="AV34" s="917"/>
      <c r="AW34" s="917"/>
      <c r="AX34" s="917"/>
      <c r="AY34" s="917"/>
      <c r="AZ34" s="918" t="s">
        <v>531</v>
      </c>
      <c r="BA34" s="918"/>
      <c r="BB34" s="918"/>
      <c r="BC34" s="918"/>
      <c r="BD34" s="918"/>
      <c r="BE34" s="914" t="s">
        <v>419</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420</v>
      </c>
      <c r="C35" s="842"/>
      <c r="D35" s="842"/>
      <c r="E35" s="842"/>
      <c r="F35" s="842"/>
      <c r="G35" s="842"/>
      <c r="H35" s="842"/>
      <c r="I35" s="842"/>
      <c r="J35" s="842"/>
      <c r="K35" s="842"/>
      <c r="L35" s="842"/>
      <c r="M35" s="842"/>
      <c r="N35" s="842"/>
      <c r="O35" s="842"/>
      <c r="P35" s="843"/>
      <c r="Q35" s="844">
        <v>253</v>
      </c>
      <c r="R35" s="845"/>
      <c r="S35" s="845"/>
      <c r="T35" s="845"/>
      <c r="U35" s="845"/>
      <c r="V35" s="845">
        <v>253</v>
      </c>
      <c r="W35" s="845"/>
      <c r="X35" s="845"/>
      <c r="Y35" s="845"/>
      <c r="Z35" s="845"/>
      <c r="AA35" s="845">
        <f t="shared" si="3"/>
        <v>0</v>
      </c>
      <c r="AB35" s="845"/>
      <c r="AC35" s="845"/>
      <c r="AD35" s="845"/>
      <c r="AE35" s="846"/>
      <c r="AF35" s="847" t="s">
        <v>130</v>
      </c>
      <c r="AG35" s="848"/>
      <c r="AH35" s="848"/>
      <c r="AI35" s="848"/>
      <c r="AJ35" s="849"/>
      <c r="AK35" s="916" t="s">
        <v>531</v>
      </c>
      <c r="AL35" s="917"/>
      <c r="AM35" s="917"/>
      <c r="AN35" s="917"/>
      <c r="AO35" s="917"/>
      <c r="AP35" s="917">
        <v>290</v>
      </c>
      <c r="AQ35" s="917"/>
      <c r="AR35" s="917"/>
      <c r="AS35" s="917"/>
      <c r="AT35" s="917"/>
      <c r="AU35" s="917" t="s">
        <v>531</v>
      </c>
      <c r="AV35" s="917"/>
      <c r="AW35" s="917"/>
      <c r="AX35" s="917"/>
      <c r="AY35" s="917"/>
      <c r="AZ35" s="918" t="s">
        <v>531</v>
      </c>
      <c r="BA35" s="918"/>
      <c r="BB35" s="918"/>
      <c r="BC35" s="918"/>
      <c r="BD35" s="918"/>
      <c r="BE35" s="914" t="s">
        <v>421</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396</v>
      </c>
      <c r="B63" s="876" t="s">
        <v>423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3878</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130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425</v>
      </c>
      <c r="B66" s="827"/>
      <c r="C66" s="827"/>
      <c r="D66" s="827"/>
      <c r="E66" s="827"/>
      <c r="F66" s="827"/>
      <c r="G66" s="827"/>
      <c r="H66" s="827"/>
      <c r="I66" s="827"/>
      <c r="J66" s="827"/>
      <c r="K66" s="827"/>
      <c r="L66" s="827"/>
      <c r="M66" s="827"/>
      <c r="N66" s="827"/>
      <c r="O66" s="827"/>
      <c r="P66" s="828"/>
      <c r="Q66" s="803" t="s">
        <v>426</v>
      </c>
      <c r="R66" s="804"/>
      <c r="S66" s="804"/>
      <c r="T66" s="804"/>
      <c r="U66" s="805"/>
      <c r="V66" s="803" t="s">
        <v>427</v>
      </c>
      <c r="W66" s="804"/>
      <c r="X66" s="804"/>
      <c r="Y66" s="804"/>
      <c r="Z66" s="805"/>
      <c r="AA66" s="803" t="s">
        <v>403</v>
      </c>
      <c r="AB66" s="804"/>
      <c r="AC66" s="804"/>
      <c r="AD66" s="804"/>
      <c r="AE66" s="805"/>
      <c r="AF66" s="938" t="s">
        <v>428</v>
      </c>
      <c r="AG66" s="899"/>
      <c r="AH66" s="899"/>
      <c r="AI66" s="899"/>
      <c r="AJ66" s="939"/>
      <c r="AK66" s="803" t="s">
        <v>429</v>
      </c>
      <c r="AL66" s="827"/>
      <c r="AM66" s="827"/>
      <c r="AN66" s="827"/>
      <c r="AO66" s="828"/>
      <c r="AP66" s="803" t="s">
        <v>430</v>
      </c>
      <c r="AQ66" s="804"/>
      <c r="AR66" s="804"/>
      <c r="AS66" s="804"/>
      <c r="AT66" s="805"/>
      <c r="AU66" s="803" t="s">
        <v>431</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596</v>
      </c>
      <c r="C68" s="956"/>
      <c r="D68" s="956"/>
      <c r="E68" s="956"/>
      <c r="F68" s="956"/>
      <c r="G68" s="956"/>
      <c r="H68" s="956"/>
      <c r="I68" s="956"/>
      <c r="J68" s="956"/>
      <c r="K68" s="956"/>
      <c r="L68" s="956"/>
      <c r="M68" s="956"/>
      <c r="N68" s="956"/>
      <c r="O68" s="956"/>
      <c r="P68" s="957"/>
      <c r="Q68" s="958">
        <v>115</v>
      </c>
      <c r="R68" s="952"/>
      <c r="S68" s="952"/>
      <c r="T68" s="952"/>
      <c r="U68" s="952"/>
      <c r="V68" s="952">
        <v>97</v>
      </c>
      <c r="W68" s="952"/>
      <c r="X68" s="952"/>
      <c r="Y68" s="952"/>
      <c r="Z68" s="952"/>
      <c r="AA68" s="952">
        <f t="shared" ref="AA68:AA78" si="4">Q68-V68</f>
        <v>18</v>
      </c>
      <c r="AB68" s="952"/>
      <c r="AC68" s="952"/>
      <c r="AD68" s="952"/>
      <c r="AE68" s="952"/>
      <c r="AF68" s="952">
        <v>18</v>
      </c>
      <c r="AG68" s="952"/>
      <c r="AH68" s="952"/>
      <c r="AI68" s="952"/>
      <c r="AJ68" s="952"/>
      <c r="AK68" s="952" t="s">
        <v>531</v>
      </c>
      <c r="AL68" s="952"/>
      <c r="AM68" s="952"/>
      <c r="AN68" s="952"/>
      <c r="AO68" s="952"/>
      <c r="AP68" s="952" t="s">
        <v>531</v>
      </c>
      <c r="AQ68" s="952"/>
      <c r="AR68" s="952"/>
      <c r="AS68" s="952"/>
      <c r="AT68" s="952"/>
      <c r="AU68" s="952" t="s">
        <v>531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597</v>
      </c>
      <c r="C69" s="960"/>
      <c r="D69" s="960"/>
      <c r="E69" s="960"/>
      <c r="F69" s="960"/>
      <c r="G69" s="960"/>
      <c r="H69" s="960"/>
      <c r="I69" s="960"/>
      <c r="J69" s="960"/>
      <c r="K69" s="960"/>
      <c r="L69" s="960"/>
      <c r="M69" s="960"/>
      <c r="N69" s="960"/>
      <c r="O69" s="960"/>
      <c r="P69" s="961"/>
      <c r="Q69" s="962">
        <v>3823</v>
      </c>
      <c r="R69" s="917"/>
      <c r="S69" s="917"/>
      <c r="T69" s="917"/>
      <c r="U69" s="917"/>
      <c r="V69" s="917">
        <v>3594</v>
      </c>
      <c r="W69" s="917"/>
      <c r="X69" s="917"/>
      <c r="Y69" s="917"/>
      <c r="Z69" s="917"/>
      <c r="AA69" s="917">
        <f t="shared" si="4"/>
        <v>229</v>
      </c>
      <c r="AB69" s="917"/>
      <c r="AC69" s="917"/>
      <c r="AD69" s="917"/>
      <c r="AE69" s="917"/>
      <c r="AF69" s="917">
        <v>229</v>
      </c>
      <c r="AG69" s="917"/>
      <c r="AH69" s="917"/>
      <c r="AI69" s="917"/>
      <c r="AJ69" s="917"/>
      <c r="AK69" s="917" t="s">
        <v>531</v>
      </c>
      <c r="AL69" s="917"/>
      <c r="AM69" s="917"/>
      <c r="AN69" s="917"/>
      <c r="AO69" s="917"/>
      <c r="AP69" s="917">
        <f>3443+2033</f>
        <v>5476</v>
      </c>
      <c r="AQ69" s="917"/>
      <c r="AR69" s="917"/>
      <c r="AS69" s="917"/>
      <c r="AT69" s="917"/>
      <c r="AU69" s="917">
        <f>2212+1347</f>
        <v>3559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598</v>
      </c>
      <c r="C70" s="960"/>
      <c r="D70" s="960"/>
      <c r="E70" s="960"/>
      <c r="F70" s="960"/>
      <c r="G70" s="960"/>
      <c r="H70" s="960"/>
      <c r="I70" s="960"/>
      <c r="J70" s="960"/>
      <c r="K70" s="960"/>
      <c r="L70" s="960"/>
      <c r="M70" s="960"/>
      <c r="N70" s="960"/>
      <c r="O70" s="960"/>
      <c r="P70" s="961"/>
      <c r="Q70" s="962">
        <v>10771</v>
      </c>
      <c r="R70" s="917"/>
      <c r="S70" s="917"/>
      <c r="T70" s="917"/>
      <c r="U70" s="917"/>
      <c r="V70" s="917">
        <v>10753</v>
      </c>
      <c r="W70" s="917"/>
      <c r="X70" s="917"/>
      <c r="Y70" s="917"/>
      <c r="Z70" s="917"/>
      <c r="AA70" s="917">
        <f t="shared" si="4"/>
        <v>18</v>
      </c>
      <c r="AB70" s="917"/>
      <c r="AC70" s="917"/>
      <c r="AD70" s="917"/>
      <c r="AE70" s="917"/>
      <c r="AF70" s="917">
        <v>2066</v>
      </c>
      <c r="AG70" s="917"/>
      <c r="AH70" s="917"/>
      <c r="AI70" s="917"/>
      <c r="AJ70" s="917"/>
      <c r="AK70" s="917" t="s">
        <v>531</v>
      </c>
      <c r="AL70" s="917"/>
      <c r="AM70" s="917"/>
      <c r="AN70" s="917"/>
      <c r="AO70" s="917"/>
      <c r="AP70" s="917">
        <v>10409</v>
      </c>
      <c r="AQ70" s="917"/>
      <c r="AR70" s="917"/>
      <c r="AS70" s="917"/>
      <c r="AT70" s="917"/>
      <c r="AU70" s="917">
        <v>4141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599</v>
      </c>
      <c r="C71" s="960"/>
      <c r="D71" s="960"/>
      <c r="E71" s="960"/>
      <c r="F71" s="960"/>
      <c r="G71" s="960"/>
      <c r="H71" s="960"/>
      <c r="I71" s="960"/>
      <c r="J71" s="960"/>
      <c r="K71" s="960"/>
      <c r="L71" s="960"/>
      <c r="M71" s="960"/>
      <c r="N71" s="960"/>
      <c r="O71" s="960"/>
      <c r="P71" s="961"/>
      <c r="Q71" s="962">
        <v>3200</v>
      </c>
      <c r="R71" s="917"/>
      <c r="S71" s="917"/>
      <c r="T71" s="917"/>
      <c r="U71" s="917"/>
      <c r="V71" s="917">
        <v>3285</v>
      </c>
      <c r="W71" s="917"/>
      <c r="X71" s="917"/>
      <c r="Y71" s="917"/>
      <c r="Z71" s="917"/>
      <c r="AA71" s="917">
        <f t="shared" si="4"/>
        <v>-85</v>
      </c>
      <c r="AB71" s="917"/>
      <c r="AC71" s="917"/>
      <c r="AD71" s="917"/>
      <c r="AE71" s="917"/>
      <c r="AF71" s="917">
        <v>90</v>
      </c>
      <c r="AG71" s="917"/>
      <c r="AH71" s="917"/>
      <c r="AI71" s="917"/>
      <c r="AJ71" s="917"/>
      <c r="AK71" s="917" t="s">
        <v>531</v>
      </c>
      <c r="AL71" s="917"/>
      <c r="AM71" s="917"/>
      <c r="AN71" s="917"/>
      <c r="AO71" s="917"/>
      <c r="AP71" s="917">
        <v>2678</v>
      </c>
      <c r="AQ71" s="917"/>
      <c r="AR71" s="917"/>
      <c r="AS71" s="917"/>
      <c r="AT71" s="917"/>
      <c r="AU71" s="917">
        <v>1575</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600</v>
      </c>
      <c r="C72" s="960"/>
      <c r="D72" s="960"/>
      <c r="E72" s="960"/>
      <c r="F72" s="960"/>
      <c r="G72" s="960"/>
      <c r="H72" s="960"/>
      <c r="I72" s="960"/>
      <c r="J72" s="960"/>
      <c r="K72" s="960"/>
      <c r="L72" s="960"/>
      <c r="M72" s="960"/>
      <c r="N72" s="960"/>
      <c r="O72" s="960"/>
      <c r="P72" s="961"/>
      <c r="Q72" s="962">
        <v>76</v>
      </c>
      <c r="R72" s="917"/>
      <c r="S72" s="917"/>
      <c r="T72" s="917"/>
      <c r="U72" s="917"/>
      <c r="V72" s="917">
        <v>63</v>
      </c>
      <c r="W72" s="917"/>
      <c r="X72" s="917"/>
      <c r="Y72" s="917"/>
      <c r="Z72" s="917"/>
      <c r="AA72" s="917">
        <f t="shared" si="4"/>
        <v>13</v>
      </c>
      <c r="AB72" s="917"/>
      <c r="AC72" s="917"/>
      <c r="AD72" s="917"/>
      <c r="AE72" s="917"/>
      <c r="AF72" s="917">
        <v>13</v>
      </c>
      <c r="AG72" s="917"/>
      <c r="AH72" s="917"/>
      <c r="AI72" s="917"/>
      <c r="AJ72" s="917"/>
      <c r="AK72" s="917" t="s">
        <v>531</v>
      </c>
      <c r="AL72" s="917"/>
      <c r="AM72" s="917"/>
      <c r="AN72" s="917"/>
      <c r="AO72" s="917"/>
      <c r="AP72" s="917" t="s">
        <v>531</v>
      </c>
      <c r="AQ72" s="917"/>
      <c r="AR72" s="917"/>
      <c r="AS72" s="917"/>
      <c r="AT72" s="917"/>
      <c r="AU72" s="917" t="s">
        <v>531</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601</v>
      </c>
      <c r="C73" s="960"/>
      <c r="D73" s="960"/>
      <c r="E73" s="960"/>
      <c r="F73" s="960"/>
      <c r="G73" s="960"/>
      <c r="H73" s="960"/>
      <c r="I73" s="960"/>
      <c r="J73" s="960"/>
      <c r="K73" s="960"/>
      <c r="L73" s="960"/>
      <c r="M73" s="960"/>
      <c r="N73" s="960"/>
      <c r="O73" s="960"/>
      <c r="P73" s="961"/>
      <c r="Q73" s="962">
        <v>6</v>
      </c>
      <c r="R73" s="917"/>
      <c r="S73" s="917"/>
      <c r="T73" s="917"/>
      <c r="U73" s="917"/>
      <c r="V73" s="917">
        <v>3</v>
      </c>
      <c r="W73" s="917"/>
      <c r="X73" s="917"/>
      <c r="Y73" s="917"/>
      <c r="Z73" s="917"/>
      <c r="AA73" s="917">
        <f t="shared" si="4"/>
        <v>3</v>
      </c>
      <c r="AB73" s="917"/>
      <c r="AC73" s="917"/>
      <c r="AD73" s="917"/>
      <c r="AE73" s="917"/>
      <c r="AF73" s="917">
        <v>3</v>
      </c>
      <c r="AG73" s="917"/>
      <c r="AH73" s="917"/>
      <c r="AI73" s="917"/>
      <c r="AJ73" s="917"/>
      <c r="AK73" s="917" t="s">
        <v>531</v>
      </c>
      <c r="AL73" s="917"/>
      <c r="AM73" s="917"/>
      <c r="AN73" s="917"/>
      <c r="AO73" s="917"/>
      <c r="AP73" s="917" t="s">
        <v>531</v>
      </c>
      <c r="AQ73" s="917"/>
      <c r="AR73" s="917"/>
      <c r="AS73" s="917"/>
      <c r="AT73" s="917"/>
      <c r="AU73" s="917" t="s">
        <v>531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602</v>
      </c>
      <c r="C74" s="960"/>
      <c r="D74" s="960"/>
      <c r="E74" s="960"/>
      <c r="F74" s="960"/>
      <c r="G74" s="960"/>
      <c r="H74" s="960"/>
      <c r="I74" s="960"/>
      <c r="J74" s="960"/>
      <c r="K74" s="960"/>
      <c r="L74" s="960"/>
      <c r="M74" s="960"/>
      <c r="N74" s="960"/>
      <c r="O74" s="960"/>
      <c r="P74" s="961"/>
      <c r="Q74" s="962">
        <v>539</v>
      </c>
      <c r="R74" s="917"/>
      <c r="S74" s="917"/>
      <c r="T74" s="917"/>
      <c r="U74" s="917"/>
      <c r="V74" s="917">
        <v>522</v>
      </c>
      <c r="W74" s="917"/>
      <c r="X74" s="917"/>
      <c r="Y74" s="917"/>
      <c r="Z74" s="917"/>
      <c r="AA74" s="917">
        <f t="shared" si="4"/>
        <v>17</v>
      </c>
      <c r="AB74" s="917"/>
      <c r="AC74" s="917"/>
      <c r="AD74" s="917"/>
      <c r="AE74" s="917"/>
      <c r="AF74" s="917">
        <v>17</v>
      </c>
      <c r="AG74" s="917"/>
      <c r="AH74" s="917"/>
      <c r="AI74" s="917"/>
      <c r="AJ74" s="917"/>
      <c r="AK74" s="917" t="s">
        <v>531</v>
      </c>
      <c r="AL74" s="917"/>
      <c r="AM74" s="917"/>
      <c r="AN74" s="917"/>
      <c r="AO74" s="917"/>
      <c r="AP74" s="917" t="s">
        <v>531</v>
      </c>
      <c r="AQ74" s="917"/>
      <c r="AR74" s="917"/>
      <c r="AS74" s="917"/>
      <c r="AT74" s="917"/>
      <c r="AU74" s="917" t="s">
        <v>531</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603</v>
      </c>
      <c r="C75" s="960"/>
      <c r="D75" s="960"/>
      <c r="E75" s="960"/>
      <c r="F75" s="960"/>
      <c r="G75" s="960"/>
      <c r="H75" s="960"/>
      <c r="I75" s="960"/>
      <c r="J75" s="960"/>
      <c r="K75" s="960"/>
      <c r="L75" s="960"/>
      <c r="M75" s="960"/>
      <c r="N75" s="960"/>
      <c r="O75" s="960"/>
      <c r="P75" s="961"/>
      <c r="Q75" s="965">
        <v>159202</v>
      </c>
      <c r="R75" s="966"/>
      <c r="S75" s="966"/>
      <c r="T75" s="966"/>
      <c r="U75" s="916"/>
      <c r="V75" s="967">
        <v>154250</v>
      </c>
      <c r="W75" s="966"/>
      <c r="X75" s="966"/>
      <c r="Y75" s="966"/>
      <c r="Z75" s="916"/>
      <c r="AA75" s="967">
        <f t="shared" si="4"/>
        <v>4952</v>
      </c>
      <c r="AB75" s="966"/>
      <c r="AC75" s="966"/>
      <c r="AD75" s="966"/>
      <c r="AE75" s="916"/>
      <c r="AF75" s="967">
        <v>4952</v>
      </c>
      <c r="AG75" s="966"/>
      <c r="AH75" s="966"/>
      <c r="AI75" s="966"/>
      <c r="AJ75" s="916"/>
      <c r="AK75" s="967"/>
      <c r="AL75" s="966"/>
      <c r="AM75" s="966"/>
      <c r="AN75" s="966"/>
      <c r="AO75" s="916"/>
      <c r="AP75" s="967" t="s">
        <v>531</v>
      </c>
      <c r="AQ75" s="966"/>
      <c r="AR75" s="966"/>
      <c r="AS75" s="966"/>
      <c r="AT75" s="916"/>
      <c r="AU75" s="967" t="s">
        <v>531</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604</v>
      </c>
      <c r="C76" s="960"/>
      <c r="D76" s="960"/>
      <c r="E76" s="960"/>
      <c r="F76" s="960"/>
      <c r="G76" s="960"/>
      <c r="H76" s="960"/>
      <c r="I76" s="960"/>
      <c r="J76" s="960"/>
      <c r="K76" s="960"/>
      <c r="L76" s="960"/>
      <c r="M76" s="960"/>
      <c r="N76" s="960"/>
      <c r="O76" s="960"/>
      <c r="P76" s="961"/>
      <c r="Q76" s="965">
        <v>3603</v>
      </c>
      <c r="R76" s="966"/>
      <c r="S76" s="966"/>
      <c r="T76" s="966"/>
      <c r="U76" s="916"/>
      <c r="V76" s="967">
        <v>3083</v>
      </c>
      <c r="W76" s="966"/>
      <c r="X76" s="966"/>
      <c r="Y76" s="966"/>
      <c r="Z76" s="916"/>
      <c r="AA76" s="967">
        <f t="shared" si="4"/>
        <v>520</v>
      </c>
      <c r="AB76" s="966"/>
      <c r="AC76" s="966"/>
      <c r="AD76" s="966"/>
      <c r="AE76" s="916"/>
      <c r="AF76" s="967">
        <v>520</v>
      </c>
      <c r="AG76" s="966"/>
      <c r="AH76" s="966"/>
      <c r="AI76" s="966"/>
      <c r="AJ76" s="916"/>
      <c r="AK76" s="967" t="s">
        <v>531</v>
      </c>
      <c r="AL76" s="966"/>
      <c r="AM76" s="966"/>
      <c r="AN76" s="966"/>
      <c r="AO76" s="916"/>
      <c r="AP76" s="967" t="s">
        <v>531</v>
      </c>
      <c r="AQ76" s="966"/>
      <c r="AR76" s="966"/>
      <c r="AS76" s="966"/>
      <c r="AT76" s="916"/>
      <c r="AU76" s="967" t="s">
        <v>531</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605</v>
      </c>
      <c r="C77" s="960"/>
      <c r="D77" s="960"/>
      <c r="E77" s="960"/>
      <c r="F77" s="960"/>
      <c r="G77" s="960"/>
      <c r="H77" s="960"/>
      <c r="I77" s="960"/>
      <c r="J77" s="960"/>
      <c r="K77" s="960"/>
      <c r="L77" s="960"/>
      <c r="M77" s="960"/>
      <c r="N77" s="960"/>
      <c r="O77" s="960"/>
      <c r="P77" s="961"/>
      <c r="Q77" s="965">
        <v>1</v>
      </c>
      <c r="R77" s="966"/>
      <c r="S77" s="966"/>
      <c r="T77" s="966"/>
      <c r="U77" s="916"/>
      <c r="V77" s="967">
        <v>1</v>
      </c>
      <c r="W77" s="966"/>
      <c r="X77" s="966"/>
      <c r="Y77" s="966"/>
      <c r="Z77" s="916"/>
      <c r="AA77" s="967">
        <f t="shared" si="4"/>
        <v>0</v>
      </c>
      <c r="AB77" s="966"/>
      <c r="AC77" s="966"/>
      <c r="AD77" s="966"/>
      <c r="AE77" s="916"/>
      <c r="AF77" s="967">
        <v>0</v>
      </c>
      <c r="AG77" s="966"/>
      <c r="AH77" s="966"/>
      <c r="AI77" s="966"/>
      <c r="AJ77" s="916"/>
      <c r="AK77" s="967" t="s">
        <v>531</v>
      </c>
      <c r="AL77" s="966"/>
      <c r="AM77" s="966"/>
      <c r="AN77" s="966"/>
      <c r="AO77" s="916"/>
      <c r="AP77" s="967" t="s">
        <v>531</v>
      </c>
      <c r="AQ77" s="966"/>
      <c r="AR77" s="966"/>
      <c r="AS77" s="966"/>
      <c r="AT77" s="916"/>
      <c r="AU77" s="967" t="s">
        <v>531</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606</v>
      </c>
      <c r="C78" s="960"/>
      <c r="D78" s="960"/>
      <c r="E78" s="960"/>
      <c r="F78" s="960"/>
      <c r="G78" s="960"/>
      <c r="H78" s="960"/>
      <c r="I78" s="960"/>
      <c r="J78" s="960"/>
      <c r="K78" s="960"/>
      <c r="L78" s="960"/>
      <c r="M78" s="960"/>
      <c r="N78" s="960"/>
      <c r="O78" s="960"/>
      <c r="P78" s="961"/>
      <c r="Q78" s="962">
        <v>154</v>
      </c>
      <c r="R78" s="917"/>
      <c r="S78" s="917"/>
      <c r="T78" s="917"/>
      <c r="U78" s="917"/>
      <c r="V78" s="917">
        <v>150</v>
      </c>
      <c r="W78" s="917"/>
      <c r="X78" s="917"/>
      <c r="Y78" s="917"/>
      <c r="Z78" s="917"/>
      <c r="AA78" s="917">
        <f t="shared" si="4"/>
        <v>4</v>
      </c>
      <c r="AB78" s="917"/>
      <c r="AC78" s="917"/>
      <c r="AD78" s="917"/>
      <c r="AE78" s="917"/>
      <c r="AF78" s="917">
        <v>4</v>
      </c>
      <c r="AG78" s="917"/>
      <c r="AH78" s="917"/>
      <c r="AI78" s="917"/>
      <c r="AJ78" s="917"/>
      <c r="AK78" s="917" t="s">
        <v>531</v>
      </c>
      <c r="AL78" s="917"/>
      <c r="AM78" s="917"/>
      <c r="AN78" s="917"/>
      <c r="AO78" s="917"/>
      <c r="AP78" s="917" t="s">
        <v>531</v>
      </c>
      <c r="AQ78" s="917"/>
      <c r="AR78" s="917"/>
      <c r="AS78" s="917"/>
      <c r="AT78" s="917"/>
      <c r="AU78" s="917" t="s">
        <v>531</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396</v>
      </c>
      <c r="B88" s="876" t="s">
        <v>432</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876" t="s">
        <v>433</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440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441</v>
      </c>
      <c r="AB109" s="981"/>
      <c r="AC109" s="981"/>
      <c r="AD109" s="981"/>
      <c r="AE109" s="982"/>
      <c r="AF109" s="980" t="s">
        <v>442</v>
      </c>
      <c r="AG109" s="981"/>
      <c r="AH109" s="981"/>
      <c r="AI109" s="981"/>
      <c r="AJ109" s="982"/>
      <c r="AK109" s="980" t="s">
        <v>308</v>
      </c>
      <c r="AL109" s="981"/>
      <c r="AM109" s="981"/>
      <c r="AN109" s="981"/>
      <c r="AO109" s="982"/>
      <c r="AP109" s="980" t="s">
        <v>443</v>
      </c>
      <c r="AQ109" s="981"/>
      <c r="AR109" s="981"/>
      <c r="AS109" s="981"/>
      <c r="AT109" s="983"/>
      <c r="AU109" s="1000" t="s">
        <v>440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441</v>
      </c>
      <c r="BR109" s="981"/>
      <c r="BS109" s="981"/>
      <c r="BT109" s="981"/>
      <c r="BU109" s="982"/>
      <c r="BV109" s="980" t="s">
        <v>442</v>
      </c>
      <c r="BW109" s="981"/>
      <c r="BX109" s="981"/>
      <c r="BY109" s="981"/>
      <c r="BZ109" s="982"/>
      <c r="CA109" s="980" t="s">
        <v>308</v>
      </c>
      <c r="CB109" s="981"/>
      <c r="CC109" s="981"/>
      <c r="CD109" s="981"/>
      <c r="CE109" s="982"/>
      <c r="CF109" s="1001" t="s">
        <v>443</v>
      </c>
      <c r="CG109" s="1001"/>
      <c r="CH109" s="1001"/>
      <c r="CI109" s="1001"/>
      <c r="CJ109" s="1001"/>
      <c r="CK109" s="980" t="s">
        <v>444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441</v>
      </c>
      <c r="DH109" s="981"/>
      <c r="DI109" s="981"/>
      <c r="DJ109" s="981"/>
      <c r="DK109" s="982"/>
      <c r="DL109" s="980" t="s">
        <v>442</v>
      </c>
      <c r="DM109" s="981"/>
      <c r="DN109" s="981"/>
      <c r="DO109" s="981"/>
      <c r="DP109" s="982"/>
      <c r="DQ109" s="980" t="s">
        <v>308</v>
      </c>
      <c r="DR109" s="981"/>
      <c r="DS109" s="981"/>
      <c r="DT109" s="981"/>
      <c r="DU109" s="982"/>
      <c r="DV109" s="980" t="s">
        <v>443</v>
      </c>
      <c r="DW109" s="981"/>
      <c r="DX109" s="981"/>
      <c r="DY109" s="981"/>
      <c r="DZ109" s="983"/>
    </row>
    <row r="110" spans="1:131" s="248" customFormat="1" ht="26.25" customHeight="1" x14ac:dyDescent="0.15">
      <c r="A110" s="984" t="s">
        <v>445</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7472656</v>
      </c>
      <c r="AB110" s="988"/>
      <c r="AC110" s="988"/>
      <c r="AD110" s="988"/>
      <c r="AE110" s="989"/>
      <c r="AF110" s="990">
        <v>7390461</v>
      </c>
      <c r="AG110" s="988"/>
      <c r="AH110" s="988"/>
      <c r="AI110" s="988"/>
      <c r="AJ110" s="989"/>
      <c r="AK110" s="990">
        <v>7403355</v>
      </c>
      <c r="AL110" s="988"/>
      <c r="AM110" s="988"/>
      <c r="AN110" s="988"/>
      <c r="AO110" s="989"/>
      <c r="AP110" s="991">
        <v>30.1</v>
      </c>
      <c r="AQ110" s="992"/>
      <c r="AR110" s="992"/>
      <c r="AS110" s="992"/>
      <c r="AT110" s="993"/>
      <c r="AU110" s="994" t="s">
        <v>73</v>
      </c>
      <c r="AV110" s="995"/>
      <c r="AW110" s="995"/>
      <c r="AX110" s="995"/>
      <c r="AY110" s="995"/>
      <c r="AZ110" s="1036" t="s">
        <v>446</v>
      </c>
      <c r="BA110" s="985"/>
      <c r="BB110" s="985"/>
      <c r="BC110" s="985"/>
      <c r="BD110" s="985"/>
      <c r="BE110" s="985"/>
      <c r="BF110" s="985"/>
      <c r="BG110" s="985"/>
      <c r="BH110" s="985"/>
      <c r="BI110" s="985"/>
      <c r="BJ110" s="985"/>
      <c r="BK110" s="985"/>
      <c r="BL110" s="985"/>
      <c r="BM110" s="985"/>
      <c r="BN110" s="985"/>
      <c r="BO110" s="985"/>
      <c r="BP110" s="986"/>
      <c r="BQ110" s="1022">
        <v>84720378</v>
      </c>
      <c r="BR110" s="1023"/>
      <c r="BS110" s="1023"/>
      <c r="BT110" s="1023"/>
      <c r="BU110" s="1023"/>
      <c r="BV110" s="1023">
        <v>83651256</v>
      </c>
      <c r="BW110" s="1023"/>
      <c r="BX110" s="1023"/>
      <c r="BY110" s="1023"/>
      <c r="BZ110" s="1023"/>
      <c r="CA110" s="1023">
        <v>85010138</v>
      </c>
      <c r="CB110" s="1023"/>
      <c r="CC110" s="1023"/>
      <c r="CD110" s="1023"/>
      <c r="CE110" s="1023"/>
      <c r="CF110" s="1037">
        <v>345.5</v>
      </c>
      <c r="CG110" s="1038"/>
      <c r="CH110" s="1038"/>
      <c r="CI110" s="1038"/>
      <c r="CJ110" s="1038"/>
      <c r="CK110" s="1039" t="s">
        <v>447</v>
      </c>
      <c r="CL110" s="1040"/>
      <c r="CM110" s="1019" t="s">
        <v>448</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449</v>
      </c>
      <c r="DH110" s="1023"/>
      <c r="DI110" s="1023"/>
      <c r="DJ110" s="1023"/>
      <c r="DK110" s="1023"/>
      <c r="DL110" s="1023" t="s">
        <v>130</v>
      </c>
      <c r="DM110" s="1023"/>
      <c r="DN110" s="1023"/>
      <c r="DO110" s="1023"/>
      <c r="DP110" s="1023"/>
      <c r="DQ110" s="1023" t="s">
        <v>130</v>
      </c>
      <c r="DR110" s="1023"/>
      <c r="DS110" s="1023"/>
      <c r="DT110" s="1023"/>
      <c r="DU110" s="1023"/>
      <c r="DV110" s="1024" t="s">
        <v>450</v>
      </c>
      <c r="DW110" s="1024"/>
      <c r="DX110" s="1024"/>
      <c r="DY110" s="1024"/>
      <c r="DZ110" s="1025"/>
    </row>
    <row r="111" spans="1:131" s="248" customFormat="1" ht="26.25" customHeight="1" x14ac:dyDescent="0.15">
      <c r="A111" s="1026" t="s">
        <v>451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452</v>
      </c>
      <c r="AB111" s="1030"/>
      <c r="AC111" s="1030"/>
      <c r="AD111" s="1030"/>
      <c r="AE111" s="1031"/>
      <c r="AF111" s="1032" t="s">
        <v>130</v>
      </c>
      <c r="AG111" s="1030"/>
      <c r="AH111" s="1030"/>
      <c r="AI111" s="1030"/>
      <c r="AJ111" s="1031"/>
      <c r="AK111" s="1032" t="s">
        <v>452</v>
      </c>
      <c r="AL111" s="1030"/>
      <c r="AM111" s="1030"/>
      <c r="AN111" s="1030"/>
      <c r="AO111" s="1031"/>
      <c r="AP111" s="1033" t="s">
        <v>452</v>
      </c>
      <c r="AQ111" s="1034"/>
      <c r="AR111" s="1034"/>
      <c r="AS111" s="1034"/>
      <c r="AT111" s="1035"/>
      <c r="AU111" s="996"/>
      <c r="AV111" s="997"/>
      <c r="AW111" s="997"/>
      <c r="AX111" s="997"/>
      <c r="AY111" s="997"/>
      <c r="AZ111" s="1045" t="s">
        <v>453</v>
      </c>
      <c r="BA111" s="1046"/>
      <c r="BB111" s="1046"/>
      <c r="BC111" s="1046"/>
      <c r="BD111" s="1046"/>
      <c r="BE111" s="1046"/>
      <c r="BF111" s="1046"/>
      <c r="BG111" s="1046"/>
      <c r="BH111" s="1046"/>
      <c r="BI111" s="1046"/>
      <c r="BJ111" s="1046"/>
      <c r="BK111" s="1046"/>
      <c r="BL111" s="1046"/>
      <c r="BM111" s="1046"/>
      <c r="BN111" s="1046"/>
      <c r="BO111" s="1046"/>
      <c r="BP111" s="1047"/>
      <c r="BQ111" s="1015">
        <v>428516</v>
      </c>
      <c r="BR111" s="1016"/>
      <c r="BS111" s="1016"/>
      <c r="BT111" s="1016"/>
      <c r="BU111" s="1016"/>
      <c r="BV111" s="1016">
        <v>387715</v>
      </c>
      <c r="BW111" s="1016"/>
      <c r="BX111" s="1016"/>
      <c r="BY111" s="1016"/>
      <c r="BZ111" s="1016"/>
      <c r="CA111" s="1016">
        <v>346915</v>
      </c>
      <c r="CB111" s="1016"/>
      <c r="CC111" s="1016"/>
      <c r="CD111" s="1016"/>
      <c r="CE111" s="1016"/>
      <c r="CF111" s="1010">
        <v>1.4</v>
      </c>
      <c r="CG111" s="1011"/>
      <c r="CH111" s="1011"/>
      <c r="CI111" s="1011"/>
      <c r="CJ111" s="1011"/>
      <c r="CK111" s="1041"/>
      <c r="CL111" s="1042"/>
      <c r="CM111" s="1012" t="s">
        <v>454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450</v>
      </c>
      <c r="DH111" s="1016"/>
      <c r="DI111" s="1016"/>
      <c r="DJ111" s="1016"/>
      <c r="DK111" s="1016"/>
      <c r="DL111" s="1016" t="s">
        <v>450</v>
      </c>
      <c r="DM111" s="1016"/>
      <c r="DN111" s="1016"/>
      <c r="DO111" s="1016"/>
      <c r="DP111" s="1016"/>
      <c r="DQ111" s="1016" t="s">
        <v>130</v>
      </c>
      <c r="DR111" s="1016"/>
      <c r="DS111" s="1016"/>
      <c r="DT111" s="1016"/>
      <c r="DU111" s="1016"/>
      <c r="DV111" s="1017" t="s">
        <v>455</v>
      </c>
      <c r="DW111" s="1017"/>
      <c r="DX111" s="1017"/>
      <c r="DY111" s="1017"/>
      <c r="DZ111" s="1018"/>
    </row>
    <row r="112" spans="1:131" s="248" customFormat="1" ht="26.25" customHeight="1" x14ac:dyDescent="0.15">
      <c r="A112" s="1048" t="s">
        <v>456</v>
      </c>
      <c r="B112" s="1049"/>
      <c r="C112" s="1046" t="s">
        <v>457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130</v>
      </c>
      <c r="AB112" s="1055"/>
      <c r="AC112" s="1055"/>
      <c r="AD112" s="1055"/>
      <c r="AE112" s="1056"/>
      <c r="AF112" s="1057" t="s">
        <v>130</v>
      </c>
      <c r="AG112" s="1055"/>
      <c r="AH112" s="1055"/>
      <c r="AI112" s="1055"/>
      <c r="AJ112" s="1056"/>
      <c r="AK112" s="1057" t="s">
        <v>452</v>
      </c>
      <c r="AL112" s="1055"/>
      <c r="AM112" s="1055"/>
      <c r="AN112" s="1055"/>
      <c r="AO112" s="1056"/>
      <c r="AP112" s="1058" t="s">
        <v>130</v>
      </c>
      <c r="AQ112" s="1059"/>
      <c r="AR112" s="1059"/>
      <c r="AS112" s="1059"/>
      <c r="AT112" s="1060"/>
      <c r="AU112" s="996"/>
      <c r="AV112" s="997"/>
      <c r="AW112" s="997"/>
      <c r="AX112" s="997"/>
      <c r="AY112" s="997"/>
      <c r="AZ112" s="1045" t="s">
        <v>458</v>
      </c>
      <c r="BA112" s="1046"/>
      <c r="BB112" s="1046"/>
      <c r="BC112" s="1046"/>
      <c r="BD112" s="1046"/>
      <c r="BE112" s="1046"/>
      <c r="BF112" s="1046"/>
      <c r="BG112" s="1046"/>
      <c r="BH112" s="1046"/>
      <c r="BI112" s="1046"/>
      <c r="BJ112" s="1046"/>
      <c r="BK112" s="1046"/>
      <c r="BL112" s="1046"/>
      <c r="BM112" s="1046"/>
      <c r="BN112" s="1046"/>
      <c r="BO112" s="1046"/>
      <c r="BP112" s="1047"/>
      <c r="BQ112" s="1015">
        <v>23810981</v>
      </c>
      <c r="BR112" s="1016"/>
      <c r="BS112" s="1016"/>
      <c r="BT112" s="1016"/>
      <c r="BU112" s="1016"/>
      <c r="BV112" s="1016">
        <v>23487778</v>
      </c>
      <c r="BW112" s="1016"/>
      <c r="BX112" s="1016"/>
      <c r="BY112" s="1016"/>
      <c r="BZ112" s="1016"/>
      <c r="CA112" s="1016">
        <v>22077411</v>
      </c>
      <c r="CB112" s="1016"/>
      <c r="CC112" s="1016"/>
      <c r="CD112" s="1016"/>
      <c r="CE112" s="1016"/>
      <c r="CF112" s="1010">
        <v>89.7</v>
      </c>
      <c r="CG112" s="1011"/>
      <c r="CH112" s="1011"/>
      <c r="CI112" s="1011"/>
      <c r="CJ112" s="1011"/>
      <c r="CK112" s="1041"/>
      <c r="CL112" s="1042"/>
      <c r="CM112" s="1012" t="s">
        <v>459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455</v>
      </c>
      <c r="DH112" s="1016"/>
      <c r="DI112" s="1016"/>
      <c r="DJ112" s="1016"/>
      <c r="DK112" s="1016"/>
      <c r="DL112" s="1016" t="s">
        <v>452</v>
      </c>
      <c r="DM112" s="1016"/>
      <c r="DN112" s="1016"/>
      <c r="DO112" s="1016"/>
      <c r="DP112" s="1016"/>
      <c r="DQ112" s="1016" t="s">
        <v>452</v>
      </c>
      <c r="DR112" s="1016"/>
      <c r="DS112" s="1016"/>
      <c r="DT112" s="1016"/>
      <c r="DU112" s="1016"/>
      <c r="DV112" s="1017" t="s">
        <v>455</v>
      </c>
      <c r="DW112" s="1017"/>
      <c r="DX112" s="1017"/>
      <c r="DY112" s="1017"/>
      <c r="DZ112" s="1018"/>
    </row>
    <row r="113" spans="1:130" s="248" customFormat="1" ht="26.25" customHeight="1" x14ac:dyDescent="0.15">
      <c r="A113" s="1050"/>
      <c r="B113" s="1051"/>
      <c r="C113" s="1046" t="s">
        <v>460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1585614</v>
      </c>
      <c r="AB113" s="1030"/>
      <c r="AC113" s="1030"/>
      <c r="AD113" s="1030"/>
      <c r="AE113" s="1031"/>
      <c r="AF113" s="1032">
        <v>1603110</v>
      </c>
      <c r="AG113" s="1030"/>
      <c r="AH113" s="1030"/>
      <c r="AI113" s="1030"/>
      <c r="AJ113" s="1031"/>
      <c r="AK113" s="1032">
        <v>1518817</v>
      </c>
      <c r="AL113" s="1030"/>
      <c r="AM113" s="1030"/>
      <c r="AN113" s="1030"/>
      <c r="AO113" s="1031"/>
      <c r="AP113" s="1033">
        <v>6.2</v>
      </c>
      <c r="AQ113" s="1034"/>
      <c r="AR113" s="1034"/>
      <c r="AS113" s="1034"/>
      <c r="AT113" s="1035"/>
      <c r="AU113" s="996"/>
      <c r="AV113" s="997"/>
      <c r="AW113" s="997"/>
      <c r="AX113" s="997"/>
      <c r="AY113" s="997"/>
      <c r="AZ113" s="1045" t="s">
        <v>461</v>
      </c>
      <c r="BA113" s="1046"/>
      <c r="BB113" s="1046"/>
      <c r="BC113" s="1046"/>
      <c r="BD113" s="1046"/>
      <c r="BE113" s="1046"/>
      <c r="BF113" s="1046"/>
      <c r="BG113" s="1046"/>
      <c r="BH113" s="1046"/>
      <c r="BI113" s="1046"/>
      <c r="BJ113" s="1046"/>
      <c r="BK113" s="1046"/>
      <c r="BL113" s="1046"/>
      <c r="BM113" s="1046"/>
      <c r="BN113" s="1046"/>
      <c r="BO113" s="1046"/>
      <c r="BP113" s="1047"/>
      <c r="BQ113" s="1015">
        <v>9951870</v>
      </c>
      <c r="BR113" s="1016"/>
      <c r="BS113" s="1016"/>
      <c r="BT113" s="1016"/>
      <c r="BU113" s="1016"/>
      <c r="BV113" s="1016">
        <v>9806716</v>
      </c>
      <c r="BW113" s="1016"/>
      <c r="BX113" s="1016"/>
      <c r="BY113" s="1016"/>
      <c r="BZ113" s="1016"/>
      <c r="CA113" s="1016">
        <v>9274819</v>
      </c>
      <c r="CB113" s="1016"/>
      <c r="CC113" s="1016"/>
      <c r="CD113" s="1016"/>
      <c r="CE113" s="1016"/>
      <c r="CF113" s="1010">
        <v>37.700000000000003</v>
      </c>
      <c r="CG113" s="1011"/>
      <c r="CH113" s="1011"/>
      <c r="CI113" s="1011"/>
      <c r="CJ113" s="1011"/>
      <c r="CK113" s="1041"/>
      <c r="CL113" s="1042"/>
      <c r="CM113" s="1012" t="s">
        <v>462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452</v>
      </c>
      <c r="DH113" s="1055"/>
      <c r="DI113" s="1055"/>
      <c r="DJ113" s="1055"/>
      <c r="DK113" s="1056"/>
      <c r="DL113" s="1057" t="s">
        <v>130</v>
      </c>
      <c r="DM113" s="1055"/>
      <c r="DN113" s="1055"/>
      <c r="DO113" s="1055"/>
      <c r="DP113" s="1056"/>
      <c r="DQ113" s="1057" t="s">
        <v>455</v>
      </c>
      <c r="DR113" s="1055"/>
      <c r="DS113" s="1055"/>
      <c r="DT113" s="1055"/>
      <c r="DU113" s="1056"/>
      <c r="DV113" s="1058" t="s">
        <v>130</v>
      </c>
      <c r="DW113" s="1059"/>
      <c r="DX113" s="1059"/>
      <c r="DY113" s="1059"/>
      <c r="DZ113" s="1060"/>
    </row>
    <row r="114" spans="1:130" s="248" customFormat="1" ht="26.25" customHeight="1" x14ac:dyDescent="0.15">
      <c r="A114" s="1050"/>
      <c r="B114" s="1051"/>
      <c r="C114" s="1046" t="s">
        <v>463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866379</v>
      </c>
      <c r="AB114" s="1055"/>
      <c r="AC114" s="1055"/>
      <c r="AD114" s="1055"/>
      <c r="AE114" s="1056"/>
      <c r="AF114" s="1057">
        <v>789923</v>
      </c>
      <c r="AG114" s="1055"/>
      <c r="AH114" s="1055"/>
      <c r="AI114" s="1055"/>
      <c r="AJ114" s="1056"/>
      <c r="AK114" s="1057">
        <v>954967</v>
      </c>
      <c r="AL114" s="1055"/>
      <c r="AM114" s="1055"/>
      <c r="AN114" s="1055"/>
      <c r="AO114" s="1056"/>
      <c r="AP114" s="1058">
        <v>3.9</v>
      </c>
      <c r="AQ114" s="1059"/>
      <c r="AR114" s="1059"/>
      <c r="AS114" s="1059"/>
      <c r="AT114" s="1060"/>
      <c r="AU114" s="996"/>
      <c r="AV114" s="997"/>
      <c r="AW114" s="997"/>
      <c r="AX114" s="997"/>
      <c r="AY114" s="997"/>
      <c r="AZ114" s="1045" t="s">
        <v>464</v>
      </c>
      <c r="BA114" s="1046"/>
      <c r="BB114" s="1046"/>
      <c r="BC114" s="1046"/>
      <c r="BD114" s="1046"/>
      <c r="BE114" s="1046"/>
      <c r="BF114" s="1046"/>
      <c r="BG114" s="1046"/>
      <c r="BH114" s="1046"/>
      <c r="BI114" s="1046"/>
      <c r="BJ114" s="1046"/>
      <c r="BK114" s="1046"/>
      <c r="BL114" s="1046"/>
      <c r="BM114" s="1046"/>
      <c r="BN114" s="1046"/>
      <c r="BO114" s="1046"/>
      <c r="BP114" s="1047"/>
      <c r="BQ114" s="1015">
        <v>6645290</v>
      </c>
      <c r="BR114" s="1016"/>
      <c r="BS114" s="1016"/>
      <c r="BT114" s="1016"/>
      <c r="BU114" s="1016"/>
      <c r="BV114" s="1016">
        <v>6390003</v>
      </c>
      <c r="BW114" s="1016"/>
      <c r="BX114" s="1016"/>
      <c r="BY114" s="1016"/>
      <c r="BZ114" s="1016"/>
      <c r="CA114" s="1016">
        <v>6199505</v>
      </c>
      <c r="CB114" s="1016"/>
      <c r="CC114" s="1016"/>
      <c r="CD114" s="1016"/>
      <c r="CE114" s="1016"/>
      <c r="CF114" s="1010">
        <v>25.2</v>
      </c>
      <c r="CG114" s="1011"/>
      <c r="CH114" s="1011"/>
      <c r="CI114" s="1011"/>
      <c r="CJ114" s="1011"/>
      <c r="CK114" s="1041"/>
      <c r="CL114" s="1042"/>
      <c r="CM114" s="1012" t="s">
        <v>465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455</v>
      </c>
      <c r="DH114" s="1055"/>
      <c r="DI114" s="1055"/>
      <c r="DJ114" s="1055"/>
      <c r="DK114" s="1056"/>
      <c r="DL114" s="1057" t="s">
        <v>455</v>
      </c>
      <c r="DM114" s="1055"/>
      <c r="DN114" s="1055"/>
      <c r="DO114" s="1055"/>
      <c r="DP114" s="1056"/>
      <c r="DQ114" s="1057" t="s">
        <v>452</v>
      </c>
      <c r="DR114" s="1055"/>
      <c r="DS114" s="1055"/>
      <c r="DT114" s="1055"/>
      <c r="DU114" s="1056"/>
      <c r="DV114" s="1058" t="s">
        <v>130</v>
      </c>
      <c r="DW114" s="1059"/>
      <c r="DX114" s="1059"/>
      <c r="DY114" s="1059"/>
      <c r="DZ114" s="1060"/>
    </row>
    <row r="115" spans="1:130" s="248" customFormat="1" ht="26.25" customHeight="1" x14ac:dyDescent="0.15">
      <c r="A115" s="1050"/>
      <c r="B115" s="1051"/>
      <c r="C115" s="1046" t="s">
        <v>466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8262</v>
      </c>
      <c r="AB115" s="1030"/>
      <c r="AC115" s="1030"/>
      <c r="AD115" s="1030"/>
      <c r="AE115" s="1031"/>
      <c r="AF115" s="1032">
        <v>8262</v>
      </c>
      <c r="AG115" s="1030"/>
      <c r="AH115" s="1030"/>
      <c r="AI115" s="1030"/>
      <c r="AJ115" s="1031"/>
      <c r="AK115" s="1032">
        <v>8262</v>
      </c>
      <c r="AL115" s="1030"/>
      <c r="AM115" s="1030"/>
      <c r="AN115" s="1030"/>
      <c r="AO115" s="1031"/>
      <c r="AP115" s="1033">
        <v>0</v>
      </c>
      <c r="AQ115" s="1034"/>
      <c r="AR115" s="1034"/>
      <c r="AS115" s="1034"/>
      <c r="AT115" s="1035"/>
      <c r="AU115" s="996"/>
      <c r="AV115" s="997"/>
      <c r="AW115" s="997"/>
      <c r="AX115" s="997"/>
      <c r="AY115" s="997"/>
      <c r="AZ115" s="1045" t="s">
        <v>467</v>
      </c>
      <c r="BA115" s="1046"/>
      <c r="BB115" s="1046"/>
      <c r="BC115" s="1046"/>
      <c r="BD115" s="1046"/>
      <c r="BE115" s="1046"/>
      <c r="BF115" s="1046"/>
      <c r="BG115" s="1046"/>
      <c r="BH115" s="1046"/>
      <c r="BI115" s="1046"/>
      <c r="BJ115" s="1046"/>
      <c r="BK115" s="1046"/>
      <c r="BL115" s="1046"/>
      <c r="BM115" s="1046"/>
      <c r="BN115" s="1046"/>
      <c r="BO115" s="1046"/>
      <c r="BP115" s="1047"/>
      <c r="BQ115" s="1015">
        <v>710539</v>
      </c>
      <c r="BR115" s="1016"/>
      <c r="BS115" s="1016"/>
      <c r="BT115" s="1016"/>
      <c r="BU115" s="1016"/>
      <c r="BV115" s="1016">
        <v>706062</v>
      </c>
      <c r="BW115" s="1016"/>
      <c r="BX115" s="1016"/>
      <c r="BY115" s="1016"/>
      <c r="BZ115" s="1016"/>
      <c r="CA115" s="1016">
        <v>614697</v>
      </c>
      <c r="CB115" s="1016"/>
      <c r="CC115" s="1016"/>
      <c r="CD115" s="1016"/>
      <c r="CE115" s="1016"/>
      <c r="CF115" s="1010">
        <v>2.5</v>
      </c>
      <c r="CG115" s="1011"/>
      <c r="CH115" s="1011"/>
      <c r="CI115" s="1011"/>
      <c r="CJ115" s="1011"/>
      <c r="CK115" s="1041"/>
      <c r="CL115" s="1042"/>
      <c r="CM115" s="1045" t="s">
        <v>468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452</v>
      </c>
      <c r="DH115" s="1055"/>
      <c r="DI115" s="1055"/>
      <c r="DJ115" s="1055"/>
      <c r="DK115" s="1056"/>
      <c r="DL115" s="1057" t="s">
        <v>130</v>
      </c>
      <c r="DM115" s="1055"/>
      <c r="DN115" s="1055"/>
      <c r="DO115" s="1055"/>
      <c r="DP115" s="1056"/>
      <c r="DQ115" s="1057" t="s">
        <v>452</v>
      </c>
      <c r="DR115" s="1055"/>
      <c r="DS115" s="1055"/>
      <c r="DT115" s="1055"/>
      <c r="DU115" s="1056"/>
      <c r="DV115" s="1058" t="s">
        <v>455</v>
      </c>
      <c r="DW115" s="1059"/>
      <c r="DX115" s="1059"/>
      <c r="DY115" s="1059"/>
      <c r="DZ115" s="1060"/>
    </row>
    <row r="116" spans="1:130" s="248" customFormat="1" ht="26.25" customHeight="1" x14ac:dyDescent="0.15">
      <c r="A116" s="1052"/>
      <c r="B116" s="1053"/>
      <c r="C116" s="1061" t="s">
        <v>469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130</v>
      </c>
      <c r="AB116" s="1055"/>
      <c r="AC116" s="1055"/>
      <c r="AD116" s="1055"/>
      <c r="AE116" s="1056"/>
      <c r="AF116" s="1057" t="s">
        <v>452</v>
      </c>
      <c r="AG116" s="1055"/>
      <c r="AH116" s="1055"/>
      <c r="AI116" s="1055"/>
      <c r="AJ116" s="1056"/>
      <c r="AK116" s="1057" t="s">
        <v>455</v>
      </c>
      <c r="AL116" s="1055"/>
      <c r="AM116" s="1055"/>
      <c r="AN116" s="1055"/>
      <c r="AO116" s="1056"/>
      <c r="AP116" s="1058" t="s">
        <v>455</v>
      </c>
      <c r="AQ116" s="1059"/>
      <c r="AR116" s="1059"/>
      <c r="AS116" s="1059"/>
      <c r="AT116" s="1060"/>
      <c r="AU116" s="996"/>
      <c r="AV116" s="997"/>
      <c r="AW116" s="997"/>
      <c r="AX116" s="997"/>
      <c r="AY116" s="997"/>
      <c r="AZ116" s="1063" t="s">
        <v>470</v>
      </c>
      <c r="BA116" s="1064"/>
      <c r="BB116" s="1064"/>
      <c r="BC116" s="1064"/>
      <c r="BD116" s="1064"/>
      <c r="BE116" s="1064"/>
      <c r="BF116" s="1064"/>
      <c r="BG116" s="1064"/>
      <c r="BH116" s="1064"/>
      <c r="BI116" s="1064"/>
      <c r="BJ116" s="1064"/>
      <c r="BK116" s="1064"/>
      <c r="BL116" s="1064"/>
      <c r="BM116" s="1064"/>
      <c r="BN116" s="1064"/>
      <c r="BO116" s="1064"/>
      <c r="BP116" s="1065"/>
      <c r="BQ116" s="1015" t="s">
        <v>130</v>
      </c>
      <c r="BR116" s="1016"/>
      <c r="BS116" s="1016"/>
      <c r="BT116" s="1016"/>
      <c r="BU116" s="1016"/>
      <c r="BV116" s="1016" t="s">
        <v>130</v>
      </c>
      <c r="BW116" s="1016"/>
      <c r="BX116" s="1016"/>
      <c r="BY116" s="1016"/>
      <c r="BZ116" s="1016"/>
      <c r="CA116" s="1016" t="s">
        <v>455</v>
      </c>
      <c r="CB116" s="1016"/>
      <c r="CC116" s="1016"/>
      <c r="CD116" s="1016"/>
      <c r="CE116" s="1016"/>
      <c r="CF116" s="1010" t="s">
        <v>455</v>
      </c>
      <c r="CG116" s="1011"/>
      <c r="CH116" s="1011"/>
      <c r="CI116" s="1011"/>
      <c r="CJ116" s="1011"/>
      <c r="CK116" s="1041"/>
      <c r="CL116" s="1042"/>
      <c r="CM116" s="1012" t="s">
        <v>471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130</v>
      </c>
      <c r="DH116" s="1055"/>
      <c r="DI116" s="1055"/>
      <c r="DJ116" s="1055"/>
      <c r="DK116" s="1056"/>
      <c r="DL116" s="1057" t="s">
        <v>452</v>
      </c>
      <c r="DM116" s="1055"/>
      <c r="DN116" s="1055"/>
      <c r="DO116" s="1055"/>
      <c r="DP116" s="1056"/>
      <c r="DQ116" s="1057" t="s">
        <v>452</v>
      </c>
      <c r="DR116" s="1055"/>
      <c r="DS116" s="1055"/>
      <c r="DT116" s="1055"/>
      <c r="DU116" s="1056"/>
      <c r="DV116" s="1058" t="s">
        <v>455</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472</v>
      </c>
      <c r="Z117" s="982"/>
      <c r="AA117" s="1072">
        <v>9932911</v>
      </c>
      <c r="AB117" s="1073"/>
      <c r="AC117" s="1073"/>
      <c r="AD117" s="1073"/>
      <c r="AE117" s="1074"/>
      <c r="AF117" s="1075">
        <v>9791756</v>
      </c>
      <c r="AG117" s="1073"/>
      <c r="AH117" s="1073"/>
      <c r="AI117" s="1073"/>
      <c r="AJ117" s="1074"/>
      <c r="AK117" s="1075">
        <v>9885401</v>
      </c>
      <c r="AL117" s="1073"/>
      <c r="AM117" s="1073"/>
      <c r="AN117" s="1073"/>
      <c r="AO117" s="1074"/>
      <c r="AP117" s="1076"/>
      <c r="AQ117" s="1077"/>
      <c r="AR117" s="1077"/>
      <c r="AS117" s="1077"/>
      <c r="AT117" s="1078"/>
      <c r="AU117" s="996"/>
      <c r="AV117" s="997"/>
      <c r="AW117" s="997"/>
      <c r="AX117" s="997"/>
      <c r="AY117" s="997"/>
      <c r="AZ117" s="1063" t="s">
        <v>473</v>
      </c>
      <c r="BA117" s="1064"/>
      <c r="BB117" s="1064"/>
      <c r="BC117" s="1064"/>
      <c r="BD117" s="1064"/>
      <c r="BE117" s="1064"/>
      <c r="BF117" s="1064"/>
      <c r="BG117" s="1064"/>
      <c r="BH117" s="1064"/>
      <c r="BI117" s="1064"/>
      <c r="BJ117" s="1064"/>
      <c r="BK117" s="1064"/>
      <c r="BL117" s="1064"/>
      <c r="BM117" s="1064"/>
      <c r="BN117" s="1064"/>
      <c r="BO117" s="1064"/>
      <c r="BP117" s="1065"/>
      <c r="BQ117" s="1015" t="s">
        <v>130</v>
      </c>
      <c r="BR117" s="1016"/>
      <c r="BS117" s="1016"/>
      <c r="BT117" s="1016"/>
      <c r="BU117" s="1016"/>
      <c r="BV117" s="1016" t="s">
        <v>474</v>
      </c>
      <c r="BW117" s="1016"/>
      <c r="BX117" s="1016"/>
      <c r="BY117" s="1016"/>
      <c r="BZ117" s="1016"/>
      <c r="CA117" s="1016" t="s">
        <v>130</v>
      </c>
      <c r="CB117" s="1016"/>
      <c r="CC117" s="1016"/>
      <c r="CD117" s="1016"/>
      <c r="CE117" s="1016"/>
      <c r="CF117" s="1010" t="s">
        <v>130</v>
      </c>
      <c r="CG117" s="1011"/>
      <c r="CH117" s="1011"/>
      <c r="CI117" s="1011"/>
      <c r="CJ117" s="1011"/>
      <c r="CK117" s="1041"/>
      <c r="CL117" s="1042"/>
      <c r="CM117" s="1012" t="s">
        <v>475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455</v>
      </c>
      <c r="DH117" s="1055"/>
      <c r="DI117" s="1055"/>
      <c r="DJ117" s="1055"/>
      <c r="DK117" s="1056"/>
      <c r="DL117" s="1057" t="s">
        <v>130</v>
      </c>
      <c r="DM117" s="1055"/>
      <c r="DN117" s="1055"/>
      <c r="DO117" s="1055"/>
      <c r="DP117" s="1056"/>
      <c r="DQ117" s="1057" t="s">
        <v>130</v>
      </c>
      <c r="DR117" s="1055"/>
      <c r="DS117" s="1055"/>
      <c r="DT117" s="1055"/>
      <c r="DU117" s="1056"/>
      <c r="DV117" s="1058" t="s">
        <v>130</v>
      </c>
      <c r="DW117" s="1059"/>
      <c r="DX117" s="1059"/>
      <c r="DY117" s="1059"/>
      <c r="DZ117" s="1060"/>
    </row>
    <row r="118" spans="1:130" s="248" customFormat="1" ht="26.25" customHeight="1" x14ac:dyDescent="0.15">
      <c r="A118" s="1000" t="s">
        <v>444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441</v>
      </c>
      <c r="AB118" s="981"/>
      <c r="AC118" s="981"/>
      <c r="AD118" s="981"/>
      <c r="AE118" s="982"/>
      <c r="AF118" s="980" t="s">
        <v>442</v>
      </c>
      <c r="AG118" s="981"/>
      <c r="AH118" s="981"/>
      <c r="AI118" s="981"/>
      <c r="AJ118" s="982"/>
      <c r="AK118" s="980" t="s">
        <v>308</v>
      </c>
      <c r="AL118" s="981"/>
      <c r="AM118" s="981"/>
      <c r="AN118" s="981"/>
      <c r="AO118" s="982"/>
      <c r="AP118" s="1067" t="s">
        <v>443</v>
      </c>
      <c r="AQ118" s="1068"/>
      <c r="AR118" s="1068"/>
      <c r="AS118" s="1068"/>
      <c r="AT118" s="1069"/>
      <c r="AU118" s="996"/>
      <c r="AV118" s="997"/>
      <c r="AW118" s="997"/>
      <c r="AX118" s="997"/>
      <c r="AY118" s="997"/>
      <c r="AZ118" s="1070" t="s">
        <v>476</v>
      </c>
      <c r="BA118" s="1061"/>
      <c r="BB118" s="1061"/>
      <c r="BC118" s="1061"/>
      <c r="BD118" s="1061"/>
      <c r="BE118" s="1061"/>
      <c r="BF118" s="1061"/>
      <c r="BG118" s="1061"/>
      <c r="BH118" s="1061"/>
      <c r="BI118" s="1061"/>
      <c r="BJ118" s="1061"/>
      <c r="BK118" s="1061"/>
      <c r="BL118" s="1061"/>
      <c r="BM118" s="1061"/>
      <c r="BN118" s="1061"/>
      <c r="BO118" s="1061"/>
      <c r="BP118" s="1062"/>
      <c r="BQ118" s="1093" t="s">
        <v>477</v>
      </c>
      <c r="BR118" s="1094"/>
      <c r="BS118" s="1094"/>
      <c r="BT118" s="1094"/>
      <c r="BU118" s="1094"/>
      <c r="BV118" s="1094" t="s">
        <v>478</v>
      </c>
      <c r="BW118" s="1094"/>
      <c r="BX118" s="1094"/>
      <c r="BY118" s="1094"/>
      <c r="BZ118" s="1094"/>
      <c r="CA118" s="1094" t="s">
        <v>478</v>
      </c>
      <c r="CB118" s="1094"/>
      <c r="CC118" s="1094"/>
      <c r="CD118" s="1094"/>
      <c r="CE118" s="1094"/>
      <c r="CF118" s="1010" t="s">
        <v>130</v>
      </c>
      <c r="CG118" s="1011"/>
      <c r="CH118" s="1011"/>
      <c r="CI118" s="1011"/>
      <c r="CJ118" s="1011"/>
      <c r="CK118" s="1041"/>
      <c r="CL118" s="1042"/>
      <c r="CM118" s="1012" t="s">
        <v>479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478</v>
      </c>
      <c r="DH118" s="1055"/>
      <c r="DI118" s="1055"/>
      <c r="DJ118" s="1055"/>
      <c r="DK118" s="1056"/>
      <c r="DL118" s="1057" t="s">
        <v>478</v>
      </c>
      <c r="DM118" s="1055"/>
      <c r="DN118" s="1055"/>
      <c r="DO118" s="1055"/>
      <c r="DP118" s="1056"/>
      <c r="DQ118" s="1057" t="s">
        <v>455</v>
      </c>
      <c r="DR118" s="1055"/>
      <c r="DS118" s="1055"/>
      <c r="DT118" s="1055"/>
      <c r="DU118" s="1056"/>
      <c r="DV118" s="1058" t="s">
        <v>455</v>
      </c>
      <c r="DW118" s="1059"/>
      <c r="DX118" s="1059"/>
      <c r="DY118" s="1059"/>
      <c r="DZ118" s="1060"/>
    </row>
    <row r="119" spans="1:130" s="248" customFormat="1" ht="26.25" customHeight="1" x14ac:dyDescent="0.15">
      <c r="A119" s="1154" t="s">
        <v>447</v>
      </c>
      <c r="B119" s="1040"/>
      <c r="C119" s="1019" t="s">
        <v>448</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474</v>
      </c>
      <c r="AB119" s="988"/>
      <c r="AC119" s="988"/>
      <c r="AD119" s="988"/>
      <c r="AE119" s="989"/>
      <c r="AF119" s="990" t="s">
        <v>130</v>
      </c>
      <c r="AG119" s="988"/>
      <c r="AH119" s="988"/>
      <c r="AI119" s="988"/>
      <c r="AJ119" s="989"/>
      <c r="AK119" s="990" t="s">
        <v>478</v>
      </c>
      <c r="AL119" s="988"/>
      <c r="AM119" s="988"/>
      <c r="AN119" s="988"/>
      <c r="AO119" s="989"/>
      <c r="AP119" s="991" t="s">
        <v>480</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481</v>
      </c>
      <c r="BP119" s="1102"/>
      <c r="BQ119" s="1093">
        <v>126267574</v>
      </c>
      <c r="BR119" s="1094"/>
      <c r="BS119" s="1094"/>
      <c r="BT119" s="1094"/>
      <c r="BU119" s="1094"/>
      <c r="BV119" s="1094">
        <v>124429530</v>
      </c>
      <c r="BW119" s="1094"/>
      <c r="BX119" s="1094"/>
      <c r="BY119" s="1094"/>
      <c r="BZ119" s="1094"/>
      <c r="CA119" s="1094">
        <v>123523485</v>
      </c>
      <c r="CB119" s="1094"/>
      <c r="CC119" s="1094"/>
      <c r="CD119" s="1094"/>
      <c r="CE119" s="1094"/>
      <c r="CF119" s="1095"/>
      <c r="CG119" s="1096"/>
      <c r="CH119" s="1096"/>
      <c r="CI119" s="1096"/>
      <c r="CJ119" s="1097"/>
      <c r="CK119" s="1043"/>
      <c r="CL119" s="1044"/>
      <c r="CM119" s="1098" t="s">
        <v>482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428516</v>
      </c>
      <c r="DH119" s="1080"/>
      <c r="DI119" s="1080"/>
      <c r="DJ119" s="1080"/>
      <c r="DK119" s="1081"/>
      <c r="DL119" s="1079">
        <v>387715</v>
      </c>
      <c r="DM119" s="1080"/>
      <c r="DN119" s="1080"/>
      <c r="DO119" s="1080"/>
      <c r="DP119" s="1081"/>
      <c r="DQ119" s="1079">
        <v>346915</v>
      </c>
      <c r="DR119" s="1080"/>
      <c r="DS119" s="1080"/>
      <c r="DT119" s="1080"/>
      <c r="DU119" s="1081"/>
      <c r="DV119" s="1082">
        <v>1.4</v>
      </c>
      <c r="DW119" s="1083"/>
      <c r="DX119" s="1083"/>
      <c r="DY119" s="1083"/>
      <c r="DZ119" s="1084"/>
    </row>
    <row r="120" spans="1:130" s="248" customFormat="1" ht="26.25" customHeight="1" x14ac:dyDescent="0.15">
      <c r="A120" s="1155"/>
      <c r="B120" s="1042"/>
      <c r="C120" s="1012" t="s">
        <v>454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478</v>
      </c>
      <c r="AB120" s="1055"/>
      <c r="AC120" s="1055"/>
      <c r="AD120" s="1055"/>
      <c r="AE120" s="1056"/>
      <c r="AF120" s="1057" t="s">
        <v>474</v>
      </c>
      <c r="AG120" s="1055"/>
      <c r="AH120" s="1055"/>
      <c r="AI120" s="1055"/>
      <c r="AJ120" s="1056"/>
      <c r="AK120" s="1057" t="s">
        <v>478</v>
      </c>
      <c r="AL120" s="1055"/>
      <c r="AM120" s="1055"/>
      <c r="AN120" s="1055"/>
      <c r="AO120" s="1056"/>
      <c r="AP120" s="1058" t="s">
        <v>455</v>
      </c>
      <c r="AQ120" s="1059"/>
      <c r="AR120" s="1059"/>
      <c r="AS120" s="1059"/>
      <c r="AT120" s="1060"/>
      <c r="AU120" s="1085" t="s">
        <v>483</v>
      </c>
      <c r="AV120" s="1086"/>
      <c r="AW120" s="1086"/>
      <c r="AX120" s="1086"/>
      <c r="AY120" s="1087"/>
      <c r="AZ120" s="1036" t="s">
        <v>484</v>
      </c>
      <c r="BA120" s="985"/>
      <c r="BB120" s="985"/>
      <c r="BC120" s="985"/>
      <c r="BD120" s="985"/>
      <c r="BE120" s="985"/>
      <c r="BF120" s="985"/>
      <c r="BG120" s="985"/>
      <c r="BH120" s="985"/>
      <c r="BI120" s="985"/>
      <c r="BJ120" s="985"/>
      <c r="BK120" s="985"/>
      <c r="BL120" s="985"/>
      <c r="BM120" s="985"/>
      <c r="BN120" s="985"/>
      <c r="BO120" s="985"/>
      <c r="BP120" s="986"/>
      <c r="BQ120" s="1022">
        <v>5092085</v>
      </c>
      <c r="BR120" s="1023"/>
      <c r="BS120" s="1023"/>
      <c r="BT120" s="1023"/>
      <c r="BU120" s="1023"/>
      <c r="BV120" s="1023">
        <v>5119301</v>
      </c>
      <c r="BW120" s="1023"/>
      <c r="BX120" s="1023"/>
      <c r="BY120" s="1023"/>
      <c r="BZ120" s="1023"/>
      <c r="CA120" s="1023">
        <v>5500105</v>
      </c>
      <c r="CB120" s="1023"/>
      <c r="CC120" s="1023"/>
      <c r="CD120" s="1023"/>
      <c r="CE120" s="1023"/>
      <c r="CF120" s="1037">
        <v>22.4</v>
      </c>
      <c r="CG120" s="1038"/>
      <c r="CH120" s="1038"/>
      <c r="CI120" s="1038"/>
      <c r="CJ120" s="1038"/>
      <c r="CK120" s="1103" t="s">
        <v>485</v>
      </c>
      <c r="CL120" s="1104"/>
      <c r="CM120" s="1104"/>
      <c r="CN120" s="1104"/>
      <c r="CO120" s="1105"/>
      <c r="CP120" s="1111" t="s">
        <v>486</v>
      </c>
      <c r="CQ120" s="1112"/>
      <c r="CR120" s="1112"/>
      <c r="CS120" s="1112"/>
      <c r="CT120" s="1112"/>
      <c r="CU120" s="1112"/>
      <c r="CV120" s="1112"/>
      <c r="CW120" s="1112"/>
      <c r="CX120" s="1112"/>
      <c r="CY120" s="1112"/>
      <c r="CZ120" s="1112"/>
      <c r="DA120" s="1112"/>
      <c r="DB120" s="1112"/>
      <c r="DC120" s="1112"/>
      <c r="DD120" s="1112"/>
      <c r="DE120" s="1112"/>
      <c r="DF120" s="1113"/>
      <c r="DG120" s="1022">
        <v>22524221</v>
      </c>
      <c r="DH120" s="1023"/>
      <c r="DI120" s="1023"/>
      <c r="DJ120" s="1023"/>
      <c r="DK120" s="1023"/>
      <c r="DL120" s="1023">
        <v>21819820</v>
      </c>
      <c r="DM120" s="1023"/>
      <c r="DN120" s="1023"/>
      <c r="DO120" s="1023"/>
      <c r="DP120" s="1023"/>
      <c r="DQ120" s="1023">
        <v>20947411</v>
      </c>
      <c r="DR120" s="1023"/>
      <c r="DS120" s="1023"/>
      <c r="DT120" s="1023"/>
      <c r="DU120" s="1023"/>
      <c r="DV120" s="1024">
        <v>85.1</v>
      </c>
      <c r="DW120" s="1024"/>
      <c r="DX120" s="1024"/>
      <c r="DY120" s="1024"/>
      <c r="DZ120" s="1025"/>
    </row>
    <row r="121" spans="1:130" s="248" customFormat="1" ht="26.25" customHeight="1" x14ac:dyDescent="0.15">
      <c r="A121" s="1155"/>
      <c r="B121" s="1042"/>
      <c r="C121" s="1063" t="s">
        <v>487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478</v>
      </c>
      <c r="AB121" s="1055"/>
      <c r="AC121" s="1055"/>
      <c r="AD121" s="1055"/>
      <c r="AE121" s="1056"/>
      <c r="AF121" s="1057" t="s">
        <v>478</v>
      </c>
      <c r="AG121" s="1055"/>
      <c r="AH121" s="1055"/>
      <c r="AI121" s="1055"/>
      <c r="AJ121" s="1056"/>
      <c r="AK121" s="1057" t="s">
        <v>130</v>
      </c>
      <c r="AL121" s="1055"/>
      <c r="AM121" s="1055"/>
      <c r="AN121" s="1055"/>
      <c r="AO121" s="1056"/>
      <c r="AP121" s="1058" t="s">
        <v>478</v>
      </c>
      <c r="AQ121" s="1059"/>
      <c r="AR121" s="1059"/>
      <c r="AS121" s="1059"/>
      <c r="AT121" s="1060"/>
      <c r="AU121" s="1088"/>
      <c r="AV121" s="1089"/>
      <c r="AW121" s="1089"/>
      <c r="AX121" s="1089"/>
      <c r="AY121" s="1090"/>
      <c r="AZ121" s="1045" t="s">
        <v>488</v>
      </c>
      <c r="BA121" s="1046"/>
      <c r="BB121" s="1046"/>
      <c r="BC121" s="1046"/>
      <c r="BD121" s="1046"/>
      <c r="BE121" s="1046"/>
      <c r="BF121" s="1046"/>
      <c r="BG121" s="1046"/>
      <c r="BH121" s="1046"/>
      <c r="BI121" s="1046"/>
      <c r="BJ121" s="1046"/>
      <c r="BK121" s="1046"/>
      <c r="BL121" s="1046"/>
      <c r="BM121" s="1046"/>
      <c r="BN121" s="1046"/>
      <c r="BO121" s="1046"/>
      <c r="BP121" s="1047"/>
      <c r="BQ121" s="1015">
        <v>9113197</v>
      </c>
      <c r="BR121" s="1016"/>
      <c r="BS121" s="1016"/>
      <c r="BT121" s="1016"/>
      <c r="BU121" s="1016"/>
      <c r="BV121" s="1016">
        <v>8958964</v>
      </c>
      <c r="BW121" s="1016"/>
      <c r="BX121" s="1016"/>
      <c r="BY121" s="1016"/>
      <c r="BZ121" s="1016"/>
      <c r="CA121" s="1016">
        <v>9390321</v>
      </c>
      <c r="CB121" s="1016"/>
      <c r="CC121" s="1016"/>
      <c r="CD121" s="1016"/>
      <c r="CE121" s="1016"/>
      <c r="CF121" s="1010">
        <v>38.200000000000003</v>
      </c>
      <c r="CG121" s="1011"/>
      <c r="CH121" s="1011"/>
      <c r="CI121" s="1011"/>
      <c r="CJ121" s="1011"/>
      <c r="CK121" s="1106"/>
      <c r="CL121" s="1107"/>
      <c r="CM121" s="1107"/>
      <c r="CN121" s="1107"/>
      <c r="CO121" s="1108"/>
      <c r="CP121" s="1116" t="s">
        <v>489</v>
      </c>
      <c r="CQ121" s="1117"/>
      <c r="CR121" s="1117"/>
      <c r="CS121" s="1117"/>
      <c r="CT121" s="1117"/>
      <c r="CU121" s="1117"/>
      <c r="CV121" s="1117"/>
      <c r="CW121" s="1117"/>
      <c r="CX121" s="1117"/>
      <c r="CY121" s="1117"/>
      <c r="CZ121" s="1117"/>
      <c r="DA121" s="1117"/>
      <c r="DB121" s="1117"/>
      <c r="DC121" s="1117"/>
      <c r="DD121" s="1117"/>
      <c r="DE121" s="1117"/>
      <c r="DF121" s="1118"/>
      <c r="DG121" s="1015">
        <v>221987</v>
      </c>
      <c r="DH121" s="1016"/>
      <c r="DI121" s="1016"/>
      <c r="DJ121" s="1016"/>
      <c r="DK121" s="1016"/>
      <c r="DL121" s="1016">
        <v>242568</v>
      </c>
      <c r="DM121" s="1016"/>
      <c r="DN121" s="1016"/>
      <c r="DO121" s="1016"/>
      <c r="DP121" s="1016"/>
      <c r="DQ121" s="1016">
        <v>840300</v>
      </c>
      <c r="DR121" s="1016"/>
      <c r="DS121" s="1016"/>
      <c r="DT121" s="1016"/>
      <c r="DU121" s="1016"/>
      <c r="DV121" s="1017">
        <v>3.4</v>
      </c>
      <c r="DW121" s="1017"/>
      <c r="DX121" s="1017"/>
      <c r="DY121" s="1017"/>
      <c r="DZ121" s="1018"/>
    </row>
    <row r="122" spans="1:130" s="248" customFormat="1" ht="26.25" customHeight="1" x14ac:dyDescent="0.15">
      <c r="A122" s="1155"/>
      <c r="B122" s="1042"/>
      <c r="C122" s="1012" t="s">
        <v>465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130</v>
      </c>
      <c r="AB122" s="1055"/>
      <c r="AC122" s="1055"/>
      <c r="AD122" s="1055"/>
      <c r="AE122" s="1056"/>
      <c r="AF122" s="1057" t="s">
        <v>130</v>
      </c>
      <c r="AG122" s="1055"/>
      <c r="AH122" s="1055"/>
      <c r="AI122" s="1055"/>
      <c r="AJ122" s="1056"/>
      <c r="AK122" s="1057" t="s">
        <v>474</v>
      </c>
      <c r="AL122" s="1055"/>
      <c r="AM122" s="1055"/>
      <c r="AN122" s="1055"/>
      <c r="AO122" s="1056"/>
      <c r="AP122" s="1058" t="s">
        <v>130</v>
      </c>
      <c r="AQ122" s="1059"/>
      <c r="AR122" s="1059"/>
      <c r="AS122" s="1059"/>
      <c r="AT122" s="1060"/>
      <c r="AU122" s="1088"/>
      <c r="AV122" s="1089"/>
      <c r="AW122" s="1089"/>
      <c r="AX122" s="1089"/>
      <c r="AY122" s="1090"/>
      <c r="AZ122" s="1070" t="s">
        <v>490</v>
      </c>
      <c r="BA122" s="1061"/>
      <c r="BB122" s="1061"/>
      <c r="BC122" s="1061"/>
      <c r="BD122" s="1061"/>
      <c r="BE122" s="1061"/>
      <c r="BF122" s="1061"/>
      <c r="BG122" s="1061"/>
      <c r="BH122" s="1061"/>
      <c r="BI122" s="1061"/>
      <c r="BJ122" s="1061"/>
      <c r="BK122" s="1061"/>
      <c r="BL122" s="1061"/>
      <c r="BM122" s="1061"/>
      <c r="BN122" s="1061"/>
      <c r="BO122" s="1061"/>
      <c r="BP122" s="1062"/>
      <c r="BQ122" s="1093">
        <v>82473794</v>
      </c>
      <c r="BR122" s="1094"/>
      <c r="BS122" s="1094"/>
      <c r="BT122" s="1094"/>
      <c r="BU122" s="1094"/>
      <c r="BV122" s="1094">
        <v>80302009</v>
      </c>
      <c r="BW122" s="1094"/>
      <c r="BX122" s="1094"/>
      <c r="BY122" s="1094"/>
      <c r="BZ122" s="1094"/>
      <c r="CA122" s="1094">
        <v>79904487</v>
      </c>
      <c r="CB122" s="1094"/>
      <c r="CC122" s="1094"/>
      <c r="CD122" s="1094"/>
      <c r="CE122" s="1094"/>
      <c r="CF122" s="1114">
        <v>324.7</v>
      </c>
      <c r="CG122" s="1115"/>
      <c r="CH122" s="1115"/>
      <c r="CI122" s="1115"/>
      <c r="CJ122" s="1115"/>
      <c r="CK122" s="1106"/>
      <c r="CL122" s="1107"/>
      <c r="CM122" s="1107"/>
      <c r="CN122" s="1107"/>
      <c r="CO122" s="1108"/>
      <c r="CP122" s="1116" t="s">
        <v>491</v>
      </c>
      <c r="CQ122" s="1117"/>
      <c r="CR122" s="1117"/>
      <c r="CS122" s="1117"/>
      <c r="CT122" s="1117"/>
      <c r="CU122" s="1117"/>
      <c r="CV122" s="1117"/>
      <c r="CW122" s="1117"/>
      <c r="CX122" s="1117"/>
      <c r="CY122" s="1117"/>
      <c r="CZ122" s="1117"/>
      <c r="DA122" s="1117"/>
      <c r="DB122" s="1117"/>
      <c r="DC122" s="1117"/>
      <c r="DD122" s="1117"/>
      <c r="DE122" s="1117"/>
      <c r="DF122" s="1118"/>
      <c r="DG122" s="1015" t="s">
        <v>130</v>
      </c>
      <c r="DH122" s="1016"/>
      <c r="DI122" s="1016"/>
      <c r="DJ122" s="1016"/>
      <c r="DK122" s="1016"/>
      <c r="DL122" s="1016">
        <v>37200</v>
      </c>
      <c r="DM122" s="1016"/>
      <c r="DN122" s="1016"/>
      <c r="DO122" s="1016"/>
      <c r="DP122" s="1016"/>
      <c r="DQ122" s="1016">
        <v>289700</v>
      </c>
      <c r="DR122" s="1016"/>
      <c r="DS122" s="1016"/>
      <c r="DT122" s="1016"/>
      <c r="DU122" s="1016"/>
      <c r="DV122" s="1017">
        <v>1.2</v>
      </c>
      <c r="DW122" s="1017"/>
      <c r="DX122" s="1017"/>
      <c r="DY122" s="1017"/>
      <c r="DZ122" s="1018"/>
    </row>
    <row r="123" spans="1:130" s="248" customFormat="1" ht="26.25" customHeight="1" x14ac:dyDescent="0.15">
      <c r="A123" s="1155"/>
      <c r="B123" s="1042"/>
      <c r="C123" s="1012" t="s">
        <v>471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130</v>
      </c>
      <c r="AB123" s="1055"/>
      <c r="AC123" s="1055"/>
      <c r="AD123" s="1055"/>
      <c r="AE123" s="1056"/>
      <c r="AF123" s="1057" t="s">
        <v>474</v>
      </c>
      <c r="AG123" s="1055"/>
      <c r="AH123" s="1055"/>
      <c r="AI123" s="1055"/>
      <c r="AJ123" s="1056"/>
      <c r="AK123" s="1057" t="s">
        <v>130</v>
      </c>
      <c r="AL123" s="1055"/>
      <c r="AM123" s="1055"/>
      <c r="AN123" s="1055"/>
      <c r="AO123" s="1056"/>
      <c r="AP123" s="1058" t="s">
        <v>130</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492</v>
      </c>
      <c r="BP123" s="1102"/>
      <c r="BQ123" s="1161">
        <v>96679076</v>
      </c>
      <c r="BR123" s="1162"/>
      <c r="BS123" s="1162"/>
      <c r="BT123" s="1162"/>
      <c r="BU123" s="1162"/>
      <c r="BV123" s="1162">
        <v>94380274</v>
      </c>
      <c r="BW123" s="1162"/>
      <c r="BX123" s="1162"/>
      <c r="BY123" s="1162"/>
      <c r="BZ123" s="1162"/>
      <c r="CA123" s="1162">
        <v>94794913</v>
      </c>
      <c r="CB123" s="1162"/>
      <c r="CC123" s="1162"/>
      <c r="CD123" s="1162"/>
      <c r="CE123" s="1162"/>
      <c r="CF123" s="1095"/>
      <c r="CG123" s="1096"/>
      <c r="CH123" s="1096"/>
      <c r="CI123" s="1096"/>
      <c r="CJ123" s="1097"/>
      <c r="CK123" s="1106"/>
      <c r="CL123" s="1107"/>
      <c r="CM123" s="1107"/>
      <c r="CN123" s="1107"/>
      <c r="CO123" s="1108"/>
      <c r="CP123" s="1116" t="s">
        <v>493</v>
      </c>
      <c r="CQ123" s="1117"/>
      <c r="CR123" s="1117"/>
      <c r="CS123" s="1117"/>
      <c r="CT123" s="1117"/>
      <c r="CU123" s="1117"/>
      <c r="CV123" s="1117"/>
      <c r="CW123" s="1117"/>
      <c r="CX123" s="1117"/>
      <c r="CY123" s="1117"/>
      <c r="CZ123" s="1117"/>
      <c r="DA123" s="1117"/>
      <c r="DB123" s="1117"/>
      <c r="DC123" s="1117"/>
      <c r="DD123" s="1117"/>
      <c r="DE123" s="1117"/>
      <c r="DF123" s="1118"/>
      <c r="DG123" s="1054" t="s">
        <v>455</v>
      </c>
      <c r="DH123" s="1055"/>
      <c r="DI123" s="1055"/>
      <c r="DJ123" s="1055"/>
      <c r="DK123" s="1056"/>
      <c r="DL123" s="1057" t="s">
        <v>130</v>
      </c>
      <c r="DM123" s="1055"/>
      <c r="DN123" s="1055"/>
      <c r="DO123" s="1055"/>
      <c r="DP123" s="1056"/>
      <c r="DQ123" s="1057" t="s">
        <v>130</v>
      </c>
      <c r="DR123" s="1055"/>
      <c r="DS123" s="1055"/>
      <c r="DT123" s="1055"/>
      <c r="DU123" s="1056"/>
      <c r="DV123" s="1058" t="s">
        <v>477</v>
      </c>
      <c r="DW123" s="1059"/>
      <c r="DX123" s="1059"/>
      <c r="DY123" s="1059"/>
      <c r="DZ123" s="1060"/>
    </row>
    <row r="124" spans="1:130" s="248" customFormat="1" ht="26.25" customHeight="1" thickBot="1" x14ac:dyDescent="0.2">
      <c r="A124" s="1155"/>
      <c r="B124" s="1042"/>
      <c r="C124" s="1012" t="s">
        <v>475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130</v>
      </c>
      <c r="AB124" s="1055"/>
      <c r="AC124" s="1055"/>
      <c r="AD124" s="1055"/>
      <c r="AE124" s="1056"/>
      <c r="AF124" s="1057" t="s">
        <v>455</v>
      </c>
      <c r="AG124" s="1055"/>
      <c r="AH124" s="1055"/>
      <c r="AI124" s="1055"/>
      <c r="AJ124" s="1056"/>
      <c r="AK124" s="1057" t="s">
        <v>130</v>
      </c>
      <c r="AL124" s="1055"/>
      <c r="AM124" s="1055"/>
      <c r="AN124" s="1055"/>
      <c r="AO124" s="1056"/>
      <c r="AP124" s="1058" t="s">
        <v>478</v>
      </c>
      <c r="AQ124" s="1059"/>
      <c r="AR124" s="1059"/>
      <c r="AS124" s="1059"/>
      <c r="AT124" s="1060"/>
      <c r="AU124" s="1157" t="s">
        <v>494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124</v>
      </c>
      <c r="BR124" s="1124"/>
      <c r="BS124" s="1124"/>
      <c r="BT124" s="1124"/>
      <c r="BU124" s="1124"/>
      <c r="BV124" s="1124">
        <v>125.7</v>
      </c>
      <c r="BW124" s="1124"/>
      <c r="BX124" s="1124"/>
      <c r="BY124" s="1124"/>
      <c r="BZ124" s="1124"/>
      <c r="CA124" s="1124">
        <v>116.7</v>
      </c>
      <c r="CB124" s="1124"/>
      <c r="CC124" s="1124"/>
      <c r="CD124" s="1124"/>
      <c r="CE124" s="1124"/>
      <c r="CF124" s="1125"/>
      <c r="CG124" s="1126"/>
      <c r="CH124" s="1126"/>
      <c r="CI124" s="1126"/>
      <c r="CJ124" s="1127"/>
      <c r="CK124" s="1109"/>
      <c r="CL124" s="1109"/>
      <c r="CM124" s="1109"/>
      <c r="CN124" s="1109"/>
      <c r="CO124" s="1110"/>
      <c r="CP124" s="1116" t="s">
        <v>495</v>
      </c>
      <c r="CQ124" s="1117"/>
      <c r="CR124" s="1117"/>
      <c r="CS124" s="1117"/>
      <c r="CT124" s="1117"/>
      <c r="CU124" s="1117"/>
      <c r="CV124" s="1117"/>
      <c r="CW124" s="1117"/>
      <c r="CX124" s="1117"/>
      <c r="CY124" s="1117"/>
      <c r="CZ124" s="1117"/>
      <c r="DA124" s="1117"/>
      <c r="DB124" s="1117"/>
      <c r="DC124" s="1117"/>
      <c r="DD124" s="1117"/>
      <c r="DE124" s="1117"/>
      <c r="DF124" s="1118"/>
      <c r="DG124" s="1101">
        <v>1064773</v>
      </c>
      <c r="DH124" s="1080"/>
      <c r="DI124" s="1080"/>
      <c r="DJ124" s="1080"/>
      <c r="DK124" s="1081"/>
      <c r="DL124" s="1079">
        <v>1388190</v>
      </c>
      <c r="DM124" s="1080"/>
      <c r="DN124" s="1080"/>
      <c r="DO124" s="1080"/>
      <c r="DP124" s="1081"/>
      <c r="DQ124" s="1079" t="s">
        <v>130</v>
      </c>
      <c r="DR124" s="1080"/>
      <c r="DS124" s="1080"/>
      <c r="DT124" s="1080"/>
      <c r="DU124" s="1081"/>
      <c r="DV124" s="1082" t="s">
        <v>477</v>
      </c>
      <c r="DW124" s="1083"/>
      <c r="DX124" s="1083"/>
      <c r="DY124" s="1083"/>
      <c r="DZ124" s="1084"/>
    </row>
    <row r="125" spans="1:130" s="248" customFormat="1" ht="26.25" customHeight="1" x14ac:dyDescent="0.15">
      <c r="A125" s="1155"/>
      <c r="B125" s="1042"/>
      <c r="C125" s="1012" t="s">
        <v>479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130</v>
      </c>
      <c r="AB125" s="1055"/>
      <c r="AC125" s="1055"/>
      <c r="AD125" s="1055"/>
      <c r="AE125" s="1056"/>
      <c r="AF125" s="1057" t="s">
        <v>130</v>
      </c>
      <c r="AG125" s="1055"/>
      <c r="AH125" s="1055"/>
      <c r="AI125" s="1055"/>
      <c r="AJ125" s="1056"/>
      <c r="AK125" s="1057" t="s">
        <v>130</v>
      </c>
      <c r="AL125" s="1055"/>
      <c r="AM125" s="1055"/>
      <c r="AN125" s="1055"/>
      <c r="AO125" s="1056"/>
      <c r="AP125" s="1058" t="s">
        <v>474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496</v>
      </c>
      <c r="CL125" s="1104"/>
      <c r="CM125" s="1104"/>
      <c r="CN125" s="1104"/>
      <c r="CO125" s="1105"/>
      <c r="CP125" s="1036" t="s">
        <v>497</v>
      </c>
      <c r="CQ125" s="985"/>
      <c r="CR125" s="985"/>
      <c r="CS125" s="985"/>
      <c r="CT125" s="985"/>
      <c r="CU125" s="985"/>
      <c r="CV125" s="985"/>
      <c r="CW125" s="985"/>
      <c r="CX125" s="985"/>
      <c r="CY125" s="985"/>
      <c r="CZ125" s="985"/>
      <c r="DA125" s="985"/>
      <c r="DB125" s="985"/>
      <c r="DC125" s="985"/>
      <c r="DD125" s="985"/>
      <c r="DE125" s="985"/>
      <c r="DF125" s="986"/>
      <c r="DG125" s="1022" t="s">
        <v>455</v>
      </c>
      <c r="DH125" s="1023"/>
      <c r="DI125" s="1023"/>
      <c r="DJ125" s="1023"/>
      <c r="DK125" s="1023"/>
      <c r="DL125" s="1023" t="s">
        <v>474</v>
      </c>
      <c r="DM125" s="1023"/>
      <c r="DN125" s="1023"/>
      <c r="DO125" s="1023"/>
      <c r="DP125" s="1023"/>
      <c r="DQ125" s="1023" t="s">
        <v>130</v>
      </c>
      <c r="DR125" s="1023"/>
      <c r="DS125" s="1023"/>
      <c r="DT125" s="1023"/>
      <c r="DU125" s="1023"/>
      <c r="DV125" s="1024" t="s">
        <v>130</v>
      </c>
      <c r="DW125" s="1024"/>
      <c r="DX125" s="1024"/>
      <c r="DY125" s="1024"/>
      <c r="DZ125" s="1025"/>
    </row>
    <row r="126" spans="1:130" s="248" customFormat="1" ht="26.25" customHeight="1" thickBot="1" x14ac:dyDescent="0.2">
      <c r="A126" s="1155"/>
      <c r="B126" s="1042"/>
      <c r="C126" s="1012" t="s">
        <v>482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8262</v>
      </c>
      <c r="AB126" s="1055"/>
      <c r="AC126" s="1055"/>
      <c r="AD126" s="1055"/>
      <c r="AE126" s="1056"/>
      <c r="AF126" s="1057">
        <v>8262</v>
      </c>
      <c r="AG126" s="1055"/>
      <c r="AH126" s="1055"/>
      <c r="AI126" s="1055"/>
      <c r="AJ126" s="1056"/>
      <c r="AK126" s="1057">
        <v>8262</v>
      </c>
      <c r="AL126" s="1055"/>
      <c r="AM126" s="1055"/>
      <c r="AN126" s="1055"/>
      <c r="AO126" s="1056"/>
      <c r="AP126" s="1058">
        <v>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498</v>
      </c>
      <c r="CQ126" s="1046"/>
      <c r="CR126" s="1046"/>
      <c r="CS126" s="1046"/>
      <c r="CT126" s="1046"/>
      <c r="CU126" s="1046"/>
      <c r="CV126" s="1046"/>
      <c r="CW126" s="1046"/>
      <c r="CX126" s="1046"/>
      <c r="CY126" s="1046"/>
      <c r="CZ126" s="1046"/>
      <c r="DA126" s="1046"/>
      <c r="DB126" s="1046"/>
      <c r="DC126" s="1046"/>
      <c r="DD126" s="1046"/>
      <c r="DE126" s="1046"/>
      <c r="DF126" s="1047"/>
      <c r="DG126" s="1015">
        <v>710539</v>
      </c>
      <c r="DH126" s="1016"/>
      <c r="DI126" s="1016"/>
      <c r="DJ126" s="1016"/>
      <c r="DK126" s="1016"/>
      <c r="DL126" s="1016">
        <v>706062</v>
      </c>
      <c r="DM126" s="1016"/>
      <c r="DN126" s="1016"/>
      <c r="DO126" s="1016"/>
      <c r="DP126" s="1016"/>
      <c r="DQ126" s="1016">
        <v>614697</v>
      </c>
      <c r="DR126" s="1016"/>
      <c r="DS126" s="1016"/>
      <c r="DT126" s="1016"/>
      <c r="DU126" s="1016"/>
      <c r="DV126" s="1017">
        <v>2.5</v>
      </c>
      <c r="DW126" s="1017"/>
      <c r="DX126" s="1017"/>
      <c r="DY126" s="1017"/>
      <c r="DZ126" s="1018"/>
    </row>
    <row r="127" spans="1:130" s="248" customFormat="1" ht="26.25" customHeight="1" x14ac:dyDescent="0.15">
      <c r="A127" s="1156"/>
      <c r="B127" s="1044"/>
      <c r="C127" s="1098" t="s">
        <v>499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477</v>
      </c>
      <c r="AB127" s="1055"/>
      <c r="AC127" s="1055"/>
      <c r="AD127" s="1055"/>
      <c r="AE127" s="1056"/>
      <c r="AF127" s="1057" t="s">
        <v>130</v>
      </c>
      <c r="AG127" s="1055"/>
      <c r="AH127" s="1055"/>
      <c r="AI127" s="1055"/>
      <c r="AJ127" s="1056"/>
      <c r="AK127" s="1057" t="s">
        <v>130</v>
      </c>
      <c r="AL127" s="1055"/>
      <c r="AM127" s="1055"/>
      <c r="AN127" s="1055"/>
      <c r="AO127" s="1056"/>
      <c r="AP127" s="1058" t="s">
        <v>130</v>
      </c>
      <c r="AQ127" s="1059"/>
      <c r="AR127" s="1059"/>
      <c r="AS127" s="1059"/>
      <c r="AT127" s="1060"/>
      <c r="AU127" s="284"/>
      <c r="AV127" s="284"/>
      <c r="AW127" s="284"/>
      <c r="AX127" s="1128" t="s">
        <v>500</v>
      </c>
      <c r="AY127" s="1129"/>
      <c r="AZ127" s="1129"/>
      <c r="BA127" s="1129"/>
      <c r="BB127" s="1129"/>
      <c r="BC127" s="1129"/>
      <c r="BD127" s="1129"/>
      <c r="BE127" s="1130"/>
      <c r="BF127" s="1131" t="s">
        <v>501</v>
      </c>
      <c r="BG127" s="1129"/>
      <c r="BH127" s="1129"/>
      <c r="BI127" s="1129"/>
      <c r="BJ127" s="1129"/>
      <c r="BK127" s="1129"/>
      <c r="BL127" s="1130"/>
      <c r="BM127" s="1131" t="s">
        <v>502</v>
      </c>
      <c r="BN127" s="1129"/>
      <c r="BO127" s="1129"/>
      <c r="BP127" s="1129"/>
      <c r="BQ127" s="1129"/>
      <c r="BR127" s="1129"/>
      <c r="BS127" s="1130"/>
      <c r="BT127" s="1131" t="s">
        <v>503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504</v>
      </c>
      <c r="CQ127" s="1046"/>
      <c r="CR127" s="1046"/>
      <c r="CS127" s="1046"/>
      <c r="CT127" s="1046"/>
      <c r="CU127" s="1046"/>
      <c r="CV127" s="1046"/>
      <c r="CW127" s="1046"/>
      <c r="CX127" s="1046"/>
      <c r="CY127" s="1046"/>
      <c r="CZ127" s="1046"/>
      <c r="DA127" s="1046"/>
      <c r="DB127" s="1046"/>
      <c r="DC127" s="1046"/>
      <c r="DD127" s="1046"/>
      <c r="DE127" s="1046"/>
      <c r="DF127" s="1047"/>
      <c r="DG127" s="1015" t="s">
        <v>130</v>
      </c>
      <c r="DH127" s="1016"/>
      <c r="DI127" s="1016"/>
      <c r="DJ127" s="1016"/>
      <c r="DK127" s="1016"/>
      <c r="DL127" s="1016" t="s">
        <v>474</v>
      </c>
      <c r="DM127" s="1016"/>
      <c r="DN127" s="1016"/>
      <c r="DO127" s="1016"/>
      <c r="DP127" s="1016"/>
      <c r="DQ127" s="1016" t="s">
        <v>474</v>
      </c>
      <c r="DR127" s="1016"/>
      <c r="DS127" s="1016"/>
      <c r="DT127" s="1016"/>
      <c r="DU127" s="1016"/>
      <c r="DV127" s="1017" t="s">
        <v>474</v>
      </c>
      <c r="DW127" s="1017"/>
      <c r="DX127" s="1017"/>
      <c r="DY127" s="1017"/>
      <c r="DZ127" s="1018"/>
    </row>
    <row r="128" spans="1:130" s="248" customFormat="1" ht="26.25" customHeight="1" thickBot="1" x14ac:dyDescent="0.2">
      <c r="A128" s="1139" t="s">
        <v>505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506</v>
      </c>
      <c r="X128" s="1141"/>
      <c r="Y128" s="1141"/>
      <c r="Z128" s="1142"/>
      <c r="AA128" s="1143">
        <v>621070</v>
      </c>
      <c r="AB128" s="1144"/>
      <c r="AC128" s="1144"/>
      <c r="AD128" s="1144"/>
      <c r="AE128" s="1145"/>
      <c r="AF128" s="1146">
        <v>663120</v>
      </c>
      <c r="AG128" s="1144"/>
      <c r="AH128" s="1144"/>
      <c r="AI128" s="1144"/>
      <c r="AJ128" s="1145"/>
      <c r="AK128" s="1146">
        <v>630124</v>
      </c>
      <c r="AL128" s="1144"/>
      <c r="AM128" s="1144"/>
      <c r="AN128" s="1144"/>
      <c r="AO128" s="1145"/>
      <c r="AP128" s="1147"/>
      <c r="AQ128" s="1148"/>
      <c r="AR128" s="1148"/>
      <c r="AS128" s="1148"/>
      <c r="AT128" s="1149"/>
      <c r="AU128" s="284"/>
      <c r="AV128" s="284"/>
      <c r="AW128" s="284"/>
      <c r="AX128" s="984" t="s">
        <v>507</v>
      </c>
      <c r="AY128" s="985"/>
      <c r="AZ128" s="985"/>
      <c r="BA128" s="985"/>
      <c r="BB128" s="985"/>
      <c r="BC128" s="985"/>
      <c r="BD128" s="985"/>
      <c r="BE128" s="986"/>
      <c r="BF128" s="1150" t="s">
        <v>130</v>
      </c>
      <c r="BG128" s="1151"/>
      <c r="BH128" s="1151"/>
      <c r="BI128" s="1151"/>
      <c r="BJ128" s="1151"/>
      <c r="BK128" s="1151"/>
      <c r="BL128" s="1152"/>
      <c r="BM128" s="1150">
        <v>11.75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508</v>
      </c>
      <c r="CQ128" s="1133"/>
      <c r="CR128" s="1133"/>
      <c r="CS128" s="1133"/>
      <c r="CT128" s="1133"/>
      <c r="CU128" s="1133"/>
      <c r="CV128" s="1133"/>
      <c r="CW128" s="1133"/>
      <c r="CX128" s="1133"/>
      <c r="CY128" s="1133"/>
      <c r="CZ128" s="1133"/>
      <c r="DA128" s="1133"/>
      <c r="DB128" s="1133"/>
      <c r="DC128" s="1133"/>
      <c r="DD128" s="1133"/>
      <c r="DE128" s="1133"/>
      <c r="DF128" s="1134"/>
      <c r="DG128" s="1135" t="s">
        <v>477</v>
      </c>
      <c r="DH128" s="1136"/>
      <c r="DI128" s="1136"/>
      <c r="DJ128" s="1136"/>
      <c r="DK128" s="1136"/>
      <c r="DL128" s="1136" t="s">
        <v>455</v>
      </c>
      <c r="DM128" s="1136"/>
      <c r="DN128" s="1136"/>
      <c r="DO128" s="1136"/>
      <c r="DP128" s="1136"/>
      <c r="DQ128" s="1136" t="s">
        <v>455</v>
      </c>
      <c r="DR128" s="1136"/>
      <c r="DS128" s="1136"/>
      <c r="DT128" s="1136"/>
      <c r="DU128" s="1136"/>
      <c r="DV128" s="1137" t="s">
        <v>455</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509</v>
      </c>
      <c r="X129" s="1170"/>
      <c r="Y129" s="1170"/>
      <c r="Z129" s="1171"/>
      <c r="AA129" s="1054">
        <v>30523134</v>
      </c>
      <c r="AB129" s="1055"/>
      <c r="AC129" s="1055"/>
      <c r="AD129" s="1055"/>
      <c r="AE129" s="1056"/>
      <c r="AF129" s="1057">
        <v>30571949</v>
      </c>
      <c r="AG129" s="1055"/>
      <c r="AH129" s="1055"/>
      <c r="AI129" s="1055"/>
      <c r="AJ129" s="1056"/>
      <c r="AK129" s="1057">
        <v>31294461</v>
      </c>
      <c r="AL129" s="1055"/>
      <c r="AM129" s="1055"/>
      <c r="AN129" s="1055"/>
      <c r="AO129" s="1056"/>
      <c r="AP129" s="1172"/>
      <c r="AQ129" s="1173"/>
      <c r="AR129" s="1173"/>
      <c r="AS129" s="1173"/>
      <c r="AT129" s="1174"/>
      <c r="AU129" s="286"/>
      <c r="AV129" s="286"/>
      <c r="AW129" s="286"/>
      <c r="AX129" s="1163" t="s">
        <v>510</v>
      </c>
      <c r="AY129" s="1046"/>
      <c r="AZ129" s="1046"/>
      <c r="BA129" s="1046"/>
      <c r="BB129" s="1046"/>
      <c r="BC129" s="1046"/>
      <c r="BD129" s="1046"/>
      <c r="BE129" s="1047"/>
      <c r="BF129" s="1164" t="s">
        <v>130</v>
      </c>
      <c r="BG129" s="1165"/>
      <c r="BH129" s="1165"/>
      <c r="BI129" s="1165"/>
      <c r="BJ129" s="1165"/>
      <c r="BK129" s="1165"/>
      <c r="BL129" s="1166"/>
      <c r="BM129" s="1164">
        <v>16.75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511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512</v>
      </c>
      <c r="X130" s="1170"/>
      <c r="Y130" s="1170"/>
      <c r="Z130" s="1171"/>
      <c r="AA130" s="1054">
        <v>6671890</v>
      </c>
      <c r="AB130" s="1055"/>
      <c r="AC130" s="1055"/>
      <c r="AD130" s="1055"/>
      <c r="AE130" s="1056"/>
      <c r="AF130" s="1057">
        <v>6679828</v>
      </c>
      <c r="AG130" s="1055"/>
      <c r="AH130" s="1055"/>
      <c r="AI130" s="1055"/>
      <c r="AJ130" s="1056"/>
      <c r="AK130" s="1057">
        <v>6686305</v>
      </c>
      <c r="AL130" s="1055"/>
      <c r="AM130" s="1055"/>
      <c r="AN130" s="1055"/>
      <c r="AO130" s="1056"/>
      <c r="AP130" s="1172"/>
      <c r="AQ130" s="1173"/>
      <c r="AR130" s="1173"/>
      <c r="AS130" s="1173"/>
      <c r="AT130" s="1174"/>
      <c r="AU130" s="286"/>
      <c r="AV130" s="286"/>
      <c r="AW130" s="286"/>
      <c r="AX130" s="1163" t="s">
        <v>513</v>
      </c>
      <c r="AY130" s="1046"/>
      <c r="AZ130" s="1046"/>
      <c r="BA130" s="1046"/>
      <c r="BB130" s="1046"/>
      <c r="BC130" s="1046"/>
      <c r="BD130" s="1046"/>
      <c r="BE130" s="1047"/>
      <c r="BF130" s="1200">
        <v>10.5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514</v>
      </c>
      <c r="X131" s="1208"/>
      <c r="Y131" s="1208"/>
      <c r="Z131" s="1209"/>
      <c r="AA131" s="1101">
        <v>23851244</v>
      </c>
      <c r="AB131" s="1080"/>
      <c r="AC131" s="1080"/>
      <c r="AD131" s="1080"/>
      <c r="AE131" s="1081"/>
      <c r="AF131" s="1079">
        <v>23892121</v>
      </c>
      <c r="AG131" s="1080"/>
      <c r="AH131" s="1080"/>
      <c r="AI131" s="1080"/>
      <c r="AJ131" s="1081"/>
      <c r="AK131" s="1079">
        <v>24608156</v>
      </c>
      <c r="AL131" s="1080"/>
      <c r="AM131" s="1080"/>
      <c r="AN131" s="1080"/>
      <c r="AO131" s="1081"/>
      <c r="AP131" s="1210"/>
      <c r="AQ131" s="1211"/>
      <c r="AR131" s="1211"/>
      <c r="AS131" s="1211"/>
      <c r="AT131" s="1212"/>
      <c r="AU131" s="286"/>
      <c r="AV131" s="286"/>
      <c r="AW131" s="286"/>
      <c r="AX131" s="1182" t="s">
        <v>515</v>
      </c>
      <c r="AY131" s="1133"/>
      <c r="AZ131" s="1133"/>
      <c r="BA131" s="1133"/>
      <c r="BB131" s="1133"/>
      <c r="BC131" s="1133"/>
      <c r="BD131" s="1133"/>
      <c r="BE131" s="1134"/>
      <c r="BF131" s="1183">
        <v>116.7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517</v>
      </c>
      <c r="W132" s="1193"/>
      <c r="X132" s="1193"/>
      <c r="Y132" s="1193"/>
      <c r="Z132" s="1194"/>
      <c r="AA132" s="1195">
        <v>11.068399619999999</v>
      </c>
      <c r="AB132" s="1196"/>
      <c r="AC132" s="1196"/>
      <c r="AD132" s="1196"/>
      <c r="AE132" s="1197"/>
      <c r="AF132" s="1198">
        <v>10.249437459999999</v>
      </c>
      <c r="AG132" s="1196"/>
      <c r="AH132" s="1196"/>
      <c r="AI132" s="1196"/>
      <c r="AJ132" s="1197"/>
      <c r="AK132" s="1198">
        <v>10.43951444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518</v>
      </c>
      <c r="W133" s="1176"/>
      <c r="X133" s="1176"/>
      <c r="Y133" s="1176"/>
      <c r="Z133" s="1177"/>
      <c r="AA133" s="1178">
        <v>11</v>
      </c>
      <c r="AB133" s="1179"/>
      <c r="AC133" s="1179"/>
      <c r="AD133" s="1179"/>
      <c r="AE133" s="1180"/>
      <c r="AF133" s="1178">
        <v>10.7</v>
      </c>
      <c r="AG133" s="1179"/>
      <c r="AH133" s="1179"/>
      <c r="AI133" s="1179"/>
      <c r="AJ133" s="1180"/>
      <c r="AK133" s="1178">
        <v>10.5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n2MNd6LY5a+Bo348snxG1vdt1jZSTAL5xPJmJuFIwSj8Pm3FDNc53BqHca2V+9msCw2O1ACSBEhaYKOoDFFzw==" saltValue="+oTG8DH6N7rTA9JTG/vo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ZL9YV+a0cXit8ltuPBaG13Bkhd1Gpfhdw+wq2e06XSehc3KRwQN3eryJ+t5KLb6hiVFwMuP9jpIc2d5pkPe3g==" saltValue="C5uUd8pTXn5J3FINUEeW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Fgdq+9qJUCz6ABJlgL4etPdPMZPYt11DYnknqnCPSg+2/IYWKX3y3GM535KskUhxtHTxLilup64AHGMyha4Ag==" saltValue="QLq05U/Gcwy7l3sFffJ5l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522</v>
      </c>
      <c r="AP7" s="305"/>
      <c r="AQ7" s="306" t="s">
        <v>523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524</v>
      </c>
      <c r="AQ8" s="312" t="s">
        <v>525</v>
      </c>
      <c r="AR8" s="313" t="s">
        <v>526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527</v>
      </c>
      <c r="AL9" s="1216"/>
      <c r="AM9" s="1216"/>
      <c r="AN9" s="1217"/>
      <c r="AO9" s="314">
        <v>6980884</v>
      </c>
      <c r="AP9" s="314">
        <v>61508</v>
      </c>
      <c r="AQ9" s="315">
        <v>63345</v>
      </c>
      <c r="AR9" s="316">
        <v>-2.9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528</v>
      </c>
      <c r="AL10" s="1216"/>
      <c r="AM10" s="1216"/>
      <c r="AN10" s="1217"/>
      <c r="AO10" s="317">
        <v>1299889</v>
      </c>
      <c r="AP10" s="317">
        <v>11453</v>
      </c>
      <c r="AQ10" s="318">
        <v>4099</v>
      </c>
      <c r="AR10" s="319">
        <v>179.4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529</v>
      </c>
      <c r="AL11" s="1216"/>
      <c r="AM11" s="1216"/>
      <c r="AN11" s="1217"/>
      <c r="AO11" s="317">
        <v>144398</v>
      </c>
      <c r="AP11" s="317">
        <v>1272</v>
      </c>
      <c r="AQ11" s="318">
        <v>1825</v>
      </c>
      <c r="AR11" s="319">
        <v>-30.3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530</v>
      </c>
      <c r="AL12" s="1216"/>
      <c r="AM12" s="1216"/>
      <c r="AN12" s="1217"/>
      <c r="AO12" s="317" t="s">
        <v>531</v>
      </c>
      <c r="AP12" s="317" t="s">
        <v>531</v>
      </c>
      <c r="AQ12" s="318">
        <v>40</v>
      </c>
      <c r="AR12" s="319" t="s">
        <v>531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532</v>
      </c>
      <c r="AL13" s="1216"/>
      <c r="AM13" s="1216"/>
      <c r="AN13" s="1217"/>
      <c r="AO13" s="317">
        <v>169127</v>
      </c>
      <c r="AP13" s="317">
        <v>1490</v>
      </c>
      <c r="AQ13" s="318">
        <v>1974</v>
      </c>
      <c r="AR13" s="319">
        <v>-24.5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533</v>
      </c>
      <c r="AL14" s="1216"/>
      <c r="AM14" s="1216"/>
      <c r="AN14" s="1217"/>
      <c r="AO14" s="317">
        <v>254500</v>
      </c>
      <c r="AP14" s="317">
        <v>2242</v>
      </c>
      <c r="AQ14" s="318">
        <v>1633</v>
      </c>
      <c r="AR14" s="319">
        <v>37.299999999999997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534</v>
      </c>
      <c r="AL15" s="1222"/>
      <c r="AM15" s="1222"/>
      <c r="AN15" s="1223"/>
      <c r="AO15" s="317">
        <v>-625271</v>
      </c>
      <c r="AP15" s="317">
        <v>-5509</v>
      </c>
      <c r="AQ15" s="318">
        <v>-4020</v>
      </c>
      <c r="AR15" s="319">
        <v>37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8223527</v>
      </c>
      <c r="AP16" s="317">
        <v>72457</v>
      </c>
      <c r="AQ16" s="318">
        <v>68896</v>
      </c>
      <c r="AR16" s="319">
        <v>5.2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536</v>
      </c>
      <c r="AP20" s="326" t="s">
        <v>537</v>
      </c>
      <c r="AQ20" s="327" t="s">
        <v>538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539</v>
      </c>
      <c r="AL21" s="1225"/>
      <c r="AM21" s="1225"/>
      <c r="AN21" s="1226"/>
      <c r="AO21" s="330">
        <v>5.97</v>
      </c>
      <c r="AP21" s="331">
        <v>6.55</v>
      </c>
      <c r="AQ21" s="332">
        <v>-0.57999999999999996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540</v>
      </c>
      <c r="AL22" s="1225"/>
      <c r="AM22" s="1225"/>
      <c r="AN22" s="1226"/>
      <c r="AO22" s="335">
        <v>97.9</v>
      </c>
      <c r="AP22" s="336">
        <v>99.7</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522</v>
      </c>
      <c r="AP30" s="305"/>
      <c r="AQ30" s="306" t="s">
        <v>523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524</v>
      </c>
      <c r="AQ31" s="312" t="s">
        <v>525</v>
      </c>
      <c r="AR31" s="313" t="s">
        <v>526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544</v>
      </c>
      <c r="AL32" s="1219"/>
      <c r="AM32" s="1219"/>
      <c r="AN32" s="1220"/>
      <c r="AO32" s="345">
        <v>7403355</v>
      </c>
      <c r="AP32" s="345">
        <v>65230</v>
      </c>
      <c r="AQ32" s="346">
        <v>35933</v>
      </c>
      <c r="AR32" s="347">
        <v>81.5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545</v>
      </c>
      <c r="AL33" s="1219"/>
      <c r="AM33" s="1219"/>
      <c r="AN33" s="1220"/>
      <c r="AO33" s="345" t="s">
        <v>531</v>
      </c>
      <c r="AP33" s="345" t="s">
        <v>531</v>
      </c>
      <c r="AQ33" s="346" t="s">
        <v>531</v>
      </c>
      <c r="AR33" s="347" t="s">
        <v>531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546</v>
      </c>
      <c r="AL34" s="1219"/>
      <c r="AM34" s="1219"/>
      <c r="AN34" s="1220"/>
      <c r="AO34" s="345" t="s">
        <v>531</v>
      </c>
      <c r="AP34" s="345" t="s">
        <v>531</v>
      </c>
      <c r="AQ34" s="346">
        <v>14</v>
      </c>
      <c r="AR34" s="347" t="s">
        <v>531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547</v>
      </c>
      <c r="AL35" s="1219"/>
      <c r="AM35" s="1219"/>
      <c r="AN35" s="1220"/>
      <c r="AO35" s="345">
        <v>1518817</v>
      </c>
      <c r="AP35" s="345">
        <v>13382</v>
      </c>
      <c r="AQ35" s="346">
        <v>11386</v>
      </c>
      <c r="AR35" s="347">
        <v>17.5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548</v>
      </c>
      <c r="AL36" s="1219"/>
      <c r="AM36" s="1219"/>
      <c r="AN36" s="1220"/>
      <c r="AO36" s="345">
        <v>954967</v>
      </c>
      <c r="AP36" s="345">
        <v>8414</v>
      </c>
      <c r="AQ36" s="346">
        <v>1734</v>
      </c>
      <c r="AR36" s="347">
        <v>385.2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549</v>
      </c>
      <c r="AL37" s="1219"/>
      <c r="AM37" s="1219"/>
      <c r="AN37" s="1220"/>
      <c r="AO37" s="345">
        <v>8262</v>
      </c>
      <c r="AP37" s="345">
        <v>73</v>
      </c>
      <c r="AQ37" s="346">
        <v>495</v>
      </c>
      <c r="AR37" s="347">
        <v>-85.3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550</v>
      </c>
      <c r="AL38" s="1228"/>
      <c r="AM38" s="1228"/>
      <c r="AN38" s="1229"/>
      <c r="AO38" s="348" t="s">
        <v>531</v>
      </c>
      <c r="AP38" s="348" t="s">
        <v>531</v>
      </c>
      <c r="AQ38" s="349">
        <v>1</v>
      </c>
      <c r="AR38" s="337" t="s">
        <v>531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551</v>
      </c>
      <c r="AL39" s="1228"/>
      <c r="AM39" s="1228"/>
      <c r="AN39" s="1229"/>
      <c r="AO39" s="345">
        <v>-630124</v>
      </c>
      <c r="AP39" s="345">
        <v>-5552</v>
      </c>
      <c r="AQ39" s="346">
        <v>-7666</v>
      </c>
      <c r="AR39" s="347">
        <v>-27.6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552</v>
      </c>
      <c r="AL40" s="1219"/>
      <c r="AM40" s="1219"/>
      <c r="AN40" s="1220"/>
      <c r="AO40" s="345">
        <v>-6686305</v>
      </c>
      <c r="AP40" s="345">
        <v>-58912</v>
      </c>
      <c r="AQ40" s="346">
        <v>-31862</v>
      </c>
      <c r="AR40" s="347">
        <v>84.9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2568972</v>
      </c>
      <c r="AP41" s="345">
        <v>22635</v>
      </c>
      <c r="AQ41" s="346">
        <v>10035</v>
      </c>
      <c r="AR41" s="347">
        <v>125.6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522</v>
      </c>
      <c r="AN49" s="1235" t="s">
        <v>556</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557</v>
      </c>
      <c r="AO50" s="362" t="s">
        <v>558</v>
      </c>
      <c r="AP50" s="363" t="s">
        <v>559</v>
      </c>
      <c r="AQ50" s="364" t="s">
        <v>560</v>
      </c>
      <c r="AR50" s="365" t="s">
        <v>561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562</v>
      </c>
      <c r="AL51" s="358"/>
      <c r="AM51" s="366">
        <v>7339842</v>
      </c>
      <c r="AN51" s="367">
        <v>64944</v>
      </c>
      <c r="AO51" s="368">
        <v>-25.5</v>
      </c>
      <c r="AP51" s="369">
        <v>63257</v>
      </c>
      <c r="AQ51" s="370">
        <v>36.200000000000003</v>
      </c>
      <c r="AR51" s="371">
        <v>-61.7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563</v>
      </c>
      <c r="AM52" s="374">
        <v>4601227</v>
      </c>
      <c r="AN52" s="375">
        <v>40712</v>
      </c>
      <c r="AO52" s="376">
        <v>-14.4</v>
      </c>
      <c r="AP52" s="377">
        <v>27259</v>
      </c>
      <c r="AQ52" s="378">
        <v>-1.4</v>
      </c>
      <c r="AR52" s="379">
        <v>-13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564</v>
      </c>
      <c r="AL53" s="358"/>
      <c r="AM53" s="366">
        <v>8873172</v>
      </c>
      <c r="AN53" s="367">
        <v>78240</v>
      </c>
      <c r="AO53" s="368">
        <v>20.5</v>
      </c>
      <c r="AP53" s="369">
        <v>52308</v>
      </c>
      <c r="AQ53" s="370">
        <v>-17.3</v>
      </c>
      <c r="AR53" s="371">
        <v>37.799999999999997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563</v>
      </c>
      <c r="AM54" s="374">
        <v>5390825</v>
      </c>
      <c r="AN54" s="375">
        <v>47534</v>
      </c>
      <c r="AO54" s="376">
        <v>16.8</v>
      </c>
      <c r="AP54" s="377">
        <v>28695</v>
      </c>
      <c r="AQ54" s="378">
        <v>5.3</v>
      </c>
      <c r="AR54" s="379">
        <v>11.5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565</v>
      </c>
      <c r="AL55" s="358"/>
      <c r="AM55" s="366">
        <v>6983201</v>
      </c>
      <c r="AN55" s="367">
        <v>61418</v>
      </c>
      <c r="AO55" s="368">
        <v>-21.5</v>
      </c>
      <c r="AP55" s="369">
        <v>46402</v>
      </c>
      <c r="AQ55" s="370">
        <v>-11.3</v>
      </c>
      <c r="AR55" s="371">
        <v>-10.199999999999999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563</v>
      </c>
      <c r="AM56" s="374">
        <v>4663398</v>
      </c>
      <c r="AN56" s="375">
        <v>41015</v>
      </c>
      <c r="AO56" s="376">
        <v>-13.7</v>
      </c>
      <c r="AP56" s="377">
        <v>26897</v>
      </c>
      <c r="AQ56" s="378">
        <v>-6.3</v>
      </c>
      <c r="AR56" s="379">
        <v>-7.4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566</v>
      </c>
      <c r="AL57" s="358"/>
      <c r="AM57" s="366">
        <v>7830765</v>
      </c>
      <c r="AN57" s="367">
        <v>68863</v>
      </c>
      <c r="AO57" s="368">
        <v>12.1</v>
      </c>
      <c r="AP57" s="369">
        <v>66343</v>
      </c>
      <c r="AQ57" s="370">
        <v>43</v>
      </c>
      <c r="AR57" s="371">
        <v>-30.9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563</v>
      </c>
      <c r="AM58" s="374">
        <v>4752316</v>
      </c>
      <c r="AN58" s="375">
        <v>41791</v>
      </c>
      <c r="AO58" s="376">
        <v>1.9</v>
      </c>
      <c r="AP58" s="377">
        <v>34529</v>
      </c>
      <c r="AQ58" s="378">
        <v>28.4</v>
      </c>
      <c r="AR58" s="379">
        <v>-26.5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567</v>
      </c>
      <c r="AL59" s="358"/>
      <c r="AM59" s="366">
        <v>10230616</v>
      </c>
      <c r="AN59" s="367">
        <v>90141</v>
      </c>
      <c r="AO59" s="368">
        <v>30.9</v>
      </c>
      <c r="AP59" s="369">
        <v>56416</v>
      </c>
      <c r="AQ59" s="370">
        <v>-15</v>
      </c>
      <c r="AR59" s="371">
        <v>45.9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563</v>
      </c>
      <c r="AM60" s="374">
        <v>6466592</v>
      </c>
      <c r="AN60" s="375">
        <v>56976</v>
      </c>
      <c r="AO60" s="376">
        <v>36.299999999999997</v>
      </c>
      <c r="AP60" s="377">
        <v>32623</v>
      </c>
      <c r="AQ60" s="378">
        <v>-5.5</v>
      </c>
      <c r="AR60" s="379">
        <v>41.8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568</v>
      </c>
      <c r="AL61" s="380"/>
      <c r="AM61" s="381">
        <v>8251519</v>
      </c>
      <c r="AN61" s="382">
        <v>72721</v>
      </c>
      <c r="AO61" s="383">
        <v>3.3</v>
      </c>
      <c r="AP61" s="384">
        <v>56945</v>
      </c>
      <c r="AQ61" s="385">
        <v>7.1</v>
      </c>
      <c r="AR61" s="371">
        <v>-3.8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563</v>
      </c>
      <c r="AM62" s="374">
        <v>5174872</v>
      </c>
      <c r="AN62" s="375">
        <v>45606</v>
      </c>
      <c r="AO62" s="376">
        <v>5.4</v>
      </c>
      <c r="AP62" s="377">
        <v>30001</v>
      </c>
      <c r="AQ62" s="378">
        <v>4.0999999999999996</v>
      </c>
      <c r="AR62" s="379">
        <v>1.3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W3pNHBuVEbrg3oQUNvY4yqeWDr4USAbdVNjGgKTkL1mtFqa9LfR6L6sy0SuOdMGNZoalX6FUc4NYM0Pdreltw==" saltValue="D6KF9EBe0ickmW4JkSDGB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row r="120" spans="125:125" ht="13.5" hidden="1" customHeight="1" x14ac:dyDescent="0.15"/>
    <row r="121" spans="125:125" ht="13.5" hidden="1" customHeight="1" x14ac:dyDescent="0.15">
      <c r="DU121" s="292"/>
    </row>
  </sheetData>
  <sheetProtection algorithmName="SHA-512" hashValue="8ZOjkEWEbgaFcZYUre4bFGLx3DysSxL1jepImD1AwxS8V5u96L2Hnvb3vZK8Dx+mutvwXvJYh/M4e0nDGVwYGA==" saltValue="K+4pgEFu/PHZGMJbuRje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571</v>
      </c>
    </row>
  </sheetData>
  <sheetProtection algorithmName="SHA-512" hashValue="fQTCU/Yew8Y4WPUpJG88h8X9m/eHbWe5Kcy9VG2HEzAC5J142gDDYPsmsePfNWgsvOafRsisUkTyU1mDakzlwQ==" saltValue="6Sw7uON/HOPuT6DbkbaG6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L44" sqref="L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38" t="s">
        <v>3</v>
      </c>
      <c r="D47" s="1238"/>
      <c r="E47" s="1239"/>
      <c r="F47" s="11">
        <v>9.52</v>
      </c>
      <c r="G47" s="12">
        <v>7.61</v>
      </c>
      <c r="H47" s="12">
        <v>7.67</v>
      </c>
      <c r="I47" s="12">
        <v>7.86</v>
      </c>
      <c r="J47" s="13">
        <v>7.14</v>
      </c>
    </row>
    <row r="48" spans="2:10" ht="57.75" customHeight="1" x14ac:dyDescent="0.15">
      <c r="B48" s="14"/>
      <c r="C48" s="1240" t="s">
        <v>4</v>
      </c>
      <c r="D48" s="1240"/>
      <c r="E48" s="1241"/>
      <c r="F48" s="15">
        <v>3.72</v>
      </c>
      <c r="G48" s="16">
        <v>3.39</v>
      </c>
      <c r="H48" s="16">
        <v>3.89</v>
      </c>
      <c r="I48" s="16">
        <v>3.32</v>
      </c>
      <c r="J48" s="17">
        <v>4.84</v>
      </c>
    </row>
    <row r="49" spans="2:10" ht="57.75" customHeight="1" thickBot="1" x14ac:dyDescent="0.2">
      <c r="B49" s="18"/>
      <c r="C49" s="1242" t="s">
        <v>5</v>
      </c>
      <c r="D49" s="1242"/>
      <c r="E49" s="1243"/>
      <c r="F49" s="19" t="s">
        <v>577</v>
      </c>
      <c r="G49" s="20" t="s">
        <v>578</v>
      </c>
      <c r="H49" s="20">
        <v>0.56000000000000005</v>
      </c>
      <c r="I49" s="20" t="s">
        <v>579</v>
      </c>
      <c r="J49" s="21">
        <v>1.06</v>
      </c>
    </row>
    <row r="50" spans="2:10" ht="13.5" customHeight="1" x14ac:dyDescent="0.15"/>
  </sheetData>
  <sheetProtection algorithmName="SHA-512" hashValue="VLE3eoRz0gtPm/S61TOkpiR9nZb/XQymR4Wy46S4CMHwY90hx/DZ0X1u06vbn+LN7ZUZXN+lNEHQuLQml7aDPw==" saltValue="LztVvvoOGNcZ8Hn3HGH+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2022-03-02T01:02:39Z</cp:lastPrinted>
  <dcterms:created xsi:type="dcterms:W3CDTF">2022-02-02T04:52:01Z</dcterms:created>
  <dcterms:modified xsi:type="dcterms:W3CDTF">2022-09-27T05:26:25Z</dcterms:modified>
  <cp:category/>
</cp:coreProperties>
</file>