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lsv\1113000_市町支援課\OLD\111300-25646\e\R5財政共有\07 市町財政\08令和３年度財政状況資料集（公会計分）\07 ホームページ用\"/>
    </mc:Choice>
  </mc:AlternateContent>
  <xr:revisionPtr revIDLastSave="0" documentId="13_ncr:1_{828EDFB6-4203-4C92-A877-F8B347FA1B0E}"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BE39" i="10"/>
  <c r="AM39" i="10"/>
  <c r="U39" i="10"/>
  <c r="C39" i="10"/>
  <c r="BE38" i="10"/>
  <c r="AM38" i="10"/>
  <c r="U38" i="10"/>
  <c r="C38" i="10"/>
  <c r="BE37" i="10"/>
  <c r="AM37" i="10"/>
  <c r="C37" i="10"/>
  <c r="BE36" i="10"/>
  <c r="C36" i="10"/>
  <c r="BE35"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l="1"/>
  <c r="BW35" i="10" s="1"/>
  <c r="BW36" i="10" s="1"/>
  <c r="BW37" i="10" s="1"/>
  <c r="BW38" i="10" s="1"/>
  <c r="BW39" i="10" s="1"/>
  <c r="BW40" i="10" s="1"/>
  <c r="BE34" i="10"/>
  <c r="CO34" i="10" l="1"/>
  <c r="CO35" i="10" s="1"/>
  <c r="CO36" i="10" s="1"/>
  <c r="CO37" i="10" s="1"/>
  <c r="CO38" i="10" s="1"/>
  <c r="CO39" i="10" s="1"/>
</calcChain>
</file>

<file path=xl/sharedStrings.xml><?xml version="1.0" encoding="utf-8"?>
<sst xmlns="http://schemas.openxmlformats.org/spreadsheetml/2006/main" count="1166" uniqueCount="613">
  <si>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</si>
  <si>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</si>
  <si>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</si>
  <si>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</si>
  <si>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</si>
  <si>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</si>
  <si>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</si>
  <si>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</si>
  <si>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</si>
  <si>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</si>
  <si>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</si>
  <si>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</si>
  <si>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</si>
  <si>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</si>
  <si>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</si>
  <si>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</si>
  <si>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</si>
  <si>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</si>
  <si>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</si>
  <si>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</si>
  <si>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</si>
  <si>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</si>
  <si>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</si>
  <si>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</si>
  <si>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</si>
  <si>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</si>
  <si>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</si>
  <si>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</si>
  <si>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</si>
  <si>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</si>
  <si>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</si>
  <si>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</si>
  <si>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</si>
  <si>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</si>
  <si>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</si>
  <si>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</si>
  <si>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</si>
  <si>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</si>
  <si>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</si>
  <si>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</si>
  <si>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</si>
  <si>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</si>
  <si>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</si>
  <si>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</si>
  <si>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</si>
  <si>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</si>
  <si>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</si>
  <si>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</si>
  <si>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</si>
  <si>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</si>
  <si>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</si>
  <si>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</si>
  <si>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</si>
  <si>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</si>
  <si>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</si>
  <si>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</si>
  <si>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</si>
  <si>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</si>
  <si>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</si>
  <si>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</si>
  <si>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</si>
  <si>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</si>
  <si>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</si>
  <si>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</si>
  <si>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</si>
  <si>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</si>
  <si>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</si>
  <si>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</si>
  <si>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</si>
  <si>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</si>
  <si>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</si>
  <si>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</si>
  <si>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</si>
  <si>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</si>
  <si>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</si>
  <si>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</si>
  <si>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</si>
  <si>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</si>
  <si>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</si>
  <si>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</si>
  <si>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</si>
  <si>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</si>
  <si>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</si>
  <si>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</si>
  <si>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</si>
  <si>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</si>
  <si>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</si>
  <si>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</si>
  <si>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</si>
  <si>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</si>
  <si>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</si>
  <si>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</si>
  <si>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</si>
  <si>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</si>
  <si>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</si>
  <si>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</si>
  <si>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</si>
  <si>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</si>
  <si>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輪島市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</si>
  <si>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</si>
  <si>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</si>
  <si>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</si>
  <si>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</si>
  <si>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</si>
  <si>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</si>
  <si>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</si>
  <si>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</si>
  <si>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</si>
  <si>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</si>
  <si>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</si>
  <si>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</si>
  <si>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</si>
  <si>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</si>
  <si>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</si>
  <si>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</si>
  <si>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</si>
  <si>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</si>
  <si>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</si>
  <si>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</si>
  <si>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</si>
  <si>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</si>
  <si>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</si>
  <si>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</si>
  <si>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</si>
  <si>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</si>
  <si>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</si>
  <si>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</si>
  <si>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</si>
  <si>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</si>
  <si>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</si>
  <si>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</si>
  <si>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</si>
  <si>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</si>
  <si>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</si>
  <si>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</si>
  <si>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</si>
  <si>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</si>
  <si>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</si>
  <si>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</si>
  <si>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</si>
  <si>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</si>
  <si>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</si>
  <si>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</si>
  <si>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</si>
  <si>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</si>
  <si>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</si>
  <si>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</si>
  <si>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</si>
  <si>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</si>
  <si>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</si>
  <si>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</si>
  <si>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</si>
  <si>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</si>
  <si>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</si>
  <si>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</si>
  <si>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</si>
  <si>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</si>
  <si>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</si>
  <si>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</si>
  <si>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</si>
  <si>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</si>
  <si>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</si>
  <si>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</si>
  <si>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</si>
  <si>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</si>
  <si>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</si>
  <si>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</si>
  <si>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</si>
  <si>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</si>
  <si>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</si>
  <si>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</si>
  <si>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</si>
  <si>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</si>
  <si>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</si>
  <si>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</si>
  <si>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</si>
  <si>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</si>
  <si>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</si>
  <si>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</si>
  <si>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</si>
  <si>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</si>
  <si>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</si>
  <si>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</si>
  <si>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</si>
  <si>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</si>
  <si>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</si>
  <si>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</si>
  <si>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</si>
  <si>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</si>
  <si>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</si>
  <si>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</si>
  <si>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</si>
  <si>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</si>
  <si>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</si>
  <si>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</si>
  <si>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</si>
  <si>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</si>
  <si>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</si>
  <si>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</si>
  <si>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</si>
  <si>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</si>
  <si>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</si>
  <si>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</si>
  <si>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</si>
  <si>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</si>
  <si>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</si>
  <si>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</si>
  <si>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</si>
  <si>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</si>
  <si>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</si>
  <si>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</si>
  <si>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</si>
  <si>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</si>
  <si>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</si>
  <si>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</si>
  <si>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石川県輪島市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</si>
  <si>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</si>
  <si>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</si>
  <si>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</si>
  <si>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</si>
  <si>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</si>
  <si>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</si>
  <si>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</si>
  <si>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</si>
  <si>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</si>
  <si>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</si>
  <si>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</si>
  <si>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</si>
  <si>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</si>
  <si>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</si>
  <si>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</si>
  <si>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</si>
  <si>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</si>
  <si>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</si>
  <si>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</si>
  <si>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</si>
  <si>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</si>
  <si>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</si>
  <si>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</si>
  <si>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</si>
  <si>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</si>
  <si>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</si>
  <si>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</si>
  <si>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</si>
  <si>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</si>
  <si>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</si>
  <si>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</si>
  <si>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</si>
  <si>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</si>
  <si>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</si>
  <si>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</si>
  <si>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</si>
  <si>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</si>
  <si>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</si>
  <si>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</si>
  <si>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</si>
  <si>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</si>
  <si>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</si>
  <si>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</si>
  <si>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</si>
  <si>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</si>
  <si>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</si>
  <si>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</si>
  <si>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</si>
  <si>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</si>
  <si>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</si>
  <si>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</si>
  <si>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</si>
  <si>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</si>
  <si>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</si>
  <si>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</si>
  <si>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</si>
  <si>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</si>
  <si>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</si>
  <si>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</si>
  <si>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</si>
  <si>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</si>
  <si>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</si>
  <si>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</si>
  <si>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</si>
  <si>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</si>
  <si>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</si>
  <si>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</si>
  <si>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</si>
  <si>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</si>
  <si>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</si>
  <si>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</si>
  <si>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</si>
  <si>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</si>
  <si>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</si>
  <si>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</si>
  <si>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</si>
  <si>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</si>
  <si>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</si>
  <si>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</si>
  <si>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</si>
  <si>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</si>
  <si>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</si>
  <si>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</si>
  <si>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</si>
  <si>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</si>
  <si>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</si>
  <si>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</si>
  <si>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</si>
  <si>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</si>
  <si>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</si>
  <si>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</si>
  <si>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</si>
  <si>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</si>
  <si>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</si>
  <si>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</si>
  <si>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</si>
  <si>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</si>
  <si>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</si>
  <si>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</si>
  <si>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</si>
  <si>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</si>
  <si>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</si>
  <si>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</si>
  <si>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</si>
  <si>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</si>
  <si>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</si>
  <si>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</si>
  <si>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</si>
  <si>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</si>
  <si>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</si>
  <si>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</si>
  <si>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</si>
  <si>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</si>
  <si>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</si>
  <si>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</si>
  <si>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</si>
  <si>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</si>
  <si>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</si>
  <si>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</si>
  <si>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</si>
  <si>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</si>
  <si>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</si>
  <si>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</si>
  <si>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</si>
  <si>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</si>
  <si>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</si>
  <si>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</si>
  <si>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</si>
  <si>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</si>
  <si>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</si>
  <si>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</si>
  <si>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</si>
  <si>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</si>
  <si>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</si>
  <si>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</si>
  <si>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</si>
  <si>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</si>
  <si>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</si>
  <si>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</si>
  <si>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</si>
  <si>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</si>
  <si>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</si>
  <si>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</si>
  <si>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</si>
  <si>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</si>
  <si>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</si>
  <si>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</si>
  <si>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</si>
  <si>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</si>
  <si>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</si>
  <si>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</si>
  <si>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</si>
  <si>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</si>
  <si>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石川県輪島市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</si>
  <si>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</si>
  <si>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</si>
  <si>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</si>
  <si>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</si>
  <si>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</si>
  <si>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</si>
  <si>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</si>
  <si>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</si>
  <si>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</si>
  <si>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</si>
  <si>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</si>
  <si>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</si>
  <si>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</si>
  <si>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</si>
  <si>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</si>
  <si>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</si>
  <si>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</si>
  <si>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</si>
  <si>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</si>
  <si>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</si>
  <si>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</si>
  <si>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</si>
  <si>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</si>
  <si>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</si>
  <si>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</si>
  <si>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</si>
  <si>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</si>
  <si>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</si>
  <si>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</si>
  <si>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</si>
  <si>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</si>
  <si>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</si>
  <si>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</si>
  <si>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</si>
  <si>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</si>
  <si>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</si>
  <si>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</si>
  <si>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</si>
  <si>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</si>
  <si>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</si>
  <si>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</si>
  <si>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</si>
  <si>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下水道事業会計</t>
    <phoneticPr fontId="5"/>
  </si>
  <si>
    <t>法適用企業</t>
    <phoneticPr fontId="5"/>
  </si>
  <si>
    <t>臨海土地造成事業特別会計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</si>
  <si>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</si>
  <si>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</si>
  <si>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</si>
  <si>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</si>
  <si>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</si>
  <si>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</si>
  <si>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</si>
  <si>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</si>
  <si>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</si>
  <si>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</si>
  <si>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</si>
  <si>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</si>
  <si>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</si>
  <si>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</si>
  <si>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</si>
  <si>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</si>
  <si>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</si>
  <si>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</si>
  <si>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</si>
  <si>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</si>
  <si>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</si>
  <si>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</si>
  <si>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</si>
  <si>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</si>
  <si>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</si>
  <si>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</si>
  <si>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</si>
  <si>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</si>
  <si>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</si>
  <si>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</si>
  <si>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</si>
  <si>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</si>
  <si>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</si>
  <si>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</si>
  <si>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</si>
  <si>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</si>
  <si>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</si>
  <si>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</si>
  <si>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</si>
  <si>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</si>
  <si>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</si>
  <si>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</si>
  <si>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</si>
  <si>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</si>
  <si>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</si>
  <si>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</si>
  <si>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</si>
  <si>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</si>
  <si>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</si>
  <si>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</si>
  <si>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</si>
  <si>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</si>
  <si>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</si>
  <si>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</si>
  <si>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</si>
  <si>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</si>
  <si>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</si>
  <si>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</si>
  <si>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</si>
  <si>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</si>
  <si>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</si>
  <si>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</si>
  <si>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</si>
  <si>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</si>
  <si>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</si>
  <si>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</si>
  <si>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</si>
  <si>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</si>
  <si>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</si>
  <si>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</si>
  <si>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</si>
  <si>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</si>
  <si>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</si>
  <si>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</si>
  <si>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</si>
  <si>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</si>
  <si>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</si>
  <si>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</si>
  <si>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</si>
  <si>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</si>
  <si>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</si>
  <si>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</si>
  <si>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</si>
  <si>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</si>
  <si>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</si>
  <si>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</si>
  <si>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</si>
  <si>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</si>
  <si>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</si>
  <si>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</si>
  <si>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</si>
  <si>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</si>
  <si>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</si>
  <si>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</si>
  <si>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</si>
  <si>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</si>
  <si>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</si>
  <si>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</si>
  <si>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</si>
  <si>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</si>
  <si>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</si>
  <si>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</si>
  <si>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</si>
  <si>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</si>
  <si>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</si>
  <si>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</si>
  <si>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</si>
  <si>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</si>
  <si>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</si>
  <si>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</si>
  <si>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</si>
  <si>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</si>
  <si>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</si>
  <si>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</si>
  <si>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</si>
  <si>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</si>
  <si>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</si>
  <si>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</si>
  <si>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</si>
  <si>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</si>
  <si>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</si>
  <si>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</si>
  <si>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</si>
  <si>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</si>
  <si>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</si>
  <si>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</si>
  <si>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</si>
  <si>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</si>
  <si>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</si>
  <si>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</si>
  <si>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</si>
  <si>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</si>
  <si>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</si>
  <si>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</si>
  <si>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</si>
  <si>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</si>
  <si>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</si>
  <si>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</si>
  <si>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</si>
  <si>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</si>
  <si>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</si>
  <si>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</si>
  <si>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</si>
  <si>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</si>
  <si>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</si>
  <si>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</si>
  <si>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</si>
  <si>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</si>
  <si>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1.96</t>
  </si>
  <si>
    <t>▲ 3.54</t>
  </si>
  <si>
    <t>病院事業会計</t>
  </si>
  <si>
    <t>水道事業会計</t>
  </si>
  <si>
    <t>一般会計</t>
  </si>
  <si>
    <t>臨海土地造成事業特別会計</t>
  </si>
  <si>
    <t>介護保険特別会計</t>
  </si>
  <si>
    <t>国民健康保険特別会計(事業勘定)</t>
  </si>
  <si>
    <t>国民健康保険特別会計(直営診療施設勘定)</t>
  </si>
  <si>
    <t>下水道事業会計</t>
  </si>
  <si>
    <t>▲ 0.09</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</si>
  <si>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</si>
  <si>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</si>
  <si>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</si>
  <si>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</si>
  <si>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</si>
  <si>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</si>
  <si>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</si>
  <si>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</si>
  <si>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</si>
  <si>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奥能登広域圏事務組合</t>
    <rPh sb="0" eb="3">
      <t>オクノト</t>
    </rPh>
    <rPh sb="3" eb="6">
      <t>コウイキケン</t>
    </rPh>
    <rPh sb="6" eb="10">
      <t>ジムクミアイ</t>
    </rPh>
    <phoneticPr fontId="2"/>
  </si>
  <si>
    <t>輪島市穴水町環境衛生施設組合</t>
    <rPh sb="0" eb="3">
      <t>ワジマシ</t>
    </rPh>
    <rPh sb="3" eb="6">
      <t>アナミズマチ</t>
    </rPh>
    <rPh sb="6" eb="10">
      <t>カンキョウエイセイ</t>
    </rPh>
    <rPh sb="10" eb="12">
      <t>シセツ</t>
    </rPh>
    <rPh sb="12" eb="14">
      <t>クミアイ</t>
    </rPh>
    <phoneticPr fontId="2"/>
  </si>
  <si>
    <t>石川県市町村消防団員等公務災害補償等組合</t>
    <rPh sb="0" eb="3">
      <t>イシカワケン</t>
    </rPh>
    <rPh sb="3" eb="6">
      <t>シチョウソン</t>
    </rPh>
    <rPh sb="6" eb="9">
      <t>ショウボウダン</t>
    </rPh>
    <rPh sb="9" eb="10">
      <t>イン</t>
    </rPh>
    <rPh sb="10" eb="11">
      <t>トウ</t>
    </rPh>
    <rPh sb="11" eb="15">
      <t>コウムサイガイ</t>
    </rPh>
    <rPh sb="15" eb="17">
      <t>ホショウ</t>
    </rPh>
    <rPh sb="17" eb="18">
      <t>トウ</t>
    </rPh>
    <rPh sb="18" eb="20">
      <t>クミアイ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</si>
  <si>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</si>
  <si>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のと鉄道運営助成基金事務組合</t>
    <rPh sb="2" eb="4">
      <t>テツドウ</t>
    </rPh>
    <rPh sb="4" eb="8">
      <t>ウンエイジョセイ</t>
    </rPh>
    <rPh sb="8" eb="10">
      <t>キキン</t>
    </rPh>
    <rPh sb="10" eb="14">
      <t>ジムクミアイ</t>
    </rPh>
    <phoneticPr fontId="2"/>
  </si>
  <si>
    <t>石川県後期高齢者医療広域連合（一般会計）</t>
    <rPh sb="0" eb="3">
      <t>イシカワケン</t>
    </rPh>
    <rPh sb="3" eb="8">
      <t>コウキコウレイシャ</t>
    </rPh>
    <rPh sb="8" eb="10">
      <t>イリョウ</t>
    </rPh>
    <rPh sb="10" eb="14">
      <t>コウイキレンゴウ</t>
    </rPh>
    <rPh sb="15" eb="19">
      <t>イッパンカイケイ</t>
    </rPh>
    <phoneticPr fontId="2"/>
  </si>
  <si>
    <t>石川県後期高齢者医療広域連合（後期高齢者医療特別会計）</t>
    <rPh sb="0" eb="7">
      <t>イシカワケンコウキコウレイ</t>
    </rPh>
    <rPh sb="7" eb="8">
      <t>モノ</t>
    </rPh>
    <rPh sb="8" eb="10">
      <t>イリョウ</t>
    </rPh>
    <rPh sb="10" eb="14">
      <t>コウイキレンゴウ</t>
    </rPh>
    <rPh sb="15" eb="20">
      <t>コウキコウレイシャ</t>
    </rPh>
    <rPh sb="20" eb="22">
      <t>イリョウ</t>
    </rPh>
    <rPh sb="22" eb="24">
      <t>トクベツ</t>
    </rPh>
    <rPh sb="24" eb="26">
      <t>カイケイ</t>
    </rPh>
    <phoneticPr fontId="2"/>
  </si>
  <si>
    <t>公益財団法人輪島市漆芸美術館</t>
    <rPh sb="0" eb="2">
      <t>コウエキ</t>
    </rPh>
    <rPh sb="2" eb="4">
      <t>ザイダン</t>
    </rPh>
    <rPh sb="4" eb="6">
      <t>ホウジン</t>
    </rPh>
    <rPh sb="6" eb="8">
      <t>ワジマ</t>
    </rPh>
    <rPh sb="8" eb="9">
      <t>シ</t>
    </rPh>
    <rPh sb="9" eb="11">
      <t>シツゲイ</t>
    </rPh>
    <rPh sb="11" eb="14">
      <t>ビジュツカン</t>
    </rPh>
    <phoneticPr fontId="2"/>
  </si>
  <si>
    <t>公益財団法人白米千枚田景勝保存協議会</t>
    <rPh sb="0" eb="2">
      <t>コウエキ</t>
    </rPh>
    <rPh sb="2" eb="6">
      <t>ザイダンホウジン</t>
    </rPh>
    <rPh sb="6" eb="7">
      <t>シロ</t>
    </rPh>
    <rPh sb="7" eb="8">
      <t>コメ</t>
    </rPh>
    <rPh sb="8" eb="11">
      <t>センマイダ</t>
    </rPh>
    <rPh sb="11" eb="13">
      <t>ケイショウ</t>
    </rPh>
    <rPh sb="13" eb="18">
      <t>ホゾンキョウギカイ</t>
    </rPh>
    <phoneticPr fontId="2"/>
  </si>
  <si>
    <t>輪島温泉観光開発株式会社</t>
    <rPh sb="0" eb="2">
      <t>ワジマ</t>
    </rPh>
    <rPh sb="2" eb="4">
      <t>オンセン</t>
    </rPh>
    <rPh sb="4" eb="6">
      <t>カンコウ</t>
    </rPh>
    <rPh sb="6" eb="8">
      <t>カイハツ</t>
    </rPh>
    <rPh sb="8" eb="10">
      <t>カブシキ</t>
    </rPh>
    <rPh sb="10" eb="12">
      <t>カイシャ</t>
    </rPh>
    <phoneticPr fontId="2"/>
  </si>
  <si>
    <t>株式会社まちづくり輪島</t>
    <rPh sb="0" eb="2">
      <t>カブシキ</t>
    </rPh>
    <rPh sb="2" eb="4">
      <t>カイシャ</t>
    </rPh>
    <rPh sb="9" eb="11">
      <t>ワジマ</t>
    </rPh>
    <phoneticPr fontId="2"/>
  </si>
  <si>
    <t>財団法人日本海むら開発公社</t>
    <rPh sb="0" eb="4">
      <t>ザイダンホウジン</t>
    </rPh>
    <rPh sb="4" eb="7">
      <t>ニホンカイ</t>
    </rPh>
    <rPh sb="9" eb="11">
      <t>カイハツ</t>
    </rPh>
    <rPh sb="11" eb="13">
      <t>コウシャ</t>
    </rPh>
    <phoneticPr fontId="2"/>
  </si>
  <si>
    <t>有限会社門前生活環境</t>
    <rPh sb="0" eb="2">
      <t>ユウゲン</t>
    </rPh>
    <rPh sb="2" eb="4">
      <t>カイシャ</t>
    </rPh>
    <rPh sb="4" eb="6">
      <t>モンゼン</t>
    </rPh>
    <rPh sb="6" eb="8">
      <t>セイカツ</t>
    </rPh>
    <rPh sb="8" eb="10">
      <t>カンキョウ</t>
    </rPh>
    <phoneticPr fontId="2"/>
  </si>
  <si>
    <t>まちづくり事業基金</t>
    <rPh sb="5" eb="9">
      <t>ジギョウキキン</t>
    </rPh>
    <phoneticPr fontId="5"/>
  </si>
  <si>
    <t>公共施設等総合整備基金</t>
    <rPh sb="0" eb="4">
      <t>コウキョウシセツ</t>
    </rPh>
    <rPh sb="4" eb="5">
      <t>トウ</t>
    </rPh>
    <rPh sb="5" eb="9">
      <t>ソウゴウセイビ</t>
    </rPh>
    <rPh sb="9" eb="11">
      <t>キキン</t>
    </rPh>
    <phoneticPr fontId="5"/>
  </si>
  <si>
    <t>地域福祉推進基金</t>
    <rPh sb="0" eb="4">
      <t>チイキフクシ</t>
    </rPh>
    <rPh sb="4" eb="8">
      <t>スイシンキキン</t>
    </rPh>
    <phoneticPr fontId="5"/>
  </si>
  <si>
    <t>ふるさと応援基金</t>
    <rPh sb="4" eb="8">
      <t>オウエンキキン</t>
    </rPh>
    <phoneticPr fontId="5"/>
  </si>
  <si>
    <t>過疎地域持続的発展特別事業基金</t>
    <rPh sb="0" eb="7">
      <t>カソチイキジゾクテキ</t>
    </rPh>
    <rPh sb="7" eb="15">
      <t>ハッテントクベツジギョウキキン</t>
    </rPh>
    <phoneticPr fontId="5"/>
  </si>
  <si>
    <t>-</t>
    <phoneticPr fontId="2"/>
  </si>
  <si>
    <t>※8：職員の状況については、令和3年地方公務員給与実態調査に基づいている。</t>
    <phoneticPr fontId="29"/>
  </si>
  <si>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</si>
  <si>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</si>
  <si>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</si>
  <si>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</si>
  <si>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</si>
  <si>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</si>
  <si>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</si>
  <si>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</si>
  <si>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</si>
  <si>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両指標とも大型事業の実施等により、地方債残高と元利償還金が多いことや普通交付税の減少により、類似団体内平均値よりも高い水準となっている。令和３年度から大型事業の元利償還が開始したことで実質公債費比率が令和２年度と比較し大きく上昇している。事務事業の見直しや適正化など経費削減を図り比率の悪化を抑制する。</t>
    <rPh sb="107" eb="109">
      <t>ヒカク</t>
    </rPh>
    <rPh sb="110" eb="111">
      <t>オオ</t>
    </rPh>
    <rPh sb="113" eb="115">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</si>
</sst>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D3AE93D-830F-4E21-B6A2-FAFE2C86406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7913-4C04-94A1-2EE540C662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183921</c:v>
                </c:pt>
                <c:pt idx="1">
                  <c:v>118208</c:v>
                </c:pt>
                <c:pt idx="2">
                  <c:v>130336</c:v>
                </c:pt>
                <c:pt idx="3">
                  <c:v>236510</c:v>
                </c:pt>
                <c:pt idx="4">
                  <c:v>153220</c:v>
                </c:pt>
              </c:numCache>
            </c:numRef>
          </c:val>
          <c:smooth val="0"/>
          <c:extLst>
            <c:ext xmlns:c16="http://schemas.microsoft.com/office/drawing/2014/chart" uri="{C3380CC4-5D6E-409C-BE32-E72D297353CC}">
              <c16:uniqueId val="{00000001-7913-4C04-94A1-2EE540C6621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0.82</c:v>
                </c:pt>
                <c:pt idx="1">
                  <c:v>0.79</c:v>
                </c:pt>
                <c:pt idx="2">
                  <c:v>0.7</c:v>
                </c:pt>
                <c:pt idx="3">
                  <c:v>5.74</c:v>
                </c:pt>
                <c:pt idx="4">
                  <c:v>8.68</c:v>
                </c:pt>
              </c:numCache>
            </c:numRef>
          </c:val>
          <c:extLst>
            <c:ext xmlns:c16="http://schemas.microsoft.com/office/drawing/2014/chart" uri="{C3380CC4-5D6E-409C-BE32-E72D297353CC}">
              <c16:uniqueId val="{00000000-88CE-43C9-A655-49DB9C8CDB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29.12</c:v>
                </c:pt>
                <c:pt idx="1">
                  <c:v>25.4</c:v>
                </c:pt>
                <c:pt idx="2">
                  <c:v>22.94</c:v>
                </c:pt>
                <c:pt idx="3">
                  <c:v>22.92</c:v>
                </c:pt>
                <c:pt idx="4">
                  <c:v>25.22</c:v>
                </c:pt>
              </c:numCache>
            </c:numRef>
          </c:val>
          <c:extLst>
            <c:ext xmlns:c16="http://schemas.microsoft.com/office/drawing/2014/chart" uri="{C3380CC4-5D6E-409C-BE32-E72D297353CC}">
              <c16:uniqueId val="{00000001-88CE-43C9-A655-49DB9C8CDB0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0.56000000000000005</c:v>
                </c:pt>
                <c:pt idx="1">
                  <c:v>-1.96</c:v>
                </c:pt>
                <c:pt idx="2">
                  <c:v>-3.54</c:v>
                </c:pt>
                <c:pt idx="3">
                  <c:v>5.07</c:v>
                </c:pt>
                <c:pt idx="4">
                  <c:v>3.11</c:v>
                </c:pt>
              </c:numCache>
            </c:numRef>
          </c:val>
          <c:smooth val="0"/>
          <c:extLst>
            <c:ext xmlns:c16="http://schemas.microsoft.com/office/drawing/2014/chart" uri="{C3380CC4-5D6E-409C-BE32-E72D297353CC}">
              <c16:uniqueId val="{00000002-88CE-43C9-A655-49DB9C8CDB0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c:v>
                </c:pt>
                <c:pt idx="2">
                  <c:v>#N/A</c:v>
                </c:pt>
                <c:pt idx="3">
                  <c:v>0.06</c:v>
                </c:pt>
                <c:pt idx="4">
                  <c:v>#N/A</c:v>
                </c:pt>
                <c:pt idx="5">
                  <c:v>0.09</c:v>
                </c:pt>
                <c:pt idx="6">
                  <c:v>#N/A</c:v>
                </c:pt>
                <c:pt idx="7">
                  <c:v>0.13</c:v>
                </c:pt>
                <c:pt idx="8">
                  <c:v>#N/A</c:v>
                </c:pt>
                <c:pt idx="9">
                  <c:v>0.12</c:v>
                </c:pt>
              </c:numCache>
            </c:numRef>
          </c:val>
          <c:extLst>
            <c:ext xmlns:c16="http://schemas.microsoft.com/office/drawing/2014/chart" uri="{C3380CC4-5D6E-409C-BE32-E72D297353CC}">
              <c16:uniqueId val="{00000000-ADCE-4470-AC47-B41753CC6D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CE-4470-AC47-B41753CC6DDB}"/>
            </c:ext>
          </c:extLst>
        </c:ser>
        <c:ser>
          <c:idx val="2"/>
          <c:order val="2"/>
          <c:tx>
            <c:strRef>
              <c:f>データシート!$A$29</c:f>
              <c:strCache>
                <c:ptCount val="1"/>
                <c:pt idx="0">
                  <c:v>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#N/A</c:v>
                </c:pt>
                <c:pt idx="3">
                  <c:v>0.09</c:v>
                </c:pt>
                <c:pt idx="4">
                  <c:v>0.09</c:v>
                </c:pt>
                <c:pt idx="5">
                  <c:v>#N/A</c:v>
                </c:pt>
                <c:pt idx="6">
                  <c:v>#N/A</c:v>
                </c:pt>
                <c:pt idx="7">
                  <c:v>7.0000000000000007E-2</c:v>
                </c:pt>
                <c:pt idx="8">
                  <c:v>#N/A</c:v>
                </c:pt>
                <c:pt idx="9">
                  <c:v>0.13</c:v>
                </c:pt>
              </c:numCache>
            </c:numRef>
          </c:val>
          <c:extLst>
            <c:ext xmlns:c16="http://schemas.microsoft.com/office/drawing/2014/chart" uri="{C3380CC4-5D6E-409C-BE32-E72D297353CC}">
              <c16:uniqueId val="{00000002-ADCE-4470-AC47-B41753CC6DDB}"/>
            </c:ext>
          </c:extLst>
        </c:ser>
        <c:ser>
          <c:idx val="3"/>
          <c:order val="3"/>
          <c:tx>
            <c:strRef>
              <c:f>データシート!$A$30</c:f>
              <c:strCache>
                <c:ptCount val="1"/>
                <c:pt idx="0">
                  <c:v>国民健康保険特別会計(直営診療施設勘定)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0.3</c:v>
                </c:pt>
                <c:pt idx="2">
                  <c:v>#N/A</c:v>
                </c:pt>
                <c:pt idx="3">
                  <c:v>0.31</c:v>
                </c:pt>
                <c:pt idx="4">
                  <c:v>#N/A</c:v>
                </c:pt>
                <c:pt idx="5">
                  <c:v>0.28999999999999998</c:v>
                </c:pt>
                <c:pt idx="6">
                  <c:v>#N/A</c:v>
                </c:pt>
                <c:pt idx="7">
                  <c:v>0.28000000000000003</c:v>
                </c:pt>
                <c:pt idx="8">
                  <c:v>#N/A</c:v>
                </c:pt>
                <c:pt idx="9">
                  <c:v>0.28000000000000003</c:v>
                </c:pt>
              </c:numCache>
            </c:numRef>
          </c:val>
          <c:extLst>
            <c:ext xmlns:c16="http://schemas.microsoft.com/office/drawing/2014/chart" uri="{C3380CC4-5D6E-409C-BE32-E72D297353CC}">
              <c16:uniqueId val="{00000003-ADCE-4470-AC47-B41753CC6DDB}"/>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1.78</c:v>
                </c:pt>
                <c:pt idx="2">
                  <c:v>#N/A</c:v>
                </c:pt>
                <c:pt idx="3">
                  <c:v>0.06</c:v>
                </c:pt>
                <c:pt idx="4">
                  <c:v>#N/A</c:v>
                </c:pt>
                <c:pt idx="5">
                  <c:v>0.01</c:v>
                </c:pt>
                <c:pt idx="6">
                  <c:v>#N/A</c:v>
                </c:pt>
                <c:pt idx="7">
                  <c:v>0.1</c:v>
                </c:pt>
                <c:pt idx="8">
                  <c:v>#N/A</c:v>
                </c:pt>
                <c:pt idx="9">
                  <c:v>0.39</c:v>
                </c:pt>
              </c:numCache>
            </c:numRef>
          </c:val>
          <c:extLst>
            <c:ext xmlns:c16="http://schemas.microsoft.com/office/drawing/2014/chart" uri="{C3380CC4-5D6E-409C-BE32-E72D297353CC}">
              <c16:uniqueId val="{00000004-ADCE-4470-AC47-B41753CC6DD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0.37</c:v>
                </c:pt>
                <c:pt idx="2">
                  <c:v>#N/A</c:v>
                </c:pt>
                <c:pt idx="3">
                  <c:v>0.85</c:v>
                </c:pt>
                <c:pt idx="4">
                  <c:v>#N/A</c:v>
                </c:pt>
                <c:pt idx="5">
                  <c:v>0.36</c:v>
                </c:pt>
                <c:pt idx="6">
                  <c:v>#N/A</c:v>
                </c:pt>
                <c:pt idx="7">
                  <c:v>0.34</c:v>
                </c:pt>
                <c:pt idx="8">
                  <c:v>#N/A</c:v>
                </c:pt>
                <c:pt idx="9">
                  <c:v>0.79</c:v>
                </c:pt>
              </c:numCache>
            </c:numRef>
          </c:val>
          <c:extLst>
            <c:ext xmlns:c16="http://schemas.microsoft.com/office/drawing/2014/chart" uri="{C3380CC4-5D6E-409C-BE32-E72D297353CC}">
              <c16:uniqueId val="{00000005-ADCE-4470-AC47-B41753CC6DDB}"/>
            </c:ext>
          </c:extLst>
        </c:ser>
        <c:ser>
          <c:idx val="6"/>
          <c:order val="6"/>
          <c:tx>
            <c:strRef>
              <c:f>データシート!$A$33</c:f>
              <c:strCache>
                <c:ptCount val="1"/>
                <c:pt idx="0">
                  <c:v>臨海土地造成事業特別会計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1.41</c:v>
                </c:pt>
                <c:pt idx="2">
                  <c:v>#N/A</c:v>
                </c:pt>
                <c:pt idx="3">
                  <c:v>1.1100000000000001</c:v>
                </c:pt>
                <c:pt idx="4">
                  <c:v>#N/A</c:v>
                </c:pt>
                <c:pt idx="5">
                  <c:v>1.05</c:v>
                </c:pt>
                <c:pt idx="6">
                  <c:v>#N/A</c:v>
                </c:pt>
                <c:pt idx="7">
                  <c:v>0.9</c:v>
                </c:pt>
                <c:pt idx="8">
                  <c:v>#N/A</c:v>
                </c:pt>
                <c:pt idx="9">
                  <c:v>0.79</c:v>
                </c:pt>
              </c:numCache>
            </c:numRef>
          </c:val>
          <c:extLst>
            <c:ext xmlns:c16="http://schemas.microsoft.com/office/drawing/2014/chart" uri="{C3380CC4-5D6E-409C-BE32-E72D297353CC}">
              <c16:uniqueId val="{00000006-ADCE-4470-AC47-B41753CC6DD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0.76</c:v>
                </c:pt>
                <c:pt idx="2">
                  <c:v>#N/A</c:v>
                </c:pt>
                <c:pt idx="3">
                  <c:v>0.74</c:v>
                </c:pt>
                <c:pt idx="4">
                  <c:v>#N/A</c:v>
                </c:pt>
                <c:pt idx="5">
                  <c:v>0.55000000000000004</c:v>
                </c:pt>
                <c:pt idx="6">
                  <c:v>#N/A</c:v>
                </c:pt>
                <c:pt idx="7">
                  <c:v>5.65</c:v>
                </c:pt>
                <c:pt idx="8">
                  <c:v>#N/A</c:v>
                </c:pt>
                <c:pt idx="9">
                  <c:v>8.6</c:v>
                </c:pt>
              </c:numCache>
            </c:numRef>
          </c:val>
          <c:extLst>
            <c:ext xmlns:c16="http://schemas.microsoft.com/office/drawing/2014/chart" uri="{C3380CC4-5D6E-409C-BE32-E72D297353CC}">
              <c16:uniqueId val="{00000007-ADCE-4470-AC47-B41753CC6DD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19.420000000000002</c:v>
                </c:pt>
                <c:pt idx="2">
                  <c:v>#N/A</c:v>
                </c:pt>
                <c:pt idx="3">
                  <c:v>20.05</c:v>
                </c:pt>
                <c:pt idx="4">
                  <c:v>#N/A</c:v>
                </c:pt>
                <c:pt idx="5">
                  <c:v>20.5</c:v>
                </c:pt>
                <c:pt idx="6">
                  <c:v>#N/A</c:v>
                </c:pt>
                <c:pt idx="7">
                  <c:v>19.95</c:v>
                </c:pt>
                <c:pt idx="8">
                  <c:v>#N/A</c:v>
                </c:pt>
                <c:pt idx="9">
                  <c:v>18.54</c:v>
                </c:pt>
              </c:numCache>
            </c:numRef>
          </c:val>
          <c:extLst>
            <c:ext xmlns:c16="http://schemas.microsoft.com/office/drawing/2014/chart" uri="{C3380CC4-5D6E-409C-BE32-E72D297353CC}">
              <c16:uniqueId val="{00000008-ADCE-4470-AC47-B41753CC6DDB}"/>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6.32</c:v>
                </c:pt>
                <c:pt idx="2">
                  <c:v>#N/A</c:v>
                </c:pt>
                <c:pt idx="3">
                  <c:v>7.28</c:v>
                </c:pt>
                <c:pt idx="4">
                  <c:v>#N/A</c:v>
                </c:pt>
                <c:pt idx="5">
                  <c:v>7.89</c:v>
                </c:pt>
                <c:pt idx="6">
                  <c:v>#N/A</c:v>
                </c:pt>
                <c:pt idx="7">
                  <c:v>13.4</c:v>
                </c:pt>
                <c:pt idx="8">
                  <c:v>#N/A</c:v>
                </c:pt>
                <c:pt idx="9">
                  <c:v>20.48</c:v>
                </c:pt>
              </c:numCache>
            </c:numRef>
          </c:val>
          <c:extLst>
            <c:ext xmlns:c16="http://schemas.microsoft.com/office/drawing/2014/chart" uri="{C3380CC4-5D6E-409C-BE32-E72D297353CC}">
              <c16:uniqueId val="{00000009-ADCE-4470-AC47-B41753CC6DD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3879</c:v>
                </c:pt>
                <c:pt idx="5">
                  <c:v>3766</c:v>
                </c:pt>
                <c:pt idx="8">
                  <c:v>3586</c:v>
                </c:pt>
                <c:pt idx="11">
                  <c:v>3486</c:v>
                </c:pt>
                <c:pt idx="14">
                  <c:v>3555</c:v>
                </c:pt>
              </c:numCache>
            </c:numRef>
          </c:val>
          <c:extLst>
            <c:ext xmlns:c16="http://schemas.microsoft.com/office/drawing/2014/chart" uri="{C3380CC4-5D6E-409C-BE32-E72D297353CC}">
              <c16:uniqueId val="{00000000-7FA8-4F5F-8D21-15D1085DEF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A8-4F5F-8D21-15D1085DEF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FA8-4F5F-8D21-15D1085DEF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72</c:v>
                </c:pt>
                <c:pt idx="3">
                  <c:v>70</c:v>
                </c:pt>
                <c:pt idx="6">
                  <c:v>70</c:v>
                </c:pt>
                <c:pt idx="9">
                  <c:v>65</c:v>
                </c:pt>
                <c:pt idx="12">
                  <c:v>65</c:v>
                </c:pt>
              </c:numCache>
            </c:numRef>
          </c:val>
          <c:extLst>
            <c:ext xmlns:c16="http://schemas.microsoft.com/office/drawing/2014/chart" uri="{C3380CC4-5D6E-409C-BE32-E72D297353CC}">
              <c16:uniqueId val="{00000003-7FA8-4F5F-8D21-15D1085DEF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1161</c:v>
                </c:pt>
                <c:pt idx="3">
                  <c:v>997</c:v>
                </c:pt>
                <c:pt idx="6">
                  <c:v>1047</c:v>
                </c:pt>
                <c:pt idx="9">
                  <c:v>985</c:v>
                </c:pt>
                <c:pt idx="12">
                  <c:v>1006</c:v>
                </c:pt>
              </c:numCache>
            </c:numRef>
          </c:val>
          <c:extLst>
            <c:ext xmlns:c16="http://schemas.microsoft.com/office/drawing/2014/chart" uri="{C3380CC4-5D6E-409C-BE32-E72D297353CC}">
              <c16:uniqueId val="{00000004-7FA8-4F5F-8D21-15D1085DEF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A8-4F5F-8D21-15D1085DEF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A8-4F5F-8D21-15D1085DEF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3521</c:v>
                </c:pt>
                <c:pt idx="3">
                  <c:v>3491</c:v>
                </c:pt>
                <c:pt idx="6">
                  <c:v>3420</c:v>
                </c:pt>
                <c:pt idx="9">
                  <c:v>3420</c:v>
                </c:pt>
                <c:pt idx="12">
                  <c:v>3690</c:v>
                </c:pt>
              </c:numCache>
            </c:numRef>
          </c:val>
          <c:extLst>
            <c:ext xmlns:c16="http://schemas.microsoft.com/office/drawing/2014/chart" uri="{C3380CC4-5D6E-409C-BE32-E72D297353CC}">
              <c16:uniqueId val="{00000007-7FA8-4F5F-8D21-15D1085DEF8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875</c:v>
                </c:pt>
                <c:pt idx="2">
                  <c:v>#N/A</c:v>
                </c:pt>
                <c:pt idx="3">
                  <c:v>#N/A</c:v>
                </c:pt>
                <c:pt idx="4">
                  <c:v>792</c:v>
                </c:pt>
                <c:pt idx="5">
                  <c:v>#N/A</c:v>
                </c:pt>
                <c:pt idx="6">
                  <c:v>#N/A</c:v>
                </c:pt>
                <c:pt idx="7">
                  <c:v>951</c:v>
                </c:pt>
                <c:pt idx="8">
                  <c:v>#N/A</c:v>
                </c:pt>
                <c:pt idx="9">
                  <c:v>#N/A</c:v>
                </c:pt>
                <c:pt idx="10">
                  <c:v>984</c:v>
                </c:pt>
                <c:pt idx="11">
                  <c:v>#N/A</c:v>
                </c:pt>
                <c:pt idx="12">
                  <c:v>#N/A</c:v>
                </c:pt>
                <c:pt idx="13">
                  <c:v>1206</c:v>
                </c:pt>
                <c:pt idx="14">
                  <c:v>#N/A</c:v>
                </c:pt>
              </c:numCache>
            </c:numRef>
          </c:val>
          <c:smooth val="0"/>
          <c:extLst>
            <c:ext xmlns:c16="http://schemas.microsoft.com/office/drawing/2014/chart" uri="{C3380CC4-5D6E-409C-BE32-E72D297353CC}">
              <c16:uniqueId val="{00000008-7FA8-4F5F-8D21-15D1085DEF8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31116</c:v>
                </c:pt>
                <c:pt idx="5">
                  <c:v>29693</c:v>
                </c:pt>
                <c:pt idx="8">
                  <c:v>28587</c:v>
                </c:pt>
                <c:pt idx="11">
                  <c:v>29282</c:v>
                </c:pt>
                <c:pt idx="14">
                  <c:v>28738</c:v>
                </c:pt>
              </c:numCache>
            </c:numRef>
          </c:val>
          <c:extLst>
            <c:ext xmlns:c16="http://schemas.microsoft.com/office/drawing/2014/chart" uri="{C3380CC4-5D6E-409C-BE32-E72D297353CC}">
              <c16:uniqueId val="{00000000-510E-4ED8-8E03-2FC866819A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2420</c:v>
                </c:pt>
                <c:pt idx="5">
                  <c:v>2083</c:v>
                </c:pt>
                <c:pt idx="8">
                  <c:v>1955</c:v>
                </c:pt>
                <c:pt idx="11">
                  <c:v>1854</c:v>
                </c:pt>
                <c:pt idx="14">
                  <c:v>1823</c:v>
                </c:pt>
              </c:numCache>
            </c:numRef>
          </c:val>
          <c:extLst>
            <c:ext xmlns:c16="http://schemas.microsoft.com/office/drawing/2014/chart" uri="{C3380CC4-5D6E-409C-BE32-E72D297353CC}">
              <c16:uniqueId val="{00000001-510E-4ED8-8E03-2FC866819A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4974</c:v>
                </c:pt>
                <c:pt idx="5">
                  <c:v>4661</c:v>
                </c:pt>
                <c:pt idx="8">
                  <c:v>4296</c:v>
                </c:pt>
                <c:pt idx="11">
                  <c:v>4324</c:v>
                </c:pt>
                <c:pt idx="14">
                  <c:v>4830</c:v>
                </c:pt>
              </c:numCache>
            </c:numRef>
          </c:val>
          <c:extLst>
            <c:ext xmlns:c16="http://schemas.microsoft.com/office/drawing/2014/chart" uri="{C3380CC4-5D6E-409C-BE32-E72D297353CC}">
              <c16:uniqueId val="{00000002-510E-4ED8-8E03-2FC866819A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0E-4ED8-8E03-2FC866819A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0E-4ED8-8E03-2FC866819A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0E-4ED8-8E03-2FC866819A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1924</c:v>
                </c:pt>
                <c:pt idx="3">
                  <c:v>1976</c:v>
                </c:pt>
                <c:pt idx="6">
                  <c:v>1899</c:v>
                </c:pt>
                <c:pt idx="9">
                  <c:v>2037</c:v>
                </c:pt>
                <c:pt idx="12">
                  <c:v>2024</c:v>
                </c:pt>
              </c:numCache>
            </c:numRef>
          </c:val>
          <c:extLst>
            <c:ext xmlns:c16="http://schemas.microsoft.com/office/drawing/2014/chart" uri="{C3380CC4-5D6E-409C-BE32-E72D297353CC}">
              <c16:uniqueId val="{00000006-510E-4ED8-8E03-2FC866819A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495</c:v>
                </c:pt>
                <c:pt idx="3">
                  <c:v>396</c:v>
                </c:pt>
                <c:pt idx="6">
                  <c:v>332</c:v>
                </c:pt>
                <c:pt idx="9">
                  <c:v>268</c:v>
                </c:pt>
                <c:pt idx="12">
                  <c:v>204</c:v>
                </c:pt>
              </c:numCache>
            </c:numRef>
          </c:val>
          <c:extLst>
            <c:ext xmlns:c16="http://schemas.microsoft.com/office/drawing/2014/chart" uri="{C3380CC4-5D6E-409C-BE32-E72D297353CC}">
              <c16:uniqueId val="{00000007-510E-4ED8-8E03-2FC866819A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14450</c:v>
                </c:pt>
                <c:pt idx="3">
                  <c:v>12899</c:v>
                </c:pt>
                <c:pt idx="6">
                  <c:v>11661</c:v>
                </c:pt>
                <c:pt idx="9">
                  <c:v>10435</c:v>
                </c:pt>
                <c:pt idx="12">
                  <c:v>10063</c:v>
                </c:pt>
              </c:numCache>
            </c:numRef>
          </c:val>
          <c:extLst>
            <c:ext xmlns:c16="http://schemas.microsoft.com/office/drawing/2014/chart" uri="{C3380CC4-5D6E-409C-BE32-E72D297353CC}">
              <c16:uniqueId val="{00000008-510E-4ED8-8E03-2FC866819A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10E-4ED8-8E03-2FC866819A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29633</c:v>
                </c:pt>
                <c:pt idx="3">
                  <c:v>28422</c:v>
                </c:pt>
                <c:pt idx="6">
                  <c:v>28222</c:v>
                </c:pt>
                <c:pt idx="9">
                  <c:v>29969</c:v>
                </c:pt>
                <c:pt idx="12">
                  <c:v>29837</c:v>
                </c:pt>
              </c:numCache>
            </c:numRef>
          </c:val>
          <c:extLst>
            <c:ext xmlns:c16="http://schemas.microsoft.com/office/drawing/2014/chart" uri="{C3380CC4-5D6E-409C-BE32-E72D297353CC}">
              <c16:uniqueId val="{0000000A-510E-4ED8-8E03-2FC866819A5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7991</c:v>
                </c:pt>
                <c:pt idx="2">
                  <c:v>#N/A</c:v>
                </c:pt>
                <c:pt idx="3">
                  <c:v>#N/A</c:v>
                </c:pt>
                <c:pt idx="4">
                  <c:v>7257</c:v>
                </c:pt>
                <c:pt idx="5">
                  <c:v>#N/A</c:v>
                </c:pt>
                <c:pt idx="6">
                  <c:v>#N/A</c:v>
                </c:pt>
                <c:pt idx="7">
                  <c:v>7277</c:v>
                </c:pt>
                <c:pt idx="8">
                  <c:v>#N/A</c:v>
                </c:pt>
                <c:pt idx="9">
                  <c:v>#N/A</c:v>
                </c:pt>
                <c:pt idx="10">
                  <c:v>7249</c:v>
                </c:pt>
                <c:pt idx="11">
                  <c:v>#N/A</c:v>
                </c:pt>
                <c:pt idx="12">
                  <c:v>#N/A</c:v>
                </c:pt>
                <c:pt idx="13">
                  <c:v>6737</c:v>
                </c:pt>
                <c:pt idx="14">
                  <c:v>#N/A</c:v>
                </c:pt>
              </c:numCache>
            </c:numRef>
          </c:val>
          <c:smooth val="0"/>
          <c:extLst>
            <c:ext xmlns:c16="http://schemas.microsoft.com/office/drawing/2014/chart" uri="{C3380CC4-5D6E-409C-BE32-E72D297353CC}">
              <c16:uniqueId val="{0000000B-510E-4ED8-8E03-2FC866819A5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2661</c:v>
                </c:pt>
                <c:pt idx="1">
                  <c:v>2703</c:v>
                </c:pt>
                <c:pt idx="2">
                  <c:v>3054</c:v>
                </c:pt>
              </c:numCache>
            </c:numRef>
          </c:val>
          <c:extLst>
            <c:ext xmlns:c16="http://schemas.microsoft.com/office/drawing/2014/chart" uri="{C3380CC4-5D6E-409C-BE32-E72D297353CC}">
              <c16:uniqueId val="{00000000-6766-4467-A4AE-6CD204DB25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263</c:v>
                </c:pt>
                <c:pt idx="1">
                  <c:v>263</c:v>
                </c:pt>
                <c:pt idx="2">
                  <c:v>263</c:v>
                </c:pt>
              </c:numCache>
            </c:numRef>
          </c:val>
          <c:extLst>
            <c:ext xmlns:c16="http://schemas.microsoft.com/office/drawing/2014/chart" uri="{C3380CC4-5D6E-409C-BE32-E72D297353CC}">
              <c16:uniqueId val="{00000001-6766-4467-A4AE-6CD204DB25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2422</c:v>
                </c:pt>
                <c:pt idx="1">
                  <c:v>2152</c:v>
                </c:pt>
                <c:pt idx="2">
                  <c:v>2028</c:v>
                </c:pt>
              </c:numCache>
            </c:numRef>
          </c:val>
          <c:extLst>
            <c:ext xmlns:c16="http://schemas.microsoft.com/office/drawing/2014/chart" uri="{C3380CC4-5D6E-409C-BE32-E72D297353CC}">
              <c16:uniqueId val="{00000002-6766-4467-A4AE-6CD204DB255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{C5B31895-C7A9-410D-807F-B33DEE32C42D}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C81-48A6-B6D2-B72CFBB8D4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{81064100-9DAB-47F3-BD39-2720C3A086C4}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81-48A6-B6D2-B72CFBB8D4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{DBD44BBE-FE43-4F1A-9DA1-121F85D29135}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81-48A6-B6D2-B72CFBB8D4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{364129E0-7365-4A7E-8FAA-892BA29266B5}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81-48A6-B6D2-B72CFBB8D4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{C56C9F74-3124-4533-9FF3-02DF45CEEBBE}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81-48A6-B6D2-B72CFBB8D4E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{62715E4E-BE40-4A14-93E4-39DC4B0231AF}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C81-48A6-B6D2-B72CFBB8D4E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{93F66216-FB9C-4FAC-BFB7-D615A60AE391}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C81-48A6-B6D2-B72CFBB8D4E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{8B0B7732-97B9-49BE-8084-D23A4C2424C2}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C81-48A6-B6D2-B72CFBB8D4E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{AFFD3A98-30DA-4591-A7E4-0505FB4D6078}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C81-48A6-B6D2-B72CFBB8D4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C81-48A6-B6D2-B72CFBB8D4E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{05D0F04D-B36F-45BF-B547-7700D919A0C8}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C81-48A6-B6D2-B72CFBB8D4E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{C2DAEBE3-069C-4A0D-BC58-CFD5396585EF}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81-48A6-B6D2-B72CFBB8D4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{3D235E37-0D62-40B8-B5D6-E25C017D1131}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81-48A6-B6D2-B72CFBB8D4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{10E1FA03-53FB-4CF0-A27C-393BC010544B}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81-48A6-B6D2-B72CFBB8D4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{48CD9FF5-9C4F-4978-ACD9-46C2AD86172C}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81-48A6-B6D2-B72CFBB8D4E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{19920BAD-B21D-454E-B98B-78DE0F43077B}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C81-48A6-B6D2-B72CFBB8D4E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{7C6B43F9-2DA0-4A78-8093-F3D898BE3A85}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C81-48A6-B6D2-B72CFBB8D4E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{E2254042-AED5-4C31-9670-53974B3F07E5}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C81-48A6-B6D2-B72CFBB8D4E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{FA76C45A-40CA-465E-A00B-3B79E1D15453}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C81-48A6-B6D2-B72CFBB8D4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2C81-48A6-B6D2-B72CFBB8D4E7}"/>
            </c:ext>
          </c:extLst>
        </c:ser>
        <c:dLbls>
          <c:showLegendKey val="0"/>
          <c:showVal val="1"/>
          <c:showCatName val="0"/>
          <c:showSerName val="0"/>
          <c:showPercent val="0"/>
          <c:showBubbleSize val="0"/>
        </c:dLbls>
        <c:axId val="46179840"/>
        <c:axId val="46181760"/>
      </c:scatterChart>
      <c:valAx>
        <c:axId val="46179840"/>
        <c:scaling>
          <c:orientation val="maxMin"/>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{4E8975A9-485E-438C-911B-5F9DDC7A0A7A}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859-4E62-96D6-7ADDEAF13E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{2763FCE3-9C4E-4E00-989D-C5F23E8E3DBA}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59-4E62-96D6-7ADDEAF13E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{F110BA82-1DAE-4490-BB4C-9309AD755067}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59-4E62-96D6-7ADDEAF13E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{9C07C1A8-C05C-4691-A89A-D47CFB418442}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59-4E62-96D6-7ADDEAF13E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{DBD428FF-FDE3-4BF0-A5D8-79560D414DE3}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59-4E62-96D6-7ADDEAF13EA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{5F718568-E0CC-4950-B4AB-5914E657DCC9}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859-4E62-96D6-7ADDEAF13EA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{0816D843-29DA-4447-B6F6-7D85E0825DE8}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859-4E62-96D6-7ADDEAF13EA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{66DC6623-8577-40B7-AB36-6993A05A973E}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859-4E62-96D6-7ADDEAF13EA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{6C360D2B-9F67-464D-B2F2-F27DDE669F04}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859-4E62-96D6-7ADDEAF13E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10.1</c:v>
                </c:pt>
                <c:pt idx="16">
                  <c:v>10.4</c:v>
                </c:pt>
                <c:pt idx="24">
                  <c:v>10.8</c:v>
                </c:pt>
                <c:pt idx="32">
                  <c:v>12</c:v>
                </c:pt>
              </c:numCache>
            </c:numRef>
          </c:xVal>
          <c:yVal>
            <c:numRef>
              <c:f>公会計指標分析・財政指標組合せ分析表!$BP$73:$DC$73</c:f>
              <c:numCache>
                <c:formatCode>#,##0.0;"▲ "#,##0.0</c:formatCode>
                <c:ptCount val="40"/>
                <c:pt idx="0">
                  <c:v>94.2</c:v>
                </c:pt>
                <c:pt idx="8">
                  <c:v>86.7</c:v>
                </c:pt>
                <c:pt idx="16">
                  <c:v>87.9</c:v>
                </c:pt>
                <c:pt idx="24">
                  <c:v>84.7</c:v>
                </c:pt>
                <c:pt idx="32">
                  <c:v>74.3</c:v>
                </c:pt>
              </c:numCache>
            </c:numRef>
          </c:yVal>
          <c:smooth val="0"/>
          <c:extLst>
            <c:ext xmlns:c16="http://schemas.microsoft.com/office/drawing/2014/chart" uri="{C3380CC4-5D6E-409C-BE32-E72D297353CC}">
              <c16:uniqueId val="{00000009-2859-4E62-96D6-7ADDEAF13EA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{E2908B80-652A-4E3A-AE53-D118691475E3}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859-4E62-96D6-7ADDEAF13EA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{78B9C4EA-2349-4D39-A48F-8766E0D968D4}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59-4E62-96D6-7ADDEAF13E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{F031452B-0905-4F0C-8B74-FC35C919049F}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59-4E62-96D6-7ADDEAF13E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{69584A12-441E-46E0-B92E-FB8E067246DF}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59-4E62-96D6-7ADDEAF13E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{E8EA976C-725E-4789-BFE9-56B2C88D01FF}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59-4E62-96D6-7ADDEAF13EA9}"/>
                </c:ext>
              </c:extLst>
            </c:dLbl>
            <c:dLbl>
              <c:idx val="8"/>
              <c:layout>
                <c:manualLayout>
                  <c:x val="-3.6621161056433163E-2"/>
                  <c:y val="-7.705199714776352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{730C0C85-0569-401F-859D-B0A3AEF40B58}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859-4E62-96D6-7ADDEAF13EA9}"/>
                </c:ext>
              </c:extLst>
            </c:dLbl>
            <c:dLbl>
              <c:idx val="16"/>
              <c:layout>
                <c:manualLayout>
                  <c:x val="-2.6647173287753192E-2"/>
                  <c:y val="-4.77812970278243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{7011907F-D09E-4490-B1DA-094C61AAFC3E}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859-4E62-96D6-7ADDEAF13EA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{6030D01F-5604-4CFE-906B-4B9FA0226E28}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859-4E62-96D6-7ADDEAF13EA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{F7DDC63A-31D6-4C47-9195-867ADF4AA50A}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859-4E62-96D6-7ADDEAF13E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2859-4E62-96D6-7ADDEAF13EA9}"/>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2DD17A05-55FA-45EE-897F-9E713B746A19}"/>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411EE08-B960-4DCD-A1E4-B29BE2C35DF8}"/>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石川県輪島市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定期償還額については、平成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年度をピークに減少していく見込みであったが、近年実施している大型建設事業に係る元利償還が始まるため、再び増加していくことが想定される。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縁故債の繰上償還を実施し公債費の低減に努めているが、引き続き財政状況を考慮しながら繰上償還の実施を検討していくとともに、新たに地方債を発行する場合は交付税算入率がより有利なものを検討するなど後年度の実質公債費比率の逓減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減債基金については、近年の取り崩しはない。</a:t>
          </a:r>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石川県輪島市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能登半島地震による復旧・復興に多額の地方債を発行したことや、過年度における過疎対策事業債の発行により、県内自治体と比較しても高い水準で推移している。</a:t>
          </a:r>
        </a:p>
        <a:p>
          <a:r>
            <a:rPr kumimoji="1" lang="ja-JP" altLang="en-US" sz="1400">
              <a:latin typeface="ＭＳ ゴシック" pitchFamily="49" charset="-128"/>
              <a:ea typeface="ＭＳ ゴシック" pitchFamily="49" charset="-128"/>
            </a:rPr>
            <a:t>　将来負担比率は依然として類似団体平均を大きく上回る数値となっている。</a:t>
          </a:r>
        </a:p>
        <a:p>
          <a:r>
            <a:rPr kumimoji="1" lang="ja-JP" altLang="en-US" sz="1400">
              <a:latin typeface="ＭＳ ゴシック" pitchFamily="49" charset="-128"/>
              <a:ea typeface="ＭＳ ゴシック" pitchFamily="49" charset="-128"/>
            </a:rPr>
            <a:t>　今後も財政状況を考慮しながら繰上償還の実施を検討するとともに、新たに地方債を発行する場合は、交付税算入率がより有利なものを選択するなど将来負担比率の低減に努める。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石川県輪島市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特定目的基金において、まちづくり基金や美術品購入基金の取り崩しにより</a:t>
          </a:r>
          <a:r>
            <a:rPr lang="en-US" altLang="ja-JP" sz="14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124</a:t>
          </a:r>
          <a:r>
            <a:rPr lang="ja-JP" altLang="en-US" sz="14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百万円の減となったものの、財政調整基金においては取り崩しを行わず、決算剰余金</a:t>
          </a:r>
          <a:r>
            <a:rPr lang="en-US" altLang="ja-JP" sz="14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350</a:t>
          </a:r>
          <a:r>
            <a:rPr lang="ja-JP" altLang="en-US" sz="14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百万円と基金運用利子</a:t>
          </a:r>
          <a:r>
            <a:rPr lang="en-US" altLang="ja-JP" sz="14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a:t>
          </a:r>
          <a:r>
            <a:rPr lang="ja-JP" altLang="en-US" sz="14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百万円の積立により、令和</a:t>
          </a:r>
          <a:r>
            <a:rPr lang="en-US" altLang="ja-JP" sz="14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3</a:t>
          </a:r>
          <a:r>
            <a:rPr lang="ja-JP" altLang="en-US" sz="14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年度末残高は</a:t>
          </a:r>
          <a:r>
            <a:rPr lang="en-US" altLang="ja-JP" sz="14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228</a:t>
          </a:r>
          <a:r>
            <a:rPr lang="ja-JP" altLang="en-US" sz="14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百万円の増加となった。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も、一般財源総額の減少が見込まれるため、今まで以上に事務事業の見直しを強化するとともに、公共施設等の統廃合を積極的に進め、経常的な経費削減に取り組むことで、必要な事業に対する基金取崩しが行えるよう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積立額が多い基金については、輪島市総合計画の推進のための「まちづくり事業基金」、老朽化している施設等の統廃合実施のための「公共施設等総合整備基金」、地域福祉の推進を図るための「地域福祉推進基金」などが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増因</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将来の公共施設更新等に備えるため公共施設等総合整備基金に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奨学金基金に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減因</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輪島市総合計画を推進するためのまちづくり基金の取崩をはじめ、美術品購入基金など</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今後については、市内の老朽化している遊休施設等の解体の実施や、駅周辺施設や文化施設の耐震化や建替えなど多額の基金取崩しが見込まれるため、必要な事業を精査しながら基金の取崩しを検討する。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百万円と基金運用利子の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百万円で、今年度は取り崩すことなく決算を組むことが出来た。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今後も一般財源総額が減少することによりさらなる取崩しも想定されるため、事務事業等の見直しを行い、歳出削減に努め、一定の基金残高を確保する。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i="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i="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i="0">
              <a:solidFill>
                <a:schemeClr val="dk1"/>
              </a:solidFill>
              <a:effectLst/>
              <a:latin typeface="ＭＳ ゴシック" panose="020B0609070205080204" pitchFamily="49" charset="-128"/>
              <a:ea typeface="ＭＳ ゴシック" panose="020B0609070205080204" pitchFamily="49" charset="-128"/>
              <a:cs typeface="+mn-cs"/>
            </a:rPr>
            <a:t>　基金運用利子のみの積立となっている。</a:t>
          </a:r>
          <a:endParaRPr kumimoji="1" lang="en-US" altLang="ja-JP" sz="1400" i="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i="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i="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i="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i="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i="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i="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i="0">
              <a:solidFill>
                <a:schemeClr val="dk1"/>
              </a:solidFill>
              <a:effectLst/>
              <a:latin typeface="ＭＳ ゴシック" panose="020B0609070205080204" pitchFamily="49" charset="-128"/>
              <a:ea typeface="ＭＳ ゴシック" panose="020B0609070205080204" pitchFamily="49" charset="-128"/>
              <a:cs typeface="+mn-cs"/>
            </a:rPr>
            <a:t>　起債の償還等において、財政状況を考慮し取崩しも検討する。</a:t>
          </a:r>
          <a:endParaRPr kumimoji="1" lang="en-US" altLang="ja-JP" sz="1400" i="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i="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B521510-24B0-45DF-ACF1-56AD07AA02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A901CC3-D4B4-4ECF-B6CF-64A1C4E614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FC2673C-F03D-4F6A-A627-E46D100DBE6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632F3CD-DE34-4A9A-8B98-BBED2C00870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25596AF-8906-4BC0-99D2-45D4604DAC1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B584B1C-A81E-452E-A244-F85E7C95CBD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422B3A8-3454-4E64-AEB2-A0C32838AB1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F75E550-986A-457B-B00D-C8847AC7180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A01ADD5-2C1D-4F30-9AEA-F1EF85D9D21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6BFD9A8-B96D-4248-AFED-20FFE3A2366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94228F2-B6B6-4F22-84EC-D808BC6A463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36AC456-1701-476D-80BF-327D3086EDD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24,904
24,749
426.32
25,260,718
24,076,650
1,051,828
12,111,224
29,837,337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F7F8197-7309-4D04-BE82-B8277C0E5C1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5121A3F-BA2B-424B-BF5E-2256C266150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AE37BB1-E36B-4D84-B213-377D909B4AF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91A98DC-D297-43B7-963C-6D3C99346BB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D4E9F39-2CCD-43D6-9885-305511871D5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A187677-CC70-442D-BB24-D12511688EC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10DBA67-71A7-4DB7-A0DD-B0CD256D0C7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A715233-F0F9-484A-8861-84B9201821E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8E20B0A-6922-4FFA-A6B0-8C2AC80B5EC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D1F070B-6D74-4774-B328-AF8A8FADF34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7456E1C-3FFD-4A49-BDAF-2C9171DE109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C8EC7EC-04C5-415D-A081-A4005AEB0BF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DB8D51C-6638-4FDA-B74C-CF3A2173AC8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B79DC93-D4E9-48AB-8128-BBCB412666C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A3F1BD9-DFFD-481A-B851-4F4FED15CD0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1D787A0-EB19-4873-B554-74A05D9FAF6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845CCE2-4804-452F-81B6-CA1808F4172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2E87D15-F6E5-4265-A0C2-994CE73E84B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D831BE3-5227-43B1-A27B-CBDE51ABB3D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E01C05C2-E609-4880-807B-26550F86253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10F50C1-D869-4080-91D0-1F86DC84164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BC54771-CA49-4190-8BF5-D9CE13A05B5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EFB951C-A200-49EC-907F-8AE1251DEDF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25720A-A760-42A6-91C3-F068131AD0F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6DE0B9FF-8EEA-4EDA-A6CC-67F3119EBE62}"/>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0CA759B-DB63-43BF-9BD9-380468CB063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84BAF9D-AC55-4682-968A-E1D2FBFC80C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9EBFEE7-11B0-42FC-A6CC-530CD1BF29C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BDA42D1-9A8C-46BF-B804-2222341D1EF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72FA0C6-83E9-41A9-A307-F67BC5B60E3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BEB642E-E50E-4549-B6EA-2BDBD1A636B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2413934-4658-4055-96AC-374E4A0D878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ACAA666-CA6E-4BA2-869B-6B54BD79079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7F8BC25-A72D-44AF-9F12-8A724486B17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6DD29067-34BB-4BF3-BBEE-5F038728C86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9" name="正方形/長方形 48">
          <a:extLst>
            <a:ext uri="{FF2B5EF4-FFF2-40B4-BE49-F238E27FC236}">
              <a16:creationId xmlns:a16="http://schemas.microsoft.com/office/drawing/2014/main" id="{A67E9124-EA91-4565-BE5A-C37D84C8DD79}"/>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0" name="正方形/長方形 49">
          <a:extLst>
            <a:ext uri="{FF2B5EF4-FFF2-40B4-BE49-F238E27FC236}">
              <a16:creationId xmlns:a16="http://schemas.microsoft.com/office/drawing/2014/main" id="{D00632B8-F9BD-4590-9A7D-CC7EB39CCDD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1" name="正方形/長方形 50">
          <a:extLst>
            <a:ext uri="{FF2B5EF4-FFF2-40B4-BE49-F238E27FC236}">
              <a16:creationId xmlns:a16="http://schemas.microsoft.com/office/drawing/2014/main" id="{701E652B-32A5-4975-8066-A0BF2A79C2C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2" name="正方形/長方形 51">
          <a:extLst>
            <a:ext uri="{FF2B5EF4-FFF2-40B4-BE49-F238E27FC236}">
              <a16:creationId xmlns:a16="http://schemas.microsoft.com/office/drawing/2014/main" id="{F8477873-484B-418C-9108-5D4FE61C776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3" name="正方形/長方形 52">
          <a:extLst>
            <a:ext uri="{FF2B5EF4-FFF2-40B4-BE49-F238E27FC236}">
              <a16:creationId xmlns:a16="http://schemas.microsoft.com/office/drawing/2014/main" id="{88201765-651F-4143-B2E7-51758E0F348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4" name="正方形/長方形 53">
          <a:extLst>
            <a:ext uri="{FF2B5EF4-FFF2-40B4-BE49-F238E27FC236}">
              <a16:creationId xmlns:a16="http://schemas.microsoft.com/office/drawing/2014/main" id="{C4ECB815-EE90-47EF-9B78-22BA630A618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5" name="正方形/長方形 54">
          <a:extLst>
            <a:ext uri="{FF2B5EF4-FFF2-40B4-BE49-F238E27FC236}">
              <a16:creationId xmlns:a16="http://schemas.microsoft.com/office/drawing/2014/main" id="{7CA11F7B-9197-4F8D-B159-A0516CF4F41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6" name="正方形/長方形 55">
          <a:extLst>
            <a:ext uri="{FF2B5EF4-FFF2-40B4-BE49-F238E27FC236}">
              <a16:creationId xmlns:a16="http://schemas.microsoft.com/office/drawing/2014/main" id="{34F8A051-1FA8-4983-A812-CD583A1DDD5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7" name="正方形/長方形 56">
          <a:extLst>
            <a:ext uri="{FF2B5EF4-FFF2-40B4-BE49-F238E27FC236}">
              <a16:creationId xmlns:a16="http://schemas.microsoft.com/office/drawing/2014/main" id="{C3978684-738A-4F17-B21F-4C6AE630301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8" name="正方形/長方形 57">
          <a:extLst>
            <a:ext uri="{FF2B5EF4-FFF2-40B4-BE49-F238E27FC236}">
              <a16:creationId xmlns:a16="http://schemas.microsoft.com/office/drawing/2014/main" id="{4D919FB6-7E54-4921-A0CB-344DF436368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9" name="正方形/長方形 58">
          <a:extLst>
            <a:ext uri="{FF2B5EF4-FFF2-40B4-BE49-F238E27FC236}">
              <a16:creationId xmlns:a16="http://schemas.microsoft.com/office/drawing/2014/main" id="{D53234E8-7229-4BF6-BF79-95963DF42EC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0" name="正方形/長方形 59">
          <a:extLst>
            <a:ext uri="{FF2B5EF4-FFF2-40B4-BE49-F238E27FC236}">
              <a16:creationId xmlns:a16="http://schemas.microsoft.com/office/drawing/2014/main" id="{A8013387-A41D-4363-B702-C2B92DF2566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1" name="正方形/長方形 60">
          <a:extLst>
            <a:ext uri="{FF2B5EF4-FFF2-40B4-BE49-F238E27FC236}">
              <a16:creationId xmlns:a16="http://schemas.microsoft.com/office/drawing/2014/main" id="{D34A8D18-FB3E-4C61-98A6-F0AED53590A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2" name="テキスト ボックス 61">
          <a:extLst>
            <a:ext uri="{FF2B5EF4-FFF2-40B4-BE49-F238E27FC236}">
              <a16:creationId xmlns:a16="http://schemas.microsoft.com/office/drawing/2014/main" id="{B2FB55BA-CF4C-439F-8CFB-34B97F48ACF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本市の債務償還比率は、昨年度から減少したものの近年の大型事業により類似団体内平均値を上回っており、全国平均、県平均と比較しても債務残高が多いことがわかる。</a:t>
          </a:r>
        </a:p>
        <a:p>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今後は人口減少による税収の減少が見込まれるため、引き続き同比率等を注視した財政運営に取り組んでいく。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3" name="テキスト ボックス 62">
          <a:extLst>
            <a:ext uri="{FF2B5EF4-FFF2-40B4-BE49-F238E27FC236}">
              <a16:creationId xmlns:a16="http://schemas.microsoft.com/office/drawing/2014/main" id="{91F2FBBC-4130-48C2-A320-5D25FCFEB6B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4" name="直線コネクタ 63">
          <a:extLst>
            <a:ext uri="{FF2B5EF4-FFF2-40B4-BE49-F238E27FC236}">
              <a16:creationId xmlns:a16="http://schemas.microsoft.com/office/drawing/2014/main" id="{ECCA92C3-618C-4732-8854-7287408BEA8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5" name="テキスト ボックス 64">
          <a:extLst>
            <a:ext uri="{FF2B5EF4-FFF2-40B4-BE49-F238E27FC236}">
              <a16:creationId xmlns:a16="http://schemas.microsoft.com/office/drawing/2014/main" id="{07D8B145-FD97-4CD1-9A12-64403038E86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66" name="直線コネクタ 65">
          <a:extLst>
            <a:ext uri="{FF2B5EF4-FFF2-40B4-BE49-F238E27FC236}">
              <a16:creationId xmlns:a16="http://schemas.microsoft.com/office/drawing/2014/main" id="{3F62160A-D829-4F12-B731-413EB34B1F3F}"/>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67" name="テキスト ボックス 66">
          <a:extLst>
            <a:ext uri="{FF2B5EF4-FFF2-40B4-BE49-F238E27FC236}">
              <a16:creationId xmlns:a16="http://schemas.microsoft.com/office/drawing/2014/main" id="{6105EC00-C5D6-44C3-9B9B-8E6A7E0864CA}"/>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8" name="直線コネクタ 67">
          <a:extLst>
            <a:ext uri="{FF2B5EF4-FFF2-40B4-BE49-F238E27FC236}">
              <a16:creationId xmlns:a16="http://schemas.microsoft.com/office/drawing/2014/main" id="{46D2E2CB-7CD9-4DA4-A2EA-F31D9D9A03C4}"/>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69" name="テキスト ボックス 68">
          <a:extLst>
            <a:ext uri="{FF2B5EF4-FFF2-40B4-BE49-F238E27FC236}">
              <a16:creationId xmlns:a16="http://schemas.microsoft.com/office/drawing/2014/main" id="{8E14F354-4E2C-4B2C-B306-3F32A38D8149}"/>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0" name="直線コネクタ 69">
          <a:extLst>
            <a:ext uri="{FF2B5EF4-FFF2-40B4-BE49-F238E27FC236}">
              <a16:creationId xmlns:a16="http://schemas.microsoft.com/office/drawing/2014/main" id="{5F78C2C2-410C-42E2-8B01-087C503DBD3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71" name="テキスト ボックス 70">
          <a:extLst>
            <a:ext uri="{FF2B5EF4-FFF2-40B4-BE49-F238E27FC236}">
              <a16:creationId xmlns:a16="http://schemas.microsoft.com/office/drawing/2014/main" id="{711A7F12-4994-49A0-AB78-996401D9D36F}"/>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2" name="直線コネクタ 71">
          <a:extLst>
            <a:ext uri="{FF2B5EF4-FFF2-40B4-BE49-F238E27FC236}">
              <a16:creationId xmlns:a16="http://schemas.microsoft.com/office/drawing/2014/main" id="{7B21D1D1-74AB-4B0D-AF81-B659470C939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3" name="テキスト ボックス 72">
          <a:extLst>
            <a:ext uri="{FF2B5EF4-FFF2-40B4-BE49-F238E27FC236}">
              <a16:creationId xmlns:a16="http://schemas.microsoft.com/office/drawing/2014/main" id="{F2FBED69-B4D3-4633-89E0-5F1281DA8AA7}"/>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4" name="直線コネクタ 73">
          <a:extLst>
            <a:ext uri="{FF2B5EF4-FFF2-40B4-BE49-F238E27FC236}">
              <a16:creationId xmlns:a16="http://schemas.microsoft.com/office/drawing/2014/main" id="{3D990596-AC9C-440C-AC35-D73FDEC5BD2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75" name="テキスト ボックス 74">
          <a:extLst>
            <a:ext uri="{FF2B5EF4-FFF2-40B4-BE49-F238E27FC236}">
              <a16:creationId xmlns:a16="http://schemas.microsoft.com/office/drawing/2014/main" id="{91BB3E0D-1107-4194-8B51-6E7902DDABBE}"/>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6" name="直線コネクタ 75">
          <a:extLst>
            <a:ext uri="{FF2B5EF4-FFF2-40B4-BE49-F238E27FC236}">
              <a16:creationId xmlns:a16="http://schemas.microsoft.com/office/drawing/2014/main" id="{FEFCE707-12A5-48D8-B6A9-27C2803E196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77" name="テキスト ボックス 76">
          <a:extLst>
            <a:ext uri="{FF2B5EF4-FFF2-40B4-BE49-F238E27FC236}">
              <a16:creationId xmlns:a16="http://schemas.microsoft.com/office/drawing/2014/main" id="{87D12F9A-DF1D-4994-A69B-00632FA1C8F3}"/>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8" name="直線コネクタ 77">
          <a:extLst>
            <a:ext uri="{FF2B5EF4-FFF2-40B4-BE49-F238E27FC236}">
              <a16:creationId xmlns:a16="http://schemas.microsoft.com/office/drawing/2014/main" id="{98146E5C-0988-45A4-8E5F-41121E4625B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79" name="債務償還比率グラフ枠">
          <a:extLst>
            <a:ext uri="{FF2B5EF4-FFF2-40B4-BE49-F238E27FC236}">
              <a16:creationId xmlns:a16="http://schemas.microsoft.com/office/drawing/2014/main" id="{85C2F72D-6A84-4BB5-B6B8-B222123AB6F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80" name="直線コネクタ 79">
          <a:extLst>
            <a:ext uri="{FF2B5EF4-FFF2-40B4-BE49-F238E27FC236}">
              <a16:creationId xmlns:a16="http://schemas.microsoft.com/office/drawing/2014/main" id="{7740E0CC-DAE6-42CA-BDBA-08B5F74AF375}"/>
            </a:ext>
          </a:extLst>
        </xdr:cNvPr>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81" name="債務償還比率最小値テキスト">
          <a:extLst>
            <a:ext uri="{FF2B5EF4-FFF2-40B4-BE49-F238E27FC236}">
              <a16:creationId xmlns:a16="http://schemas.microsoft.com/office/drawing/2014/main" id="{522FE831-7AA3-4409-BDB9-DDD1CCF4EB30}"/>
            </a:ext>
          </a:extLst>
        </xdr:cNvPr>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82" name="直線コネクタ 81">
          <a:extLst>
            <a:ext uri="{FF2B5EF4-FFF2-40B4-BE49-F238E27FC236}">
              <a16:creationId xmlns:a16="http://schemas.microsoft.com/office/drawing/2014/main" id="{1E8040DB-950B-4F2B-8665-DD952A06783F}"/>
            </a:ext>
          </a:extLst>
        </xdr:cNvPr>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83" name="債務償還比率最大値テキスト">
          <a:extLst>
            <a:ext uri="{FF2B5EF4-FFF2-40B4-BE49-F238E27FC236}">
              <a16:creationId xmlns:a16="http://schemas.microsoft.com/office/drawing/2014/main" id="{BC5FD316-4DBD-42D3-855A-753949EB96DF}"/>
            </a:ext>
          </a:extLst>
        </xdr:cNvPr>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84" name="直線コネクタ 83">
          <a:extLst>
            <a:ext uri="{FF2B5EF4-FFF2-40B4-BE49-F238E27FC236}">
              <a16:creationId xmlns:a16="http://schemas.microsoft.com/office/drawing/2014/main" id="{3AC7FCB9-1FA8-482C-939A-BF5E899B62B0}"/>
            </a:ext>
          </a:extLst>
        </xdr:cNvPr>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85" name="債務償還比率平均値テキスト">
          <a:extLst>
            <a:ext uri="{FF2B5EF4-FFF2-40B4-BE49-F238E27FC236}">
              <a16:creationId xmlns:a16="http://schemas.microsoft.com/office/drawing/2014/main" id="{CE37552D-A26A-48A2-9C3F-5C6551A0ED77}"/>
            </a:ext>
          </a:extLst>
        </xdr:cNvPr>
        <xdr:cNvSpPr txBox="1"/>
      </xdr:nvSpPr>
      <xdr:spPr>
        <a:xfrm>
          <a:off x="14846300"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86" name="フローチャート: 判断 85">
          <a:extLst>
            <a:ext uri="{FF2B5EF4-FFF2-40B4-BE49-F238E27FC236}">
              <a16:creationId xmlns:a16="http://schemas.microsoft.com/office/drawing/2014/main" id="{9B7222FC-20BD-4893-B454-EE79FDED083E}"/>
            </a:ext>
          </a:extLst>
        </xdr:cNvPr>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87" name="フローチャート: 判断 86">
          <a:extLst>
            <a:ext uri="{FF2B5EF4-FFF2-40B4-BE49-F238E27FC236}">
              <a16:creationId xmlns:a16="http://schemas.microsoft.com/office/drawing/2014/main" id="{07953BA2-915C-4C21-ACF6-A8EF4ED31774}"/>
            </a:ext>
          </a:extLst>
        </xdr:cNvPr>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88" name="フローチャート: 判断 87">
          <a:extLst>
            <a:ext uri="{FF2B5EF4-FFF2-40B4-BE49-F238E27FC236}">
              <a16:creationId xmlns:a16="http://schemas.microsoft.com/office/drawing/2014/main" id="{D6D425F5-0549-472D-8A6C-D1E209A5238E}"/>
            </a:ext>
          </a:extLst>
        </xdr:cNvPr>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89" name="フローチャート: 判断 88">
          <a:extLst>
            <a:ext uri="{FF2B5EF4-FFF2-40B4-BE49-F238E27FC236}">
              <a16:creationId xmlns:a16="http://schemas.microsoft.com/office/drawing/2014/main" id="{A7D578C2-E764-489C-AA30-DA9E710D1222}"/>
            </a:ext>
          </a:extLst>
        </xdr:cNvPr>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90" name="フローチャート: 判断 89">
          <a:extLst>
            <a:ext uri="{FF2B5EF4-FFF2-40B4-BE49-F238E27FC236}">
              <a16:creationId xmlns:a16="http://schemas.microsoft.com/office/drawing/2014/main" id="{05074EFE-4B64-4804-B4F8-690D16294AE5}"/>
            </a:ext>
          </a:extLst>
        </xdr:cNvPr>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F6EABF49-1AFE-4169-9984-762B0817AC0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219FD909-0D1A-4419-A4F4-AC3B1EFE0A9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1E24DFC0-7CB4-48ED-9307-30D8F6E1A8B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3C04B4D3-182B-4D1C-A717-1C74C19A027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5" name="テキスト ボックス 94">
          <a:extLst>
            <a:ext uri="{FF2B5EF4-FFF2-40B4-BE49-F238E27FC236}">
              <a16:creationId xmlns:a16="http://schemas.microsoft.com/office/drawing/2014/main" id="{3E2E2129-D3EE-4E33-8CB6-8E14EDEBD5C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27269</xdr:rowOff>
    </xdr:from>
    <xdr:to>
      <xdr:col>76</xdr:col>
      <xdr:colOff>73025</xdr:colOff>
      <xdr:row>32</xdr:row>
      <xdr:rowOff>128869</xdr:rowOff>
    </xdr:to>
    <xdr:sp macro="" textlink="">
      <xdr:nvSpPr>
        <xdr:cNvPr id="96" name="楕円 95">
          <a:extLst>
            <a:ext uri="{FF2B5EF4-FFF2-40B4-BE49-F238E27FC236}">
              <a16:creationId xmlns:a16="http://schemas.microsoft.com/office/drawing/2014/main" id="{824043EA-C675-41F4-AD1A-E454D538A7C3}"/>
            </a:ext>
          </a:extLst>
        </xdr:cNvPr>
        <xdr:cNvSpPr/>
      </xdr:nvSpPr>
      <xdr:spPr>
        <a:xfrm>
          <a:off x="14744700" y="628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5696</xdr:rowOff>
    </xdr:from>
    <xdr:ext cx="469744" cy="259045"/>
    <xdr:sp macro="" textlink="">
      <xdr:nvSpPr>
        <xdr:cNvPr id="97" name="債務償還比率該当値テキスト">
          <a:extLst>
            <a:ext uri="{FF2B5EF4-FFF2-40B4-BE49-F238E27FC236}">
              <a16:creationId xmlns:a16="http://schemas.microsoft.com/office/drawing/2014/main" id="{4B1A3221-B540-4ACC-B484-C5975455DD9F}"/>
            </a:ext>
          </a:extLst>
        </xdr:cNvPr>
        <xdr:cNvSpPr txBox="1"/>
      </xdr:nvSpPr>
      <xdr:spPr>
        <a:xfrm>
          <a:off x="14846300" y="626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125966</xdr:rowOff>
    </xdr:from>
    <xdr:to>
      <xdr:col>72</xdr:col>
      <xdr:colOff>123825</xdr:colOff>
      <xdr:row>33</xdr:row>
      <xdr:rowOff>56116</xdr:rowOff>
    </xdr:to>
    <xdr:sp macro="" textlink="">
      <xdr:nvSpPr>
        <xdr:cNvPr id="98" name="楕円 97">
          <a:extLst>
            <a:ext uri="{FF2B5EF4-FFF2-40B4-BE49-F238E27FC236}">
              <a16:creationId xmlns:a16="http://schemas.microsoft.com/office/drawing/2014/main" id="{366E3CEE-F367-4B16-911F-B8D83619859A}"/>
            </a:ext>
          </a:extLst>
        </xdr:cNvPr>
        <xdr:cNvSpPr/>
      </xdr:nvSpPr>
      <xdr:spPr>
        <a:xfrm>
          <a:off x="14033500" y="63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78069</xdr:rowOff>
    </xdr:from>
    <xdr:to>
      <xdr:col>76</xdr:col>
      <xdr:colOff>22225</xdr:colOff>
      <xdr:row>33</xdr:row>
      <xdr:rowOff>5316</xdr:rowOff>
    </xdr:to>
    <xdr:cxnSp macro="">
      <xdr:nvCxnSpPr>
        <xdr:cNvPr id="99" name="直線コネクタ 98">
          <a:extLst>
            <a:ext uri="{FF2B5EF4-FFF2-40B4-BE49-F238E27FC236}">
              <a16:creationId xmlns:a16="http://schemas.microsoft.com/office/drawing/2014/main" id="{7A56110F-B25B-4A08-8F8D-CA82534B900C}"/>
            </a:ext>
          </a:extLst>
        </xdr:cNvPr>
        <xdr:cNvCxnSpPr/>
      </xdr:nvCxnSpPr>
      <xdr:spPr>
        <a:xfrm flipV="1">
          <a:off x="14084300" y="6335994"/>
          <a:ext cx="711200" cy="9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143701</xdr:rowOff>
    </xdr:from>
    <xdr:to>
      <xdr:col>68</xdr:col>
      <xdr:colOff>123825</xdr:colOff>
      <xdr:row>33</xdr:row>
      <xdr:rowOff>73851</xdr:rowOff>
    </xdr:to>
    <xdr:sp macro="" textlink="">
      <xdr:nvSpPr>
        <xdr:cNvPr id="100" name="楕円 99">
          <a:extLst>
            <a:ext uri="{FF2B5EF4-FFF2-40B4-BE49-F238E27FC236}">
              <a16:creationId xmlns:a16="http://schemas.microsoft.com/office/drawing/2014/main" id="{23D7C48B-FA4B-42DC-9B22-71488A5814EA}"/>
            </a:ext>
          </a:extLst>
        </xdr:cNvPr>
        <xdr:cNvSpPr/>
      </xdr:nvSpPr>
      <xdr:spPr>
        <a:xfrm>
          <a:off x="13271500" y="640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5316</xdr:rowOff>
    </xdr:from>
    <xdr:to>
      <xdr:col>72</xdr:col>
      <xdr:colOff>73025</xdr:colOff>
      <xdr:row>33</xdr:row>
      <xdr:rowOff>23051</xdr:rowOff>
    </xdr:to>
    <xdr:cxnSp macro="">
      <xdr:nvCxnSpPr>
        <xdr:cNvPr id="101" name="直線コネクタ 100">
          <a:extLst>
            <a:ext uri="{FF2B5EF4-FFF2-40B4-BE49-F238E27FC236}">
              <a16:creationId xmlns:a16="http://schemas.microsoft.com/office/drawing/2014/main" id="{C7855C5D-F49F-4EB6-A29C-9CC66E37000F}"/>
            </a:ext>
          </a:extLst>
        </xdr:cNvPr>
        <xdr:cNvCxnSpPr/>
      </xdr:nvCxnSpPr>
      <xdr:spPr>
        <a:xfrm flipV="1">
          <a:off x="13322300" y="6434691"/>
          <a:ext cx="762000" cy="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32394</xdr:rowOff>
    </xdr:from>
    <xdr:to>
      <xdr:col>64</xdr:col>
      <xdr:colOff>123825</xdr:colOff>
      <xdr:row>33</xdr:row>
      <xdr:rowOff>133994</xdr:rowOff>
    </xdr:to>
    <xdr:sp macro="" textlink="">
      <xdr:nvSpPr>
        <xdr:cNvPr id="102" name="楕円 101">
          <a:extLst>
            <a:ext uri="{FF2B5EF4-FFF2-40B4-BE49-F238E27FC236}">
              <a16:creationId xmlns:a16="http://schemas.microsoft.com/office/drawing/2014/main" id="{592385BC-F1BA-4E2B-B544-9A6389400CF6}"/>
            </a:ext>
          </a:extLst>
        </xdr:cNvPr>
        <xdr:cNvSpPr/>
      </xdr:nvSpPr>
      <xdr:spPr>
        <a:xfrm>
          <a:off x="12509500" y="646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23051</xdr:rowOff>
    </xdr:from>
    <xdr:to>
      <xdr:col>68</xdr:col>
      <xdr:colOff>73025</xdr:colOff>
      <xdr:row>33</xdr:row>
      <xdr:rowOff>83194</xdr:rowOff>
    </xdr:to>
    <xdr:cxnSp macro="">
      <xdr:nvCxnSpPr>
        <xdr:cNvPr id="103" name="直線コネクタ 102">
          <a:extLst>
            <a:ext uri="{FF2B5EF4-FFF2-40B4-BE49-F238E27FC236}">
              <a16:creationId xmlns:a16="http://schemas.microsoft.com/office/drawing/2014/main" id="{71865BD3-7386-4D39-9DCE-D6C323EC32C6}"/>
            </a:ext>
          </a:extLst>
        </xdr:cNvPr>
        <xdr:cNvCxnSpPr/>
      </xdr:nvCxnSpPr>
      <xdr:spPr>
        <a:xfrm flipV="1">
          <a:off x="12560300" y="6452426"/>
          <a:ext cx="762000" cy="6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19748</xdr:rowOff>
    </xdr:from>
    <xdr:to>
      <xdr:col>60</xdr:col>
      <xdr:colOff>123825</xdr:colOff>
      <xdr:row>33</xdr:row>
      <xdr:rowOff>121348</xdr:rowOff>
    </xdr:to>
    <xdr:sp macro="" textlink="">
      <xdr:nvSpPr>
        <xdr:cNvPr id="104" name="楕円 103">
          <a:extLst>
            <a:ext uri="{FF2B5EF4-FFF2-40B4-BE49-F238E27FC236}">
              <a16:creationId xmlns:a16="http://schemas.microsoft.com/office/drawing/2014/main" id="{575E831E-3E94-48BC-9C33-DEAACD537B43}"/>
            </a:ext>
          </a:extLst>
        </xdr:cNvPr>
        <xdr:cNvSpPr/>
      </xdr:nvSpPr>
      <xdr:spPr>
        <a:xfrm>
          <a:off x="11747500" y="644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70548</xdr:rowOff>
    </xdr:from>
    <xdr:to>
      <xdr:col>64</xdr:col>
      <xdr:colOff>73025</xdr:colOff>
      <xdr:row>33</xdr:row>
      <xdr:rowOff>83194</xdr:rowOff>
    </xdr:to>
    <xdr:cxnSp macro="">
      <xdr:nvCxnSpPr>
        <xdr:cNvPr id="105" name="直線コネクタ 104">
          <a:extLst>
            <a:ext uri="{FF2B5EF4-FFF2-40B4-BE49-F238E27FC236}">
              <a16:creationId xmlns:a16="http://schemas.microsoft.com/office/drawing/2014/main" id="{C5AE0E90-939D-41A4-A24D-DA28A5DC9655}"/>
            </a:ext>
          </a:extLst>
        </xdr:cNvPr>
        <xdr:cNvCxnSpPr/>
      </xdr:nvCxnSpPr>
      <xdr:spPr>
        <a:xfrm>
          <a:off x="11798300" y="6499923"/>
          <a:ext cx="762000" cy="1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06" name="n_1aveValue債務償還比率">
          <a:extLst>
            <a:ext uri="{FF2B5EF4-FFF2-40B4-BE49-F238E27FC236}">
              <a16:creationId xmlns:a16="http://schemas.microsoft.com/office/drawing/2014/main" id="{4ABBE971-B08A-49A1-8106-242B055F6CF5}"/>
            </a:ext>
          </a:extLst>
        </xdr:cNvPr>
        <xdr:cNvSpPr txBox="1"/>
      </xdr:nvSpPr>
      <xdr:spPr>
        <a:xfrm>
          <a:off x="13836727" y="60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07" name="n_2aveValue債務償還比率">
          <a:extLst>
            <a:ext uri="{FF2B5EF4-FFF2-40B4-BE49-F238E27FC236}">
              <a16:creationId xmlns:a16="http://schemas.microsoft.com/office/drawing/2014/main" id="{379774D9-48EE-42BF-9044-A35450704975}"/>
            </a:ext>
          </a:extLst>
        </xdr:cNvPr>
        <xdr:cNvSpPr txBox="1"/>
      </xdr:nvSpPr>
      <xdr:spPr>
        <a:xfrm>
          <a:off x="13087427" y="609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08" name="n_3aveValue債務償還比率">
          <a:extLst>
            <a:ext uri="{FF2B5EF4-FFF2-40B4-BE49-F238E27FC236}">
              <a16:creationId xmlns:a16="http://schemas.microsoft.com/office/drawing/2014/main" id="{B98A6844-E5DC-4481-BDCF-AA519F35BE69}"/>
            </a:ext>
          </a:extLst>
        </xdr:cNvPr>
        <xdr:cNvSpPr txBox="1"/>
      </xdr:nvSpPr>
      <xdr:spPr>
        <a:xfrm>
          <a:off x="12325427" y="605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09" name="n_4aveValue債務償還比率">
          <a:extLst>
            <a:ext uri="{FF2B5EF4-FFF2-40B4-BE49-F238E27FC236}">
              <a16:creationId xmlns:a16="http://schemas.microsoft.com/office/drawing/2014/main" id="{29D4C03A-2C2F-4A93-8B71-9288829D7CB8}"/>
            </a:ext>
          </a:extLst>
        </xdr:cNvPr>
        <xdr:cNvSpPr txBox="1"/>
      </xdr:nvSpPr>
      <xdr:spPr>
        <a:xfrm>
          <a:off x="11563427" y="6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47243</xdr:rowOff>
    </xdr:from>
    <xdr:ext cx="469744" cy="259045"/>
    <xdr:sp macro="" textlink="">
      <xdr:nvSpPr>
        <xdr:cNvPr id="110" name="n_1mainValue債務償還比率">
          <a:extLst>
            <a:ext uri="{FF2B5EF4-FFF2-40B4-BE49-F238E27FC236}">
              <a16:creationId xmlns:a16="http://schemas.microsoft.com/office/drawing/2014/main" id="{9CD50173-7D8C-46F2-BEBA-3F8C97104411}"/>
            </a:ext>
          </a:extLst>
        </xdr:cNvPr>
        <xdr:cNvSpPr txBox="1"/>
      </xdr:nvSpPr>
      <xdr:spPr>
        <a:xfrm>
          <a:off x="13836727" y="647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64978</xdr:rowOff>
    </xdr:from>
    <xdr:ext cx="469744" cy="259045"/>
    <xdr:sp macro="" textlink="">
      <xdr:nvSpPr>
        <xdr:cNvPr id="111" name="n_2mainValue債務償還比率">
          <a:extLst>
            <a:ext uri="{FF2B5EF4-FFF2-40B4-BE49-F238E27FC236}">
              <a16:creationId xmlns:a16="http://schemas.microsoft.com/office/drawing/2014/main" id="{07C6CFB3-57FF-42D2-88FA-DA30A5EFD21F}"/>
            </a:ext>
          </a:extLst>
        </xdr:cNvPr>
        <xdr:cNvSpPr txBox="1"/>
      </xdr:nvSpPr>
      <xdr:spPr>
        <a:xfrm>
          <a:off x="13087427" y="649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125121</xdr:rowOff>
    </xdr:from>
    <xdr:ext cx="469744" cy="259045"/>
    <xdr:sp macro="" textlink="">
      <xdr:nvSpPr>
        <xdr:cNvPr id="112" name="n_3mainValue債務償還比率">
          <a:extLst>
            <a:ext uri="{FF2B5EF4-FFF2-40B4-BE49-F238E27FC236}">
              <a16:creationId xmlns:a16="http://schemas.microsoft.com/office/drawing/2014/main" id="{2A152E26-F036-44B6-BD53-DF118BF85035}"/>
            </a:ext>
          </a:extLst>
        </xdr:cNvPr>
        <xdr:cNvSpPr txBox="1"/>
      </xdr:nvSpPr>
      <xdr:spPr>
        <a:xfrm>
          <a:off x="12325427" y="655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112475</xdr:rowOff>
    </xdr:from>
    <xdr:ext cx="469744" cy="259045"/>
    <xdr:sp macro="" textlink="">
      <xdr:nvSpPr>
        <xdr:cNvPr id="113" name="n_4mainValue債務償還比率">
          <a:extLst>
            <a:ext uri="{FF2B5EF4-FFF2-40B4-BE49-F238E27FC236}">
              <a16:creationId xmlns:a16="http://schemas.microsoft.com/office/drawing/2014/main" id="{61542635-596F-4AFB-9C1D-630EA95ED68E}"/>
            </a:ext>
          </a:extLst>
        </xdr:cNvPr>
        <xdr:cNvSpPr txBox="1"/>
      </xdr:nvSpPr>
      <xdr:spPr>
        <a:xfrm>
          <a:off x="11563427" y="65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4" name="正方形/長方形 113">
          <a:extLst>
            <a:ext uri="{FF2B5EF4-FFF2-40B4-BE49-F238E27FC236}">
              <a16:creationId xmlns:a16="http://schemas.microsoft.com/office/drawing/2014/main" id="{30037700-504D-4627-AC78-D49073D6FFE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5" name="正方形/長方形 114">
          <a:extLst>
            <a:ext uri="{FF2B5EF4-FFF2-40B4-BE49-F238E27FC236}">
              <a16:creationId xmlns:a16="http://schemas.microsoft.com/office/drawing/2014/main" id="{5AA1BA77-265A-4D83-8474-84396D7F901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6" name="正方形/長方形 115">
          <a:extLst>
            <a:ext uri="{FF2B5EF4-FFF2-40B4-BE49-F238E27FC236}">
              <a16:creationId xmlns:a16="http://schemas.microsoft.com/office/drawing/2014/main" id="{790BDA7E-F0E4-438C-BD96-F3E0612B94B4}"/>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7" name="正方形/長方形 116">
          <a:extLst>
            <a:ext uri="{FF2B5EF4-FFF2-40B4-BE49-F238E27FC236}">
              <a16:creationId xmlns:a16="http://schemas.microsoft.com/office/drawing/2014/main" id="{3216F245-2CA6-4995-8693-A3C689EC28EF}"/>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18" name="テキスト ボックス 117">
          <a:extLst>
            <a:ext uri="{FF2B5EF4-FFF2-40B4-BE49-F238E27FC236}">
              <a16:creationId xmlns:a16="http://schemas.microsoft.com/office/drawing/2014/main" id="{5BE60FDD-274B-4A6D-BE2A-5230243622F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9" name="テキスト ボックス 118">
          <a:extLst>
            <a:ext uri="{FF2B5EF4-FFF2-40B4-BE49-F238E27FC236}">
              <a16:creationId xmlns:a16="http://schemas.microsoft.com/office/drawing/2014/main" id="{74CF5D54-F631-4D71-868E-E119999B32C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09D82E8-27E7-4C4E-B665-3E64EB98B6F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1887E52-3754-48D1-AE44-9817D282787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3693FDF-5B06-47EF-A853-7F805E9932A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9D043C9-66F8-4D83-B811-0D0B8FF9A57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DDB5BBE-D590-477A-86C1-6E6F3A47DBE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9BD3491-DF1F-4461-B2D3-172C0ED80F2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ECC2D37-6179-4733-99E6-E6B05079660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72E759F-3E1A-444C-96A8-813A79522E3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CAB2A3C-F688-4BB0-B8FA-8A4FD68E82E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7E90DD2-B30F-4037-870F-DB5CBFA6069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24,904
24,749
426.32
25,260,718
24,076,650
1,051,828
12,111,224
29,837,337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2EF57E5-6638-4AAB-83E0-8E7664481F7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C2AD732-0288-4E09-A2A0-27516C184C8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9036917-1CEE-4BB6-AAE6-BAF0EBC9A70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480D240-EE69-45C4-A1B0-90ECFCFD827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3433EF2-EDB2-4FD7-91CD-8E71CC7C201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4BA0E70-8C5C-4FF5-ACBE-BF4596A1B5A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D6001453-1656-4037-9470-1A1DAB0F733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2D2FD59D-D84E-4A0A-AD5C-B001EED8211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id="{FD156EC2-1D77-4AF4-8D55-856CB9279C0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284E8720-EEB2-408D-ABA5-59676F78DDC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99A35311-0337-4865-B664-71ADB77922F1}"/>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7BD72D74-332C-4CB5-A82C-1E1CED31195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6B0E0804-A37E-471A-ADF5-7CC85BD3A9B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763A26CD-7079-4477-A443-272E545E0B2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40664CC-2D2D-4C0C-8269-50E60AD0737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848C39D-F6D6-477D-A88C-66254DABC77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DC78548-60E1-4100-A117-79A679C78C0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FFA0D81-74C1-4D42-BCB4-11BCA994A34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86E8929-2AC7-4D4F-B12A-52EA01ED39A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29370DC-FDE4-446C-946F-42E2C105702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9766DC7-0CA4-4B9A-902F-536461BEEA1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611C2F1-A668-4583-8C2D-B9D0095C5CC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C00BEFD-7F0A-4A2E-BA85-4F35BF50B1E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20301CB-F875-4A72-8F6D-96245E9118B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24,904
24,749
426.32
25,260,718
24,076,650
1,051,828
12,111,224
29,837,337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4C28373-BDF9-4DC7-A002-112338D20F8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B7E491F-4E28-4C08-910A-205C703BD91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33A5EDA-2C15-4461-B453-24A20EB6A19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6DEF770-2C3E-4DA2-B9A4-53C68B0EE61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0C749DC-EA20-4AEB-A68B-A749B8FF9A6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A310A5D-D45B-47B1-87A3-67F765AF4C1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F3A90E57-67C9-427F-950A-6DAF4C11041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7C2C0A23-94D9-4961-B576-B6D57F7847D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id="{EC087124-74E8-4176-821F-1D19E674F5D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E591A002-B7D9-42FD-AD9D-A989FDE6A47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8C232742-B60C-4816-A381-FA4379A3588D}"/>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F3A7F4FF-C389-473D-8CFE-4FF17C5BFFE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DBF5E907-DC12-493E-8F83-8024AA50BDA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10FA0DC0-5C0C-4054-A504-8D0060E1332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24,904
24,749
426.32
25,260,718
24,076,650
1,051,828
12,111,224
29,837,337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単年度の指標としては、市税等の基準財政収入額の減等により、</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0.014</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ポイント減少した。</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3</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ヵ年平均では、近年横ばいで推移しており、人口減少や全国平均を上回る高齢化率（</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R4.1</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月末</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46.2</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％）により、依然として類似団体の平均を下回っている状況にある。</a:t>
          </a:r>
        </a:p>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今後も引き続き「第二次輪島市総合計画」に基づき、主要事業の重点化による投資的経費の抑制や、市債権の適正な管理、市税の収納率向上に取り組み、財政の健全化を図る。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92710</xdr:rowOff>
    </xdr:from>
    <xdr:to>
      <xdr:col>23</xdr:col>
      <xdr:colOff>133350</xdr:colOff>
      <xdr:row>44</xdr:row>
      <xdr:rowOff>92710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36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92710</xdr:rowOff>
    </xdr:from>
    <xdr:to>
      <xdr:col>19</xdr:col>
      <xdr:colOff>133350</xdr:colOff>
      <xdr:row>44</xdr:row>
      <xdr:rowOff>92710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92710</xdr:rowOff>
    </xdr:from>
    <xdr:to>
      <xdr:col>15</xdr:col>
      <xdr:colOff>82550</xdr:colOff>
      <xdr:row>44</xdr:row>
      <xdr:rowOff>92710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92710</xdr:rowOff>
    </xdr:from>
    <xdr:to>
      <xdr:col>11</xdr:col>
      <xdr:colOff>31750</xdr:colOff>
      <xdr:row>44</xdr:row>
      <xdr:rowOff>92710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41910</xdr:rowOff>
    </xdr:from>
    <xdr:to>
      <xdr:col>23</xdr:col>
      <xdr:colOff>184150</xdr:colOff>
      <xdr:row>44</xdr:row>
      <xdr:rowOff>143510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109237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48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41910</xdr:rowOff>
    </xdr:from>
    <xdr:to>
      <xdr:col>19</xdr:col>
      <xdr:colOff>184150</xdr:colOff>
      <xdr:row>44</xdr:row>
      <xdr:rowOff>143510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128287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41910</xdr:rowOff>
    </xdr:from>
    <xdr:to>
      <xdr:col>15</xdr:col>
      <xdr:colOff>133350</xdr:colOff>
      <xdr:row>44</xdr:row>
      <xdr:rowOff>143510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128287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41910</xdr:rowOff>
    </xdr:from>
    <xdr:to>
      <xdr:col>11</xdr:col>
      <xdr:colOff>82550</xdr:colOff>
      <xdr:row>44</xdr:row>
      <xdr:rowOff>143510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128287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41910</xdr:rowOff>
    </xdr:from>
    <xdr:to>
      <xdr:col>7</xdr:col>
      <xdr:colOff>31750</xdr:colOff>
      <xdr:row>44</xdr:row>
      <xdr:rowOff>143510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128287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経常収支比率は、普通交付税や地方消費税交付金の増加等に伴って経常一般財源等の総額が増加したことで、下水道事業会計への繰出金の見直しによる補助費が増加となったものの、全体で減少したことにより経常収支比率が前年度と比較して</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0.8</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ポイント減と改善した。</a:t>
          </a:r>
        </a:p>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よって、経常収支比率は若干改善されたものの依然として高い水準であり、自立した財政運営を行えるよう、今まで以上に事務事業の見直しを強化するとともに、公共施設等の統廃合を積極的に進め、経常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61</xdr:row>
      <xdr:rowOff>127423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55370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127423</xdr:rowOff>
    </xdr:from>
    <xdr:to>
      <xdr:col>19</xdr:col>
      <xdr:colOff>133350</xdr:colOff>
      <xdr:row>62</xdr:row>
      <xdr:rowOff>12277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858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12277</xdr:rowOff>
    </xdr:from>
    <xdr:to>
      <xdr:col>15</xdr:col>
      <xdr:colOff>82550</xdr:colOff>
      <xdr:row>62</xdr:row>
      <xdr:rowOff>36406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6421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151554</xdr:rowOff>
    </xdr:from>
    <xdr:to>
      <xdr:col>11</xdr:col>
      <xdr:colOff>31750</xdr:colOff>
      <xdr:row>62</xdr:row>
      <xdr:rowOff>36406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100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16527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76623</xdr:rowOff>
    </xdr:from>
    <xdr:to>
      <xdr:col>19</xdr:col>
      <xdr:colOff>184150</xdr:colOff>
      <xdr:row>62</xdr:row>
      <xdr:rowOff>6773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163000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2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132927</xdr:rowOff>
    </xdr:from>
    <xdr:to>
      <xdr:col>15</xdr:col>
      <xdr:colOff>133350</xdr:colOff>
      <xdr:row>62</xdr:row>
      <xdr:rowOff>63077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47854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157056</xdr:rowOff>
    </xdr:from>
    <xdr:to>
      <xdr:col>11</xdr:col>
      <xdr:colOff>82550</xdr:colOff>
      <xdr:row>62</xdr:row>
      <xdr:rowOff>87206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71983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100754</xdr:rowOff>
    </xdr:from>
    <xdr:to>
      <xdr:col>7</xdr:col>
      <xdr:colOff>31750</xdr:colOff>
      <xdr:row>62</xdr:row>
      <xdr:rowOff>30904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15681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[241,177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人件費は、普通建設事業（単独分）の事業費支弁振替額の減少により前年度と比べ増加し、物件費についても新型コロナウイルス感染症予防接種に係る委託料の増加等により前年度と比べ増加した。</a:t>
          </a:r>
        </a:p>
        <a:p>
          <a:r>
            <a:rPr kumimoji="1" lang="ja-JP" altLang="en-US" sz="1300">
              <a:latin typeface="ＭＳ Ｐゴシック" panose="020B0600070205080204" pitchFamily="50" charset="-128"/>
              <a:ea typeface="ＭＳ Ｐゴシック" panose="020B0600070205080204" pitchFamily="50" charset="-128"/>
            </a:rPr>
            <a:t>　今後も引き続き事務事業の見直しを図るとともに、市内にある類似施設や遊休施設の在り方を検討し、経常経費の削減に努める。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23611</xdr:rowOff>
    </xdr:from>
    <xdr:to>
      <xdr:col>23</xdr:col>
      <xdr:colOff>133350</xdr:colOff>
      <xdr:row>83</xdr:row>
      <xdr:rowOff>55283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253961"/>
          <a:ext cx="838200" cy="3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140181</xdr:rowOff>
    </xdr:from>
    <xdr:to>
      <xdr:col>19</xdr:col>
      <xdr:colOff>133350</xdr:colOff>
      <xdr:row>83</xdr:row>
      <xdr:rowOff>23611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199081"/>
          <a:ext cx="889000" cy="5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138134</xdr:rowOff>
    </xdr:from>
    <xdr:to>
      <xdr:col>15</xdr:col>
      <xdr:colOff>82550</xdr:colOff>
      <xdr:row>82</xdr:row>
      <xdr:rowOff>140181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197034"/>
          <a:ext cx="889000" cy="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123932</xdr:rowOff>
    </xdr:from>
    <xdr:to>
      <xdr:col>11</xdr:col>
      <xdr:colOff>31750</xdr:colOff>
      <xdr:row>82</xdr:row>
      <xdr:rowOff>138134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182832"/>
          <a:ext cx="889000" cy="1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4483</xdr:rowOff>
    </xdr:from>
    <xdr:to>
      <xdr:col>23</xdr:col>
      <xdr:colOff>184150</xdr:colOff>
      <xdr:row>83</xdr:row>
      <xdr:rowOff>106083</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23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148010</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20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144261</xdr:rowOff>
    </xdr:from>
    <xdr:to>
      <xdr:col>19</xdr:col>
      <xdr:colOff>184150</xdr:colOff>
      <xdr:row>83</xdr:row>
      <xdr:rowOff>74411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20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59188</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289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89381</xdr:rowOff>
    </xdr:from>
    <xdr:to>
      <xdr:col>15</xdr:col>
      <xdr:colOff>133350</xdr:colOff>
      <xdr:row>83</xdr:row>
      <xdr:rowOff>19531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4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4308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23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87334</xdr:rowOff>
    </xdr:from>
    <xdr:to>
      <xdr:col>11</xdr:col>
      <xdr:colOff>82550</xdr:colOff>
      <xdr:row>83</xdr:row>
      <xdr:rowOff>17484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14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2261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2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73132</xdr:rowOff>
    </xdr:from>
    <xdr:to>
      <xdr:col>7</xdr:col>
      <xdr:colOff>31750</xdr:colOff>
      <xdr:row>83</xdr:row>
      <xdr:rowOff>3282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13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159509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21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類似団体平均と同程度の水準にある。</a:t>
          </a:r>
        </a:p>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今後も国や地域経済の実情に応じて給与の適正化を図る。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74789</xdr:rowOff>
    </xdr:from>
    <xdr:to>
      <xdr:col>81</xdr:col>
      <xdr:colOff>44450</xdr:colOff>
      <xdr:row>86</xdr:row>
      <xdr:rowOff>74789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819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74789</xdr:rowOff>
    </xdr:from>
    <xdr:to>
      <xdr:col>77</xdr:col>
      <xdr:colOff>44450</xdr:colOff>
      <xdr:row>86</xdr:row>
      <xdr:rowOff>88195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81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74789</xdr:rowOff>
    </xdr:from>
    <xdr:to>
      <xdr:col>72</xdr:col>
      <xdr:colOff>203200</xdr:colOff>
      <xdr:row>86</xdr:row>
      <xdr:rowOff>88195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81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86</xdr:row>
      <xdr:rowOff>101600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81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23989</xdr:rowOff>
    </xdr:from>
    <xdr:to>
      <xdr:col>81</xdr:col>
      <xdr:colOff>95250</xdr:colOff>
      <xdr:row>86</xdr:row>
      <xdr:rowOff>125589</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167516</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74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23989</xdr:rowOff>
    </xdr:from>
    <xdr:to>
      <xdr:col>77</xdr:col>
      <xdr:colOff>95250</xdr:colOff>
      <xdr:row>86</xdr:row>
      <xdr:rowOff>125589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37395</xdr:rowOff>
    </xdr:from>
    <xdr:to>
      <xdr:col>73</xdr:col>
      <xdr:colOff>44450</xdr:colOff>
      <xdr:row>86</xdr:row>
      <xdr:rowOff>138995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23989</xdr:rowOff>
    </xdr:from>
    <xdr:to>
      <xdr:col>68</xdr:col>
      <xdr:colOff>203200</xdr:colOff>
      <xdr:row>86</xdr:row>
      <xdr:rowOff>125589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職員数は前年度比から微減したが、分母となる住基人口が減少しており、依然として類似団体平均を上回っているため、適切な人員配置に努めるとともに、可能な業務については積極的に民間活力を導入するなど組織の見直し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152702</xdr:rowOff>
    </xdr:from>
    <xdr:to>
      <xdr:col>81</xdr:col>
      <xdr:colOff>44450</xdr:colOff>
      <xdr:row>62</xdr:row>
      <xdr:rowOff>21469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61115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129722</xdr:rowOff>
    </xdr:from>
    <xdr:to>
      <xdr:col>77</xdr:col>
      <xdr:colOff>44450</xdr:colOff>
      <xdr:row>61</xdr:row>
      <xdr:rowOff>152702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5881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119380</xdr:rowOff>
    </xdr:from>
    <xdr:to>
      <xdr:col>72</xdr:col>
      <xdr:colOff>203200</xdr:colOff>
      <xdr:row>61</xdr:row>
      <xdr:rowOff>129722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57783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113635</xdr:rowOff>
    </xdr:from>
    <xdr:to>
      <xdr:col>68</xdr:col>
      <xdr:colOff>152400</xdr:colOff>
      <xdr:row>61</xdr:row>
      <xdr:rowOff>119380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572085"/>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142119</xdr:rowOff>
    </xdr:from>
    <xdr:to>
      <xdr:col>81</xdr:col>
      <xdr:colOff>95250</xdr:colOff>
      <xdr:row>62</xdr:row>
      <xdr:rowOff>72269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60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114196</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572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101902</xdr:rowOff>
    </xdr:from>
    <xdr:to>
      <xdr:col>77</xdr:col>
      <xdr:colOff>95250</xdr:colOff>
      <xdr:row>62</xdr:row>
      <xdr:rowOff>32052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16829</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78922</xdr:rowOff>
    </xdr:from>
    <xdr:to>
      <xdr:col>73</xdr:col>
      <xdr:colOff>44450</xdr:colOff>
      <xdr:row>62</xdr:row>
      <xdr:rowOff>9072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165299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68580</xdr:rowOff>
    </xdr:from>
    <xdr:to>
      <xdr:col>68</xdr:col>
      <xdr:colOff>203200</xdr:colOff>
      <xdr:row>61</xdr:row>
      <xdr:rowOff>170180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154957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62835</xdr:rowOff>
    </xdr:from>
    <xdr:to>
      <xdr:col>64</xdr:col>
      <xdr:colOff>152400</xdr:colOff>
      <xdr:row>61</xdr:row>
      <xdr:rowOff>164435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5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149212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6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平成</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20</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年度過疎債の償還終了による交付税措置額の減少や標準財政規模の増加したことにより、前年度比</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1.2</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ポイント増加した。</a:t>
          </a:r>
        </a:p>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標準団体と比較しても地方債残高が多く、公債費比率も高く推移している。また、公営企業への準元利償還金</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繰出金</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も増加するなど、財政の硬直化が懸念される。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54187</xdr:rowOff>
    </xdr:from>
    <xdr:to>
      <xdr:col>81</xdr:col>
      <xdr:colOff>44450</xdr:colOff>
      <xdr:row>37</xdr:row>
      <xdr:rowOff>78317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3978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46143</xdr:rowOff>
    </xdr:from>
    <xdr:to>
      <xdr:col>77</xdr:col>
      <xdr:colOff>44450</xdr:colOff>
      <xdr:row>37</xdr:row>
      <xdr:rowOff>54187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3897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40111</xdr:rowOff>
    </xdr:from>
    <xdr:to>
      <xdr:col>72</xdr:col>
      <xdr:colOff>203200</xdr:colOff>
      <xdr:row>37</xdr:row>
      <xdr:rowOff>46143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38376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40111</xdr:rowOff>
    </xdr:from>
    <xdr:to>
      <xdr:col>68</xdr:col>
      <xdr:colOff>152400</xdr:colOff>
      <xdr:row>37</xdr:row>
      <xdr:rowOff>70273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38376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27517</xdr:rowOff>
    </xdr:from>
    <xdr:to>
      <xdr:col>81</xdr:col>
      <xdr:colOff>95250</xdr:colOff>
      <xdr:row>37</xdr:row>
      <xdr:rowOff>129117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171044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4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3387</xdr:rowOff>
    </xdr:from>
    <xdr:to>
      <xdr:col>77</xdr:col>
      <xdr:colOff>95250</xdr:colOff>
      <xdr:row>37</xdr:row>
      <xdr:rowOff>104987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89764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33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166793</xdr:rowOff>
    </xdr:from>
    <xdr:to>
      <xdr:col>73</xdr:col>
      <xdr:colOff>44450</xdr:colOff>
      <xdr:row>37</xdr:row>
      <xdr:rowOff>96943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81720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160761</xdr:rowOff>
    </xdr:from>
    <xdr:to>
      <xdr:col>68</xdr:col>
      <xdr:colOff>203200</xdr:colOff>
      <xdr:row>37</xdr:row>
      <xdr:rowOff>90911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75688</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1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19473</xdr:rowOff>
    </xdr:from>
    <xdr:to>
      <xdr:col>64</xdr:col>
      <xdr:colOff>152400</xdr:colOff>
      <xdr:row>37</xdr:row>
      <xdr:rowOff>121073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105850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将来負担比率については、前年度に比べ</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その要因としては、地方債残高や水道・病院事業会計の企業債等繰入見込額の減少が挙げられる。</a:t>
          </a:r>
        </a:p>
        <a:p>
          <a:r>
            <a:rPr kumimoji="1" lang="ja-JP" altLang="en-US" sz="1300">
              <a:latin typeface="ＭＳ Ｐゴシック" panose="020B0600070205080204" pitchFamily="50" charset="-128"/>
              <a:ea typeface="ＭＳ Ｐゴシック" panose="020B0600070205080204" pitchFamily="50" charset="-128"/>
            </a:rPr>
            <a:t>　今後も、財政状況を考慮しながら繰上償還の実施を検討するとともに、新たに地方債を発行する場合は、交付税算入上より有利なものを選択するなど一層の比率逓減を図り、財政の健全化に努める。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66472</xdr:rowOff>
    </xdr:from>
    <xdr:to>
      <xdr:col>81</xdr:col>
      <xdr:colOff>44450</xdr:colOff>
      <xdr:row>16</xdr:row>
      <xdr:rowOff>116662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809672"/>
          <a:ext cx="8382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116662</xdr:rowOff>
    </xdr:from>
    <xdr:to>
      <xdr:col>77</xdr:col>
      <xdr:colOff>44450</xdr:colOff>
      <xdr:row>16</xdr:row>
      <xdr:rowOff>132105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859862"/>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126314</xdr:rowOff>
    </xdr:from>
    <xdr:to>
      <xdr:col>72</xdr:col>
      <xdr:colOff>203200</xdr:colOff>
      <xdr:row>16</xdr:row>
      <xdr:rowOff>132105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869514"/>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126314</xdr:rowOff>
    </xdr:from>
    <xdr:to>
      <xdr:col>68</xdr:col>
      <xdr:colOff>152400</xdr:colOff>
      <xdr:row>16</xdr:row>
      <xdr:rowOff>162509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86951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15672</xdr:rowOff>
    </xdr:from>
    <xdr:to>
      <xdr:col>81</xdr:col>
      <xdr:colOff>95250</xdr:colOff>
      <xdr:row>16</xdr:row>
      <xdr:rowOff>117272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75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159199</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73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65862</xdr:rowOff>
    </xdr:from>
    <xdr:to>
      <xdr:col>77</xdr:col>
      <xdr:colOff>95250</xdr:colOff>
      <xdr:row>16</xdr:row>
      <xdr:rowOff>167462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80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152239</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895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81305</xdr:rowOff>
    </xdr:from>
    <xdr:to>
      <xdr:col>73</xdr:col>
      <xdr:colOff>44450</xdr:colOff>
      <xdr:row>17</xdr:row>
      <xdr:rowOff>11455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82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167682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91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75514</xdr:rowOff>
    </xdr:from>
    <xdr:to>
      <xdr:col>68</xdr:col>
      <xdr:colOff>203200</xdr:colOff>
      <xdr:row>17</xdr:row>
      <xdr:rowOff>5664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81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161891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90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111709</xdr:rowOff>
    </xdr:from>
    <xdr:to>
      <xdr:col>64</xdr:col>
      <xdr:colOff>152400</xdr:colOff>
      <xdr:row>17</xdr:row>
      <xdr:rowOff>41859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8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26636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94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140804</xdr:colOff>
      <xdr:row>26</xdr:row>
      <xdr:rowOff>97191</xdr:rowOff>
    </xdr:from>
    <xdr:ext cx="9632674" cy="425758"/>
    <xdr:sp macro="" textlink="">
      <xdr:nvSpPr>
        <xdr:cNvPr id="470" name="テキスト ボックス 469">
          <a:extLst>
            <a:ext uri="{FF2B5EF4-FFF2-40B4-BE49-F238E27FC236}">
              <a16:creationId xmlns:a16="http://schemas.microsoft.com/office/drawing/2014/main" id="{635AAF26-D328-4086-9FF5-51EFDC1899B3}"/>
            </a:ext>
          </a:extLst>
        </xdr:cNvPr>
        <xdr:cNvSpPr txBox="1"/>
      </xdr:nvSpPr>
      <xdr:spPr>
        <a:xfrm>
          <a:off x="762000" y="4619495"/>
          <a:ext cx="963267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24,904
24,749
426.32
25,260,718
24,076,650
1,051,828
12,111,224
29,837,337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人件費は、普通建設事業（単独分）の事業費支弁振替額の減少に伴って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今後も、人件費関係経費全体について抑制を図るとともに、引き続き給与及び職員数の適正化に取り組み、人件費の抑制に努める。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111760</xdr:rowOff>
    </xdr:from>
    <xdr:to>
      <xdr:col>24</xdr:col>
      <xdr:colOff>25400</xdr:colOff>
      <xdr:row>34</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41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88900</xdr:rowOff>
    </xdr:from>
    <xdr:to>
      <xdr:col>19</xdr:col>
      <xdr:colOff>187325</xdr:colOff>
      <xdr:row>34</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1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88900</xdr:rowOff>
    </xdr:from>
    <xdr:to>
      <xdr:col>15</xdr:col>
      <xdr:colOff>98425</xdr:colOff>
      <xdr:row>34</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1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81280</xdr:rowOff>
    </xdr:from>
    <xdr:to>
      <xdr:col>11</xdr:col>
      <xdr:colOff>9525</xdr:colOff>
      <xdr:row>34</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1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68580</xdr:rowOff>
    </xdr:from>
    <xdr:to>
      <xdr:col>24</xdr:col>
      <xdr:colOff>76200</xdr:colOff>
      <xdr:row>34</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85107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60960</xdr:rowOff>
    </xdr:from>
    <xdr:to>
      <xdr:col>20</xdr:col>
      <xdr:colOff>38100</xdr:colOff>
      <xdr:row>34</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38100</xdr:rowOff>
    </xdr:from>
    <xdr:to>
      <xdr:col>15</xdr:col>
      <xdr:colOff>149225</xdr:colOff>
      <xdr:row>34</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149877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60960</xdr:rowOff>
    </xdr:from>
    <xdr:to>
      <xdr:col>11</xdr:col>
      <xdr:colOff>60325</xdr:colOff>
      <xdr:row>34</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142257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経常収支比率に占める物件費の割合は、類似団体平均を下回っている。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今後も、公共施設の施設管理費の見直しをはじめ、事務事業の精査を行い経常経費の削減に努める。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63500</xdr:rowOff>
    </xdr:from>
    <xdr:to>
      <xdr:col>82</xdr:col>
      <xdr:colOff>107950</xdr:colOff>
      <xdr:row>16</xdr:row>
      <xdr:rowOff>63500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0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63500</xdr:rowOff>
    </xdr:from>
    <xdr:to>
      <xdr:col>78</xdr:col>
      <xdr:colOff>69850</xdr:colOff>
      <xdr:row>16</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06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70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17</xdr:row>
      <xdr:rowOff>69850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94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29227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12700</xdr:rowOff>
    </xdr:from>
    <xdr:to>
      <xdr:col>78</xdr:col>
      <xdr:colOff>120650</xdr:colOff>
      <xdr:row>16</xdr:row>
      <xdr:rowOff>114300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124477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経常収支比率における扶助費の割合は、類似団体平均を下回っている。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今後も、各種資格審査等の適正化に継続して取り組むとともに、市単独の施策については、財政負担とのバランスも考慮しながら、事業の取捨選択、拡大や縮小を実施する必要がある。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57150</xdr:rowOff>
    </xdr:from>
    <xdr:to>
      <xdr:col>24</xdr:col>
      <xdr:colOff>25400</xdr:colOff>
      <xdr:row>55</xdr:row>
      <xdr:rowOff>82550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86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82550</xdr:rowOff>
    </xdr:from>
    <xdr:to>
      <xdr:col>19</xdr:col>
      <xdr:colOff>187325</xdr:colOff>
      <xdr:row>55</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12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120650</xdr:rowOff>
    </xdr:from>
    <xdr:to>
      <xdr:col>15</xdr:col>
      <xdr:colOff>98425</xdr:colOff>
      <xdr:row>55</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5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56</xdr:row>
      <xdr:rowOff>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55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6350</xdr:rowOff>
    </xdr:from>
    <xdr:to>
      <xdr:col>24</xdr:col>
      <xdr:colOff>76200</xdr:colOff>
      <xdr:row>55</xdr:row>
      <xdr:rowOff>107950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22877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31750</xdr:rowOff>
    </xdr:from>
    <xdr:to>
      <xdr:col>20</xdr:col>
      <xdr:colOff>38100</xdr:colOff>
      <xdr:row>55</xdr:row>
      <xdr:rowOff>133350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143527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69850</xdr:rowOff>
    </xdr:from>
    <xdr:to>
      <xdr:col>11</xdr:col>
      <xdr:colOff>60325</xdr:colOff>
      <xdr:row>56</xdr:row>
      <xdr:rowOff>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その他の経費については、ほとんどが他会計への繰出金であり、特に下水道事業会計への繰出金が多額であることが要因である。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令和３年度においては、下水道事業会計への繰出金の経常・臨時の見直しにより</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ポイント減少となったものの、今後も経費の削減や各種保険料の適正化、公営企業については独立採算性のとれる料金を設定することにより、普通会計の負担低減に努める。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6169</xdr:rowOff>
    </xdr:from>
    <xdr:to>
      <xdr:col>82</xdr:col>
      <xdr:colOff>107950</xdr:colOff>
      <xdr:row>56</xdr:row>
      <xdr:rowOff>45357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0736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125367</xdr:rowOff>
    </xdr:from>
    <xdr:to>
      <xdr:col>78</xdr:col>
      <xdr:colOff>69850</xdr:colOff>
      <xdr:row>56</xdr:row>
      <xdr:rowOff>45357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55511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55</xdr:row>
      <xdr:rowOff>125367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224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57</xdr:row>
      <xdr:rowOff>24130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5224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98896</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80934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74567</xdr:rowOff>
    </xdr:from>
    <xdr:to>
      <xdr:col>74</xdr:col>
      <xdr:colOff>31750</xdr:colOff>
      <xdr:row>56</xdr:row>
      <xdr:rowOff>4717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14894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令和３年度においては、新型コロナウイルス感染症対策関連事業費の増加により、</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ポイント増加した。</a:t>
          </a:r>
        </a:p>
        <a:p>
          <a:r>
            <a:rPr kumimoji="1" lang="ja-JP" altLang="en-US" sz="1200">
              <a:latin typeface="ＭＳ Ｐゴシック" panose="020B0600070205080204" pitchFamily="50" charset="-128"/>
              <a:ea typeface="ＭＳ Ｐゴシック" panose="020B0600070205080204" pitchFamily="50" charset="-128"/>
            </a:rPr>
            <a:t>　類似団体平均を大きく上回っているのは、消防業務、ごみ処理業務等を一部事務組合で実施しているため、当該一部事務組合への負担金として支出していることが主な要因である。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今後も、引き続きこれらの一部事務組合の運営を注視し、適正な運営を求めていく。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21844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5095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38</xdr:row>
      <xdr:rowOff>85852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095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85852</xdr:rowOff>
    </xdr:from>
    <xdr:to>
      <xdr:col>73</xdr:col>
      <xdr:colOff>180975</xdr:colOff>
      <xdr:row>38</xdr:row>
      <xdr:rowOff>94996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6009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38</xdr:row>
      <xdr:rowOff>94996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3636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142494</xdr:rowOff>
    </xdr:from>
    <xdr:to>
      <xdr:col>82</xdr:col>
      <xdr:colOff>158750</xdr:colOff>
      <xdr:row>38</xdr:row>
      <xdr:rowOff>72644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114571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35052</xdr:rowOff>
    </xdr:from>
    <xdr:to>
      <xdr:col>74</xdr:col>
      <xdr:colOff>31750</xdr:colOff>
      <xdr:row>38</xdr:row>
      <xdr:rowOff>136652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121429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44196</xdr:rowOff>
    </xdr:from>
    <xdr:to>
      <xdr:col>69</xdr:col>
      <xdr:colOff>142875</xdr:colOff>
      <xdr:row>38</xdr:row>
      <xdr:rowOff>145796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130573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年度に約</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億円の繰上償還を実施したが、依然として類似団体平均を上回る水準にある。今後は近年実施した大型建設事業（輪島中学校建設、本庁舎整備など）の元金償還や、公共施設の老朽化対策などの課題もあり、公債費の増加が見込まれる。</a:t>
          </a:r>
        </a:p>
        <a:p>
          <a:r>
            <a:rPr kumimoji="1" lang="ja-JP" altLang="en-US" sz="1200">
              <a:latin typeface="ＭＳ Ｐゴシック" panose="020B0600070205080204" pitchFamily="50" charset="-128"/>
              <a:ea typeface="ＭＳ Ｐゴシック" panose="020B0600070205080204" pitchFamily="50" charset="-128"/>
            </a:rPr>
            <a:t>　今後も、繰上償還の実施の検討や、主要事業の見直し、事業平準化による投資的経費の抑制を図り、公債費の低減に努める。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165863</xdr:rowOff>
    </xdr:from>
    <xdr:to>
      <xdr:col>24</xdr:col>
      <xdr:colOff>25400</xdr:colOff>
      <xdr:row>77</xdr:row>
      <xdr:rowOff>10413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196063"/>
          <a:ext cx="8382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10413</xdr:rowOff>
    </xdr:from>
    <xdr:to>
      <xdr:col>19</xdr:col>
      <xdr:colOff>187325</xdr:colOff>
      <xdr:row>77</xdr:row>
      <xdr:rowOff>12700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1206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10413</xdr:rowOff>
    </xdr:from>
    <xdr:to>
      <xdr:col>15</xdr:col>
      <xdr:colOff>98425</xdr:colOff>
      <xdr:row>77</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21206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3556</xdr:rowOff>
    </xdr:from>
    <xdr:to>
      <xdr:col>11</xdr:col>
      <xdr:colOff>9525</xdr:colOff>
      <xdr:row>77</xdr:row>
      <xdr:rowOff>10413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205206"/>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115063</xdr:rowOff>
    </xdr:from>
    <xdr:to>
      <xdr:col>24</xdr:col>
      <xdr:colOff>76200</xdr:colOff>
      <xdr:row>77</xdr:row>
      <xdr:rowOff>45213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87140</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11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131063</xdr:rowOff>
    </xdr:from>
    <xdr:to>
      <xdr:col>20</xdr:col>
      <xdr:colOff>38100</xdr:colOff>
      <xdr:row>77</xdr:row>
      <xdr:rowOff>61213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45990</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133350</xdr:rowOff>
    </xdr:from>
    <xdr:to>
      <xdr:col>15</xdr:col>
      <xdr:colOff>149225</xdr:colOff>
      <xdr:row>77</xdr:row>
      <xdr:rowOff>63500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48277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131063</xdr:rowOff>
    </xdr:from>
    <xdr:to>
      <xdr:col>11</xdr:col>
      <xdr:colOff>60325</xdr:colOff>
      <xdr:row>77</xdr:row>
      <xdr:rowOff>61213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124206</xdr:rowOff>
    </xdr:from>
    <xdr:to>
      <xdr:col>6</xdr:col>
      <xdr:colOff>171450</xdr:colOff>
      <xdr:row>77</xdr:row>
      <xdr:rowOff>54356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5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39133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24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係る経常収支比率については、類似団体平均を下回っているが、今後も人件費や物件費をはじめとする経費の削減に努めるとともに、補助費等についても事業内容、運営などから不適当と認められるものの廃止、見直し等を含めて検討し、適正化を図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78</xdr:row>
      <xdr:rowOff>8128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3766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xdr:rowOff>
    </xdr:from>
    <xdr:to>
      <xdr:col>78</xdr:col>
      <xdr:colOff>69850</xdr:colOff>
      <xdr:row>78</xdr:row>
      <xdr:rowOff>67563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38122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67563</xdr:rowOff>
    </xdr:from>
    <xdr:to>
      <xdr:col>73</xdr:col>
      <xdr:colOff>180975</xdr:colOff>
      <xdr:row>78</xdr:row>
      <xdr:rowOff>99568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4406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49276</xdr:rowOff>
    </xdr:from>
    <xdr:to>
      <xdr:col>69</xdr:col>
      <xdr:colOff>92075</xdr:colOff>
      <xdr:row>78</xdr:row>
      <xdr:rowOff>99568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4223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140733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128778</xdr:rowOff>
    </xdr:from>
    <xdr:to>
      <xdr:col>78</xdr:col>
      <xdr:colOff>120650</xdr:colOff>
      <xdr:row>78</xdr:row>
      <xdr:rowOff>58928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xdr:rowOff>
    </xdr:from>
    <xdr:to>
      <xdr:col>74</xdr:col>
      <xdr:colOff>31750</xdr:colOff>
      <xdr:row>78</xdr:row>
      <xdr:rowOff>118363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128540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48768</xdr:rowOff>
    </xdr:from>
    <xdr:to>
      <xdr:col>69</xdr:col>
      <xdr:colOff>142875</xdr:colOff>
      <xdr:row>78</xdr:row>
      <xdr:rowOff>150368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160545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33096</xdr:rowOff>
    </xdr:from>
    <xdr:to>
      <xdr:col>29</xdr:col>
      <xdr:colOff>127000</xdr:colOff>
      <xdr:row>15</xdr:row>
      <xdr:rowOff>85458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52471"/>
          <a:ext cx="647700" cy="52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85458</xdr:rowOff>
    </xdr:from>
    <xdr:to>
      <xdr:col>26</xdr:col>
      <xdr:colOff>50800</xdr:colOff>
      <xdr:row>15</xdr:row>
      <xdr:rowOff>132296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04833"/>
          <a:ext cx="698500" cy="46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132296</xdr:rowOff>
    </xdr:from>
    <xdr:to>
      <xdr:col>22</xdr:col>
      <xdr:colOff>114300</xdr:colOff>
      <xdr:row>16</xdr:row>
      <xdr:rowOff>10071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51671"/>
          <a:ext cx="698500" cy="49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10071</xdr:rowOff>
    </xdr:from>
    <xdr:to>
      <xdr:col>18</xdr:col>
      <xdr:colOff>177800</xdr:colOff>
      <xdr:row>16</xdr:row>
      <xdr:rowOff>19469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00896"/>
          <a:ext cx="698500" cy="9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153746</xdr:rowOff>
    </xdr:from>
    <xdr:to>
      <xdr:col>29</xdr:col>
      <xdr:colOff>177800</xdr:colOff>
      <xdr:row>15</xdr:row>
      <xdr:rowOff>83896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01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170273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4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34658</xdr:rowOff>
    </xdr:from>
    <xdr:to>
      <xdr:col>26</xdr:col>
      <xdr:colOff>101600</xdr:colOff>
      <xdr:row>15</xdr:row>
      <xdr:rowOff>136258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54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146435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22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81496</xdr:rowOff>
    </xdr:from>
    <xdr:to>
      <xdr:col>22</xdr:col>
      <xdr:colOff>165100</xdr:colOff>
      <xdr:row>16</xdr:row>
      <xdr:rowOff>11646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00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21823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6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130721</xdr:rowOff>
    </xdr:from>
    <xdr:to>
      <xdr:col>19</xdr:col>
      <xdr:colOff>38100</xdr:colOff>
      <xdr:row>16</xdr:row>
      <xdr:rowOff>60871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50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71048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1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140119</xdr:rowOff>
    </xdr:from>
    <xdr:to>
      <xdr:col>15</xdr:col>
      <xdr:colOff>101600</xdr:colOff>
      <xdr:row>16</xdr:row>
      <xdr:rowOff>70269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59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80446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2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247377</xdr:rowOff>
    </xdr:from>
    <xdr:to>
      <xdr:col>29</xdr:col>
      <xdr:colOff>127000</xdr:colOff>
      <xdr:row>37</xdr:row>
      <xdr:rowOff>285610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372077"/>
          <a:ext cx="647700" cy="38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251000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375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285610</xdr:rowOff>
    </xdr:from>
    <xdr:to>
      <xdr:col>26</xdr:col>
      <xdr:colOff>50800</xdr:colOff>
      <xdr:row>37</xdr:row>
      <xdr:rowOff>294716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10310"/>
          <a:ext cx="698500" cy="9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294716</xdr:rowOff>
    </xdr:from>
    <xdr:to>
      <xdr:col>22</xdr:col>
      <xdr:colOff>114300</xdr:colOff>
      <xdr:row>37</xdr:row>
      <xdr:rowOff>320655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19416"/>
          <a:ext cx="698500" cy="25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311755</xdr:rowOff>
    </xdr:from>
    <xdr:to>
      <xdr:col>18</xdr:col>
      <xdr:colOff>177800</xdr:colOff>
      <xdr:row>37</xdr:row>
      <xdr:rowOff>320655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36455"/>
          <a:ext cx="698500" cy="8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196577</xdr:rowOff>
    </xdr:from>
    <xdr:to>
      <xdr:col>29</xdr:col>
      <xdr:colOff>177800</xdr:colOff>
      <xdr:row>37</xdr:row>
      <xdr:rowOff>298177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21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41654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66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234810</xdr:rowOff>
    </xdr:from>
    <xdr:to>
      <xdr:col>26</xdr:col>
      <xdr:colOff>101600</xdr:colOff>
      <xdr:row>37</xdr:row>
      <xdr:rowOff>336410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59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3687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28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243916</xdr:rowOff>
    </xdr:from>
    <xdr:to>
      <xdr:col>22</xdr:col>
      <xdr:colOff>165100</xdr:colOff>
      <xdr:row>38</xdr:row>
      <xdr:rowOff>2616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68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12793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3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269855</xdr:rowOff>
    </xdr:from>
    <xdr:to>
      <xdr:col>19</xdr:col>
      <xdr:colOff>38100</xdr:colOff>
      <xdr:row>38</xdr:row>
      <xdr:rowOff>28555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94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38732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6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260955</xdr:rowOff>
    </xdr:from>
    <xdr:to>
      <xdr:col>15</xdr:col>
      <xdr:colOff>101600</xdr:colOff>
      <xdr:row>38</xdr:row>
      <xdr:rowOff>19655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85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29832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24,904
24,749
426.32
25,260,718
24,076,650
1,051,828
12,111,224
29,837,337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118034</xdr:rowOff>
    </xdr:from>
    <xdr:to>
      <xdr:col>24</xdr:col>
      <xdr:colOff>63500</xdr:colOff>
      <xdr:row>36</xdr:row>
      <xdr:rowOff>49403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18784"/>
          <a:ext cx="838200" cy="10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49403</xdr:rowOff>
    </xdr:from>
    <xdr:to>
      <xdr:col>19</xdr:col>
      <xdr:colOff>177800</xdr:colOff>
      <xdr:row>36</xdr:row>
      <xdr:rowOff>87757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21603"/>
          <a:ext cx="889000"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87757</xdr:rowOff>
    </xdr:from>
    <xdr:to>
      <xdr:col>15</xdr:col>
      <xdr:colOff>50800</xdr:colOff>
      <xdr:row>36</xdr:row>
      <xdr:rowOff>133312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59957"/>
          <a:ext cx="889000" cy="4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133033</xdr:rowOff>
    </xdr:from>
    <xdr:to>
      <xdr:col>10</xdr:col>
      <xdr:colOff>114300</xdr:colOff>
      <xdr:row>36</xdr:row>
      <xdr:rowOff>133312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05233"/>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67234</xdr:rowOff>
    </xdr:from>
    <xdr:to>
      <xdr:col>24</xdr:col>
      <xdr:colOff>114300</xdr:colOff>
      <xdr:row>35</xdr:row>
      <xdr:rowOff>168834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6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90111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19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170053</xdr:rowOff>
    </xdr:from>
    <xdr:to>
      <xdr:col>20</xdr:col>
      <xdr:colOff>38100</xdr:colOff>
      <xdr:row>36</xdr:row>
      <xdr:rowOff>100203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91330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6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36957</xdr:rowOff>
    </xdr:from>
    <xdr:to>
      <xdr:col>15</xdr:col>
      <xdr:colOff>101600</xdr:colOff>
      <xdr:row>36</xdr:row>
      <xdr:rowOff>138557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155084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82512</xdr:rowOff>
    </xdr:from>
    <xdr:to>
      <xdr:col>10</xdr:col>
      <xdr:colOff>165100</xdr:colOff>
      <xdr:row>37</xdr:row>
      <xdr:rowOff>12662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29189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2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82233</xdr:rowOff>
    </xdr:from>
    <xdr:to>
      <xdr:col>6</xdr:col>
      <xdr:colOff>38100</xdr:colOff>
      <xdr:row>37</xdr:row>
      <xdr:rowOff>12383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5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28910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2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27570</xdr:rowOff>
    </xdr:from>
    <xdr:to>
      <xdr:col>24</xdr:col>
      <xdr:colOff>63500</xdr:colOff>
      <xdr:row>57</xdr:row>
      <xdr:rowOff>56572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00220"/>
          <a:ext cx="838200" cy="2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56572</xdr:rowOff>
    </xdr:from>
    <xdr:to>
      <xdr:col>19</xdr:col>
      <xdr:colOff>177800</xdr:colOff>
      <xdr:row>57</xdr:row>
      <xdr:rowOff>81224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29222"/>
          <a:ext cx="889000" cy="2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81224</xdr:rowOff>
    </xdr:from>
    <xdr:to>
      <xdr:col>15</xdr:col>
      <xdr:colOff>50800</xdr:colOff>
      <xdr:row>57</xdr:row>
      <xdr:rowOff>83524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53874"/>
          <a:ext cx="889000" cy="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83524</xdr:rowOff>
    </xdr:from>
    <xdr:to>
      <xdr:col>10</xdr:col>
      <xdr:colOff>114300</xdr:colOff>
      <xdr:row>57</xdr:row>
      <xdr:rowOff>109918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56174"/>
          <a:ext cx="889000" cy="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148220</xdr:rowOff>
    </xdr:from>
    <xdr:to>
      <xdr:col>24</xdr:col>
      <xdr:colOff>114300</xdr:colOff>
      <xdr:row>57</xdr:row>
      <xdr:rowOff>78370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4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171097</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0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5772</xdr:rowOff>
    </xdr:from>
    <xdr:to>
      <xdr:col>20</xdr:col>
      <xdr:colOff>38100</xdr:colOff>
      <xdr:row>57</xdr:row>
      <xdr:rowOff>107372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123899</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55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30424</xdr:rowOff>
    </xdr:from>
    <xdr:to>
      <xdr:col>15</xdr:col>
      <xdr:colOff>101600</xdr:colOff>
      <xdr:row>57</xdr:row>
      <xdr:rowOff>132024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0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148551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5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32724</xdr:rowOff>
    </xdr:from>
    <xdr:to>
      <xdr:col>10</xdr:col>
      <xdr:colOff>165100</xdr:colOff>
      <xdr:row>57</xdr:row>
      <xdr:rowOff>134324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150851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58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59118</xdr:rowOff>
    </xdr:from>
    <xdr:to>
      <xdr:col>6</xdr:col>
      <xdr:colOff>38100</xdr:colOff>
      <xdr:row>57</xdr:row>
      <xdr:rowOff>160718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3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5795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6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55363</xdr:rowOff>
    </xdr:from>
    <xdr:to>
      <xdr:col>24</xdr:col>
      <xdr:colOff>63500</xdr:colOff>
      <xdr:row>78</xdr:row>
      <xdr:rowOff>65683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28463"/>
          <a:ext cx="838200" cy="1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19908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9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55363</xdr:rowOff>
    </xdr:from>
    <xdr:to>
      <xdr:col>19</xdr:col>
      <xdr:colOff>177800</xdr:colOff>
      <xdr:row>79</xdr:row>
      <xdr:rowOff>4074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28463"/>
          <a:ext cx="889000" cy="12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157346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147506</xdr:rowOff>
    </xdr:from>
    <xdr:to>
      <xdr:col>15</xdr:col>
      <xdr:colOff>50800</xdr:colOff>
      <xdr:row>79</xdr:row>
      <xdr:rowOff>4074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20606"/>
          <a:ext cx="889000" cy="2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52146</xdr:rowOff>
    </xdr:from>
    <xdr:to>
      <xdr:col>10</xdr:col>
      <xdr:colOff>114300</xdr:colOff>
      <xdr:row>78</xdr:row>
      <xdr:rowOff>147506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25246"/>
          <a:ext cx="889000" cy="9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10030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5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14883</xdr:rowOff>
    </xdr:from>
    <xdr:to>
      <xdr:col>24</xdr:col>
      <xdr:colOff>114300</xdr:colOff>
      <xdr:row>78</xdr:row>
      <xdr:rowOff>116483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8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37760</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3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4563</xdr:rowOff>
    </xdr:from>
    <xdr:to>
      <xdr:col>20</xdr:col>
      <xdr:colOff>38100</xdr:colOff>
      <xdr:row>78</xdr:row>
      <xdr:rowOff>106163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7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122690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15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124724</xdr:rowOff>
    </xdr:from>
    <xdr:to>
      <xdr:col>15</xdr:col>
      <xdr:colOff>101600</xdr:colOff>
      <xdr:row>79</xdr:row>
      <xdr:rowOff>54874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9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46001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9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96706</xdr:rowOff>
    </xdr:from>
    <xdr:to>
      <xdr:col>10</xdr:col>
      <xdr:colOff>165100</xdr:colOff>
      <xdr:row>79</xdr:row>
      <xdr:rowOff>26856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6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17983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1346</xdr:rowOff>
    </xdr:from>
    <xdr:to>
      <xdr:col>6</xdr:col>
      <xdr:colOff>38100</xdr:colOff>
      <xdr:row>78</xdr:row>
      <xdr:rowOff>102946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119473</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14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132407</xdr:rowOff>
    </xdr:from>
    <xdr:to>
      <xdr:col>24</xdr:col>
      <xdr:colOff>63500</xdr:colOff>
      <xdr:row>97</xdr:row>
      <xdr:rowOff>62799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91607"/>
          <a:ext cx="838200" cy="10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58631</xdr:rowOff>
    </xdr:from>
    <xdr:to>
      <xdr:col>19</xdr:col>
      <xdr:colOff>177800</xdr:colOff>
      <xdr:row>97</xdr:row>
      <xdr:rowOff>62799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689281"/>
          <a:ext cx="889000" cy="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58631</xdr:rowOff>
    </xdr:from>
    <xdr:to>
      <xdr:col>15</xdr:col>
      <xdr:colOff>50800</xdr:colOff>
      <xdr:row>97</xdr:row>
      <xdr:rowOff>72118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89281"/>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72118</xdr:rowOff>
    </xdr:from>
    <xdr:to>
      <xdr:col>10</xdr:col>
      <xdr:colOff>114300</xdr:colOff>
      <xdr:row>97</xdr:row>
      <xdr:rowOff>76431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02768"/>
          <a:ext cx="889000" cy="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81607</xdr:rowOff>
    </xdr:from>
    <xdr:to>
      <xdr:col>24</xdr:col>
      <xdr:colOff>114300</xdr:colOff>
      <xdr:row>97</xdr:row>
      <xdr:rowOff>11757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4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60034</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1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11999</xdr:rowOff>
    </xdr:from>
    <xdr:to>
      <xdr:col>20</xdr:col>
      <xdr:colOff>38100</xdr:colOff>
      <xdr:row>97</xdr:row>
      <xdr:rowOff>113599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4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104726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3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7831</xdr:rowOff>
    </xdr:from>
    <xdr:to>
      <xdr:col>15</xdr:col>
      <xdr:colOff>101600</xdr:colOff>
      <xdr:row>97</xdr:row>
      <xdr:rowOff>109431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100558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3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21318</xdr:rowOff>
    </xdr:from>
    <xdr:to>
      <xdr:col>10</xdr:col>
      <xdr:colOff>165100</xdr:colOff>
      <xdr:row>97</xdr:row>
      <xdr:rowOff>122918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114045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25631</xdr:rowOff>
    </xdr:from>
    <xdr:to>
      <xdr:col>6</xdr:col>
      <xdr:colOff>38100</xdr:colOff>
      <xdr:row>97</xdr:row>
      <xdr:rowOff>127231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5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118358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4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111152</xdr:rowOff>
    </xdr:from>
    <xdr:to>
      <xdr:col>55</xdr:col>
      <xdr:colOff>0</xdr:colOff>
      <xdr:row>34</xdr:row>
      <xdr:rowOff>94300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769002"/>
          <a:ext cx="838200" cy="15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111152</xdr:rowOff>
    </xdr:from>
    <xdr:to>
      <xdr:col>50</xdr:col>
      <xdr:colOff>114300</xdr:colOff>
      <xdr:row>35</xdr:row>
      <xdr:rowOff>129188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769002"/>
          <a:ext cx="889000" cy="36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129188</xdr:rowOff>
    </xdr:from>
    <xdr:to>
      <xdr:col>45</xdr:col>
      <xdr:colOff>177800</xdr:colOff>
      <xdr:row>36</xdr:row>
      <xdr:rowOff>58871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129938"/>
          <a:ext cx="889000" cy="10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58871</xdr:rowOff>
    </xdr:from>
    <xdr:to>
      <xdr:col>41</xdr:col>
      <xdr:colOff>50800</xdr:colOff>
      <xdr:row>37</xdr:row>
      <xdr:rowOff>8948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31071"/>
          <a:ext cx="889000" cy="1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43500</xdr:rowOff>
    </xdr:from>
    <xdr:to>
      <xdr:col>55</xdr:col>
      <xdr:colOff>50800</xdr:colOff>
      <xdr:row>34</xdr:row>
      <xdr:rowOff>145100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8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66377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72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60352</xdr:rowOff>
    </xdr:from>
    <xdr:to>
      <xdr:col>50</xdr:col>
      <xdr:colOff>165100</xdr:colOff>
      <xdr:row>33</xdr:row>
      <xdr:rowOff>161952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71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7029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49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78388</xdr:rowOff>
    </xdr:from>
    <xdr:to>
      <xdr:col>46</xdr:col>
      <xdr:colOff>38100</xdr:colOff>
      <xdr:row>36</xdr:row>
      <xdr:rowOff>8538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07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25065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85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8071</xdr:rowOff>
    </xdr:from>
    <xdr:to>
      <xdr:col>41</xdr:col>
      <xdr:colOff>101600</xdr:colOff>
      <xdr:row>36</xdr:row>
      <xdr:rowOff>109671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8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126198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5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129598</xdr:rowOff>
    </xdr:from>
    <xdr:to>
      <xdr:col>36</xdr:col>
      <xdr:colOff>165100</xdr:colOff>
      <xdr:row>37</xdr:row>
      <xdr:rowOff>59748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0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76275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07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87076</xdr:rowOff>
    </xdr:from>
    <xdr:to>
      <xdr:col>55</xdr:col>
      <xdr:colOff>0</xdr:colOff>
      <xdr:row>54</xdr:row>
      <xdr:rowOff>124978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002476"/>
          <a:ext cx="838200" cy="38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70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87076</xdr:rowOff>
    </xdr:from>
    <xdr:to>
      <xdr:col>50</xdr:col>
      <xdr:colOff>114300</xdr:colOff>
      <xdr:row>55</xdr:row>
      <xdr:rowOff>58154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002476"/>
          <a:ext cx="889000" cy="48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58154</xdr:rowOff>
    </xdr:from>
    <xdr:to>
      <xdr:col>45</xdr:col>
      <xdr:colOff>177800</xdr:colOff>
      <xdr:row>55</xdr:row>
      <xdr:rowOff>113603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487904"/>
          <a:ext cx="889000" cy="5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156063</xdr:rowOff>
    </xdr:from>
    <xdr:to>
      <xdr:col>41</xdr:col>
      <xdr:colOff>50800</xdr:colOff>
      <xdr:row>55</xdr:row>
      <xdr:rowOff>113603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242913"/>
          <a:ext cx="889000" cy="30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74178</xdr:rowOff>
    </xdr:from>
    <xdr:to>
      <xdr:col>55</xdr:col>
      <xdr:colOff>50800</xdr:colOff>
      <xdr:row>55</xdr:row>
      <xdr:rowOff>4328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33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97055</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18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36276</xdr:rowOff>
    </xdr:from>
    <xdr:to>
      <xdr:col>50</xdr:col>
      <xdr:colOff>165100</xdr:colOff>
      <xdr:row>52</xdr:row>
      <xdr:rowOff>137876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895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154403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872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7354</xdr:rowOff>
    </xdr:from>
    <xdr:to>
      <xdr:col>46</xdr:col>
      <xdr:colOff>38100</xdr:colOff>
      <xdr:row>55</xdr:row>
      <xdr:rowOff>108954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4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125481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21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62803</xdr:rowOff>
    </xdr:from>
    <xdr:to>
      <xdr:col>41</xdr:col>
      <xdr:colOff>101600</xdr:colOff>
      <xdr:row>55</xdr:row>
      <xdr:rowOff>164403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49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9480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26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105263</xdr:rowOff>
    </xdr:from>
    <xdr:to>
      <xdr:col>36</xdr:col>
      <xdr:colOff>165100</xdr:colOff>
      <xdr:row>54</xdr:row>
      <xdr:rowOff>35413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51940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896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31361</xdr:rowOff>
    </xdr:from>
    <xdr:to>
      <xdr:col>55</xdr:col>
      <xdr:colOff>0</xdr:colOff>
      <xdr:row>77</xdr:row>
      <xdr:rowOff>105564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2718661"/>
          <a:ext cx="838200" cy="58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31361</xdr:rowOff>
    </xdr:from>
    <xdr:to>
      <xdr:col>50</xdr:col>
      <xdr:colOff>114300</xdr:colOff>
      <xdr:row>76</xdr:row>
      <xdr:rowOff>163909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2718661"/>
          <a:ext cx="889000" cy="47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85833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163909</xdr:rowOff>
    </xdr:from>
    <xdr:to>
      <xdr:col>45</xdr:col>
      <xdr:colOff>177800</xdr:colOff>
      <xdr:row>76</xdr:row>
      <xdr:rowOff>168664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194109"/>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168664</xdr:rowOff>
    </xdr:from>
    <xdr:to>
      <xdr:col>41</xdr:col>
      <xdr:colOff>50800</xdr:colOff>
      <xdr:row>77</xdr:row>
      <xdr:rowOff>114908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198864"/>
          <a:ext cx="889000" cy="1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54764</xdr:rowOff>
    </xdr:from>
    <xdr:to>
      <xdr:col>55</xdr:col>
      <xdr:colOff>50800</xdr:colOff>
      <xdr:row>77</xdr:row>
      <xdr:rowOff>156364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25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154961</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18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152011</xdr:rowOff>
    </xdr:from>
    <xdr:to>
      <xdr:col>50</xdr:col>
      <xdr:colOff>165100</xdr:colOff>
      <xdr:row>74</xdr:row>
      <xdr:rowOff>82161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266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98688</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39795" y="1244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113109</xdr:rowOff>
    </xdr:from>
    <xdr:to>
      <xdr:col>46</xdr:col>
      <xdr:colOff>38100</xdr:colOff>
      <xdr:row>77</xdr:row>
      <xdr:rowOff>43259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14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59786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91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117864</xdr:rowOff>
    </xdr:from>
    <xdr:to>
      <xdr:col>41</xdr:col>
      <xdr:colOff>101600</xdr:colOff>
      <xdr:row>77</xdr:row>
      <xdr:rowOff>48014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14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64540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9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64108</xdr:rowOff>
    </xdr:from>
    <xdr:to>
      <xdr:col>36</xdr:col>
      <xdr:colOff>165100</xdr:colOff>
      <xdr:row>77</xdr:row>
      <xdr:rowOff>165708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6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156835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35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69630</xdr:rowOff>
    </xdr:from>
    <xdr:to>
      <xdr:col>55</xdr:col>
      <xdr:colOff>0</xdr:colOff>
      <xdr:row>96</xdr:row>
      <xdr:rowOff>157668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528830"/>
          <a:ext cx="838200" cy="8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151898</xdr:rowOff>
    </xdr:from>
    <xdr:to>
      <xdr:col>50</xdr:col>
      <xdr:colOff>114300</xdr:colOff>
      <xdr:row>96</xdr:row>
      <xdr:rowOff>157668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611098"/>
          <a:ext cx="8890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151898</xdr:rowOff>
    </xdr:from>
    <xdr:to>
      <xdr:col>45</xdr:col>
      <xdr:colOff>177800</xdr:colOff>
      <xdr:row>97</xdr:row>
      <xdr:rowOff>58249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611098"/>
          <a:ext cx="889000" cy="7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42901</xdr:rowOff>
    </xdr:from>
    <xdr:to>
      <xdr:col>41</xdr:col>
      <xdr:colOff>50800</xdr:colOff>
      <xdr:row>97</xdr:row>
      <xdr:rowOff>58249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330651"/>
          <a:ext cx="889000" cy="35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18830</xdr:rowOff>
    </xdr:from>
    <xdr:to>
      <xdr:col>55</xdr:col>
      <xdr:colOff>50800</xdr:colOff>
      <xdr:row>96</xdr:row>
      <xdr:rowOff>120430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47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41707</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3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106868</xdr:rowOff>
    </xdr:from>
    <xdr:to>
      <xdr:col>50</xdr:col>
      <xdr:colOff>165100</xdr:colOff>
      <xdr:row>97</xdr:row>
      <xdr:rowOff>37018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56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53545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4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101098</xdr:rowOff>
    </xdr:from>
    <xdr:to>
      <xdr:col>46</xdr:col>
      <xdr:colOff>38100</xdr:colOff>
      <xdr:row>97</xdr:row>
      <xdr:rowOff>31248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56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47775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33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7449</xdr:rowOff>
    </xdr:from>
    <xdr:to>
      <xdr:col>41</xdr:col>
      <xdr:colOff>101600</xdr:colOff>
      <xdr:row>97</xdr:row>
      <xdr:rowOff>109049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125576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1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163551</xdr:rowOff>
    </xdr:from>
    <xdr:to>
      <xdr:col>36</xdr:col>
      <xdr:colOff>165100</xdr:colOff>
      <xdr:row>95</xdr:row>
      <xdr:rowOff>93701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2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110228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672795" y="1605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169624</xdr:rowOff>
    </xdr:from>
    <xdr:to>
      <xdr:col>85</xdr:col>
      <xdr:colOff>127000</xdr:colOff>
      <xdr:row>38</xdr:row>
      <xdr:rowOff>17976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13274"/>
          <a:ext cx="838200" cy="1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139700</xdr:rowOff>
    </xdr:from>
    <xdr:to>
      <xdr:col>81</xdr:col>
      <xdr:colOff>50800</xdr:colOff>
      <xdr:row>37</xdr:row>
      <xdr:rowOff>169624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483350"/>
          <a:ext cx="889000" cy="2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118789</xdr:rowOff>
    </xdr:from>
    <xdr:to>
      <xdr:col>76</xdr:col>
      <xdr:colOff>114300</xdr:colOff>
      <xdr:row>37</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462439"/>
          <a:ext cx="889000" cy="2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118789</xdr:rowOff>
    </xdr:from>
    <xdr:to>
      <xdr:col>71</xdr:col>
      <xdr:colOff>177800</xdr:colOff>
      <xdr:row>37</xdr:row>
      <xdr:rowOff>155239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462439"/>
          <a:ext cx="889000" cy="3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5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36837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55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138626</xdr:rowOff>
    </xdr:from>
    <xdr:to>
      <xdr:col>85</xdr:col>
      <xdr:colOff>177800</xdr:colOff>
      <xdr:row>38</xdr:row>
      <xdr:rowOff>68776</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118824</xdr:rowOff>
    </xdr:from>
    <xdr:to>
      <xdr:col>81</xdr:col>
      <xdr:colOff>101600</xdr:colOff>
      <xdr:row>38</xdr:row>
      <xdr:rowOff>48974</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40101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5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88900</xdr:rowOff>
    </xdr:from>
    <xdr:to>
      <xdr:col>76</xdr:col>
      <xdr:colOff>165100</xdr:colOff>
      <xdr:row>38</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10177</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5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67989</xdr:rowOff>
    </xdr:from>
    <xdr:to>
      <xdr:col>72</xdr:col>
      <xdr:colOff>38100</xdr:colOff>
      <xdr:row>37</xdr:row>
      <xdr:rowOff>169589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1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14666</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18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104439</xdr:rowOff>
    </xdr:from>
    <xdr:to>
      <xdr:col>67</xdr:col>
      <xdr:colOff>101600</xdr:colOff>
      <xdr:row>38</xdr:row>
      <xdr:rowOff>34589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4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51116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22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129332</xdr:rowOff>
    </xdr:from>
    <xdr:to>
      <xdr:col>85</xdr:col>
      <xdr:colOff>127000</xdr:colOff>
      <xdr:row>77</xdr:row>
      <xdr:rowOff>6093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159532"/>
          <a:ext cx="838200" cy="4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6093</xdr:rowOff>
    </xdr:from>
    <xdr:to>
      <xdr:col>81</xdr:col>
      <xdr:colOff>50800</xdr:colOff>
      <xdr:row>77</xdr:row>
      <xdr:rowOff>18907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207743"/>
          <a:ext cx="889000" cy="1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154761</xdr:rowOff>
    </xdr:from>
    <xdr:to>
      <xdr:col>76</xdr:col>
      <xdr:colOff>114300</xdr:colOff>
      <xdr:row>77</xdr:row>
      <xdr:rowOff>18907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184961"/>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94402</xdr:rowOff>
    </xdr:from>
    <xdr:to>
      <xdr:col>71</xdr:col>
      <xdr:colOff>177800</xdr:colOff>
      <xdr:row>76</xdr:row>
      <xdr:rowOff>154761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124602"/>
          <a:ext cx="889000" cy="6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78532</xdr:rowOff>
    </xdr:from>
    <xdr:to>
      <xdr:col>85</xdr:col>
      <xdr:colOff>177800</xdr:colOff>
      <xdr:row>77</xdr:row>
      <xdr:rowOff>8682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0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101409</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96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126743</xdr:rowOff>
    </xdr:from>
    <xdr:to>
      <xdr:col>81</xdr:col>
      <xdr:colOff>101600</xdr:colOff>
      <xdr:row>77</xdr:row>
      <xdr:rowOff>56893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73420</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93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139557</xdr:rowOff>
    </xdr:from>
    <xdr:to>
      <xdr:col>76</xdr:col>
      <xdr:colOff>165100</xdr:colOff>
      <xdr:row>77</xdr:row>
      <xdr:rowOff>69707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16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86234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94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103961</xdr:rowOff>
    </xdr:from>
    <xdr:to>
      <xdr:col>72</xdr:col>
      <xdr:colOff>38100</xdr:colOff>
      <xdr:row>77</xdr:row>
      <xdr:rowOff>34111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50638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90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43602</xdr:rowOff>
    </xdr:from>
    <xdr:to>
      <xdr:col>67</xdr:col>
      <xdr:colOff>101600</xdr:colOff>
      <xdr:row>76</xdr:row>
      <xdr:rowOff>145202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07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161728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84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120007</xdr:rowOff>
    </xdr:from>
    <xdr:to>
      <xdr:col>85</xdr:col>
      <xdr:colOff>127000</xdr:colOff>
      <xdr:row>98</xdr:row>
      <xdr:rowOff>129648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922107"/>
          <a:ext cx="838200" cy="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129648</xdr:rowOff>
    </xdr:from>
    <xdr:to>
      <xdr:col>81</xdr:col>
      <xdr:colOff>50800</xdr:colOff>
      <xdr:row>98</xdr:row>
      <xdr:rowOff>129680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931748"/>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129422</xdr:rowOff>
    </xdr:from>
    <xdr:to>
      <xdr:col>76</xdr:col>
      <xdr:colOff>114300</xdr:colOff>
      <xdr:row>98</xdr:row>
      <xdr:rowOff>129680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931522"/>
          <a:ext cx="8890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123915</xdr:rowOff>
    </xdr:from>
    <xdr:to>
      <xdr:col>71</xdr:col>
      <xdr:colOff>177800</xdr:colOff>
      <xdr:row>98</xdr:row>
      <xdr:rowOff>129422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926015"/>
          <a:ext cx="889000" cy="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69207</xdr:rowOff>
    </xdr:from>
    <xdr:to>
      <xdr:col>85</xdr:col>
      <xdr:colOff>177800</xdr:colOff>
      <xdr:row>98</xdr:row>
      <xdr:rowOff>170807</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7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155584</xdr:rowOff>
    </xdr:from>
    <xdr:ext cx="469744"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8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78848</xdr:rowOff>
    </xdr:from>
    <xdr:to>
      <xdr:col>81</xdr:col>
      <xdr:colOff>101600</xdr:colOff>
      <xdr:row>99</xdr:row>
      <xdr:rowOff>8998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8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125</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697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78880</xdr:rowOff>
    </xdr:from>
    <xdr:to>
      <xdr:col>76</xdr:col>
      <xdr:colOff>165100</xdr:colOff>
      <xdr:row>99</xdr:row>
      <xdr:rowOff>9030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157</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78622</xdr:rowOff>
    </xdr:from>
    <xdr:to>
      <xdr:col>72</xdr:col>
      <xdr:colOff>38100</xdr:colOff>
      <xdr:row>99</xdr:row>
      <xdr:rowOff>8772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8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171349</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973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73115</xdr:rowOff>
    </xdr:from>
    <xdr:to>
      <xdr:col>67</xdr:col>
      <xdr:colOff>101600</xdr:colOff>
      <xdr:row>99</xdr:row>
      <xdr:rowOff>3265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165842</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96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559</xdr:rowOff>
    </xdr:from>
    <xdr:to>
      <xdr:col>116</xdr:col>
      <xdr:colOff>63500</xdr:colOff>
      <xdr:row>35</xdr:row>
      <xdr:rowOff>24486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001309"/>
          <a:ext cx="8382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24486</xdr:rowOff>
    </xdr:from>
    <xdr:to>
      <xdr:col>111</xdr:col>
      <xdr:colOff>177800</xdr:colOff>
      <xdr:row>37</xdr:row>
      <xdr:rowOff>25667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025236"/>
          <a:ext cx="889000" cy="34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25667</xdr:rowOff>
    </xdr:from>
    <xdr:to>
      <xdr:col>107</xdr:col>
      <xdr:colOff>50800</xdr:colOff>
      <xdr:row>37</xdr:row>
      <xdr:rowOff>61100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369317"/>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161244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61100</xdr:rowOff>
    </xdr:from>
    <xdr:to>
      <xdr:col>102</xdr:col>
      <xdr:colOff>114300</xdr:colOff>
      <xdr:row>38</xdr:row>
      <xdr:rowOff>19190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40475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167568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6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3738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121209</xdr:rowOff>
    </xdr:from>
    <xdr:to>
      <xdr:col>116</xdr:col>
      <xdr:colOff>114300</xdr:colOff>
      <xdr:row>35</xdr:row>
      <xdr:rowOff>51359</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595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144086</xdr:rowOff>
    </xdr:from>
    <xdr:ext cx="534377"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580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145136</xdr:rowOff>
    </xdr:from>
    <xdr:to>
      <xdr:col>112</xdr:col>
      <xdr:colOff>38100</xdr:colOff>
      <xdr:row>35</xdr:row>
      <xdr:rowOff>75286</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59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91813</xdr:rowOff>
    </xdr:from>
    <xdr:ext cx="534377"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56111" y="57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146317</xdr:rowOff>
    </xdr:from>
    <xdr:to>
      <xdr:col>107</xdr:col>
      <xdr:colOff>101600</xdr:colOff>
      <xdr:row>37</xdr:row>
      <xdr:rowOff>76467</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31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92994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09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10300</xdr:rowOff>
    </xdr:from>
    <xdr:to>
      <xdr:col>102</xdr:col>
      <xdr:colOff>165100</xdr:colOff>
      <xdr:row>37</xdr:row>
      <xdr:rowOff>111900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3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128427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12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139840</xdr:rowOff>
    </xdr:from>
    <xdr:to>
      <xdr:col>98</xdr:col>
      <xdr:colOff>38100</xdr:colOff>
      <xdr:row>38</xdr:row>
      <xdr:rowOff>69990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4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86517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5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750</xdr:rowOff>
    </xdr:from>
    <xdr:to>
      <xdr:col>116</xdr:col>
      <xdr:colOff>63500</xdr:colOff>
      <xdr:row>59</xdr:row>
      <xdr:rowOff>42259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944850"/>
          <a:ext cx="838200" cy="21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36637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80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42031</xdr:rowOff>
    </xdr:from>
    <xdr:to>
      <xdr:col>111</xdr:col>
      <xdr:colOff>177800</xdr:colOff>
      <xdr:row>59</xdr:row>
      <xdr:rowOff>42259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5758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40907</xdr:rowOff>
    </xdr:from>
    <xdr:to>
      <xdr:col>107</xdr:col>
      <xdr:colOff>50800</xdr:colOff>
      <xdr:row>59</xdr:row>
      <xdr:rowOff>42031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56457"/>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38106</xdr:rowOff>
    </xdr:from>
    <xdr:to>
      <xdr:col>102</xdr:col>
      <xdr:colOff>114300</xdr:colOff>
      <xdr:row>59</xdr:row>
      <xdr:rowOff>40907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53656"/>
          <a:ext cx="88900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121400</xdr:rowOff>
    </xdr:from>
    <xdr:to>
      <xdr:col>116</xdr:col>
      <xdr:colOff>114300</xdr:colOff>
      <xdr:row>58</xdr:row>
      <xdr:rowOff>51550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89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144277</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74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162909</xdr:rowOff>
    </xdr:from>
    <xdr:to>
      <xdr:col>112</xdr:col>
      <xdr:colOff>38100</xdr:colOff>
      <xdr:row>59</xdr:row>
      <xdr:rowOff>93059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84186</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4017" y="10199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162681</xdr:rowOff>
    </xdr:from>
    <xdr:to>
      <xdr:col>107</xdr:col>
      <xdr:colOff>101600</xdr:colOff>
      <xdr:row>59</xdr:row>
      <xdr:rowOff>92831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83958</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5017" y="10199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161557</xdr:rowOff>
    </xdr:from>
    <xdr:to>
      <xdr:col>102</xdr:col>
      <xdr:colOff>165100</xdr:colOff>
      <xdr:row>59</xdr:row>
      <xdr:rowOff>91707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82834</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6017" y="10198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158756</xdr:rowOff>
    </xdr:from>
    <xdr:to>
      <xdr:col>98</xdr:col>
      <xdr:colOff>38100</xdr:colOff>
      <xdr:row>59</xdr:row>
      <xdr:rowOff>88906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80033</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7017" y="10195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93001</xdr:rowOff>
    </xdr:from>
    <xdr:to>
      <xdr:col>116</xdr:col>
      <xdr:colOff>63500</xdr:colOff>
      <xdr:row>75</xdr:row>
      <xdr:rowOff>104871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951751"/>
          <a:ext cx="838200" cy="1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104871</xdr:rowOff>
    </xdr:from>
    <xdr:to>
      <xdr:col>111</xdr:col>
      <xdr:colOff>177800</xdr:colOff>
      <xdr:row>75</xdr:row>
      <xdr:rowOff>132434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963621"/>
          <a:ext cx="889000" cy="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132434</xdr:rowOff>
    </xdr:from>
    <xdr:to>
      <xdr:col>107</xdr:col>
      <xdr:colOff>50800</xdr:colOff>
      <xdr:row>76</xdr:row>
      <xdr:rowOff>24338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991184"/>
          <a:ext cx="889000" cy="6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137626</xdr:rowOff>
    </xdr:from>
    <xdr:to>
      <xdr:col>102</xdr:col>
      <xdr:colOff>114300</xdr:colOff>
      <xdr:row>76</xdr:row>
      <xdr:rowOff>24338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2653476"/>
          <a:ext cx="889000" cy="40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42201</xdr:rowOff>
    </xdr:from>
    <xdr:to>
      <xdr:col>116</xdr:col>
      <xdr:colOff>114300</xdr:colOff>
      <xdr:row>75</xdr:row>
      <xdr:rowOff>143801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90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65078</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75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54071</xdr:rowOff>
    </xdr:from>
    <xdr:to>
      <xdr:col>112</xdr:col>
      <xdr:colOff>38100</xdr:colOff>
      <xdr:row>75</xdr:row>
      <xdr:rowOff>155671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91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748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6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81634</xdr:rowOff>
    </xdr:from>
    <xdr:to>
      <xdr:col>107</xdr:col>
      <xdr:colOff>101600</xdr:colOff>
      <xdr:row>76</xdr:row>
      <xdr:rowOff>11784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94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2911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0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144989</xdr:rowOff>
    </xdr:from>
    <xdr:to>
      <xdr:col>102</xdr:col>
      <xdr:colOff>165100</xdr:colOff>
      <xdr:row>76</xdr:row>
      <xdr:rowOff>75140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0037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66265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09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86826</xdr:rowOff>
    </xdr:from>
    <xdr:to>
      <xdr:col>98</xdr:col>
      <xdr:colOff>38100</xdr:colOff>
      <xdr:row>74</xdr:row>
      <xdr:rowOff>16976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60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33503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3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本市の住民一人当たりの歳出決算総額は</a:t>
          </a:r>
          <a:r>
            <a:rPr kumimoji="1" lang="en-US" altLang="ja-JP" sz="1300">
              <a:latin typeface="ＭＳ Ｐゴシック" panose="020B0600070205080204" pitchFamily="50" charset="-128"/>
              <a:ea typeface="ＭＳ Ｐゴシック" panose="020B0600070205080204" pitchFamily="50" charset="-128"/>
            </a:rPr>
            <a:t>966,778</a:t>
          </a:r>
          <a:r>
            <a:rPr kumimoji="1" lang="ja-JP" altLang="en-US" sz="1300">
              <a:latin typeface="ＭＳ Ｐゴシック" panose="020B0600070205080204" pitchFamily="50" charset="-128"/>
              <a:ea typeface="ＭＳ Ｐゴシック" panose="020B0600070205080204" pitchFamily="50" charset="-128"/>
            </a:rPr>
            <a:t>円であり、大きく割合を占めるものは公債費と補助費等となっている。（補助費等は「性質別」で理由を記載したため省略する。）</a:t>
          </a:r>
        </a:p>
        <a:p>
          <a:r>
            <a:rPr kumimoji="1" lang="ja-JP" altLang="en-US" sz="1300">
              <a:latin typeface="ＭＳ Ｐゴシック" panose="020B0600070205080204" pitchFamily="50" charset="-128"/>
              <a:ea typeface="ＭＳ Ｐゴシック" panose="020B0600070205080204" pitchFamily="50" charset="-128"/>
            </a:rPr>
            <a:t>公債費については住民一人当たりのコストが</a:t>
          </a:r>
          <a:r>
            <a:rPr kumimoji="1" lang="en-US" altLang="ja-JP" sz="1300">
              <a:latin typeface="ＭＳ Ｐゴシック" panose="020B0600070205080204" pitchFamily="50" charset="-128"/>
              <a:ea typeface="ＭＳ Ｐゴシック" panose="020B0600070205080204" pitchFamily="50" charset="-128"/>
            </a:rPr>
            <a:t>148,175</a:t>
          </a:r>
          <a:r>
            <a:rPr kumimoji="1" lang="ja-JP" altLang="en-US" sz="1300">
              <a:latin typeface="ＭＳ Ｐゴシック" panose="020B0600070205080204" pitchFamily="50" charset="-128"/>
              <a:ea typeface="ＭＳ Ｐゴシック" panose="020B0600070205080204" pitchFamily="50" charset="-128"/>
            </a:rPr>
            <a:t>円となっており、普通建設事業費と同様に類似団体平均を大きく上回っている。主な要因としては、能登半島地震の復旧を含む過年度における多額の地方債発行によるものである。地方債残高は増加傾向にあり、今後も財政状況を考慮しながら、繰上償還の実施を検討する。</a:t>
          </a:r>
        </a:p>
        <a:p>
          <a:r>
            <a:rPr kumimoji="1" lang="ja-JP" altLang="en-US" sz="1300">
              <a:latin typeface="ＭＳ Ｐゴシック" panose="020B0600070205080204" pitchFamily="50" charset="-128"/>
              <a:ea typeface="ＭＳ Ｐゴシック" panose="020B0600070205080204" pitchFamily="50" charset="-128"/>
            </a:rPr>
            <a:t>　また、増加傾向にある項目としては、物件費と扶助費がある。物件費については、公共施設の老朽化に伴う管理費の増大が理由の一つとして考えられ、今後は人口規模に応じた公共施設の集約・再編に取り組んでいく必要がある。扶助費については、社会福祉の充実を図るための子育てや高齢者、障害者に係る事業費の増大が理由となっている。今後も各種事業の改善や充実に取り組みつつ、効果や利用者が見込めない事業については廃止や縮小も含めて精査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24,904
24,749
426.32
25,260,718
24,076,650
1,051,828
12,111,224
29,837,337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17399</xdr:rowOff>
    </xdr:from>
    <xdr:to>
      <xdr:col>24</xdr:col>
      <xdr:colOff>63500</xdr:colOff>
      <xdr:row>34</xdr:row>
      <xdr:rowOff>57976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46699"/>
          <a:ext cx="8382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20447</xdr:rowOff>
    </xdr:from>
    <xdr:to>
      <xdr:col>19</xdr:col>
      <xdr:colOff>177800</xdr:colOff>
      <xdr:row>34</xdr:row>
      <xdr:rowOff>57976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49747"/>
          <a:ext cx="889000" cy="3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57404</xdr:rowOff>
    </xdr:from>
    <xdr:to>
      <xdr:col>15</xdr:col>
      <xdr:colOff>50800</xdr:colOff>
      <xdr:row>34</xdr:row>
      <xdr:rowOff>20447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15254"/>
          <a:ext cx="889000" cy="13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57404</xdr:rowOff>
    </xdr:from>
    <xdr:to>
      <xdr:col>10</xdr:col>
      <xdr:colOff>114300</xdr:colOff>
      <xdr:row>33</xdr:row>
      <xdr:rowOff>97980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15254"/>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138049</xdr:rowOff>
    </xdr:from>
    <xdr:to>
      <xdr:col>24</xdr:col>
      <xdr:colOff>114300</xdr:colOff>
      <xdr:row>34</xdr:row>
      <xdr:rowOff>68199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160926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4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7176</xdr:rowOff>
    </xdr:from>
    <xdr:to>
      <xdr:col>20</xdr:col>
      <xdr:colOff>38100</xdr:colOff>
      <xdr:row>34</xdr:row>
      <xdr:rowOff>108776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3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125303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1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141097</xdr:rowOff>
    </xdr:from>
    <xdr:to>
      <xdr:col>15</xdr:col>
      <xdr:colOff>101600</xdr:colOff>
      <xdr:row>34</xdr:row>
      <xdr:rowOff>71247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9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87774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7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6604</xdr:rowOff>
    </xdr:from>
    <xdr:to>
      <xdr:col>10</xdr:col>
      <xdr:colOff>165100</xdr:colOff>
      <xdr:row>33</xdr:row>
      <xdr:rowOff>108204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124731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3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47180</xdr:rowOff>
    </xdr:from>
    <xdr:to>
      <xdr:col>6</xdr:col>
      <xdr:colOff>38100</xdr:colOff>
      <xdr:row>33</xdr:row>
      <xdr:rowOff>148780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0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165307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8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97244</xdr:rowOff>
    </xdr:from>
    <xdr:to>
      <xdr:col>24</xdr:col>
      <xdr:colOff>63500</xdr:colOff>
      <xdr:row>58</xdr:row>
      <xdr:rowOff>15451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69894"/>
          <a:ext cx="838200" cy="8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97244</xdr:rowOff>
    </xdr:from>
    <xdr:to>
      <xdr:col>19</xdr:col>
      <xdr:colOff>177800</xdr:colOff>
      <xdr:row>58</xdr:row>
      <xdr:rowOff>100452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69894"/>
          <a:ext cx="889000" cy="17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3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87458</xdr:rowOff>
    </xdr:from>
    <xdr:to>
      <xdr:col>15</xdr:col>
      <xdr:colOff>50800</xdr:colOff>
      <xdr:row>58</xdr:row>
      <xdr:rowOff>100452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31558"/>
          <a:ext cx="889000" cy="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83245</xdr:rowOff>
    </xdr:from>
    <xdr:to>
      <xdr:col>10</xdr:col>
      <xdr:colOff>114300</xdr:colOff>
      <xdr:row>58</xdr:row>
      <xdr:rowOff>87458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27345"/>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136101</xdr:rowOff>
    </xdr:from>
    <xdr:to>
      <xdr:col>24</xdr:col>
      <xdr:colOff>114300</xdr:colOff>
      <xdr:row>58</xdr:row>
      <xdr:rowOff>66251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0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158978</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60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46444</xdr:rowOff>
    </xdr:from>
    <xdr:to>
      <xdr:col>20</xdr:col>
      <xdr:colOff>38100</xdr:colOff>
      <xdr:row>57</xdr:row>
      <xdr:rowOff>148044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1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164571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94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49652</xdr:rowOff>
    </xdr:from>
    <xdr:to>
      <xdr:col>15</xdr:col>
      <xdr:colOff>101600</xdr:colOff>
      <xdr:row>58</xdr:row>
      <xdr:rowOff>151252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142379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8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36658</xdr:rowOff>
    </xdr:from>
    <xdr:to>
      <xdr:col>10</xdr:col>
      <xdr:colOff>165100</xdr:colOff>
      <xdr:row>58</xdr:row>
      <xdr:rowOff>138258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8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154785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55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32445</xdr:rowOff>
    </xdr:from>
    <xdr:to>
      <xdr:col>6</xdr:col>
      <xdr:colOff>38100</xdr:colOff>
      <xdr:row>58</xdr:row>
      <xdr:rowOff>134045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7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150572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5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165106</xdr:rowOff>
    </xdr:from>
    <xdr:to>
      <xdr:col>24</xdr:col>
      <xdr:colOff>63500</xdr:colOff>
      <xdr:row>76</xdr:row>
      <xdr:rowOff>71889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23856"/>
          <a:ext cx="838200" cy="7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71889</xdr:rowOff>
    </xdr:from>
    <xdr:to>
      <xdr:col>19</xdr:col>
      <xdr:colOff>177800</xdr:colOff>
      <xdr:row>76</xdr:row>
      <xdr:rowOff>128051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02089"/>
          <a:ext cx="889000" cy="5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128051</xdr:rowOff>
    </xdr:from>
    <xdr:to>
      <xdr:col>15</xdr:col>
      <xdr:colOff>50800</xdr:colOff>
      <xdr:row>76</xdr:row>
      <xdr:rowOff>167201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58251"/>
          <a:ext cx="889000" cy="3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146664</xdr:rowOff>
    </xdr:from>
    <xdr:to>
      <xdr:col>10</xdr:col>
      <xdr:colOff>114300</xdr:colOff>
      <xdr:row>76</xdr:row>
      <xdr:rowOff>167201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76864"/>
          <a:ext cx="889000" cy="2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114307</xdr:rowOff>
    </xdr:from>
    <xdr:to>
      <xdr:col>24</xdr:col>
      <xdr:colOff>114300</xdr:colOff>
      <xdr:row>76</xdr:row>
      <xdr:rowOff>44456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730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92734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5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21089</xdr:rowOff>
    </xdr:from>
    <xdr:to>
      <xdr:col>20</xdr:col>
      <xdr:colOff>38100</xdr:colOff>
      <xdr:row>76</xdr:row>
      <xdr:rowOff>122689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139215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26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77251</xdr:rowOff>
    </xdr:from>
    <xdr:to>
      <xdr:col>15</xdr:col>
      <xdr:colOff>101600</xdr:colOff>
      <xdr:row>77</xdr:row>
      <xdr:rowOff>7401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0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169978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00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116401</xdr:rowOff>
    </xdr:from>
    <xdr:to>
      <xdr:col>10</xdr:col>
      <xdr:colOff>165100</xdr:colOff>
      <xdr:row>77</xdr:row>
      <xdr:rowOff>46551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4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37678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3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95864</xdr:rowOff>
    </xdr:from>
    <xdr:to>
      <xdr:col>6</xdr:col>
      <xdr:colOff>38100</xdr:colOff>
      <xdr:row>77</xdr:row>
      <xdr:rowOff>26014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17141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1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34789</xdr:rowOff>
    </xdr:from>
    <xdr:to>
      <xdr:col>24</xdr:col>
      <xdr:colOff>63500</xdr:colOff>
      <xdr:row>95</xdr:row>
      <xdr:rowOff>95314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5979639"/>
          <a:ext cx="838200" cy="40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95314</xdr:rowOff>
    </xdr:from>
    <xdr:to>
      <xdr:col>19</xdr:col>
      <xdr:colOff>177800</xdr:colOff>
      <xdr:row>95</xdr:row>
      <xdr:rowOff>151998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383064"/>
          <a:ext cx="889000" cy="5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151998</xdr:rowOff>
    </xdr:from>
    <xdr:to>
      <xdr:col>15</xdr:col>
      <xdr:colOff>50800</xdr:colOff>
      <xdr:row>96</xdr:row>
      <xdr:rowOff>1008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439748"/>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148645</xdr:rowOff>
    </xdr:from>
    <xdr:to>
      <xdr:col>10</xdr:col>
      <xdr:colOff>114300</xdr:colOff>
      <xdr:row>96</xdr:row>
      <xdr:rowOff>1008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436395"/>
          <a:ext cx="889000" cy="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155439</xdr:rowOff>
    </xdr:from>
    <xdr:to>
      <xdr:col>24</xdr:col>
      <xdr:colOff>114300</xdr:colOff>
      <xdr:row>93</xdr:row>
      <xdr:rowOff>85589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92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6866</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780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44514</xdr:rowOff>
    </xdr:from>
    <xdr:to>
      <xdr:col>20</xdr:col>
      <xdr:colOff>38100</xdr:colOff>
      <xdr:row>95</xdr:row>
      <xdr:rowOff>146114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3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162641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1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101198</xdr:rowOff>
    </xdr:from>
    <xdr:to>
      <xdr:col>15</xdr:col>
      <xdr:colOff>101600</xdr:colOff>
      <xdr:row>96</xdr:row>
      <xdr:rowOff>31348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8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47875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16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121658</xdr:rowOff>
    </xdr:from>
    <xdr:to>
      <xdr:col>10</xdr:col>
      <xdr:colOff>165100</xdr:colOff>
      <xdr:row>96</xdr:row>
      <xdr:rowOff>51808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0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68335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1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97845</xdr:rowOff>
    </xdr:from>
    <xdr:to>
      <xdr:col>6</xdr:col>
      <xdr:colOff>38100</xdr:colOff>
      <xdr:row>96</xdr:row>
      <xdr:rowOff>27995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38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44522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16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141300</xdr:rowOff>
    </xdr:from>
    <xdr:to>
      <xdr:col>55</xdr:col>
      <xdr:colOff>0</xdr:colOff>
      <xdr:row>37</xdr:row>
      <xdr:rowOff>150901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484950"/>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150901</xdr:rowOff>
    </xdr:from>
    <xdr:to>
      <xdr:col>50</xdr:col>
      <xdr:colOff>114300</xdr:colOff>
      <xdr:row>37</xdr:row>
      <xdr:rowOff>152044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49455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152044</xdr:rowOff>
    </xdr:from>
    <xdr:to>
      <xdr:col>45</xdr:col>
      <xdr:colOff>177800</xdr:colOff>
      <xdr:row>37</xdr:row>
      <xdr:rowOff>152044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4956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140157</xdr:rowOff>
    </xdr:from>
    <xdr:to>
      <xdr:col>41</xdr:col>
      <xdr:colOff>50800</xdr:colOff>
      <xdr:row>37</xdr:row>
      <xdr:rowOff>152044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483807"/>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90500</xdr:rowOff>
    </xdr:from>
    <xdr:to>
      <xdr:col>55</xdr:col>
      <xdr:colOff>50800</xdr:colOff>
      <xdr:row>38</xdr:row>
      <xdr:rowOff>20650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68927</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12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100101</xdr:rowOff>
    </xdr:from>
    <xdr:to>
      <xdr:col>50</xdr:col>
      <xdr:colOff>165100</xdr:colOff>
      <xdr:row>38</xdr:row>
      <xdr:rowOff>30251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21379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36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101244</xdr:rowOff>
    </xdr:from>
    <xdr:to>
      <xdr:col>46</xdr:col>
      <xdr:colOff>38100</xdr:colOff>
      <xdr:row>38</xdr:row>
      <xdr:rowOff>31394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22521</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37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101244</xdr:rowOff>
    </xdr:from>
    <xdr:to>
      <xdr:col>41</xdr:col>
      <xdr:colOff>101600</xdr:colOff>
      <xdr:row>38</xdr:row>
      <xdr:rowOff>31394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22521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37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89357</xdr:rowOff>
    </xdr:from>
    <xdr:to>
      <xdr:col>36</xdr:col>
      <xdr:colOff>165100</xdr:colOff>
      <xdr:row>38</xdr:row>
      <xdr:rowOff>19507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3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10634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25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135586</xdr:rowOff>
    </xdr:from>
    <xdr:to>
      <xdr:col>55</xdr:col>
      <xdr:colOff>0</xdr:colOff>
      <xdr:row>56</xdr:row>
      <xdr:rowOff>99364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565336"/>
          <a:ext cx="838200" cy="13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135586</xdr:rowOff>
    </xdr:from>
    <xdr:to>
      <xdr:col>50</xdr:col>
      <xdr:colOff>114300</xdr:colOff>
      <xdr:row>56</xdr:row>
      <xdr:rowOff>35637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565336"/>
          <a:ext cx="889000" cy="7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35637</xdr:rowOff>
    </xdr:from>
    <xdr:to>
      <xdr:col>45</xdr:col>
      <xdr:colOff>177800</xdr:colOff>
      <xdr:row>56</xdr:row>
      <xdr:rowOff>104140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636837"/>
          <a:ext cx="889000" cy="6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95656</xdr:rowOff>
    </xdr:from>
    <xdr:to>
      <xdr:col>41</xdr:col>
      <xdr:colOff>50800</xdr:colOff>
      <xdr:row>56</xdr:row>
      <xdr:rowOff>104140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696856"/>
          <a:ext cx="889000" cy="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48564</xdr:rowOff>
    </xdr:from>
    <xdr:to>
      <xdr:col>55</xdr:col>
      <xdr:colOff>50800</xdr:colOff>
      <xdr:row>56</xdr:row>
      <xdr:rowOff>150164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64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26991</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62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84786</xdr:rowOff>
    </xdr:from>
    <xdr:to>
      <xdr:col>50</xdr:col>
      <xdr:colOff>165100</xdr:colOff>
      <xdr:row>56</xdr:row>
      <xdr:rowOff>14936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51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31463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28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156287</xdr:rowOff>
    </xdr:from>
    <xdr:to>
      <xdr:col>46</xdr:col>
      <xdr:colOff>38100</xdr:colOff>
      <xdr:row>56</xdr:row>
      <xdr:rowOff>86437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5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102964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36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53340</xdr:rowOff>
    </xdr:from>
    <xdr:to>
      <xdr:col>41</xdr:col>
      <xdr:colOff>101600</xdr:colOff>
      <xdr:row>56</xdr:row>
      <xdr:rowOff>154940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146067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7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44856</xdr:rowOff>
    </xdr:from>
    <xdr:to>
      <xdr:col>36</xdr:col>
      <xdr:colOff>165100</xdr:colOff>
      <xdr:row>56</xdr:row>
      <xdr:rowOff>146456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64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162983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42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9325</xdr:rowOff>
    </xdr:from>
    <xdr:to>
      <xdr:col>55</xdr:col>
      <xdr:colOff>0</xdr:colOff>
      <xdr:row>77</xdr:row>
      <xdr:rowOff>96326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210975"/>
          <a:ext cx="838200" cy="8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96326</xdr:rowOff>
    </xdr:from>
    <xdr:to>
      <xdr:col>50</xdr:col>
      <xdr:colOff>114300</xdr:colOff>
      <xdr:row>77</xdr:row>
      <xdr:rowOff>127172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297976"/>
          <a:ext cx="889000" cy="3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127172</xdr:rowOff>
    </xdr:from>
    <xdr:to>
      <xdr:col>45</xdr:col>
      <xdr:colOff>177800</xdr:colOff>
      <xdr:row>78</xdr:row>
      <xdr:rowOff>24623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28822"/>
          <a:ext cx="889000" cy="6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24623</xdr:rowOff>
    </xdr:from>
    <xdr:to>
      <xdr:col>41</xdr:col>
      <xdr:colOff>50800</xdr:colOff>
      <xdr:row>78</xdr:row>
      <xdr:rowOff>40218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97723"/>
          <a:ext cx="889000" cy="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129975</xdr:rowOff>
    </xdr:from>
    <xdr:to>
      <xdr:col>55</xdr:col>
      <xdr:colOff>50800</xdr:colOff>
      <xdr:row>77</xdr:row>
      <xdr:rowOff>60125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16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152852</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1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45526</xdr:rowOff>
    </xdr:from>
    <xdr:to>
      <xdr:col>50</xdr:col>
      <xdr:colOff>165100</xdr:colOff>
      <xdr:row>77</xdr:row>
      <xdr:rowOff>147126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4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163653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2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76372</xdr:rowOff>
    </xdr:from>
    <xdr:to>
      <xdr:col>46</xdr:col>
      <xdr:colOff>38100</xdr:colOff>
      <xdr:row>78</xdr:row>
      <xdr:rowOff>6522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23049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05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145273</xdr:rowOff>
    </xdr:from>
    <xdr:to>
      <xdr:col>41</xdr:col>
      <xdr:colOff>101600</xdr:colOff>
      <xdr:row>78</xdr:row>
      <xdr:rowOff>75423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4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91950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2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160868</xdr:rowOff>
    </xdr:from>
    <xdr:to>
      <xdr:col>36</xdr:col>
      <xdr:colOff>165100</xdr:colOff>
      <xdr:row>78</xdr:row>
      <xdr:rowOff>91018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6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107545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3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80342</xdr:rowOff>
    </xdr:from>
    <xdr:to>
      <xdr:col>55</xdr:col>
      <xdr:colOff>0</xdr:colOff>
      <xdr:row>96</xdr:row>
      <xdr:rowOff>8950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368092"/>
          <a:ext cx="838200" cy="10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80342</xdr:rowOff>
    </xdr:from>
    <xdr:to>
      <xdr:col>50</xdr:col>
      <xdr:colOff>114300</xdr:colOff>
      <xdr:row>95</xdr:row>
      <xdr:rowOff>161696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368092"/>
          <a:ext cx="889000" cy="8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155739</xdr:rowOff>
    </xdr:from>
    <xdr:to>
      <xdr:col>45</xdr:col>
      <xdr:colOff>177800</xdr:colOff>
      <xdr:row>95</xdr:row>
      <xdr:rowOff>161696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443489"/>
          <a:ext cx="889000" cy="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155739</xdr:rowOff>
    </xdr:from>
    <xdr:to>
      <xdr:col>41</xdr:col>
      <xdr:colOff>50800</xdr:colOff>
      <xdr:row>96</xdr:row>
      <xdr:rowOff>142695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443489"/>
          <a:ext cx="889000" cy="15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129600</xdr:rowOff>
    </xdr:from>
    <xdr:to>
      <xdr:col>55</xdr:col>
      <xdr:colOff>50800</xdr:colOff>
      <xdr:row>96</xdr:row>
      <xdr:rowOff>59750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41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152477</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26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29542</xdr:rowOff>
    </xdr:from>
    <xdr:to>
      <xdr:col>50</xdr:col>
      <xdr:colOff>165100</xdr:colOff>
      <xdr:row>95</xdr:row>
      <xdr:rowOff>131142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31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147669</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609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110896</xdr:rowOff>
    </xdr:from>
    <xdr:to>
      <xdr:col>46</xdr:col>
      <xdr:colOff>38100</xdr:colOff>
      <xdr:row>96</xdr:row>
      <xdr:rowOff>41046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39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57573</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617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104939</xdr:rowOff>
    </xdr:from>
    <xdr:to>
      <xdr:col>41</xdr:col>
      <xdr:colOff>101600</xdr:colOff>
      <xdr:row>96</xdr:row>
      <xdr:rowOff>35089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39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51616</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5" y="1616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91895</xdr:rowOff>
    </xdr:from>
    <xdr:to>
      <xdr:col>36</xdr:col>
      <xdr:colOff>165100</xdr:colOff>
      <xdr:row>97</xdr:row>
      <xdr:rowOff>22045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55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38572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2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13379</xdr:rowOff>
    </xdr:from>
    <xdr:to>
      <xdr:col>85</xdr:col>
      <xdr:colOff>127000</xdr:colOff>
      <xdr:row>35</xdr:row>
      <xdr:rowOff>120783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5328329"/>
          <a:ext cx="838200" cy="79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13379</xdr:rowOff>
    </xdr:from>
    <xdr:to>
      <xdr:col>81</xdr:col>
      <xdr:colOff>50800</xdr:colOff>
      <xdr:row>35</xdr:row>
      <xdr:rowOff>94856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5328329"/>
          <a:ext cx="889000" cy="76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94856</xdr:rowOff>
    </xdr:from>
    <xdr:to>
      <xdr:col>76</xdr:col>
      <xdr:colOff>114300</xdr:colOff>
      <xdr:row>35</xdr:row>
      <xdr:rowOff>166275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095606"/>
          <a:ext cx="889000" cy="7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166275</xdr:rowOff>
    </xdr:from>
    <xdr:to>
      <xdr:col>71</xdr:col>
      <xdr:colOff>177800</xdr:colOff>
      <xdr:row>36</xdr:row>
      <xdr:rowOff>33306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167025"/>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69983</xdr:rowOff>
    </xdr:from>
    <xdr:to>
      <xdr:col>85</xdr:col>
      <xdr:colOff>177800</xdr:colOff>
      <xdr:row>36</xdr:row>
      <xdr:rowOff>133</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0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92860</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92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134029</xdr:rowOff>
    </xdr:from>
    <xdr:to>
      <xdr:col>81</xdr:col>
      <xdr:colOff>101600</xdr:colOff>
      <xdr:row>31</xdr:row>
      <xdr:rowOff>64179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527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80706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05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44056</xdr:rowOff>
    </xdr:from>
    <xdr:to>
      <xdr:col>76</xdr:col>
      <xdr:colOff>165100</xdr:colOff>
      <xdr:row>35</xdr:row>
      <xdr:rowOff>145656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04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162183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82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115475</xdr:rowOff>
    </xdr:from>
    <xdr:to>
      <xdr:col>72</xdr:col>
      <xdr:colOff>38100</xdr:colOff>
      <xdr:row>36</xdr:row>
      <xdr:rowOff>45625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11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62152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89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153956</xdr:rowOff>
    </xdr:from>
    <xdr:to>
      <xdr:col>67</xdr:col>
      <xdr:colOff>101600</xdr:colOff>
      <xdr:row>36</xdr:row>
      <xdr:rowOff>84106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1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100633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4928</xdr:rowOff>
    </xdr:from>
    <xdr:to>
      <xdr:col>85</xdr:col>
      <xdr:colOff>126364</xdr:colOff>
      <xdr:row>59</xdr:row>
      <xdr:rowOff>66942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920328"/>
          <a:ext cx="1269" cy="126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70769</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101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66942</xdr:rowOff>
    </xdr:from>
    <xdr:to>
      <xdr:col>86</xdr:col>
      <xdr:colOff>25400</xdr:colOff>
      <xdr:row>59</xdr:row>
      <xdr:rowOff>66942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1018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123055</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69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4928</xdr:rowOff>
    </xdr:from>
    <xdr:to>
      <xdr:col>86</xdr:col>
      <xdr:colOff>25400</xdr:colOff>
      <xdr:row>52</xdr:row>
      <xdr:rowOff>4928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92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149098</xdr:rowOff>
    </xdr:from>
    <xdr:to>
      <xdr:col>85</xdr:col>
      <xdr:colOff>127000</xdr:colOff>
      <xdr:row>56</xdr:row>
      <xdr:rowOff>36919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5481300" y="9407398"/>
          <a:ext cx="838200" cy="23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32135</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633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53708</xdr:rowOff>
    </xdr:from>
    <xdr:to>
      <xdr:col>85</xdr:col>
      <xdr:colOff>177800</xdr:colOff>
      <xdr:row>56</xdr:row>
      <xdr:rowOff>155308</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149098</xdr:rowOff>
    </xdr:from>
    <xdr:to>
      <xdr:col>81</xdr:col>
      <xdr:colOff>50800</xdr:colOff>
      <xdr:row>55</xdr:row>
      <xdr:rowOff>37833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4592300" y="9407398"/>
          <a:ext cx="889000" cy="6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161074</xdr:rowOff>
    </xdr:from>
    <xdr:to>
      <xdr:col>81</xdr:col>
      <xdr:colOff>101600</xdr:colOff>
      <xdr:row>56</xdr:row>
      <xdr:rowOff>91224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82351</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14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37833</xdr:rowOff>
    </xdr:from>
    <xdr:to>
      <xdr:col>76</xdr:col>
      <xdr:colOff>114300</xdr:colOff>
      <xdr:row>57</xdr:row>
      <xdr:rowOff>9106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3703300" y="9467583"/>
          <a:ext cx="889000" cy="3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42659</xdr:rowOff>
    </xdr:from>
    <xdr:to>
      <xdr:col>76</xdr:col>
      <xdr:colOff>165100</xdr:colOff>
      <xdr:row>56</xdr:row>
      <xdr:rowOff>144259</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135386</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22809</xdr:rowOff>
    </xdr:from>
    <xdr:to>
      <xdr:col>71</xdr:col>
      <xdr:colOff>177800</xdr:colOff>
      <xdr:row>57</xdr:row>
      <xdr:rowOff>9106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814300" y="8766759"/>
          <a:ext cx="889000" cy="101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128918</xdr:rowOff>
    </xdr:from>
    <xdr:to>
      <xdr:col>72</xdr:col>
      <xdr:colOff>38100</xdr:colOff>
      <xdr:row>57</xdr:row>
      <xdr:rowOff>59068</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75595</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121336</xdr:rowOff>
    </xdr:from>
    <xdr:to>
      <xdr:col>67</xdr:col>
      <xdr:colOff>101600</xdr:colOff>
      <xdr:row>57</xdr:row>
      <xdr:rowOff>51486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7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42613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81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157569</xdr:rowOff>
    </xdr:from>
    <xdr:to>
      <xdr:col>85</xdr:col>
      <xdr:colOff>177800</xdr:colOff>
      <xdr:row>56</xdr:row>
      <xdr:rowOff>87719</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5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8996</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43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98298</xdr:rowOff>
    </xdr:from>
    <xdr:to>
      <xdr:col>81</xdr:col>
      <xdr:colOff>101600</xdr:colOff>
      <xdr:row>55</xdr:row>
      <xdr:rowOff>28448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35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44975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1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158483</xdr:rowOff>
    </xdr:from>
    <xdr:to>
      <xdr:col>76</xdr:col>
      <xdr:colOff>165100</xdr:colOff>
      <xdr:row>55</xdr:row>
      <xdr:rowOff>88633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41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105160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19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129756</xdr:rowOff>
    </xdr:from>
    <xdr:to>
      <xdr:col>72</xdr:col>
      <xdr:colOff>38100</xdr:colOff>
      <xdr:row>57</xdr:row>
      <xdr:rowOff>59906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7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51033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82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143459</xdr:rowOff>
    </xdr:from>
    <xdr:to>
      <xdr:col>67</xdr:col>
      <xdr:colOff>101600</xdr:colOff>
      <xdr:row>51</xdr:row>
      <xdr:rowOff>73609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871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90136</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14795" y="8491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169624</xdr:rowOff>
    </xdr:from>
    <xdr:to>
      <xdr:col>85</xdr:col>
      <xdr:colOff>127000</xdr:colOff>
      <xdr:row>78</xdr:row>
      <xdr:rowOff>17976</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371274"/>
          <a:ext cx="838200" cy="1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139700</xdr:rowOff>
    </xdr:from>
    <xdr:to>
      <xdr:col>81</xdr:col>
      <xdr:colOff>50800</xdr:colOff>
      <xdr:row>77</xdr:row>
      <xdr:rowOff>169624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341350"/>
          <a:ext cx="889000" cy="2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118788</xdr:rowOff>
    </xdr:from>
    <xdr:to>
      <xdr:col>76</xdr:col>
      <xdr:colOff>114300</xdr:colOff>
      <xdr:row>77</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320438"/>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118788</xdr:rowOff>
    </xdr:from>
    <xdr:to>
      <xdr:col>71</xdr:col>
      <xdr:colOff>177800</xdr:colOff>
      <xdr:row>77</xdr:row>
      <xdr:rowOff>155239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320438"/>
          <a:ext cx="889000" cy="3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3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36837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4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138626</xdr:rowOff>
    </xdr:from>
    <xdr:to>
      <xdr:col>85</xdr:col>
      <xdr:colOff>177800</xdr:colOff>
      <xdr:row>78</xdr:row>
      <xdr:rowOff>68776</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34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469744"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2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118824</xdr:rowOff>
    </xdr:from>
    <xdr:to>
      <xdr:col>81</xdr:col>
      <xdr:colOff>101600</xdr:colOff>
      <xdr:row>78</xdr:row>
      <xdr:rowOff>48974</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32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40101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41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88900</xdr:rowOff>
    </xdr:from>
    <xdr:to>
      <xdr:col>76</xdr:col>
      <xdr:colOff>165100</xdr:colOff>
      <xdr:row>78</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2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10177</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33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67988</xdr:rowOff>
    </xdr:from>
    <xdr:to>
      <xdr:col>72</xdr:col>
      <xdr:colOff>38100</xdr:colOff>
      <xdr:row>77</xdr:row>
      <xdr:rowOff>169588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26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14665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04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104439</xdr:rowOff>
    </xdr:from>
    <xdr:to>
      <xdr:col>67</xdr:col>
      <xdr:colOff>101600</xdr:colOff>
      <xdr:row>78</xdr:row>
      <xdr:rowOff>34589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30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51116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08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129332</xdr:rowOff>
    </xdr:from>
    <xdr:to>
      <xdr:col>85</xdr:col>
      <xdr:colOff>127000</xdr:colOff>
      <xdr:row>97</xdr:row>
      <xdr:rowOff>6093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5481300" y="16588532"/>
          <a:ext cx="838200" cy="4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6093</xdr:rowOff>
    </xdr:from>
    <xdr:to>
      <xdr:col>81</xdr:col>
      <xdr:colOff>50800</xdr:colOff>
      <xdr:row>97</xdr:row>
      <xdr:rowOff>18907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4592300" y="16636743"/>
          <a:ext cx="889000" cy="1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154761</xdr:rowOff>
    </xdr:from>
    <xdr:to>
      <xdr:col>76</xdr:col>
      <xdr:colOff>114300</xdr:colOff>
      <xdr:row>97</xdr:row>
      <xdr:rowOff>18907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3703300" y="16613961"/>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94402</xdr:rowOff>
    </xdr:from>
    <xdr:to>
      <xdr:col>71</xdr:col>
      <xdr:colOff>177800</xdr:colOff>
      <xdr:row>96</xdr:row>
      <xdr:rowOff>154761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553602"/>
          <a:ext cx="889000" cy="6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78532</xdr:rowOff>
    </xdr:from>
    <xdr:to>
      <xdr:col>85</xdr:col>
      <xdr:colOff>177800</xdr:colOff>
      <xdr:row>97</xdr:row>
      <xdr:rowOff>8682</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5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101409</xdr:rowOff>
    </xdr:from>
    <xdr:ext cx="599010"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38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126743</xdr:rowOff>
    </xdr:from>
    <xdr:to>
      <xdr:col>81</xdr:col>
      <xdr:colOff>101600</xdr:colOff>
      <xdr:row>97</xdr:row>
      <xdr:rowOff>56893</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58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73420</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181795" y="1636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139557</xdr:rowOff>
    </xdr:from>
    <xdr:to>
      <xdr:col>76</xdr:col>
      <xdr:colOff>165100</xdr:colOff>
      <xdr:row>97</xdr:row>
      <xdr:rowOff>69707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59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86234</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292795" y="1637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103961</xdr:rowOff>
    </xdr:from>
    <xdr:to>
      <xdr:col>72</xdr:col>
      <xdr:colOff>38100</xdr:colOff>
      <xdr:row>97</xdr:row>
      <xdr:rowOff>34111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5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50638</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33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43602</xdr:rowOff>
    </xdr:from>
    <xdr:to>
      <xdr:col>67</xdr:col>
      <xdr:colOff>101600</xdr:colOff>
      <xdr:row>96</xdr:row>
      <xdr:rowOff>145202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50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161729</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278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諸支出金グラフ枠">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1" name="諸支出金最小値テキスト">
          <a:extLst>
            <a:ext uri="{FF2B5EF4-FFF2-40B4-BE49-F238E27FC236}">
              <a16:creationId xmlns:a16="http://schemas.microsoft.com/office/drawing/2014/main" id="{00000000-0008-0000-0700-0000DB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3" name="諸支出金最大値テキスト">
          <a:extLst>
            <a:ext uri="{FF2B5EF4-FFF2-40B4-BE49-F238E27FC236}">
              <a16:creationId xmlns:a16="http://schemas.microsoft.com/office/drawing/2014/main" id="{00000000-0008-0000-0700-0000DD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36" name="諸支出金平均値テキスト">
          <a:extLst>
            <a:ext uri="{FF2B5EF4-FFF2-40B4-BE49-F238E27FC236}">
              <a16:creationId xmlns:a16="http://schemas.microsoft.com/office/drawing/2014/main" id="{00000000-0008-0000-0700-0000E0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5" name="諸支出金該当値テキスト">
          <a:extLst>
            <a:ext uri="{FF2B5EF4-FFF2-40B4-BE49-F238E27FC236}">
              <a16:creationId xmlns:a16="http://schemas.microsoft.com/office/drawing/2014/main" id="{00000000-0008-0000-0700-0000F3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住民一人当たりのコストにおいて、類似団体平均との乖離がみられるのは主に衛生費、商工費、土木費である。</a:t>
          </a:r>
        </a:p>
        <a:p>
          <a:r>
            <a:rPr kumimoji="1" lang="ja-JP" altLang="en-US" sz="1300">
              <a:latin typeface="ＭＳ Ｐゴシック" panose="020B0600070205080204" pitchFamily="50" charset="-128"/>
              <a:ea typeface="ＭＳ Ｐゴシック" panose="020B0600070205080204" pitchFamily="50" charset="-128"/>
            </a:rPr>
            <a:t>衛生費については、住民一人当たりのコストが</a:t>
          </a:r>
          <a:r>
            <a:rPr kumimoji="1" lang="en-US" altLang="ja-JP" sz="1300">
              <a:latin typeface="ＭＳ Ｐゴシック" panose="020B0600070205080204" pitchFamily="50" charset="-128"/>
              <a:ea typeface="ＭＳ Ｐゴシック" panose="020B0600070205080204" pitchFamily="50" charset="-128"/>
            </a:rPr>
            <a:t>136,268</a:t>
          </a:r>
          <a:r>
            <a:rPr kumimoji="1" lang="ja-JP" altLang="en-US" sz="1300">
              <a:latin typeface="ＭＳ Ｐゴシック" panose="020B0600070205080204" pitchFamily="50" charset="-128"/>
              <a:ea typeface="ＭＳ Ｐゴシック" panose="020B0600070205080204" pitchFamily="50" charset="-128"/>
            </a:rPr>
            <a:t>円となっており、ごみ処理施設建設負担金により大幅に増加した。</a:t>
          </a:r>
        </a:p>
        <a:p>
          <a:r>
            <a:rPr kumimoji="1" lang="ja-JP" altLang="en-US" sz="1300">
              <a:latin typeface="ＭＳ Ｐゴシック" panose="020B0600070205080204" pitchFamily="50" charset="-128"/>
              <a:ea typeface="ＭＳ Ｐゴシック" panose="020B0600070205080204" pitchFamily="50" charset="-128"/>
            </a:rPr>
            <a:t>商工費については、住民一人当たりのコストが</a:t>
          </a:r>
          <a:r>
            <a:rPr kumimoji="1" lang="en-US" altLang="ja-JP" sz="1300">
              <a:latin typeface="ＭＳ Ｐゴシック" panose="020B0600070205080204" pitchFamily="50" charset="-128"/>
              <a:ea typeface="ＭＳ Ｐゴシック" panose="020B0600070205080204" pitchFamily="50" charset="-128"/>
            </a:rPr>
            <a:t>66,016</a:t>
          </a:r>
          <a:r>
            <a:rPr kumimoji="1" lang="ja-JP" altLang="en-US" sz="1300">
              <a:latin typeface="ＭＳ Ｐゴシック" panose="020B0600070205080204" pitchFamily="50" charset="-128"/>
              <a:ea typeface="ＭＳ Ｐゴシック" panose="020B0600070205080204" pitchFamily="50" charset="-128"/>
            </a:rPr>
            <a:t>円となっており、ほっと石川観光プラン推進事業貸付金により大幅に増加した。</a:t>
          </a:r>
        </a:p>
        <a:p>
          <a:r>
            <a:rPr kumimoji="1" lang="ja-JP" altLang="en-US" sz="1300">
              <a:latin typeface="ＭＳ Ｐゴシック" panose="020B0600070205080204" pitchFamily="50" charset="-128"/>
              <a:ea typeface="ＭＳ Ｐゴシック" panose="020B0600070205080204" pitchFamily="50" charset="-128"/>
            </a:rPr>
            <a:t>土木費については住民一人当たりのコストが</a:t>
          </a:r>
          <a:r>
            <a:rPr kumimoji="1" lang="en-US" altLang="ja-JP" sz="1300">
              <a:latin typeface="ＭＳ Ｐゴシック" panose="020B0600070205080204" pitchFamily="50" charset="-128"/>
              <a:ea typeface="ＭＳ Ｐゴシック" panose="020B0600070205080204" pitchFamily="50" charset="-128"/>
            </a:rPr>
            <a:t>103,598</a:t>
          </a:r>
          <a:r>
            <a:rPr kumimoji="1" lang="ja-JP" altLang="en-US" sz="1300">
              <a:latin typeface="ＭＳ Ｐゴシック" panose="020B0600070205080204" pitchFamily="50" charset="-128"/>
              <a:ea typeface="ＭＳ Ｐゴシック" panose="020B0600070205080204" pitchFamily="50" charset="-128"/>
            </a:rPr>
            <a:t>円となっており、道路橋梁整備事業や令２年度からの繰越事業の完了により大幅に減少したものの、依然として平均を大きく上回っている。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石川県輪島市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実質収支は前年度より</a:t>
          </a:r>
          <a:r>
            <a:rPr kumimoji="1" lang="en-US" altLang="ja-JP" sz="1200">
              <a:latin typeface="ＭＳ ゴシック" pitchFamily="49" charset="-128"/>
              <a:ea typeface="ＭＳ ゴシック" pitchFamily="49" charset="-128"/>
            </a:rPr>
            <a:t>375,394</a:t>
          </a:r>
          <a:r>
            <a:rPr kumimoji="1" lang="ja-JP" altLang="en-US" sz="1200">
              <a:latin typeface="ＭＳ ゴシック" pitchFamily="49" charset="-128"/>
              <a:ea typeface="ＭＳ ゴシック" pitchFamily="49" charset="-128"/>
            </a:rPr>
            <a:t>千円増加し、</a:t>
          </a:r>
          <a:r>
            <a:rPr kumimoji="1" lang="en-US" altLang="ja-JP" sz="1200">
              <a:latin typeface="ＭＳ ゴシック" pitchFamily="49" charset="-128"/>
              <a:ea typeface="ＭＳ ゴシック" pitchFamily="49" charset="-128"/>
            </a:rPr>
            <a:t>1,051,828</a:t>
          </a:r>
          <a:r>
            <a:rPr kumimoji="1" lang="ja-JP" altLang="en-US" sz="1200">
              <a:latin typeface="ＭＳ ゴシック" pitchFamily="49" charset="-128"/>
              <a:ea typeface="ＭＳ ゴシック" pitchFamily="49" charset="-128"/>
            </a:rPr>
            <a:t>千円の黒字となり、財政調整基金を取り崩すことなく収支の均衡を図ることができた。</a:t>
          </a:r>
        </a:p>
        <a:p>
          <a:r>
            <a:rPr kumimoji="1" lang="ja-JP" altLang="en-US" sz="1200">
              <a:latin typeface="ＭＳ ゴシック" pitchFamily="49" charset="-128"/>
              <a:ea typeface="ＭＳ ゴシック" pitchFamily="49" charset="-128"/>
            </a:rPr>
            <a:t>歳入は、新型コロナウイルス感染症関連交付金等の増は増加したものの、投資的事業の先送り等による国庫支出金の減少や大型事業の完了による地方債の減少により歳入全体は減少した。</a:t>
          </a:r>
        </a:p>
        <a:p>
          <a:r>
            <a:rPr kumimoji="1" lang="ja-JP" altLang="en-US" sz="1200">
              <a:latin typeface="ＭＳ ゴシック" pitchFamily="49" charset="-128"/>
              <a:ea typeface="ＭＳ ゴシック" pitchFamily="49" charset="-128"/>
            </a:rPr>
            <a:t>　一方、歳出は特別定額給付金給付事業や本庁舎整備事業、防災行政無線整備事業の完了により大幅に減少した。</a:t>
          </a:r>
        </a:p>
        <a:p>
          <a:r>
            <a:rPr kumimoji="1" lang="ja-JP" altLang="en-US" sz="1200">
              <a:latin typeface="ＭＳ ゴシック" pitchFamily="49" charset="-128"/>
              <a:ea typeface="ＭＳ ゴシック" pitchFamily="49" charset="-128"/>
            </a:rPr>
            <a:t>　今後も、市税をはじめとする歳入確保と事業の見直しなど歳出削減を図り、健全な財政運営に努める。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石川県輪島市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令和３年度決算においては、全会計で実質赤字額は発生しておらず、黒字の標準財政規模比は令和２年度決算までの水道事業会計に代わり、病院事業会計が最も比率が大きくなっている。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今後の病院事業については、老朽化している病棟の大規模修繕や医師住宅の改修など大型建設事業が検討されており、多額の企業債発行に伴う公債費の増額が想定されるため、引き続き経費の削減や独立採算性のとれる料金を設定し、黒字化を維持できるよう努める。</a:t>
          </a:r>
        </a:p>
        <a:p>
          <a:r>
            <a:rPr kumimoji="1" lang="ja-JP" altLang="en-US" sz="1400">
              <a:latin typeface="ＭＳ ゴシック" pitchFamily="49" charset="-128"/>
              <a:ea typeface="ＭＳ ゴシック" pitchFamily="49" charset="-128"/>
            </a:rPr>
            <a:t>　また、一般会計においても、財政状況を考慮しながら地方債の繰上償還の実施を検討するとともに、人件費の抑制や公共施設の統廃合などによる経常経費の削減に積極的に取り組み、財政の安定化に努める。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466" t="s">
        <v>80</v>
      </c>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66"/>
      <c r="AH1" s="466"/>
      <c r="AI1" s="466"/>
      <c r="AJ1" s="466"/>
      <c r="AK1" s="466"/>
      <c r="AL1" s="466"/>
      <c r="AM1" s="466"/>
      <c r="AN1" s="466"/>
      <c r="AO1" s="466"/>
      <c r="AP1" s="466"/>
      <c r="AQ1" s="466"/>
      <c r="AR1" s="466"/>
      <c r="AS1" s="466"/>
      <c r="AT1" s="466"/>
      <c r="AU1" s="466"/>
      <c r="AV1" s="466"/>
      <c r="AW1" s="466"/>
      <c r="AX1" s="466"/>
      <c r="AY1" s="466"/>
      <c r="AZ1" s="466"/>
      <c r="BA1" s="466"/>
      <c r="BB1" s="466"/>
      <c r="BC1" s="466"/>
      <c r="BD1" s="466"/>
      <c r="BE1" s="466"/>
      <c r="BF1" s="466"/>
      <c r="BG1" s="466"/>
      <c r="BH1" s="466"/>
      <c r="BI1" s="466"/>
      <c r="BJ1" s="466"/>
      <c r="BK1" s="466"/>
      <c r="BL1" s="466"/>
      <c r="BM1" s="466"/>
      <c r="BN1" s="466"/>
      <c r="BO1" s="466"/>
      <c r="BP1" s="466"/>
      <c r="BQ1" s="466"/>
      <c r="BR1" s="466"/>
      <c r="BS1" s="466"/>
      <c r="BT1" s="466"/>
      <c r="BU1" s="466"/>
      <c r="BV1" s="466"/>
      <c r="BW1" s="466"/>
      <c r="BX1" s="466"/>
      <c r="BY1" s="466"/>
      <c r="BZ1" s="466"/>
      <c r="CA1" s="466"/>
      <c r="CB1" s="466"/>
      <c r="CC1" s="466"/>
      <c r="CD1" s="466"/>
      <c r="CE1" s="466"/>
      <c r="CF1" s="466"/>
      <c r="CG1" s="466"/>
      <c r="CH1" s="466"/>
      <c r="CI1" s="466"/>
      <c r="CJ1" s="466"/>
      <c r="CK1" s="466"/>
      <c r="CL1" s="466"/>
      <c r="CM1" s="466"/>
      <c r="CN1" s="466"/>
      <c r="CO1" s="466"/>
      <c r="CP1" s="466"/>
      <c r="CQ1" s="466"/>
      <c r="CR1" s="466"/>
      <c r="CS1" s="466"/>
      <c r="CT1" s="466"/>
      <c r="CU1" s="466"/>
      <c r="CV1" s="466"/>
      <c r="CW1" s="466"/>
      <c r="CX1" s="466"/>
      <c r="CY1" s="466"/>
      <c r="CZ1" s="466"/>
      <c r="DA1" s="466"/>
      <c r="DB1" s="466"/>
      <c r="DC1" s="466"/>
      <c r="DD1" s="466"/>
      <c r="DE1" s="466"/>
      <c r="DF1" s="466"/>
      <c r="DG1" s="466"/>
      <c r="DH1" s="466"/>
      <c r="DI1" s="466"/>
      <c r="DJ1" s="178"/>
      <c r="DK1" s="178"/>
      <c r="DL1" s="178"/>
      <c r="DM1" s="178"/>
      <c r="DN1" s="178"/>
      <c r="DO1" s="178"/>
    </row>
    <row r="2" spans="1:119" ht="24" thickBot="1" x14ac:dyDescent="0.25">
      <c r="B2" s="179" t="s">
        <v>81</v>
      </c>
      <c r="C2" s="179"/>
      <c r="D2" s="180"/>
    </row>
    <row r="3" spans="1:119" ht="18.75" customHeight="1" thickBot="1" x14ac:dyDescent="0.25">
      <c r="A3" s="178"/>
      <c r="B3" s="467" t="s">
        <v>82</v>
      </c>
      <c r="C3" s="468"/>
      <c r="D3" s="468"/>
      <c r="E3" s="469"/>
      <c r="F3" s="469"/>
      <c r="G3" s="469"/>
      <c r="H3" s="469"/>
      <c r="I3" s="469"/>
      <c r="J3" s="469"/>
      <c r="K3" s="469"/>
      <c r="L3" s="469" t="s">
        <v>83</v>
      </c>
      <c r="M3" s="469"/>
      <c r="N3" s="469"/>
      <c r="O3" s="469"/>
      <c r="P3" s="469"/>
      <c r="Q3" s="469"/>
      <c r="R3" s="473"/>
      <c r="S3" s="473"/>
      <c r="T3" s="473"/>
      <c r="U3" s="473"/>
      <c r="V3" s="474"/>
      <c r="W3" s="404" t="s">
        <v>84</v>
      </c>
      <c r="X3" s="405"/>
      <c r="Y3" s="405"/>
      <c r="Z3" s="405"/>
      <c r="AA3" s="405"/>
      <c r="AB3" s="468"/>
      <c r="AC3" s="473"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81" t="s">
        <v>1</v>
      </c>
      <c r="AZ3" s="482"/>
      <c r="BA3" s="482"/>
      <c r="BB3" s="482"/>
      <c r="BC3" s="482"/>
      <c r="BD3" s="482"/>
      <c r="BE3" s="482"/>
      <c r="BF3" s="482"/>
      <c r="BG3" s="482"/>
      <c r="BH3" s="482"/>
      <c r="BI3" s="482"/>
      <c r="BJ3" s="482"/>
      <c r="BK3" s="482"/>
      <c r="BL3" s="482"/>
      <c r="BM3" s="483"/>
      <c r="BN3" s="404" t="s">
        <v>87</v>
      </c>
      <c r="BO3" s="405"/>
      <c r="BP3" s="405"/>
      <c r="BQ3" s="405"/>
      <c r="BR3" s="405"/>
      <c r="BS3" s="405"/>
      <c r="BT3" s="405"/>
      <c r="BU3" s="406"/>
      <c r="BV3" s="404" t="s">
        <v>88</v>
      </c>
      <c r="BW3" s="405"/>
      <c r="BX3" s="405"/>
      <c r="BY3" s="405"/>
      <c r="BZ3" s="405"/>
      <c r="CA3" s="405"/>
      <c r="CB3" s="405"/>
      <c r="CC3" s="406"/>
      <c r="CD3" s="481" t="s">
        <v>1</v>
      </c>
      <c r="CE3" s="482"/>
      <c r="CF3" s="482"/>
      <c r="CG3" s="482"/>
      <c r="CH3" s="482"/>
      <c r="CI3" s="482"/>
      <c r="CJ3" s="482"/>
      <c r="CK3" s="482"/>
      <c r="CL3" s="482"/>
      <c r="CM3" s="482"/>
      <c r="CN3" s="482"/>
      <c r="CO3" s="482"/>
      <c r="CP3" s="482"/>
      <c r="CQ3" s="482"/>
      <c r="CR3" s="482"/>
      <c r="CS3" s="483"/>
      <c r="CT3" s="404" t="s">
        <v>89</v>
      </c>
      <c r="CU3" s="405"/>
      <c r="CV3" s="405"/>
      <c r="CW3" s="405"/>
      <c r="CX3" s="405"/>
      <c r="CY3" s="405"/>
      <c r="CZ3" s="405"/>
      <c r="DA3" s="406"/>
      <c r="DB3" s="404" t="s">
        <v>90</v>
      </c>
      <c r="DC3" s="405"/>
      <c r="DD3" s="405"/>
      <c r="DE3" s="405"/>
      <c r="DF3" s="405"/>
      <c r="DG3" s="405"/>
      <c r="DH3" s="405"/>
      <c r="DI3" s="406"/>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6"/>
      <c r="X4" s="437"/>
      <c r="Y4" s="437"/>
      <c r="Z4" s="437"/>
      <c r="AA4" s="437"/>
      <c r="AB4" s="423"/>
      <c r="AC4" s="430"/>
      <c r="AD4" s="437"/>
      <c r="AE4" s="437"/>
      <c r="AF4" s="437"/>
      <c r="AG4" s="437"/>
      <c r="AH4" s="437"/>
      <c r="AI4" s="437"/>
      <c r="AJ4" s="437"/>
      <c r="AK4" s="437"/>
      <c r="AL4" s="479"/>
      <c r="AM4" s="477"/>
      <c r="AN4" s="478"/>
      <c r="AO4" s="478"/>
      <c r="AP4" s="478"/>
      <c r="AQ4" s="478"/>
      <c r="AR4" s="478"/>
      <c r="AS4" s="478"/>
      <c r="AT4" s="478"/>
      <c r="AU4" s="478"/>
      <c r="AV4" s="478"/>
      <c r="AW4" s="478"/>
      <c r="AX4" s="480"/>
      <c r="AY4" s="407" t="s">
        <v>91</v>
      </c>
      <c r="AZ4" s="408"/>
      <c r="BA4" s="408"/>
      <c r="BB4" s="408"/>
      <c r="BC4" s="408"/>
      <c r="BD4" s="408"/>
      <c r="BE4" s="408"/>
      <c r="BF4" s="408"/>
      <c r="BG4" s="408"/>
      <c r="BH4" s="408"/>
      <c r="BI4" s="408"/>
      <c r="BJ4" s="408"/>
      <c r="BK4" s="408"/>
      <c r="BL4" s="408"/>
      <c r="BM4" s="409"/>
      <c r="BN4" s="410">
        <v>25260718</v>
      </c>
      <c r="BO4" s="411"/>
      <c r="BP4" s="411"/>
      <c r="BQ4" s="411"/>
      <c r="BR4" s="411"/>
      <c r="BS4" s="411"/>
      <c r="BT4" s="411"/>
      <c r="BU4" s="412"/>
      <c r="BV4" s="410">
        <v>27757350</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8.6999999999999993</v>
      </c>
      <c r="CU4" s="417"/>
      <c r="CV4" s="417"/>
      <c r="CW4" s="417"/>
      <c r="CX4" s="417"/>
      <c r="CY4" s="417"/>
      <c r="CZ4" s="417"/>
      <c r="DA4" s="418"/>
      <c r="DB4" s="416">
        <v>5.7</v>
      </c>
      <c r="DC4" s="417"/>
      <c r="DD4" s="417"/>
      <c r="DE4" s="417"/>
      <c r="DF4" s="417"/>
      <c r="DG4" s="417"/>
      <c r="DH4" s="417"/>
      <c r="DI4" s="418"/>
    </row>
    <row r="5" spans="1:119" ht="18.75" customHeight="1" x14ac:dyDescent="0.2">
      <c r="A5" s="178"/>
      <c r="B5" s="470"/>
      <c r="C5" s="471"/>
      <c r="D5" s="471"/>
      <c r="E5" s="472"/>
      <c r="F5" s="472"/>
      <c r="G5" s="472"/>
      <c r="H5" s="472"/>
      <c r="I5" s="472"/>
      <c r="J5" s="472"/>
      <c r="K5" s="472"/>
      <c r="L5" s="472"/>
      <c r="M5" s="472"/>
      <c r="N5" s="472"/>
      <c r="O5" s="472"/>
      <c r="P5" s="472"/>
      <c r="Q5" s="472"/>
      <c r="R5" s="475"/>
      <c r="S5" s="475"/>
      <c r="T5" s="475"/>
      <c r="U5" s="475"/>
      <c r="V5" s="476"/>
      <c r="W5" s="477"/>
      <c r="X5" s="478"/>
      <c r="Y5" s="478"/>
      <c r="Z5" s="478"/>
      <c r="AA5" s="478"/>
      <c r="AB5" s="471"/>
      <c r="AC5" s="475"/>
      <c r="AD5" s="478"/>
      <c r="AE5" s="478"/>
      <c r="AF5" s="478"/>
      <c r="AG5" s="478"/>
      <c r="AH5" s="478"/>
      <c r="AI5" s="478"/>
      <c r="AJ5" s="478"/>
      <c r="AK5" s="478"/>
      <c r="AL5" s="480"/>
      <c r="AM5" s="449" t="s">
        <v>93</v>
      </c>
      <c r="AN5" s="450"/>
      <c r="AO5" s="450"/>
      <c r="AP5" s="450"/>
      <c r="AQ5" s="450"/>
      <c r="AR5" s="450"/>
      <c r="AS5" s="450"/>
      <c r="AT5" s="451"/>
      <c r="AU5" s="452" t="s">
        <v>94</v>
      </c>
      <c r="AV5" s="453"/>
      <c r="AW5" s="453"/>
      <c r="AX5" s="453"/>
      <c r="AY5" s="454" t="s">
        <v>95</v>
      </c>
      <c r="AZ5" s="455"/>
      <c r="BA5" s="455"/>
      <c r="BB5" s="455"/>
      <c r="BC5" s="455"/>
      <c r="BD5" s="455"/>
      <c r="BE5" s="455"/>
      <c r="BF5" s="455"/>
      <c r="BG5" s="455"/>
      <c r="BH5" s="455"/>
      <c r="BI5" s="455"/>
      <c r="BJ5" s="455"/>
      <c r="BK5" s="455"/>
      <c r="BL5" s="455"/>
      <c r="BM5" s="456"/>
      <c r="BN5" s="457">
        <v>24076650</v>
      </c>
      <c r="BO5" s="458"/>
      <c r="BP5" s="458"/>
      <c r="BQ5" s="458"/>
      <c r="BR5" s="458"/>
      <c r="BS5" s="458"/>
      <c r="BT5" s="458"/>
      <c r="BU5" s="459"/>
      <c r="BV5" s="457">
        <v>26383508</v>
      </c>
      <c r="BW5" s="458"/>
      <c r="BX5" s="458"/>
      <c r="BY5" s="458"/>
      <c r="BZ5" s="458"/>
      <c r="CA5" s="458"/>
      <c r="CB5" s="458"/>
      <c r="CC5" s="459"/>
      <c r="CD5" s="460" t="s">
        <v>96</v>
      </c>
      <c r="CE5" s="461"/>
      <c r="CF5" s="461"/>
      <c r="CG5" s="461"/>
      <c r="CH5" s="461"/>
      <c r="CI5" s="461"/>
      <c r="CJ5" s="461"/>
      <c r="CK5" s="461"/>
      <c r="CL5" s="461"/>
      <c r="CM5" s="461"/>
      <c r="CN5" s="461"/>
      <c r="CO5" s="461"/>
      <c r="CP5" s="461"/>
      <c r="CQ5" s="461"/>
      <c r="CR5" s="461"/>
      <c r="CS5" s="462"/>
      <c r="CT5" s="484">
        <v>94</v>
      </c>
      <c r="CU5" s="485"/>
      <c r="CV5" s="485"/>
      <c r="CW5" s="485"/>
      <c r="CX5" s="485"/>
      <c r="CY5" s="485"/>
      <c r="CZ5" s="485"/>
      <c r="DA5" s="486"/>
      <c r="DB5" s="484">
        <v>94.8</v>
      </c>
      <c r="DC5" s="485"/>
      <c r="DD5" s="485"/>
      <c r="DE5" s="485"/>
      <c r="DF5" s="485"/>
      <c r="DG5" s="485"/>
      <c r="DH5" s="485"/>
      <c r="DI5" s="486"/>
    </row>
    <row r="6" spans="1:119" ht="18.75" customHeight="1" x14ac:dyDescent="0.2">
      <c r="A6" s="178"/>
      <c r="B6" s="419" t="s">
        <v>97</v>
      </c>
      <c r="C6" s="420"/>
      <c r="D6" s="420"/>
      <c r="E6" s="421"/>
      <c r="F6" s="421"/>
      <c r="G6" s="421"/>
      <c r="H6" s="421"/>
      <c r="I6" s="421"/>
      <c r="J6" s="421"/>
      <c r="K6" s="421"/>
      <c r="L6" s="421" t="s">
        <v>98</v>
      </c>
      <c r="M6" s="421"/>
      <c r="N6" s="421"/>
      <c r="O6" s="421"/>
      <c r="P6" s="421"/>
      <c r="Q6" s="421"/>
      <c r="R6" s="428"/>
      <c r="S6" s="428"/>
      <c r="T6" s="428"/>
      <c r="U6" s="428"/>
      <c r="V6" s="429"/>
      <c r="W6" s="434" t="s">
        <v>99</v>
      </c>
      <c r="X6" s="435"/>
      <c r="Y6" s="435"/>
      <c r="Z6" s="435"/>
      <c r="AA6" s="435"/>
      <c r="AB6" s="420"/>
      <c r="AC6" s="440" t="s">
        <v>100</v>
      </c>
      <c r="AD6" s="441"/>
      <c r="AE6" s="441"/>
      <c r="AF6" s="441"/>
      <c r="AG6" s="441"/>
      <c r="AH6" s="441"/>
      <c r="AI6" s="441"/>
      <c r="AJ6" s="441"/>
      <c r="AK6" s="441"/>
      <c r="AL6" s="442"/>
      <c r="AM6" s="449" t="s">
        <v>101</v>
      </c>
      <c r="AN6" s="450"/>
      <c r="AO6" s="450"/>
      <c r="AP6" s="450"/>
      <c r="AQ6" s="450"/>
      <c r="AR6" s="450"/>
      <c r="AS6" s="450"/>
      <c r="AT6" s="451"/>
      <c r="AU6" s="452" t="s">
        <v>94</v>
      </c>
      <c r="AV6" s="453"/>
      <c r="AW6" s="453"/>
      <c r="AX6" s="453"/>
      <c r="AY6" s="454" t="s">
        <v>102</v>
      </c>
      <c r="AZ6" s="455"/>
      <c r="BA6" s="455"/>
      <c r="BB6" s="455"/>
      <c r="BC6" s="455"/>
      <c r="BD6" s="455"/>
      <c r="BE6" s="455"/>
      <c r="BF6" s="455"/>
      <c r="BG6" s="455"/>
      <c r="BH6" s="455"/>
      <c r="BI6" s="455"/>
      <c r="BJ6" s="455"/>
      <c r="BK6" s="455"/>
      <c r="BL6" s="455"/>
      <c r="BM6" s="456"/>
      <c r="BN6" s="457">
        <v>1184068</v>
      </c>
      <c r="BO6" s="458"/>
      <c r="BP6" s="458"/>
      <c r="BQ6" s="458"/>
      <c r="BR6" s="458"/>
      <c r="BS6" s="458"/>
      <c r="BT6" s="458"/>
      <c r="BU6" s="459"/>
      <c r="BV6" s="457">
        <v>1373842</v>
      </c>
      <c r="BW6" s="458"/>
      <c r="BX6" s="458"/>
      <c r="BY6" s="458"/>
      <c r="BZ6" s="458"/>
      <c r="CA6" s="458"/>
      <c r="CB6" s="458"/>
      <c r="CC6" s="459"/>
      <c r="CD6" s="460" t="s">
        <v>103</v>
      </c>
      <c r="CE6" s="461"/>
      <c r="CF6" s="461"/>
      <c r="CG6" s="461"/>
      <c r="CH6" s="461"/>
      <c r="CI6" s="461"/>
      <c r="CJ6" s="461"/>
      <c r="CK6" s="461"/>
      <c r="CL6" s="461"/>
      <c r="CM6" s="461"/>
      <c r="CN6" s="461"/>
      <c r="CO6" s="461"/>
      <c r="CP6" s="461"/>
      <c r="CQ6" s="461"/>
      <c r="CR6" s="461"/>
      <c r="CS6" s="462"/>
      <c r="CT6" s="463">
        <v>96.3</v>
      </c>
      <c r="CU6" s="464"/>
      <c r="CV6" s="464"/>
      <c r="CW6" s="464"/>
      <c r="CX6" s="464"/>
      <c r="CY6" s="464"/>
      <c r="CZ6" s="464"/>
      <c r="DA6" s="465"/>
      <c r="DB6" s="463">
        <v>97.6</v>
      </c>
      <c r="DC6" s="464"/>
      <c r="DD6" s="464"/>
      <c r="DE6" s="464"/>
      <c r="DF6" s="464"/>
      <c r="DG6" s="464"/>
      <c r="DH6" s="464"/>
      <c r="DI6" s="46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6"/>
      <c r="X7" s="437"/>
      <c r="Y7" s="437"/>
      <c r="Z7" s="437"/>
      <c r="AA7" s="437"/>
      <c r="AB7" s="423"/>
      <c r="AC7" s="443"/>
      <c r="AD7" s="444"/>
      <c r="AE7" s="444"/>
      <c r="AF7" s="444"/>
      <c r="AG7" s="444"/>
      <c r="AH7" s="444"/>
      <c r="AI7" s="444"/>
      <c r="AJ7" s="444"/>
      <c r="AK7" s="444"/>
      <c r="AL7" s="445"/>
      <c r="AM7" s="449" t="s">
        <v>104</v>
      </c>
      <c r="AN7" s="450"/>
      <c r="AO7" s="450"/>
      <c r="AP7" s="450"/>
      <c r="AQ7" s="450"/>
      <c r="AR7" s="450"/>
      <c r="AS7" s="450"/>
      <c r="AT7" s="451"/>
      <c r="AU7" s="452" t="s">
        <v>94</v>
      </c>
      <c r="AV7" s="453"/>
      <c r="AW7" s="453"/>
      <c r="AX7" s="453"/>
      <c r="AY7" s="454" t="s">
        <v>105</v>
      </c>
      <c r="AZ7" s="455"/>
      <c r="BA7" s="455"/>
      <c r="BB7" s="455"/>
      <c r="BC7" s="455"/>
      <c r="BD7" s="455"/>
      <c r="BE7" s="455"/>
      <c r="BF7" s="455"/>
      <c r="BG7" s="455"/>
      <c r="BH7" s="455"/>
      <c r="BI7" s="455"/>
      <c r="BJ7" s="455"/>
      <c r="BK7" s="455"/>
      <c r="BL7" s="455"/>
      <c r="BM7" s="456"/>
      <c r="BN7" s="457">
        <v>132240</v>
      </c>
      <c r="BO7" s="458"/>
      <c r="BP7" s="458"/>
      <c r="BQ7" s="458"/>
      <c r="BR7" s="458"/>
      <c r="BS7" s="458"/>
      <c r="BT7" s="458"/>
      <c r="BU7" s="459"/>
      <c r="BV7" s="457">
        <v>697408</v>
      </c>
      <c r="BW7" s="458"/>
      <c r="BX7" s="458"/>
      <c r="BY7" s="458"/>
      <c r="BZ7" s="458"/>
      <c r="CA7" s="458"/>
      <c r="CB7" s="458"/>
      <c r="CC7" s="459"/>
      <c r="CD7" s="460" t="s">
        <v>106</v>
      </c>
      <c r="CE7" s="461"/>
      <c r="CF7" s="461"/>
      <c r="CG7" s="461"/>
      <c r="CH7" s="461"/>
      <c r="CI7" s="461"/>
      <c r="CJ7" s="461"/>
      <c r="CK7" s="461"/>
      <c r="CL7" s="461"/>
      <c r="CM7" s="461"/>
      <c r="CN7" s="461"/>
      <c r="CO7" s="461"/>
      <c r="CP7" s="461"/>
      <c r="CQ7" s="461"/>
      <c r="CR7" s="461"/>
      <c r="CS7" s="462"/>
      <c r="CT7" s="457">
        <v>12111224</v>
      </c>
      <c r="CU7" s="458"/>
      <c r="CV7" s="458"/>
      <c r="CW7" s="458"/>
      <c r="CX7" s="458"/>
      <c r="CY7" s="458"/>
      <c r="CZ7" s="458"/>
      <c r="DA7" s="459"/>
      <c r="DB7" s="457">
        <v>11790829</v>
      </c>
      <c r="DC7" s="458"/>
      <c r="DD7" s="458"/>
      <c r="DE7" s="458"/>
      <c r="DF7" s="458"/>
      <c r="DG7" s="458"/>
      <c r="DH7" s="458"/>
      <c r="DI7" s="459"/>
    </row>
    <row r="8" spans="1:119" ht="18.75" customHeight="1" thickBot="1" x14ac:dyDescent="0.25">
      <c r="A8" s="178"/>
      <c r="B8" s="425"/>
      <c r="C8" s="426"/>
      <c r="D8" s="426"/>
      <c r="E8" s="427"/>
      <c r="F8" s="427"/>
      <c r="G8" s="427"/>
      <c r="H8" s="427"/>
      <c r="I8" s="427"/>
      <c r="J8" s="427"/>
      <c r="K8" s="427"/>
      <c r="L8" s="427"/>
      <c r="M8" s="427"/>
      <c r="N8" s="427"/>
      <c r="O8" s="427"/>
      <c r="P8" s="427"/>
      <c r="Q8" s="427"/>
      <c r="R8" s="432"/>
      <c r="S8" s="432"/>
      <c r="T8" s="432"/>
      <c r="U8" s="432"/>
      <c r="V8" s="433"/>
      <c r="W8" s="438"/>
      <c r="X8" s="439"/>
      <c r="Y8" s="439"/>
      <c r="Z8" s="439"/>
      <c r="AA8" s="439"/>
      <c r="AB8" s="426"/>
      <c r="AC8" s="446"/>
      <c r="AD8" s="447"/>
      <c r="AE8" s="447"/>
      <c r="AF8" s="447"/>
      <c r="AG8" s="447"/>
      <c r="AH8" s="447"/>
      <c r="AI8" s="447"/>
      <c r="AJ8" s="447"/>
      <c r="AK8" s="447"/>
      <c r="AL8" s="448"/>
      <c r="AM8" s="449" t="s">
        <v>107</v>
      </c>
      <c r="AN8" s="450"/>
      <c r="AO8" s="450"/>
      <c r="AP8" s="450"/>
      <c r="AQ8" s="450"/>
      <c r="AR8" s="450"/>
      <c r="AS8" s="450"/>
      <c r="AT8" s="451"/>
      <c r="AU8" s="452" t="s">
        <v>108</v>
      </c>
      <c r="AV8" s="453"/>
      <c r="AW8" s="453"/>
      <c r="AX8" s="453"/>
      <c r="AY8" s="454" t="s">
        <v>109</v>
      </c>
      <c r="AZ8" s="455"/>
      <c r="BA8" s="455"/>
      <c r="BB8" s="455"/>
      <c r="BC8" s="455"/>
      <c r="BD8" s="455"/>
      <c r="BE8" s="455"/>
      <c r="BF8" s="455"/>
      <c r="BG8" s="455"/>
      <c r="BH8" s="455"/>
      <c r="BI8" s="455"/>
      <c r="BJ8" s="455"/>
      <c r="BK8" s="455"/>
      <c r="BL8" s="455"/>
      <c r="BM8" s="456"/>
      <c r="BN8" s="457">
        <v>1051828</v>
      </c>
      <c r="BO8" s="458"/>
      <c r="BP8" s="458"/>
      <c r="BQ8" s="458"/>
      <c r="BR8" s="458"/>
      <c r="BS8" s="458"/>
      <c r="BT8" s="458"/>
      <c r="BU8" s="459"/>
      <c r="BV8" s="457">
        <v>676434</v>
      </c>
      <c r="BW8" s="458"/>
      <c r="BX8" s="458"/>
      <c r="BY8" s="458"/>
      <c r="BZ8" s="458"/>
      <c r="CA8" s="458"/>
      <c r="CB8" s="458"/>
      <c r="CC8" s="459"/>
      <c r="CD8" s="460" t="s">
        <v>110</v>
      </c>
      <c r="CE8" s="461"/>
      <c r="CF8" s="461"/>
      <c r="CG8" s="461"/>
      <c r="CH8" s="461"/>
      <c r="CI8" s="461"/>
      <c r="CJ8" s="461"/>
      <c r="CK8" s="461"/>
      <c r="CL8" s="461"/>
      <c r="CM8" s="461"/>
      <c r="CN8" s="461"/>
      <c r="CO8" s="461"/>
      <c r="CP8" s="461"/>
      <c r="CQ8" s="461"/>
      <c r="CR8" s="461"/>
      <c r="CS8" s="462"/>
      <c r="CT8" s="487">
        <v>0.23</v>
      </c>
      <c r="CU8" s="488"/>
      <c r="CV8" s="488"/>
      <c r="CW8" s="488"/>
      <c r="CX8" s="488"/>
      <c r="CY8" s="488"/>
      <c r="CZ8" s="488"/>
      <c r="DA8" s="489"/>
      <c r="DB8" s="487">
        <v>0.23</v>
      </c>
      <c r="DC8" s="488"/>
      <c r="DD8" s="488"/>
      <c r="DE8" s="488"/>
      <c r="DF8" s="488"/>
      <c r="DG8" s="488"/>
      <c r="DH8" s="488"/>
      <c r="DI8" s="489"/>
    </row>
    <row r="9" spans="1:119" ht="18.75" customHeight="1" thickBot="1" x14ac:dyDescent="0.25">
      <c r="A9" s="178"/>
      <c r="B9" s="481" t="s">
        <v>111</v>
      </c>
      <c r="C9" s="482"/>
      <c r="D9" s="482"/>
      <c r="E9" s="482"/>
      <c r="F9" s="482"/>
      <c r="G9" s="482"/>
      <c r="H9" s="482"/>
      <c r="I9" s="482"/>
      <c r="J9" s="482"/>
      <c r="K9" s="490"/>
      <c r="L9" s="491" t="s">
        <v>112</v>
      </c>
      <c r="M9" s="492"/>
      <c r="N9" s="492"/>
      <c r="O9" s="492"/>
      <c r="P9" s="492"/>
      <c r="Q9" s="493"/>
      <c r="R9" s="494">
        <v>24608</v>
      </c>
      <c r="S9" s="495"/>
      <c r="T9" s="495"/>
      <c r="U9" s="495"/>
      <c r="V9" s="496"/>
      <c r="W9" s="404" t="s">
        <v>113</v>
      </c>
      <c r="X9" s="405"/>
      <c r="Y9" s="405"/>
      <c r="Z9" s="405"/>
      <c r="AA9" s="405"/>
      <c r="AB9" s="405"/>
      <c r="AC9" s="405"/>
      <c r="AD9" s="405"/>
      <c r="AE9" s="405"/>
      <c r="AF9" s="405"/>
      <c r="AG9" s="405"/>
      <c r="AH9" s="405"/>
      <c r="AI9" s="405"/>
      <c r="AJ9" s="405"/>
      <c r="AK9" s="405"/>
      <c r="AL9" s="406"/>
      <c r="AM9" s="449" t="s">
        <v>114</v>
      </c>
      <c r="AN9" s="450"/>
      <c r="AO9" s="450"/>
      <c r="AP9" s="450"/>
      <c r="AQ9" s="450"/>
      <c r="AR9" s="450"/>
      <c r="AS9" s="450"/>
      <c r="AT9" s="451"/>
      <c r="AU9" s="452" t="s">
        <v>115</v>
      </c>
      <c r="AV9" s="453"/>
      <c r="AW9" s="453"/>
      <c r="AX9" s="453"/>
      <c r="AY9" s="454" t="s">
        <v>116</v>
      </c>
      <c r="AZ9" s="455"/>
      <c r="BA9" s="455"/>
      <c r="BB9" s="455"/>
      <c r="BC9" s="455"/>
      <c r="BD9" s="455"/>
      <c r="BE9" s="455"/>
      <c r="BF9" s="455"/>
      <c r="BG9" s="455"/>
      <c r="BH9" s="455"/>
      <c r="BI9" s="455"/>
      <c r="BJ9" s="455"/>
      <c r="BK9" s="455"/>
      <c r="BL9" s="455"/>
      <c r="BM9" s="456"/>
      <c r="BN9" s="457">
        <v>375394</v>
      </c>
      <c r="BO9" s="458"/>
      <c r="BP9" s="458"/>
      <c r="BQ9" s="458"/>
      <c r="BR9" s="458"/>
      <c r="BS9" s="458"/>
      <c r="BT9" s="458"/>
      <c r="BU9" s="459"/>
      <c r="BV9" s="457">
        <v>595349</v>
      </c>
      <c r="BW9" s="458"/>
      <c r="BX9" s="458"/>
      <c r="BY9" s="458"/>
      <c r="BZ9" s="458"/>
      <c r="CA9" s="458"/>
      <c r="CB9" s="458"/>
      <c r="CC9" s="459"/>
      <c r="CD9" s="460" t="s">
        <v>117</v>
      </c>
      <c r="CE9" s="461"/>
      <c r="CF9" s="461"/>
      <c r="CG9" s="461"/>
      <c r="CH9" s="461"/>
      <c r="CI9" s="461"/>
      <c r="CJ9" s="461"/>
      <c r="CK9" s="461"/>
      <c r="CL9" s="461"/>
      <c r="CM9" s="461"/>
      <c r="CN9" s="461"/>
      <c r="CO9" s="461"/>
      <c r="CP9" s="461"/>
      <c r="CQ9" s="461"/>
      <c r="CR9" s="461"/>
      <c r="CS9" s="462"/>
      <c r="CT9" s="484">
        <v>21.8</v>
      </c>
      <c r="CU9" s="485"/>
      <c r="CV9" s="485"/>
      <c r="CW9" s="485"/>
      <c r="CX9" s="485"/>
      <c r="CY9" s="485"/>
      <c r="CZ9" s="485"/>
      <c r="DA9" s="486"/>
      <c r="DB9" s="484">
        <v>22.7</v>
      </c>
      <c r="DC9" s="485"/>
      <c r="DD9" s="485"/>
      <c r="DE9" s="485"/>
      <c r="DF9" s="485"/>
      <c r="DG9" s="485"/>
      <c r="DH9" s="485"/>
      <c r="DI9" s="486"/>
    </row>
    <row r="10" spans="1:119" ht="18.75" customHeight="1" thickBot="1" x14ac:dyDescent="0.25">
      <c r="A10" s="178"/>
      <c r="B10" s="481"/>
      <c r="C10" s="482"/>
      <c r="D10" s="482"/>
      <c r="E10" s="482"/>
      <c r="F10" s="482"/>
      <c r="G10" s="482"/>
      <c r="H10" s="482"/>
      <c r="I10" s="482"/>
      <c r="J10" s="482"/>
      <c r="K10" s="490"/>
      <c r="L10" s="497" t="s">
        <v>118</v>
      </c>
      <c r="M10" s="450"/>
      <c r="N10" s="450"/>
      <c r="O10" s="450"/>
      <c r="P10" s="450"/>
      <c r="Q10" s="451"/>
      <c r="R10" s="498">
        <v>27216</v>
      </c>
      <c r="S10" s="499"/>
      <c r="T10" s="499"/>
      <c r="U10" s="499"/>
      <c r="V10" s="500"/>
      <c r="W10" s="436"/>
      <c r="X10" s="437"/>
      <c r="Y10" s="437"/>
      <c r="Z10" s="437"/>
      <c r="AA10" s="437"/>
      <c r="AB10" s="437"/>
      <c r="AC10" s="437"/>
      <c r="AD10" s="437"/>
      <c r="AE10" s="437"/>
      <c r="AF10" s="437"/>
      <c r="AG10" s="437"/>
      <c r="AH10" s="437"/>
      <c r="AI10" s="437"/>
      <c r="AJ10" s="437"/>
      <c r="AK10" s="437"/>
      <c r="AL10" s="479"/>
      <c r="AM10" s="449" t="s">
        <v>119</v>
      </c>
      <c r="AN10" s="450"/>
      <c r="AO10" s="450"/>
      <c r="AP10" s="450"/>
      <c r="AQ10" s="450"/>
      <c r="AR10" s="450"/>
      <c r="AS10" s="450"/>
      <c r="AT10" s="451"/>
      <c r="AU10" s="452" t="s">
        <v>120</v>
      </c>
      <c r="AV10" s="453"/>
      <c r="AW10" s="453"/>
      <c r="AX10" s="453"/>
      <c r="AY10" s="454" t="s">
        <v>121</v>
      </c>
      <c r="AZ10" s="455"/>
      <c r="BA10" s="455"/>
      <c r="BB10" s="455"/>
      <c r="BC10" s="455"/>
      <c r="BD10" s="455"/>
      <c r="BE10" s="455"/>
      <c r="BF10" s="455"/>
      <c r="BG10" s="455"/>
      <c r="BH10" s="455"/>
      <c r="BI10" s="455"/>
      <c r="BJ10" s="455"/>
      <c r="BK10" s="455"/>
      <c r="BL10" s="455"/>
      <c r="BM10" s="456"/>
      <c r="BN10" s="457">
        <v>1597</v>
      </c>
      <c r="BO10" s="458"/>
      <c r="BP10" s="458"/>
      <c r="BQ10" s="458"/>
      <c r="BR10" s="458"/>
      <c r="BS10" s="458"/>
      <c r="BT10" s="458"/>
      <c r="BU10" s="459"/>
      <c r="BV10" s="457">
        <v>2119</v>
      </c>
      <c r="BW10" s="458"/>
      <c r="BX10" s="458"/>
      <c r="BY10" s="458"/>
      <c r="BZ10" s="458"/>
      <c r="CA10" s="458"/>
      <c r="CB10" s="458"/>
      <c r="CC10" s="45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81"/>
      <c r="C11" s="482"/>
      <c r="D11" s="482"/>
      <c r="E11" s="482"/>
      <c r="F11" s="482"/>
      <c r="G11" s="482"/>
      <c r="H11" s="482"/>
      <c r="I11" s="482"/>
      <c r="J11" s="482"/>
      <c r="K11" s="490"/>
      <c r="L11" s="501" t="s">
        <v>123</v>
      </c>
      <c r="M11" s="502"/>
      <c r="N11" s="502"/>
      <c r="O11" s="502"/>
      <c r="P11" s="502"/>
      <c r="Q11" s="503"/>
      <c r="R11" s="504" t="s">
        <v>124</v>
      </c>
      <c r="S11" s="505"/>
      <c r="T11" s="505"/>
      <c r="U11" s="505"/>
      <c r="V11" s="506"/>
      <c r="W11" s="436"/>
      <c r="X11" s="437"/>
      <c r="Y11" s="437"/>
      <c r="Z11" s="437"/>
      <c r="AA11" s="437"/>
      <c r="AB11" s="437"/>
      <c r="AC11" s="437"/>
      <c r="AD11" s="437"/>
      <c r="AE11" s="437"/>
      <c r="AF11" s="437"/>
      <c r="AG11" s="437"/>
      <c r="AH11" s="437"/>
      <c r="AI11" s="437"/>
      <c r="AJ11" s="437"/>
      <c r="AK11" s="437"/>
      <c r="AL11" s="479"/>
      <c r="AM11" s="449" t="s">
        <v>125</v>
      </c>
      <c r="AN11" s="450"/>
      <c r="AO11" s="450"/>
      <c r="AP11" s="450"/>
      <c r="AQ11" s="450"/>
      <c r="AR11" s="450"/>
      <c r="AS11" s="450"/>
      <c r="AT11" s="451"/>
      <c r="AU11" s="452" t="s">
        <v>120</v>
      </c>
      <c r="AV11" s="453"/>
      <c r="AW11" s="453"/>
      <c r="AX11" s="453"/>
      <c r="AY11" s="454" t="s">
        <v>126</v>
      </c>
      <c r="AZ11" s="455"/>
      <c r="BA11" s="455"/>
      <c r="BB11" s="455"/>
      <c r="BC11" s="455"/>
      <c r="BD11" s="455"/>
      <c r="BE11" s="455"/>
      <c r="BF11" s="455"/>
      <c r="BG11" s="455"/>
      <c r="BH11" s="455"/>
      <c r="BI11" s="455"/>
      <c r="BJ11" s="455"/>
      <c r="BK11" s="455"/>
      <c r="BL11" s="455"/>
      <c r="BM11" s="456"/>
      <c r="BN11" s="457">
        <v>0</v>
      </c>
      <c r="BO11" s="458"/>
      <c r="BP11" s="458"/>
      <c r="BQ11" s="458"/>
      <c r="BR11" s="458"/>
      <c r="BS11" s="458"/>
      <c r="BT11" s="458"/>
      <c r="BU11" s="459"/>
      <c r="BV11" s="457">
        <v>0</v>
      </c>
      <c r="BW11" s="458"/>
      <c r="BX11" s="458"/>
      <c r="BY11" s="458"/>
      <c r="BZ11" s="458"/>
      <c r="CA11" s="458"/>
      <c r="CB11" s="458"/>
      <c r="CC11" s="459"/>
      <c r="CD11" s="460" t="s">
        <v>127</v>
      </c>
      <c r="CE11" s="461"/>
      <c r="CF11" s="461"/>
      <c r="CG11" s="461"/>
      <c r="CH11" s="461"/>
      <c r="CI11" s="461"/>
      <c r="CJ11" s="461"/>
      <c r="CK11" s="461"/>
      <c r="CL11" s="461"/>
      <c r="CM11" s="461"/>
      <c r="CN11" s="461"/>
      <c r="CO11" s="461"/>
      <c r="CP11" s="461"/>
      <c r="CQ11" s="461"/>
      <c r="CR11" s="461"/>
      <c r="CS11" s="462"/>
      <c r="CT11" s="487" t="s">
        <v>128</v>
      </c>
      <c r="CU11" s="488"/>
      <c r="CV11" s="488"/>
      <c r="CW11" s="488"/>
      <c r="CX11" s="488"/>
      <c r="CY11" s="488"/>
      <c r="CZ11" s="488"/>
      <c r="DA11" s="489"/>
      <c r="DB11" s="487" t="s">
        <v>128</v>
      </c>
      <c r="DC11" s="488"/>
      <c r="DD11" s="488"/>
      <c r="DE11" s="488"/>
      <c r="DF11" s="488"/>
      <c r="DG11" s="488"/>
      <c r="DH11" s="488"/>
      <c r="DI11" s="489"/>
    </row>
    <row r="12" spans="1:119" ht="18.75" customHeight="1" x14ac:dyDescent="0.2">
      <c r="A12" s="178"/>
      <c r="B12" s="507" t="s">
        <v>129</v>
      </c>
      <c r="C12" s="508"/>
      <c r="D12" s="508"/>
      <c r="E12" s="508"/>
      <c r="F12" s="508"/>
      <c r="G12" s="508"/>
      <c r="H12" s="508"/>
      <c r="I12" s="508"/>
      <c r="J12" s="508"/>
      <c r="K12" s="509"/>
      <c r="L12" s="516" t="s">
        <v>130</v>
      </c>
      <c r="M12" s="517"/>
      <c r="N12" s="517"/>
      <c r="O12" s="517"/>
      <c r="P12" s="517"/>
      <c r="Q12" s="518"/>
      <c r="R12" s="519">
        <v>24904</v>
      </c>
      <c r="S12" s="520"/>
      <c r="T12" s="520"/>
      <c r="U12" s="520"/>
      <c r="V12" s="521"/>
      <c r="W12" s="522" t="s">
        <v>1</v>
      </c>
      <c r="X12" s="453"/>
      <c r="Y12" s="453"/>
      <c r="Z12" s="453"/>
      <c r="AA12" s="453"/>
      <c r="AB12" s="523"/>
      <c r="AC12" s="524" t="s">
        <v>131</v>
      </c>
      <c r="AD12" s="525"/>
      <c r="AE12" s="525"/>
      <c r="AF12" s="525"/>
      <c r="AG12" s="526"/>
      <c r="AH12" s="524" t="s">
        <v>132</v>
      </c>
      <c r="AI12" s="525"/>
      <c r="AJ12" s="525"/>
      <c r="AK12" s="525"/>
      <c r="AL12" s="527"/>
      <c r="AM12" s="449" t="s">
        <v>133</v>
      </c>
      <c r="AN12" s="450"/>
      <c r="AO12" s="450"/>
      <c r="AP12" s="450"/>
      <c r="AQ12" s="450"/>
      <c r="AR12" s="450"/>
      <c r="AS12" s="450"/>
      <c r="AT12" s="451"/>
      <c r="AU12" s="452" t="s">
        <v>134</v>
      </c>
      <c r="AV12" s="453"/>
      <c r="AW12" s="453"/>
      <c r="AX12" s="453"/>
      <c r="AY12" s="454" t="s">
        <v>135</v>
      </c>
      <c r="AZ12" s="455"/>
      <c r="BA12" s="455"/>
      <c r="BB12" s="455"/>
      <c r="BC12" s="455"/>
      <c r="BD12" s="455"/>
      <c r="BE12" s="455"/>
      <c r="BF12" s="455"/>
      <c r="BG12" s="455"/>
      <c r="BH12" s="455"/>
      <c r="BI12" s="455"/>
      <c r="BJ12" s="455"/>
      <c r="BK12" s="455"/>
      <c r="BL12" s="455"/>
      <c r="BM12" s="456"/>
      <c r="BN12" s="457">
        <v>0</v>
      </c>
      <c r="BO12" s="458"/>
      <c r="BP12" s="458"/>
      <c r="BQ12" s="458"/>
      <c r="BR12" s="458"/>
      <c r="BS12" s="458"/>
      <c r="BT12" s="458"/>
      <c r="BU12" s="459"/>
      <c r="BV12" s="457">
        <v>0</v>
      </c>
      <c r="BW12" s="458"/>
      <c r="BX12" s="458"/>
      <c r="BY12" s="458"/>
      <c r="BZ12" s="458"/>
      <c r="CA12" s="458"/>
      <c r="CB12" s="458"/>
      <c r="CC12" s="459"/>
      <c r="CD12" s="460" t="s">
        <v>136</v>
      </c>
      <c r="CE12" s="461"/>
      <c r="CF12" s="461"/>
      <c r="CG12" s="461"/>
      <c r="CH12" s="461"/>
      <c r="CI12" s="461"/>
      <c r="CJ12" s="461"/>
      <c r="CK12" s="461"/>
      <c r="CL12" s="461"/>
      <c r="CM12" s="461"/>
      <c r="CN12" s="461"/>
      <c r="CO12" s="461"/>
      <c r="CP12" s="461"/>
      <c r="CQ12" s="461"/>
      <c r="CR12" s="461"/>
      <c r="CS12" s="462"/>
      <c r="CT12" s="487" t="s">
        <v>137</v>
      </c>
      <c r="CU12" s="488"/>
      <c r="CV12" s="488"/>
      <c r="CW12" s="488"/>
      <c r="CX12" s="488"/>
      <c r="CY12" s="488"/>
      <c r="CZ12" s="488"/>
      <c r="DA12" s="489"/>
      <c r="DB12" s="487" t="s">
        <v>138</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139</v>
      </c>
      <c r="N13" s="539"/>
      <c r="O13" s="539"/>
      <c r="P13" s="539"/>
      <c r="Q13" s="540"/>
      <c r="R13" s="531">
        <v>24749</v>
      </c>
      <c r="S13" s="532"/>
      <c r="T13" s="532"/>
      <c r="U13" s="532"/>
      <c r="V13" s="533"/>
      <c r="W13" s="434" t="s">
        <v>140</v>
      </c>
      <c r="X13" s="435"/>
      <c r="Y13" s="435"/>
      <c r="Z13" s="435"/>
      <c r="AA13" s="435"/>
      <c r="AB13" s="420"/>
      <c r="AC13" s="498">
        <v>1152</v>
      </c>
      <c r="AD13" s="499"/>
      <c r="AE13" s="499"/>
      <c r="AF13" s="499"/>
      <c r="AG13" s="541"/>
      <c r="AH13" s="498">
        <v>1549</v>
      </c>
      <c r="AI13" s="499"/>
      <c r="AJ13" s="499"/>
      <c r="AK13" s="499"/>
      <c r="AL13" s="500"/>
      <c r="AM13" s="449" t="s">
        <v>141</v>
      </c>
      <c r="AN13" s="450"/>
      <c r="AO13" s="450"/>
      <c r="AP13" s="450"/>
      <c r="AQ13" s="450"/>
      <c r="AR13" s="450"/>
      <c r="AS13" s="450"/>
      <c r="AT13" s="451"/>
      <c r="AU13" s="452" t="s">
        <v>115</v>
      </c>
      <c r="AV13" s="453"/>
      <c r="AW13" s="453"/>
      <c r="AX13" s="453"/>
      <c r="AY13" s="454" t="s">
        <v>142</v>
      </c>
      <c r="AZ13" s="455"/>
      <c r="BA13" s="455"/>
      <c r="BB13" s="455"/>
      <c r="BC13" s="455"/>
      <c r="BD13" s="455"/>
      <c r="BE13" s="455"/>
      <c r="BF13" s="455"/>
      <c r="BG13" s="455"/>
      <c r="BH13" s="455"/>
      <c r="BI13" s="455"/>
      <c r="BJ13" s="455"/>
      <c r="BK13" s="455"/>
      <c r="BL13" s="455"/>
      <c r="BM13" s="456"/>
      <c r="BN13" s="457">
        <v>376991</v>
      </c>
      <c r="BO13" s="458"/>
      <c r="BP13" s="458"/>
      <c r="BQ13" s="458"/>
      <c r="BR13" s="458"/>
      <c r="BS13" s="458"/>
      <c r="BT13" s="458"/>
      <c r="BU13" s="459"/>
      <c r="BV13" s="457">
        <v>597468</v>
      </c>
      <c r="BW13" s="458"/>
      <c r="BX13" s="458"/>
      <c r="BY13" s="458"/>
      <c r="BZ13" s="458"/>
      <c r="CA13" s="458"/>
      <c r="CB13" s="458"/>
      <c r="CC13" s="459"/>
      <c r="CD13" s="460" t="s">
        <v>143</v>
      </c>
      <c r="CE13" s="461"/>
      <c r="CF13" s="461"/>
      <c r="CG13" s="461"/>
      <c r="CH13" s="461"/>
      <c r="CI13" s="461"/>
      <c r="CJ13" s="461"/>
      <c r="CK13" s="461"/>
      <c r="CL13" s="461"/>
      <c r="CM13" s="461"/>
      <c r="CN13" s="461"/>
      <c r="CO13" s="461"/>
      <c r="CP13" s="461"/>
      <c r="CQ13" s="461"/>
      <c r="CR13" s="461"/>
      <c r="CS13" s="462"/>
      <c r="CT13" s="484">
        <v>12</v>
      </c>
      <c r="CU13" s="485"/>
      <c r="CV13" s="485"/>
      <c r="CW13" s="485"/>
      <c r="CX13" s="485"/>
      <c r="CY13" s="485"/>
      <c r="CZ13" s="485"/>
      <c r="DA13" s="486"/>
      <c r="DB13" s="484">
        <v>10.8</v>
      </c>
      <c r="DC13" s="485"/>
      <c r="DD13" s="485"/>
      <c r="DE13" s="485"/>
      <c r="DF13" s="485"/>
      <c r="DG13" s="485"/>
      <c r="DH13" s="485"/>
      <c r="DI13" s="486"/>
    </row>
    <row r="14" spans="1:119" ht="18.75" customHeight="1" thickBot="1" x14ac:dyDescent="0.25">
      <c r="A14" s="178"/>
      <c r="B14" s="510"/>
      <c r="C14" s="511"/>
      <c r="D14" s="511"/>
      <c r="E14" s="511"/>
      <c r="F14" s="511"/>
      <c r="G14" s="511"/>
      <c r="H14" s="511"/>
      <c r="I14" s="511"/>
      <c r="J14" s="511"/>
      <c r="K14" s="512"/>
      <c r="L14" s="528" t="s">
        <v>144</v>
      </c>
      <c r="M14" s="529"/>
      <c r="N14" s="529"/>
      <c r="O14" s="529"/>
      <c r="P14" s="529"/>
      <c r="Q14" s="530"/>
      <c r="R14" s="531">
        <v>25638</v>
      </c>
      <c r="S14" s="532"/>
      <c r="T14" s="532"/>
      <c r="U14" s="532"/>
      <c r="V14" s="533"/>
      <c r="W14" s="477"/>
      <c r="X14" s="478"/>
      <c r="Y14" s="478"/>
      <c r="Z14" s="478"/>
      <c r="AA14" s="478"/>
      <c r="AB14" s="471"/>
      <c r="AC14" s="534">
        <v>10.6</v>
      </c>
      <c r="AD14" s="535"/>
      <c r="AE14" s="535"/>
      <c r="AF14" s="535"/>
      <c r="AG14" s="536"/>
      <c r="AH14" s="534">
        <v>12.9</v>
      </c>
      <c r="AI14" s="535"/>
      <c r="AJ14" s="535"/>
      <c r="AK14" s="535"/>
      <c r="AL14" s="537"/>
      <c r="AM14" s="449"/>
      <c r="AN14" s="450"/>
      <c r="AO14" s="450"/>
      <c r="AP14" s="450"/>
      <c r="AQ14" s="450"/>
      <c r="AR14" s="450"/>
      <c r="AS14" s="450"/>
      <c r="AT14" s="451"/>
      <c r="AU14" s="452"/>
      <c r="AV14" s="453"/>
      <c r="AW14" s="453"/>
      <c r="AX14" s="453"/>
      <c r="AY14" s="454"/>
      <c r="AZ14" s="455"/>
      <c r="BA14" s="455"/>
      <c r="BB14" s="455"/>
      <c r="BC14" s="455"/>
      <c r="BD14" s="455"/>
      <c r="BE14" s="455"/>
      <c r="BF14" s="455"/>
      <c r="BG14" s="455"/>
      <c r="BH14" s="455"/>
      <c r="BI14" s="455"/>
      <c r="BJ14" s="455"/>
      <c r="BK14" s="455"/>
      <c r="BL14" s="455"/>
      <c r="BM14" s="456"/>
      <c r="BN14" s="457"/>
      <c r="BO14" s="458"/>
      <c r="BP14" s="458"/>
      <c r="BQ14" s="458"/>
      <c r="BR14" s="458"/>
      <c r="BS14" s="458"/>
      <c r="BT14" s="458"/>
      <c r="BU14" s="459"/>
      <c r="BV14" s="457"/>
      <c r="BW14" s="458"/>
      <c r="BX14" s="458"/>
      <c r="BY14" s="458"/>
      <c r="BZ14" s="458"/>
      <c r="CA14" s="458"/>
      <c r="CB14" s="458"/>
      <c r="CC14" s="459"/>
      <c r="CD14" s="542" t="s">
        <v>145</v>
      </c>
      <c r="CE14" s="543"/>
      <c r="CF14" s="543"/>
      <c r="CG14" s="543"/>
      <c r="CH14" s="543"/>
      <c r="CI14" s="543"/>
      <c r="CJ14" s="543"/>
      <c r="CK14" s="543"/>
      <c r="CL14" s="543"/>
      <c r="CM14" s="543"/>
      <c r="CN14" s="543"/>
      <c r="CO14" s="543"/>
      <c r="CP14" s="543"/>
      <c r="CQ14" s="543"/>
      <c r="CR14" s="543"/>
      <c r="CS14" s="544"/>
      <c r="CT14" s="545">
        <v>74.3</v>
      </c>
      <c r="CU14" s="546"/>
      <c r="CV14" s="546"/>
      <c r="CW14" s="546"/>
      <c r="CX14" s="546"/>
      <c r="CY14" s="546"/>
      <c r="CZ14" s="546"/>
      <c r="DA14" s="547"/>
      <c r="DB14" s="545">
        <v>84.7</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146</v>
      </c>
      <c r="N15" s="539"/>
      <c r="O15" s="539"/>
      <c r="P15" s="539"/>
      <c r="Q15" s="540"/>
      <c r="R15" s="531">
        <v>25448</v>
      </c>
      <c r="S15" s="532"/>
      <c r="T15" s="532"/>
      <c r="U15" s="532"/>
      <c r="V15" s="533"/>
      <c r="W15" s="434" t="s">
        <v>147</v>
      </c>
      <c r="X15" s="435"/>
      <c r="Y15" s="435"/>
      <c r="Z15" s="435"/>
      <c r="AA15" s="435"/>
      <c r="AB15" s="420"/>
      <c r="AC15" s="498">
        <v>2516</v>
      </c>
      <c r="AD15" s="499"/>
      <c r="AE15" s="499"/>
      <c r="AF15" s="499"/>
      <c r="AG15" s="541"/>
      <c r="AH15" s="498">
        <v>2876</v>
      </c>
      <c r="AI15" s="499"/>
      <c r="AJ15" s="499"/>
      <c r="AK15" s="499"/>
      <c r="AL15" s="500"/>
      <c r="AM15" s="449"/>
      <c r="AN15" s="450"/>
      <c r="AO15" s="450"/>
      <c r="AP15" s="450"/>
      <c r="AQ15" s="450"/>
      <c r="AR15" s="450"/>
      <c r="AS15" s="450"/>
      <c r="AT15" s="451"/>
      <c r="AU15" s="452"/>
      <c r="AV15" s="453"/>
      <c r="AW15" s="453"/>
      <c r="AX15" s="453"/>
      <c r="AY15" s="407" t="s">
        <v>148</v>
      </c>
      <c r="AZ15" s="408"/>
      <c r="BA15" s="408"/>
      <c r="BB15" s="408"/>
      <c r="BC15" s="408"/>
      <c r="BD15" s="408"/>
      <c r="BE15" s="408"/>
      <c r="BF15" s="408"/>
      <c r="BG15" s="408"/>
      <c r="BH15" s="408"/>
      <c r="BI15" s="408"/>
      <c r="BJ15" s="408"/>
      <c r="BK15" s="408"/>
      <c r="BL15" s="408"/>
      <c r="BM15" s="409"/>
      <c r="BN15" s="410">
        <v>2518884</v>
      </c>
      <c r="BO15" s="411"/>
      <c r="BP15" s="411"/>
      <c r="BQ15" s="411"/>
      <c r="BR15" s="411"/>
      <c r="BS15" s="411"/>
      <c r="BT15" s="411"/>
      <c r="BU15" s="412"/>
      <c r="BV15" s="410">
        <v>2608277</v>
      </c>
      <c r="BW15" s="411"/>
      <c r="BX15" s="411"/>
      <c r="BY15" s="411"/>
      <c r="BZ15" s="411"/>
      <c r="CA15" s="411"/>
      <c r="CB15" s="411"/>
      <c r="CC15" s="412"/>
      <c r="CD15" s="548" t="s">
        <v>149</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150</v>
      </c>
      <c r="M16" s="551"/>
      <c r="N16" s="551"/>
      <c r="O16" s="551"/>
      <c r="P16" s="551"/>
      <c r="Q16" s="552"/>
      <c r="R16" s="553" t="s">
        <v>151</v>
      </c>
      <c r="S16" s="554"/>
      <c r="T16" s="554"/>
      <c r="U16" s="554"/>
      <c r="V16" s="555"/>
      <c r="W16" s="477"/>
      <c r="X16" s="478"/>
      <c r="Y16" s="478"/>
      <c r="Z16" s="478"/>
      <c r="AA16" s="478"/>
      <c r="AB16" s="471"/>
      <c r="AC16" s="534">
        <v>23.2</v>
      </c>
      <c r="AD16" s="535"/>
      <c r="AE16" s="535"/>
      <c r="AF16" s="535"/>
      <c r="AG16" s="536"/>
      <c r="AH16" s="534">
        <v>23.9</v>
      </c>
      <c r="AI16" s="535"/>
      <c r="AJ16" s="535"/>
      <c r="AK16" s="535"/>
      <c r="AL16" s="537"/>
      <c r="AM16" s="449"/>
      <c r="AN16" s="450"/>
      <c r="AO16" s="450"/>
      <c r="AP16" s="450"/>
      <c r="AQ16" s="450"/>
      <c r="AR16" s="450"/>
      <c r="AS16" s="450"/>
      <c r="AT16" s="451"/>
      <c r="AU16" s="452"/>
      <c r="AV16" s="453"/>
      <c r="AW16" s="453"/>
      <c r="AX16" s="453"/>
      <c r="AY16" s="454" t="s">
        <v>152</v>
      </c>
      <c r="AZ16" s="455"/>
      <c r="BA16" s="455"/>
      <c r="BB16" s="455"/>
      <c r="BC16" s="455"/>
      <c r="BD16" s="455"/>
      <c r="BE16" s="455"/>
      <c r="BF16" s="455"/>
      <c r="BG16" s="455"/>
      <c r="BH16" s="455"/>
      <c r="BI16" s="455"/>
      <c r="BJ16" s="455"/>
      <c r="BK16" s="455"/>
      <c r="BL16" s="455"/>
      <c r="BM16" s="456"/>
      <c r="BN16" s="457">
        <v>11071416</v>
      </c>
      <c r="BO16" s="458"/>
      <c r="BP16" s="458"/>
      <c r="BQ16" s="458"/>
      <c r="BR16" s="458"/>
      <c r="BS16" s="458"/>
      <c r="BT16" s="458"/>
      <c r="BU16" s="459"/>
      <c r="BV16" s="457">
        <v>10822613</v>
      </c>
      <c r="BW16" s="458"/>
      <c r="BX16" s="458"/>
      <c r="BY16" s="458"/>
      <c r="BZ16" s="458"/>
      <c r="CA16" s="458"/>
      <c r="CB16" s="458"/>
      <c r="CC16" s="459"/>
      <c r="CD16" s="191"/>
      <c r="CE16" s="561"/>
      <c r="CF16" s="561"/>
      <c r="CG16" s="561"/>
      <c r="CH16" s="561"/>
      <c r="CI16" s="561"/>
      <c r="CJ16" s="561"/>
      <c r="CK16" s="561"/>
      <c r="CL16" s="561"/>
      <c r="CM16" s="561"/>
      <c r="CN16" s="561"/>
      <c r="CO16" s="561"/>
      <c r="CP16" s="561"/>
      <c r="CQ16" s="561"/>
      <c r="CR16" s="561"/>
      <c r="CS16" s="562"/>
      <c r="CT16" s="484"/>
      <c r="CU16" s="485"/>
      <c r="CV16" s="485"/>
      <c r="CW16" s="485"/>
      <c r="CX16" s="485"/>
      <c r="CY16" s="485"/>
      <c r="CZ16" s="485"/>
      <c r="DA16" s="486"/>
      <c r="DB16" s="484"/>
      <c r="DC16" s="485"/>
      <c r="DD16" s="485"/>
      <c r="DE16" s="485"/>
      <c r="DF16" s="485"/>
      <c r="DG16" s="485"/>
      <c r="DH16" s="485"/>
      <c r="DI16" s="486"/>
    </row>
    <row r="17" spans="1:113" ht="18.75" customHeight="1" thickBot="1" x14ac:dyDescent="0.25">
      <c r="A17" s="178"/>
      <c r="B17" s="513"/>
      <c r="C17" s="514"/>
      <c r="D17" s="514"/>
      <c r="E17" s="514"/>
      <c r="F17" s="514"/>
      <c r="G17" s="514"/>
      <c r="H17" s="514"/>
      <c r="I17" s="514"/>
      <c r="J17" s="514"/>
      <c r="K17" s="515"/>
      <c r="L17" s="192"/>
      <c r="M17" s="558" t="s">
        <v>153</v>
      </c>
      <c r="N17" s="559"/>
      <c r="O17" s="559"/>
      <c r="P17" s="559"/>
      <c r="Q17" s="560"/>
      <c r="R17" s="553" t="s">
        <v>154</v>
      </c>
      <c r="S17" s="554"/>
      <c r="T17" s="554"/>
      <c r="U17" s="554"/>
      <c r="V17" s="555"/>
      <c r="W17" s="434" t="s">
        <v>155</v>
      </c>
      <c r="X17" s="435"/>
      <c r="Y17" s="435"/>
      <c r="Z17" s="435"/>
      <c r="AA17" s="435"/>
      <c r="AB17" s="420"/>
      <c r="AC17" s="498">
        <v>7197</v>
      </c>
      <c r="AD17" s="499"/>
      <c r="AE17" s="499"/>
      <c r="AF17" s="499"/>
      <c r="AG17" s="541"/>
      <c r="AH17" s="498">
        <v>7598</v>
      </c>
      <c r="AI17" s="499"/>
      <c r="AJ17" s="499"/>
      <c r="AK17" s="499"/>
      <c r="AL17" s="500"/>
      <c r="AM17" s="449"/>
      <c r="AN17" s="450"/>
      <c r="AO17" s="450"/>
      <c r="AP17" s="450"/>
      <c r="AQ17" s="450"/>
      <c r="AR17" s="450"/>
      <c r="AS17" s="450"/>
      <c r="AT17" s="451"/>
      <c r="AU17" s="452"/>
      <c r="AV17" s="453"/>
      <c r="AW17" s="453"/>
      <c r="AX17" s="453"/>
      <c r="AY17" s="454" t="s">
        <v>156</v>
      </c>
      <c r="AZ17" s="455"/>
      <c r="BA17" s="455"/>
      <c r="BB17" s="455"/>
      <c r="BC17" s="455"/>
      <c r="BD17" s="455"/>
      <c r="BE17" s="455"/>
      <c r="BF17" s="455"/>
      <c r="BG17" s="455"/>
      <c r="BH17" s="455"/>
      <c r="BI17" s="455"/>
      <c r="BJ17" s="455"/>
      <c r="BK17" s="455"/>
      <c r="BL17" s="455"/>
      <c r="BM17" s="456"/>
      <c r="BN17" s="457">
        <v>3100052</v>
      </c>
      <c r="BO17" s="458"/>
      <c r="BP17" s="458"/>
      <c r="BQ17" s="458"/>
      <c r="BR17" s="458"/>
      <c r="BS17" s="458"/>
      <c r="BT17" s="458"/>
      <c r="BU17" s="459"/>
      <c r="BV17" s="457">
        <v>3218274</v>
      </c>
      <c r="BW17" s="458"/>
      <c r="BX17" s="458"/>
      <c r="BY17" s="458"/>
      <c r="BZ17" s="458"/>
      <c r="CA17" s="458"/>
      <c r="CB17" s="458"/>
      <c r="CC17" s="459"/>
      <c r="CD17" s="191"/>
      <c r="CE17" s="561"/>
      <c r="CF17" s="561"/>
      <c r="CG17" s="561"/>
      <c r="CH17" s="561"/>
      <c r="CI17" s="561"/>
      <c r="CJ17" s="561"/>
      <c r="CK17" s="561"/>
      <c r="CL17" s="561"/>
      <c r="CM17" s="561"/>
      <c r="CN17" s="561"/>
      <c r="CO17" s="561"/>
      <c r="CP17" s="561"/>
      <c r="CQ17" s="561"/>
      <c r="CR17" s="561"/>
      <c r="CS17" s="562"/>
      <c r="CT17" s="484"/>
      <c r="CU17" s="485"/>
      <c r="CV17" s="485"/>
      <c r="CW17" s="485"/>
      <c r="CX17" s="485"/>
      <c r="CY17" s="485"/>
      <c r="CZ17" s="485"/>
      <c r="DA17" s="486"/>
      <c r="DB17" s="484"/>
      <c r="DC17" s="485"/>
      <c r="DD17" s="485"/>
      <c r="DE17" s="485"/>
      <c r="DF17" s="485"/>
      <c r="DG17" s="485"/>
      <c r="DH17" s="485"/>
      <c r="DI17" s="486"/>
    </row>
    <row r="18" spans="1:113" ht="18.75" customHeight="1" thickBot="1" x14ac:dyDescent="0.25">
      <c r="A18" s="178"/>
      <c r="B18" s="569" t="s">
        <v>157</v>
      </c>
      <c r="C18" s="490"/>
      <c r="D18" s="490"/>
      <c r="E18" s="570"/>
      <c r="F18" s="570"/>
      <c r="G18" s="570"/>
      <c r="H18" s="570"/>
      <c r="I18" s="570"/>
      <c r="J18" s="570"/>
      <c r="K18" s="570"/>
      <c r="L18" s="571">
        <v>426.32</v>
      </c>
      <c r="M18" s="571"/>
      <c r="N18" s="571"/>
      <c r="O18" s="571"/>
      <c r="P18" s="571"/>
      <c r="Q18" s="571"/>
      <c r="R18" s="572"/>
      <c r="S18" s="572"/>
      <c r="T18" s="572"/>
      <c r="U18" s="572"/>
      <c r="V18" s="573"/>
      <c r="W18" s="438"/>
      <c r="X18" s="439"/>
      <c r="Y18" s="439"/>
      <c r="Z18" s="439"/>
      <c r="AA18" s="439"/>
      <c r="AB18" s="426"/>
      <c r="AC18" s="574">
        <v>66.2</v>
      </c>
      <c r="AD18" s="575"/>
      <c r="AE18" s="575"/>
      <c r="AF18" s="575"/>
      <c r="AG18" s="576"/>
      <c r="AH18" s="574">
        <v>63.2</v>
      </c>
      <c r="AI18" s="575"/>
      <c r="AJ18" s="575"/>
      <c r="AK18" s="575"/>
      <c r="AL18" s="577"/>
      <c r="AM18" s="449"/>
      <c r="AN18" s="450"/>
      <c r="AO18" s="450"/>
      <c r="AP18" s="450"/>
      <c r="AQ18" s="450"/>
      <c r="AR18" s="450"/>
      <c r="AS18" s="450"/>
      <c r="AT18" s="451"/>
      <c r="AU18" s="452"/>
      <c r="AV18" s="453"/>
      <c r="AW18" s="453"/>
      <c r="AX18" s="453"/>
      <c r="AY18" s="454" t="s">
        <v>158</v>
      </c>
      <c r="AZ18" s="455"/>
      <c r="BA18" s="455"/>
      <c r="BB18" s="455"/>
      <c r="BC18" s="455"/>
      <c r="BD18" s="455"/>
      <c r="BE18" s="455"/>
      <c r="BF18" s="455"/>
      <c r="BG18" s="455"/>
      <c r="BH18" s="455"/>
      <c r="BI18" s="455"/>
      <c r="BJ18" s="455"/>
      <c r="BK18" s="455"/>
      <c r="BL18" s="455"/>
      <c r="BM18" s="456"/>
      <c r="BN18" s="457">
        <v>11565953</v>
      </c>
      <c r="BO18" s="458"/>
      <c r="BP18" s="458"/>
      <c r="BQ18" s="458"/>
      <c r="BR18" s="458"/>
      <c r="BS18" s="458"/>
      <c r="BT18" s="458"/>
      <c r="BU18" s="459"/>
      <c r="BV18" s="457">
        <v>11307864</v>
      </c>
      <c r="BW18" s="458"/>
      <c r="BX18" s="458"/>
      <c r="BY18" s="458"/>
      <c r="BZ18" s="458"/>
      <c r="CA18" s="458"/>
      <c r="CB18" s="458"/>
      <c r="CC18" s="459"/>
      <c r="CD18" s="191"/>
      <c r="CE18" s="561"/>
      <c r="CF18" s="561"/>
      <c r="CG18" s="561"/>
      <c r="CH18" s="561"/>
      <c r="CI18" s="561"/>
      <c r="CJ18" s="561"/>
      <c r="CK18" s="561"/>
      <c r="CL18" s="561"/>
      <c r="CM18" s="561"/>
      <c r="CN18" s="561"/>
      <c r="CO18" s="561"/>
      <c r="CP18" s="561"/>
      <c r="CQ18" s="561"/>
      <c r="CR18" s="561"/>
      <c r="CS18" s="562"/>
      <c r="CT18" s="484"/>
      <c r="CU18" s="485"/>
      <c r="CV18" s="485"/>
      <c r="CW18" s="485"/>
      <c r="CX18" s="485"/>
      <c r="CY18" s="485"/>
      <c r="CZ18" s="485"/>
      <c r="DA18" s="486"/>
      <c r="DB18" s="484"/>
      <c r="DC18" s="485"/>
      <c r="DD18" s="485"/>
      <c r="DE18" s="485"/>
      <c r="DF18" s="485"/>
      <c r="DG18" s="485"/>
      <c r="DH18" s="485"/>
      <c r="DI18" s="486"/>
    </row>
    <row r="19" spans="1:113" ht="18.75" customHeight="1" thickBot="1" x14ac:dyDescent="0.25">
      <c r="A19" s="178"/>
      <c r="B19" s="569" t="s">
        <v>159</v>
      </c>
      <c r="C19" s="490"/>
      <c r="D19" s="490"/>
      <c r="E19" s="570"/>
      <c r="F19" s="570"/>
      <c r="G19" s="570"/>
      <c r="H19" s="570"/>
      <c r="I19" s="570"/>
      <c r="J19" s="570"/>
      <c r="K19" s="570"/>
      <c r="L19" s="578">
        <v>58</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49"/>
      <c r="AN19" s="450"/>
      <c r="AO19" s="450"/>
      <c r="AP19" s="450"/>
      <c r="AQ19" s="450"/>
      <c r="AR19" s="450"/>
      <c r="AS19" s="450"/>
      <c r="AT19" s="451"/>
      <c r="AU19" s="452"/>
      <c r="AV19" s="453"/>
      <c r="AW19" s="453"/>
      <c r="AX19" s="453"/>
      <c r="AY19" s="454" t="s">
        <v>160</v>
      </c>
      <c r="AZ19" s="455"/>
      <c r="BA19" s="455"/>
      <c r="BB19" s="455"/>
      <c r="BC19" s="455"/>
      <c r="BD19" s="455"/>
      <c r="BE19" s="455"/>
      <c r="BF19" s="455"/>
      <c r="BG19" s="455"/>
      <c r="BH19" s="455"/>
      <c r="BI19" s="455"/>
      <c r="BJ19" s="455"/>
      <c r="BK19" s="455"/>
      <c r="BL19" s="455"/>
      <c r="BM19" s="456"/>
      <c r="BN19" s="457">
        <v>15068471</v>
      </c>
      <c r="BO19" s="458"/>
      <c r="BP19" s="458"/>
      <c r="BQ19" s="458"/>
      <c r="BR19" s="458"/>
      <c r="BS19" s="458"/>
      <c r="BT19" s="458"/>
      <c r="BU19" s="459"/>
      <c r="BV19" s="457">
        <v>14423954</v>
      </c>
      <c r="BW19" s="458"/>
      <c r="BX19" s="458"/>
      <c r="BY19" s="458"/>
      <c r="BZ19" s="458"/>
      <c r="CA19" s="458"/>
      <c r="CB19" s="458"/>
      <c r="CC19" s="459"/>
      <c r="CD19" s="191"/>
      <c r="CE19" s="561"/>
      <c r="CF19" s="561"/>
      <c r="CG19" s="561"/>
      <c r="CH19" s="561"/>
      <c r="CI19" s="561"/>
      <c r="CJ19" s="561"/>
      <c r="CK19" s="561"/>
      <c r="CL19" s="561"/>
      <c r="CM19" s="561"/>
      <c r="CN19" s="561"/>
      <c r="CO19" s="561"/>
      <c r="CP19" s="561"/>
      <c r="CQ19" s="561"/>
      <c r="CR19" s="561"/>
      <c r="CS19" s="562"/>
      <c r="CT19" s="484"/>
      <c r="CU19" s="485"/>
      <c r="CV19" s="485"/>
      <c r="CW19" s="485"/>
      <c r="CX19" s="485"/>
      <c r="CY19" s="485"/>
      <c r="CZ19" s="485"/>
      <c r="DA19" s="486"/>
      <c r="DB19" s="484"/>
      <c r="DC19" s="485"/>
      <c r="DD19" s="485"/>
      <c r="DE19" s="485"/>
      <c r="DF19" s="485"/>
      <c r="DG19" s="485"/>
      <c r="DH19" s="485"/>
      <c r="DI19" s="486"/>
    </row>
    <row r="20" spans="1:113" ht="18.75" customHeight="1" thickBot="1" x14ac:dyDescent="0.25">
      <c r="A20" s="178"/>
      <c r="B20" s="569" t="s">
        <v>161</v>
      </c>
      <c r="C20" s="490"/>
      <c r="D20" s="490"/>
      <c r="E20" s="570"/>
      <c r="F20" s="570"/>
      <c r="G20" s="570"/>
      <c r="H20" s="570"/>
      <c r="I20" s="570"/>
      <c r="J20" s="570"/>
      <c r="K20" s="570"/>
      <c r="L20" s="578">
        <v>10208</v>
      </c>
      <c r="M20" s="578"/>
      <c r="N20" s="578"/>
      <c r="O20" s="578"/>
      <c r="P20" s="578"/>
      <c r="Q20" s="578"/>
      <c r="R20" s="579"/>
      <c r="S20" s="579"/>
      <c r="T20" s="579"/>
      <c r="U20" s="579"/>
      <c r="V20" s="580"/>
      <c r="W20" s="438"/>
      <c r="X20" s="439"/>
      <c r="Y20" s="439"/>
      <c r="Z20" s="439"/>
      <c r="AA20" s="439"/>
      <c r="AB20" s="439"/>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54"/>
      <c r="AZ20" s="455"/>
      <c r="BA20" s="455"/>
      <c r="BB20" s="455"/>
      <c r="BC20" s="455"/>
      <c r="BD20" s="455"/>
      <c r="BE20" s="455"/>
      <c r="BF20" s="455"/>
      <c r="BG20" s="455"/>
      <c r="BH20" s="455"/>
      <c r="BI20" s="455"/>
      <c r="BJ20" s="455"/>
      <c r="BK20" s="455"/>
      <c r="BL20" s="455"/>
      <c r="BM20" s="456"/>
      <c r="BN20" s="457"/>
      <c r="BO20" s="458"/>
      <c r="BP20" s="458"/>
      <c r="BQ20" s="458"/>
      <c r="BR20" s="458"/>
      <c r="BS20" s="458"/>
      <c r="BT20" s="458"/>
      <c r="BU20" s="459"/>
      <c r="BV20" s="457"/>
      <c r="BW20" s="458"/>
      <c r="BX20" s="458"/>
      <c r="BY20" s="458"/>
      <c r="BZ20" s="458"/>
      <c r="CA20" s="458"/>
      <c r="CB20" s="458"/>
      <c r="CC20" s="459"/>
      <c r="CD20" s="191"/>
      <c r="CE20" s="561"/>
      <c r="CF20" s="561"/>
      <c r="CG20" s="561"/>
      <c r="CH20" s="561"/>
      <c r="CI20" s="561"/>
      <c r="CJ20" s="561"/>
      <c r="CK20" s="561"/>
      <c r="CL20" s="561"/>
      <c r="CM20" s="561"/>
      <c r="CN20" s="561"/>
      <c r="CO20" s="561"/>
      <c r="CP20" s="561"/>
      <c r="CQ20" s="561"/>
      <c r="CR20" s="561"/>
      <c r="CS20" s="562"/>
      <c r="CT20" s="484"/>
      <c r="CU20" s="485"/>
      <c r="CV20" s="485"/>
      <c r="CW20" s="485"/>
      <c r="CX20" s="485"/>
      <c r="CY20" s="485"/>
      <c r="CZ20" s="485"/>
      <c r="DA20" s="486"/>
      <c r="DB20" s="484"/>
      <c r="DC20" s="485"/>
      <c r="DD20" s="485"/>
      <c r="DE20" s="485"/>
      <c r="DF20" s="485"/>
      <c r="DG20" s="485"/>
      <c r="DH20" s="485"/>
      <c r="DI20" s="486"/>
    </row>
    <row r="21" spans="1:113" ht="18.75" customHeight="1" thickBot="1" x14ac:dyDescent="0.25">
      <c r="A21" s="178"/>
      <c r="B21" s="587" t="s">
        <v>162</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84"/>
      <c r="CU21" s="485"/>
      <c r="CV21" s="485"/>
      <c r="CW21" s="485"/>
      <c r="CX21" s="485"/>
      <c r="CY21" s="485"/>
      <c r="CZ21" s="485"/>
      <c r="DA21" s="486"/>
      <c r="DB21" s="484"/>
      <c r="DC21" s="485"/>
      <c r="DD21" s="485"/>
      <c r="DE21" s="485"/>
      <c r="DF21" s="485"/>
      <c r="DG21" s="485"/>
      <c r="DH21" s="485"/>
      <c r="DI21" s="486"/>
    </row>
    <row r="22" spans="1:113" ht="18.75" customHeight="1" x14ac:dyDescent="0.2">
      <c r="A22" s="178"/>
      <c r="B22" s="617" t="s">
        <v>163</v>
      </c>
      <c r="C22" s="591"/>
      <c r="D22" s="592"/>
      <c r="E22" s="428" t="s">
        <v>1</v>
      </c>
      <c r="F22" s="435"/>
      <c r="G22" s="435"/>
      <c r="H22" s="435"/>
      <c r="I22" s="435"/>
      <c r="J22" s="435"/>
      <c r="K22" s="420"/>
      <c r="L22" s="428" t="s">
        <v>164</v>
      </c>
      <c r="M22" s="435"/>
      <c r="N22" s="435"/>
      <c r="O22" s="435"/>
      <c r="P22" s="420"/>
      <c r="Q22" s="622" t="s">
        <v>165</v>
      </c>
      <c r="R22" s="623"/>
      <c r="S22" s="623"/>
      <c r="T22" s="623"/>
      <c r="U22" s="623"/>
      <c r="V22" s="624"/>
      <c r="W22" s="590" t="s">
        <v>166</v>
      </c>
      <c r="X22" s="591"/>
      <c r="Y22" s="592"/>
      <c r="Z22" s="428" t="s">
        <v>1</v>
      </c>
      <c r="AA22" s="435"/>
      <c r="AB22" s="435"/>
      <c r="AC22" s="435"/>
      <c r="AD22" s="435"/>
      <c r="AE22" s="435"/>
      <c r="AF22" s="435"/>
      <c r="AG22" s="420"/>
      <c r="AH22" s="628" t="s">
        <v>167</v>
      </c>
      <c r="AI22" s="435"/>
      <c r="AJ22" s="435"/>
      <c r="AK22" s="435"/>
      <c r="AL22" s="420"/>
      <c r="AM22" s="628" t="s">
        <v>168</v>
      </c>
      <c r="AN22" s="629"/>
      <c r="AO22" s="629"/>
      <c r="AP22" s="629"/>
      <c r="AQ22" s="629"/>
      <c r="AR22" s="630"/>
      <c r="AS22" s="622" t="s">
        <v>165</v>
      </c>
      <c r="AT22" s="623"/>
      <c r="AU22" s="623"/>
      <c r="AV22" s="623"/>
      <c r="AW22" s="623"/>
      <c r="AX22" s="634"/>
      <c r="AY22" s="407" t="s">
        <v>169</v>
      </c>
      <c r="AZ22" s="408"/>
      <c r="BA22" s="408"/>
      <c r="BB22" s="408"/>
      <c r="BC22" s="408"/>
      <c r="BD22" s="408"/>
      <c r="BE22" s="408"/>
      <c r="BF22" s="408"/>
      <c r="BG22" s="408"/>
      <c r="BH22" s="408"/>
      <c r="BI22" s="408"/>
      <c r="BJ22" s="408"/>
      <c r="BK22" s="408"/>
      <c r="BL22" s="408"/>
      <c r="BM22" s="409"/>
      <c r="BN22" s="410">
        <v>29837337</v>
      </c>
      <c r="BO22" s="411"/>
      <c r="BP22" s="411"/>
      <c r="BQ22" s="411"/>
      <c r="BR22" s="411"/>
      <c r="BS22" s="411"/>
      <c r="BT22" s="411"/>
      <c r="BU22" s="412"/>
      <c r="BV22" s="410">
        <v>29969253</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84"/>
      <c r="CU22" s="485"/>
      <c r="CV22" s="485"/>
      <c r="CW22" s="485"/>
      <c r="CX22" s="485"/>
      <c r="CY22" s="485"/>
      <c r="CZ22" s="485"/>
      <c r="DA22" s="486"/>
      <c r="DB22" s="484"/>
      <c r="DC22" s="485"/>
      <c r="DD22" s="485"/>
      <c r="DE22" s="485"/>
      <c r="DF22" s="485"/>
      <c r="DG22" s="485"/>
      <c r="DH22" s="485"/>
      <c r="DI22" s="486"/>
    </row>
    <row r="23" spans="1:113" ht="18.75" customHeight="1" x14ac:dyDescent="0.2">
      <c r="A23" s="178"/>
      <c r="B23" s="618"/>
      <c r="C23" s="594"/>
      <c r="D23" s="595"/>
      <c r="E23" s="475"/>
      <c r="F23" s="478"/>
      <c r="G23" s="478"/>
      <c r="H23" s="478"/>
      <c r="I23" s="478"/>
      <c r="J23" s="478"/>
      <c r="K23" s="471"/>
      <c r="L23" s="475"/>
      <c r="M23" s="478"/>
      <c r="N23" s="478"/>
      <c r="O23" s="478"/>
      <c r="P23" s="471"/>
      <c r="Q23" s="625"/>
      <c r="R23" s="626"/>
      <c r="S23" s="626"/>
      <c r="T23" s="626"/>
      <c r="U23" s="626"/>
      <c r="V23" s="627"/>
      <c r="W23" s="593"/>
      <c r="X23" s="594"/>
      <c r="Y23" s="595"/>
      <c r="Z23" s="475"/>
      <c r="AA23" s="478"/>
      <c r="AB23" s="478"/>
      <c r="AC23" s="478"/>
      <c r="AD23" s="478"/>
      <c r="AE23" s="478"/>
      <c r="AF23" s="478"/>
      <c r="AG23" s="471"/>
      <c r="AH23" s="475"/>
      <c r="AI23" s="478"/>
      <c r="AJ23" s="478"/>
      <c r="AK23" s="478"/>
      <c r="AL23" s="471"/>
      <c r="AM23" s="631"/>
      <c r="AN23" s="632"/>
      <c r="AO23" s="632"/>
      <c r="AP23" s="632"/>
      <c r="AQ23" s="632"/>
      <c r="AR23" s="633"/>
      <c r="AS23" s="625"/>
      <c r="AT23" s="626"/>
      <c r="AU23" s="626"/>
      <c r="AV23" s="626"/>
      <c r="AW23" s="626"/>
      <c r="AX23" s="635"/>
      <c r="AY23" s="454" t="s">
        <v>170</v>
      </c>
      <c r="AZ23" s="455"/>
      <c r="BA23" s="455"/>
      <c r="BB23" s="455"/>
      <c r="BC23" s="455"/>
      <c r="BD23" s="455"/>
      <c r="BE23" s="455"/>
      <c r="BF23" s="455"/>
      <c r="BG23" s="455"/>
      <c r="BH23" s="455"/>
      <c r="BI23" s="455"/>
      <c r="BJ23" s="455"/>
      <c r="BK23" s="455"/>
      <c r="BL23" s="455"/>
      <c r="BM23" s="456"/>
      <c r="BN23" s="457">
        <v>17802792</v>
      </c>
      <c r="BO23" s="458"/>
      <c r="BP23" s="458"/>
      <c r="BQ23" s="458"/>
      <c r="BR23" s="458"/>
      <c r="BS23" s="458"/>
      <c r="BT23" s="458"/>
      <c r="BU23" s="459"/>
      <c r="BV23" s="457">
        <v>17073048</v>
      </c>
      <c r="BW23" s="458"/>
      <c r="BX23" s="458"/>
      <c r="BY23" s="458"/>
      <c r="BZ23" s="458"/>
      <c r="CA23" s="458"/>
      <c r="CB23" s="458"/>
      <c r="CC23" s="459"/>
      <c r="CD23" s="191"/>
      <c r="CE23" s="561"/>
      <c r="CF23" s="561"/>
      <c r="CG23" s="561"/>
      <c r="CH23" s="561"/>
      <c r="CI23" s="561"/>
      <c r="CJ23" s="561"/>
      <c r="CK23" s="561"/>
      <c r="CL23" s="561"/>
      <c r="CM23" s="561"/>
      <c r="CN23" s="561"/>
      <c r="CO23" s="561"/>
      <c r="CP23" s="561"/>
      <c r="CQ23" s="561"/>
      <c r="CR23" s="561"/>
      <c r="CS23" s="562"/>
      <c r="CT23" s="484"/>
      <c r="CU23" s="485"/>
      <c r="CV23" s="485"/>
      <c r="CW23" s="485"/>
      <c r="CX23" s="485"/>
      <c r="CY23" s="485"/>
      <c r="CZ23" s="485"/>
      <c r="DA23" s="486"/>
      <c r="DB23" s="484"/>
      <c r="DC23" s="485"/>
      <c r="DD23" s="485"/>
      <c r="DE23" s="485"/>
      <c r="DF23" s="485"/>
      <c r="DG23" s="485"/>
      <c r="DH23" s="485"/>
      <c r="DI23" s="486"/>
    </row>
    <row r="24" spans="1:113" ht="18.75" customHeight="1" thickBot="1" x14ac:dyDescent="0.25">
      <c r="A24" s="178"/>
      <c r="B24" s="618"/>
      <c r="C24" s="594"/>
      <c r="D24" s="595"/>
      <c r="E24" s="497" t="s">
        <v>171</v>
      </c>
      <c r="F24" s="450"/>
      <c r="G24" s="450"/>
      <c r="H24" s="450"/>
      <c r="I24" s="450"/>
      <c r="J24" s="450"/>
      <c r="K24" s="451"/>
      <c r="L24" s="498">
        <v>1</v>
      </c>
      <c r="M24" s="499"/>
      <c r="N24" s="499"/>
      <c r="O24" s="499"/>
      <c r="P24" s="541"/>
      <c r="Q24" s="498">
        <v>9270</v>
      </c>
      <c r="R24" s="499"/>
      <c r="S24" s="499"/>
      <c r="T24" s="499"/>
      <c r="U24" s="499"/>
      <c r="V24" s="541"/>
      <c r="W24" s="593"/>
      <c r="X24" s="594"/>
      <c r="Y24" s="595"/>
      <c r="Z24" s="497" t="s">
        <v>172</v>
      </c>
      <c r="AA24" s="450"/>
      <c r="AB24" s="450"/>
      <c r="AC24" s="450"/>
      <c r="AD24" s="450"/>
      <c r="AE24" s="450"/>
      <c r="AF24" s="450"/>
      <c r="AG24" s="451"/>
      <c r="AH24" s="498">
        <v>305</v>
      </c>
      <c r="AI24" s="499"/>
      <c r="AJ24" s="499"/>
      <c r="AK24" s="499"/>
      <c r="AL24" s="541"/>
      <c r="AM24" s="498">
        <v>938790</v>
      </c>
      <c r="AN24" s="499"/>
      <c r="AO24" s="499"/>
      <c r="AP24" s="499"/>
      <c r="AQ24" s="499"/>
      <c r="AR24" s="541"/>
      <c r="AS24" s="498">
        <v>3078</v>
      </c>
      <c r="AT24" s="499"/>
      <c r="AU24" s="499"/>
      <c r="AV24" s="499"/>
      <c r="AW24" s="499"/>
      <c r="AX24" s="500"/>
      <c r="AY24" s="563" t="s">
        <v>173</v>
      </c>
      <c r="AZ24" s="564"/>
      <c r="BA24" s="564"/>
      <c r="BB24" s="564"/>
      <c r="BC24" s="564"/>
      <c r="BD24" s="564"/>
      <c r="BE24" s="564"/>
      <c r="BF24" s="564"/>
      <c r="BG24" s="564"/>
      <c r="BH24" s="564"/>
      <c r="BI24" s="564"/>
      <c r="BJ24" s="564"/>
      <c r="BK24" s="564"/>
      <c r="BL24" s="564"/>
      <c r="BM24" s="565"/>
      <c r="BN24" s="457">
        <v>23517032</v>
      </c>
      <c r="BO24" s="458"/>
      <c r="BP24" s="458"/>
      <c r="BQ24" s="458"/>
      <c r="BR24" s="458"/>
      <c r="BS24" s="458"/>
      <c r="BT24" s="458"/>
      <c r="BU24" s="459"/>
      <c r="BV24" s="457">
        <v>23373119</v>
      </c>
      <c r="BW24" s="458"/>
      <c r="BX24" s="458"/>
      <c r="BY24" s="458"/>
      <c r="BZ24" s="458"/>
      <c r="CA24" s="458"/>
      <c r="CB24" s="458"/>
      <c r="CC24" s="459"/>
      <c r="CD24" s="191"/>
      <c r="CE24" s="561"/>
      <c r="CF24" s="561"/>
      <c r="CG24" s="561"/>
      <c r="CH24" s="561"/>
      <c r="CI24" s="561"/>
      <c r="CJ24" s="561"/>
      <c r="CK24" s="561"/>
      <c r="CL24" s="561"/>
      <c r="CM24" s="561"/>
      <c r="CN24" s="561"/>
      <c r="CO24" s="561"/>
      <c r="CP24" s="561"/>
      <c r="CQ24" s="561"/>
      <c r="CR24" s="561"/>
      <c r="CS24" s="562"/>
      <c r="CT24" s="484"/>
      <c r="CU24" s="485"/>
      <c r="CV24" s="485"/>
      <c r="CW24" s="485"/>
      <c r="CX24" s="485"/>
      <c r="CY24" s="485"/>
      <c r="CZ24" s="485"/>
      <c r="DA24" s="486"/>
      <c r="DB24" s="484"/>
      <c r="DC24" s="485"/>
      <c r="DD24" s="485"/>
      <c r="DE24" s="485"/>
      <c r="DF24" s="485"/>
      <c r="DG24" s="485"/>
      <c r="DH24" s="485"/>
      <c r="DI24" s="486"/>
    </row>
    <row r="25" spans="1:113" ht="18.75" customHeight="1" x14ac:dyDescent="0.2">
      <c r="A25" s="178"/>
      <c r="B25" s="618"/>
      <c r="C25" s="594"/>
      <c r="D25" s="595"/>
      <c r="E25" s="497" t="s">
        <v>174</v>
      </c>
      <c r="F25" s="450"/>
      <c r="G25" s="450"/>
      <c r="H25" s="450"/>
      <c r="I25" s="450"/>
      <c r="J25" s="450"/>
      <c r="K25" s="451"/>
      <c r="L25" s="498">
        <v>1</v>
      </c>
      <c r="M25" s="499"/>
      <c r="N25" s="499"/>
      <c r="O25" s="499"/>
      <c r="P25" s="541"/>
      <c r="Q25" s="498">
        <v>7720</v>
      </c>
      <c r="R25" s="499"/>
      <c r="S25" s="499"/>
      <c r="T25" s="499"/>
      <c r="U25" s="499"/>
      <c r="V25" s="541"/>
      <c r="W25" s="593"/>
      <c r="X25" s="594"/>
      <c r="Y25" s="595"/>
      <c r="Z25" s="497" t="s">
        <v>175</v>
      </c>
      <c r="AA25" s="450"/>
      <c r="AB25" s="450"/>
      <c r="AC25" s="450"/>
      <c r="AD25" s="450"/>
      <c r="AE25" s="450"/>
      <c r="AF25" s="450"/>
      <c r="AG25" s="451"/>
      <c r="AH25" s="498" t="s">
        <v>176</v>
      </c>
      <c r="AI25" s="499"/>
      <c r="AJ25" s="499"/>
      <c r="AK25" s="499"/>
      <c r="AL25" s="541"/>
      <c r="AM25" s="498" t="s">
        <v>176</v>
      </c>
      <c r="AN25" s="499"/>
      <c r="AO25" s="499"/>
      <c r="AP25" s="499"/>
      <c r="AQ25" s="499"/>
      <c r="AR25" s="541"/>
      <c r="AS25" s="498" t="s">
        <v>176</v>
      </c>
      <c r="AT25" s="499"/>
      <c r="AU25" s="499"/>
      <c r="AV25" s="499"/>
      <c r="AW25" s="499"/>
      <c r="AX25" s="500"/>
      <c r="AY25" s="407" t="s">
        <v>177</v>
      </c>
      <c r="AZ25" s="408"/>
      <c r="BA25" s="408"/>
      <c r="BB25" s="408"/>
      <c r="BC25" s="408"/>
      <c r="BD25" s="408"/>
      <c r="BE25" s="408"/>
      <c r="BF25" s="408"/>
      <c r="BG25" s="408"/>
      <c r="BH25" s="408"/>
      <c r="BI25" s="408"/>
      <c r="BJ25" s="408"/>
      <c r="BK25" s="408"/>
      <c r="BL25" s="408"/>
      <c r="BM25" s="409"/>
      <c r="BN25" s="410">
        <v>6340677</v>
      </c>
      <c r="BO25" s="411"/>
      <c r="BP25" s="411"/>
      <c r="BQ25" s="411"/>
      <c r="BR25" s="411"/>
      <c r="BS25" s="411"/>
      <c r="BT25" s="411"/>
      <c r="BU25" s="412"/>
      <c r="BV25" s="410">
        <v>7568567</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84"/>
      <c r="CU25" s="485"/>
      <c r="CV25" s="485"/>
      <c r="CW25" s="485"/>
      <c r="CX25" s="485"/>
      <c r="CY25" s="485"/>
      <c r="CZ25" s="485"/>
      <c r="DA25" s="486"/>
      <c r="DB25" s="484"/>
      <c r="DC25" s="485"/>
      <c r="DD25" s="485"/>
      <c r="DE25" s="485"/>
      <c r="DF25" s="485"/>
      <c r="DG25" s="485"/>
      <c r="DH25" s="485"/>
      <c r="DI25" s="486"/>
    </row>
    <row r="26" spans="1:113" ht="18.75" customHeight="1" x14ac:dyDescent="0.2">
      <c r="A26" s="178"/>
      <c r="B26" s="618"/>
      <c r="C26" s="594"/>
      <c r="D26" s="595"/>
      <c r="E26" s="497" t="s">
        <v>178</v>
      </c>
      <c r="F26" s="450"/>
      <c r="G26" s="450"/>
      <c r="H26" s="450"/>
      <c r="I26" s="450"/>
      <c r="J26" s="450"/>
      <c r="K26" s="451"/>
      <c r="L26" s="498">
        <v>1</v>
      </c>
      <c r="M26" s="499"/>
      <c r="N26" s="499"/>
      <c r="O26" s="499"/>
      <c r="P26" s="541"/>
      <c r="Q26" s="498">
        <v>6590</v>
      </c>
      <c r="R26" s="499"/>
      <c r="S26" s="499"/>
      <c r="T26" s="499"/>
      <c r="U26" s="499"/>
      <c r="V26" s="541"/>
      <c r="W26" s="593"/>
      <c r="X26" s="594"/>
      <c r="Y26" s="595"/>
      <c r="Z26" s="497" t="s">
        <v>179</v>
      </c>
      <c r="AA26" s="599"/>
      <c r="AB26" s="599"/>
      <c r="AC26" s="599"/>
      <c r="AD26" s="599"/>
      <c r="AE26" s="599"/>
      <c r="AF26" s="599"/>
      <c r="AG26" s="600"/>
      <c r="AH26" s="498">
        <v>18</v>
      </c>
      <c r="AI26" s="499"/>
      <c r="AJ26" s="499"/>
      <c r="AK26" s="499"/>
      <c r="AL26" s="541"/>
      <c r="AM26" s="498">
        <v>53550</v>
      </c>
      <c r="AN26" s="499"/>
      <c r="AO26" s="499"/>
      <c r="AP26" s="499"/>
      <c r="AQ26" s="499"/>
      <c r="AR26" s="541"/>
      <c r="AS26" s="498">
        <v>2975</v>
      </c>
      <c r="AT26" s="499"/>
      <c r="AU26" s="499"/>
      <c r="AV26" s="499"/>
      <c r="AW26" s="499"/>
      <c r="AX26" s="500"/>
      <c r="AY26" s="460" t="s">
        <v>180</v>
      </c>
      <c r="AZ26" s="461"/>
      <c r="BA26" s="461"/>
      <c r="BB26" s="461"/>
      <c r="BC26" s="461"/>
      <c r="BD26" s="461"/>
      <c r="BE26" s="461"/>
      <c r="BF26" s="461"/>
      <c r="BG26" s="461"/>
      <c r="BH26" s="461"/>
      <c r="BI26" s="461"/>
      <c r="BJ26" s="461"/>
      <c r="BK26" s="461"/>
      <c r="BL26" s="461"/>
      <c r="BM26" s="462"/>
      <c r="BN26" s="457" t="s">
        <v>176</v>
      </c>
      <c r="BO26" s="458"/>
      <c r="BP26" s="458"/>
      <c r="BQ26" s="458"/>
      <c r="BR26" s="458"/>
      <c r="BS26" s="458"/>
      <c r="BT26" s="458"/>
      <c r="BU26" s="459"/>
      <c r="BV26" s="457" t="s">
        <v>137</v>
      </c>
      <c r="BW26" s="458"/>
      <c r="BX26" s="458"/>
      <c r="BY26" s="458"/>
      <c r="BZ26" s="458"/>
      <c r="CA26" s="458"/>
      <c r="CB26" s="458"/>
      <c r="CC26" s="459"/>
      <c r="CD26" s="191"/>
      <c r="CE26" s="561"/>
      <c r="CF26" s="561"/>
      <c r="CG26" s="561"/>
      <c r="CH26" s="561"/>
      <c r="CI26" s="561"/>
      <c r="CJ26" s="561"/>
      <c r="CK26" s="561"/>
      <c r="CL26" s="561"/>
      <c r="CM26" s="561"/>
      <c r="CN26" s="561"/>
      <c r="CO26" s="561"/>
      <c r="CP26" s="561"/>
      <c r="CQ26" s="561"/>
      <c r="CR26" s="561"/>
      <c r="CS26" s="562"/>
      <c r="CT26" s="484"/>
      <c r="CU26" s="485"/>
      <c r="CV26" s="485"/>
      <c r="CW26" s="485"/>
      <c r="CX26" s="485"/>
      <c r="CY26" s="485"/>
      <c r="CZ26" s="485"/>
      <c r="DA26" s="486"/>
      <c r="DB26" s="484"/>
      <c r="DC26" s="485"/>
      <c r="DD26" s="485"/>
      <c r="DE26" s="485"/>
      <c r="DF26" s="485"/>
      <c r="DG26" s="485"/>
      <c r="DH26" s="485"/>
      <c r="DI26" s="486"/>
    </row>
    <row r="27" spans="1:113" ht="18.75" customHeight="1" thickBot="1" x14ac:dyDescent="0.25">
      <c r="A27" s="178"/>
      <c r="B27" s="618"/>
      <c r="C27" s="594"/>
      <c r="D27" s="595"/>
      <c r="E27" s="497" t="s">
        <v>181</v>
      </c>
      <c r="F27" s="450"/>
      <c r="G27" s="450"/>
      <c r="H27" s="450"/>
      <c r="I27" s="450"/>
      <c r="J27" s="450"/>
      <c r="K27" s="451"/>
      <c r="L27" s="498">
        <v>1</v>
      </c>
      <c r="M27" s="499"/>
      <c r="N27" s="499"/>
      <c r="O27" s="499"/>
      <c r="P27" s="541"/>
      <c r="Q27" s="498">
        <v>4890</v>
      </c>
      <c r="R27" s="499"/>
      <c r="S27" s="499"/>
      <c r="T27" s="499"/>
      <c r="U27" s="499"/>
      <c r="V27" s="541"/>
      <c r="W27" s="593"/>
      <c r="X27" s="594"/>
      <c r="Y27" s="595"/>
      <c r="Z27" s="497" t="s">
        <v>182</v>
      </c>
      <c r="AA27" s="450"/>
      <c r="AB27" s="450"/>
      <c r="AC27" s="450"/>
      <c r="AD27" s="450"/>
      <c r="AE27" s="450"/>
      <c r="AF27" s="450"/>
      <c r="AG27" s="451"/>
      <c r="AH27" s="498" t="s">
        <v>137</v>
      </c>
      <c r="AI27" s="499"/>
      <c r="AJ27" s="499"/>
      <c r="AK27" s="499"/>
      <c r="AL27" s="541"/>
      <c r="AM27" s="498" t="s">
        <v>137</v>
      </c>
      <c r="AN27" s="499"/>
      <c r="AO27" s="499"/>
      <c r="AP27" s="499"/>
      <c r="AQ27" s="499"/>
      <c r="AR27" s="541"/>
      <c r="AS27" s="498" t="s">
        <v>137</v>
      </c>
      <c r="AT27" s="499"/>
      <c r="AU27" s="499"/>
      <c r="AV27" s="499"/>
      <c r="AW27" s="499"/>
      <c r="AX27" s="500"/>
      <c r="AY27" s="542" t="s">
        <v>183</v>
      </c>
      <c r="AZ27" s="543"/>
      <c r="BA27" s="543"/>
      <c r="BB27" s="543"/>
      <c r="BC27" s="543"/>
      <c r="BD27" s="543"/>
      <c r="BE27" s="543"/>
      <c r="BF27" s="543"/>
      <c r="BG27" s="543"/>
      <c r="BH27" s="543"/>
      <c r="BI27" s="543"/>
      <c r="BJ27" s="543"/>
      <c r="BK27" s="543"/>
      <c r="BL27" s="543"/>
      <c r="BM27" s="544"/>
      <c r="BN27" s="566">
        <v>215860</v>
      </c>
      <c r="BO27" s="567"/>
      <c r="BP27" s="567"/>
      <c r="BQ27" s="567"/>
      <c r="BR27" s="567"/>
      <c r="BS27" s="567"/>
      <c r="BT27" s="567"/>
      <c r="BU27" s="568"/>
      <c r="BV27" s="566">
        <v>215844</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84"/>
      <c r="CU27" s="485"/>
      <c r="CV27" s="485"/>
      <c r="CW27" s="485"/>
      <c r="CX27" s="485"/>
      <c r="CY27" s="485"/>
      <c r="CZ27" s="485"/>
      <c r="DA27" s="486"/>
      <c r="DB27" s="484"/>
      <c r="DC27" s="485"/>
      <c r="DD27" s="485"/>
      <c r="DE27" s="485"/>
      <c r="DF27" s="485"/>
      <c r="DG27" s="485"/>
      <c r="DH27" s="485"/>
      <c r="DI27" s="486"/>
    </row>
    <row r="28" spans="1:113" ht="18.75" customHeight="1" x14ac:dyDescent="0.2">
      <c r="A28" s="178"/>
      <c r="B28" s="618"/>
      <c r="C28" s="594"/>
      <c r="D28" s="595"/>
      <c r="E28" s="497" t="s">
        <v>184</v>
      </c>
      <c r="F28" s="450"/>
      <c r="G28" s="450"/>
      <c r="H28" s="450"/>
      <c r="I28" s="450"/>
      <c r="J28" s="450"/>
      <c r="K28" s="451"/>
      <c r="L28" s="498">
        <v>1</v>
      </c>
      <c r="M28" s="499"/>
      <c r="N28" s="499"/>
      <c r="O28" s="499"/>
      <c r="P28" s="541"/>
      <c r="Q28" s="498">
        <v>4120</v>
      </c>
      <c r="R28" s="499"/>
      <c r="S28" s="499"/>
      <c r="T28" s="499"/>
      <c r="U28" s="499"/>
      <c r="V28" s="541"/>
      <c r="W28" s="593"/>
      <c r="X28" s="594"/>
      <c r="Y28" s="595"/>
      <c r="Z28" s="497" t="s">
        <v>185</v>
      </c>
      <c r="AA28" s="450"/>
      <c r="AB28" s="450"/>
      <c r="AC28" s="450"/>
      <c r="AD28" s="450"/>
      <c r="AE28" s="450"/>
      <c r="AF28" s="450"/>
      <c r="AG28" s="451"/>
      <c r="AH28" s="498" t="s">
        <v>137</v>
      </c>
      <c r="AI28" s="499"/>
      <c r="AJ28" s="499"/>
      <c r="AK28" s="499"/>
      <c r="AL28" s="541"/>
      <c r="AM28" s="498" t="s">
        <v>176</v>
      </c>
      <c r="AN28" s="499"/>
      <c r="AO28" s="499"/>
      <c r="AP28" s="499"/>
      <c r="AQ28" s="499"/>
      <c r="AR28" s="541"/>
      <c r="AS28" s="498" t="s">
        <v>137</v>
      </c>
      <c r="AT28" s="499"/>
      <c r="AU28" s="499"/>
      <c r="AV28" s="499"/>
      <c r="AW28" s="499"/>
      <c r="AX28" s="500"/>
      <c r="AY28" s="601" t="s">
        <v>186</v>
      </c>
      <c r="AZ28" s="602"/>
      <c r="BA28" s="602"/>
      <c r="BB28" s="603"/>
      <c r="BC28" s="407" t="s">
        <v>48</v>
      </c>
      <c r="BD28" s="408"/>
      <c r="BE28" s="408"/>
      <c r="BF28" s="408"/>
      <c r="BG28" s="408"/>
      <c r="BH28" s="408"/>
      <c r="BI28" s="408"/>
      <c r="BJ28" s="408"/>
      <c r="BK28" s="408"/>
      <c r="BL28" s="408"/>
      <c r="BM28" s="409"/>
      <c r="BN28" s="410">
        <v>3054339</v>
      </c>
      <c r="BO28" s="411"/>
      <c r="BP28" s="411"/>
      <c r="BQ28" s="411"/>
      <c r="BR28" s="411"/>
      <c r="BS28" s="411"/>
      <c r="BT28" s="411"/>
      <c r="BU28" s="412"/>
      <c r="BV28" s="410">
        <v>2702742</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84"/>
      <c r="CU28" s="485"/>
      <c r="CV28" s="485"/>
      <c r="CW28" s="485"/>
      <c r="CX28" s="485"/>
      <c r="CY28" s="485"/>
      <c r="CZ28" s="485"/>
      <c r="DA28" s="486"/>
      <c r="DB28" s="484"/>
      <c r="DC28" s="485"/>
      <c r="DD28" s="485"/>
      <c r="DE28" s="485"/>
      <c r="DF28" s="485"/>
      <c r="DG28" s="485"/>
      <c r="DH28" s="485"/>
      <c r="DI28" s="486"/>
    </row>
    <row r="29" spans="1:113" ht="18.75" customHeight="1" x14ac:dyDescent="0.2">
      <c r="A29" s="178"/>
      <c r="B29" s="618"/>
      <c r="C29" s="594"/>
      <c r="D29" s="595"/>
      <c r="E29" s="497" t="s">
        <v>187</v>
      </c>
      <c r="F29" s="450"/>
      <c r="G29" s="450"/>
      <c r="H29" s="450"/>
      <c r="I29" s="450"/>
      <c r="J29" s="450"/>
      <c r="K29" s="451"/>
      <c r="L29" s="498">
        <v>13</v>
      </c>
      <c r="M29" s="499"/>
      <c r="N29" s="499"/>
      <c r="O29" s="499"/>
      <c r="P29" s="541"/>
      <c r="Q29" s="498">
        <v>3910</v>
      </c>
      <c r="R29" s="499"/>
      <c r="S29" s="499"/>
      <c r="T29" s="499"/>
      <c r="U29" s="499"/>
      <c r="V29" s="541"/>
      <c r="W29" s="596"/>
      <c r="X29" s="597"/>
      <c r="Y29" s="598"/>
      <c r="Z29" s="497" t="s">
        <v>188</v>
      </c>
      <c r="AA29" s="450"/>
      <c r="AB29" s="450"/>
      <c r="AC29" s="450"/>
      <c r="AD29" s="450"/>
      <c r="AE29" s="450"/>
      <c r="AF29" s="450"/>
      <c r="AG29" s="451"/>
      <c r="AH29" s="498">
        <v>305</v>
      </c>
      <c r="AI29" s="499"/>
      <c r="AJ29" s="499"/>
      <c r="AK29" s="499"/>
      <c r="AL29" s="541"/>
      <c r="AM29" s="498">
        <v>938790</v>
      </c>
      <c r="AN29" s="499"/>
      <c r="AO29" s="499"/>
      <c r="AP29" s="499"/>
      <c r="AQ29" s="499"/>
      <c r="AR29" s="541"/>
      <c r="AS29" s="498">
        <v>3078</v>
      </c>
      <c r="AT29" s="499"/>
      <c r="AU29" s="499"/>
      <c r="AV29" s="499"/>
      <c r="AW29" s="499"/>
      <c r="AX29" s="500"/>
      <c r="AY29" s="604"/>
      <c r="AZ29" s="605"/>
      <c r="BA29" s="605"/>
      <c r="BB29" s="606"/>
      <c r="BC29" s="454" t="s">
        <v>189</v>
      </c>
      <c r="BD29" s="455"/>
      <c r="BE29" s="455"/>
      <c r="BF29" s="455"/>
      <c r="BG29" s="455"/>
      <c r="BH29" s="455"/>
      <c r="BI29" s="455"/>
      <c r="BJ29" s="455"/>
      <c r="BK29" s="455"/>
      <c r="BL29" s="455"/>
      <c r="BM29" s="456"/>
      <c r="BN29" s="457">
        <v>262856</v>
      </c>
      <c r="BO29" s="458"/>
      <c r="BP29" s="458"/>
      <c r="BQ29" s="458"/>
      <c r="BR29" s="458"/>
      <c r="BS29" s="458"/>
      <c r="BT29" s="458"/>
      <c r="BU29" s="459"/>
      <c r="BV29" s="457">
        <v>262719</v>
      </c>
      <c r="BW29" s="458"/>
      <c r="BX29" s="458"/>
      <c r="BY29" s="458"/>
      <c r="BZ29" s="458"/>
      <c r="CA29" s="458"/>
      <c r="CB29" s="458"/>
      <c r="CC29" s="459"/>
      <c r="CD29" s="193"/>
      <c r="CE29" s="561"/>
      <c r="CF29" s="561"/>
      <c r="CG29" s="561"/>
      <c r="CH29" s="561"/>
      <c r="CI29" s="561"/>
      <c r="CJ29" s="561"/>
      <c r="CK29" s="561"/>
      <c r="CL29" s="561"/>
      <c r="CM29" s="561"/>
      <c r="CN29" s="561"/>
      <c r="CO29" s="561"/>
      <c r="CP29" s="561"/>
      <c r="CQ29" s="561"/>
      <c r="CR29" s="561"/>
      <c r="CS29" s="562"/>
      <c r="CT29" s="484"/>
      <c r="CU29" s="485"/>
      <c r="CV29" s="485"/>
      <c r="CW29" s="485"/>
      <c r="CX29" s="485"/>
      <c r="CY29" s="485"/>
      <c r="CZ29" s="485"/>
      <c r="DA29" s="486"/>
      <c r="DB29" s="484"/>
      <c r="DC29" s="485"/>
      <c r="DD29" s="485"/>
      <c r="DE29" s="485"/>
      <c r="DF29" s="485"/>
      <c r="DG29" s="485"/>
      <c r="DH29" s="485"/>
      <c r="DI29" s="48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190</v>
      </c>
      <c r="X30" s="615"/>
      <c r="Y30" s="615"/>
      <c r="Z30" s="615"/>
      <c r="AA30" s="615"/>
      <c r="AB30" s="615"/>
      <c r="AC30" s="615"/>
      <c r="AD30" s="615"/>
      <c r="AE30" s="615"/>
      <c r="AF30" s="615"/>
      <c r="AG30" s="616"/>
      <c r="AH30" s="574">
        <v>97.6</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2028386</v>
      </c>
      <c r="BO30" s="567"/>
      <c r="BP30" s="567"/>
      <c r="BQ30" s="567"/>
      <c r="BR30" s="567"/>
      <c r="BS30" s="567"/>
      <c r="BT30" s="567"/>
      <c r="BU30" s="568"/>
      <c r="BV30" s="566">
        <v>2152019</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191</v>
      </c>
      <c r="D32" s="610"/>
      <c r="E32" s="610"/>
      <c r="F32" s="610"/>
      <c r="G32" s="610"/>
      <c r="H32" s="610"/>
      <c r="I32" s="610"/>
      <c r="J32" s="610"/>
      <c r="K32" s="610"/>
      <c r="L32" s="610"/>
      <c r="M32" s="610"/>
      <c r="N32" s="610"/>
      <c r="O32" s="610"/>
      <c r="P32" s="610"/>
      <c r="Q32" s="610"/>
      <c r="R32" s="610"/>
      <c r="S32" s="610"/>
      <c r="U32" s="461" t="s">
        <v>192</v>
      </c>
      <c r="V32" s="461"/>
      <c r="W32" s="461"/>
      <c r="X32" s="461"/>
      <c r="Y32" s="461"/>
      <c r="Z32" s="461"/>
      <c r="AA32" s="461"/>
      <c r="AB32" s="461"/>
      <c r="AC32" s="461"/>
      <c r="AD32" s="461"/>
      <c r="AE32" s="461"/>
      <c r="AF32" s="461"/>
      <c r="AG32" s="461"/>
      <c r="AH32" s="461"/>
      <c r="AI32" s="461"/>
      <c r="AJ32" s="461"/>
      <c r="AK32" s="461"/>
      <c r="AM32" s="461" t="s">
        <v>193</v>
      </c>
      <c r="AN32" s="461"/>
      <c r="AO32" s="461"/>
      <c r="AP32" s="461"/>
      <c r="AQ32" s="461"/>
      <c r="AR32" s="461"/>
      <c r="AS32" s="461"/>
      <c r="AT32" s="461"/>
      <c r="AU32" s="461"/>
      <c r="AV32" s="461"/>
      <c r="AW32" s="461"/>
      <c r="AX32" s="461"/>
      <c r="AY32" s="461"/>
      <c r="AZ32" s="461"/>
      <c r="BA32" s="461"/>
      <c r="BB32" s="461"/>
      <c r="BC32" s="461"/>
      <c r="BE32" s="461" t="s">
        <v>194</v>
      </c>
      <c r="BF32" s="461"/>
      <c r="BG32" s="461"/>
      <c r="BH32" s="461"/>
      <c r="BI32" s="461"/>
      <c r="BJ32" s="461"/>
      <c r="BK32" s="461"/>
      <c r="BL32" s="461"/>
      <c r="BM32" s="461"/>
      <c r="BN32" s="461"/>
      <c r="BO32" s="461"/>
      <c r="BP32" s="461"/>
      <c r="BQ32" s="461"/>
      <c r="BR32" s="461"/>
      <c r="BS32" s="461"/>
      <c r="BT32" s="461"/>
      <c r="BU32" s="461"/>
      <c r="BW32" s="461" t="s">
        <v>195</v>
      </c>
      <c r="BX32" s="461"/>
      <c r="BY32" s="461"/>
      <c r="BZ32" s="461"/>
      <c r="CA32" s="461"/>
      <c r="CB32" s="461"/>
      <c r="CC32" s="461"/>
      <c r="CD32" s="461"/>
      <c r="CE32" s="461"/>
      <c r="CF32" s="461"/>
      <c r="CG32" s="461"/>
      <c r="CH32" s="461"/>
      <c r="CI32" s="461"/>
      <c r="CJ32" s="461"/>
      <c r="CK32" s="461"/>
      <c r="CL32" s="461"/>
      <c r="CM32" s="461"/>
      <c r="CO32" s="461" t="s">
        <v>196</v>
      </c>
      <c r="CP32" s="461"/>
      <c r="CQ32" s="461"/>
      <c r="CR32" s="461"/>
      <c r="CS32" s="461"/>
      <c r="CT32" s="461"/>
      <c r="CU32" s="461"/>
      <c r="CV32" s="461"/>
      <c r="CW32" s="461"/>
      <c r="CX32" s="461"/>
      <c r="CY32" s="461"/>
      <c r="CZ32" s="461"/>
      <c r="DA32" s="461"/>
      <c r="DB32" s="461"/>
      <c r="DC32" s="461"/>
      <c r="DD32" s="461"/>
      <c r="DE32" s="461"/>
      <c r="DI32" s="201"/>
    </row>
    <row r="33" spans="1:113" ht="13.5" customHeight="1" x14ac:dyDescent="0.2">
      <c r="A33" s="178"/>
      <c r="B33" s="202"/>
      <c r="C33" s="444" t="s">
        <v>197</v>
      </c>
      <c r="D33" s="444"/>
      <c r="E33" s="437" t="s">
        <v>198</v>
      </c>
      <c r="F33" s="437"/>
      <c r="G33" s="437"/>
      <c r="H33" s="437"/>
      <c r="I33" s="437"/>
      <c r="J33" s="437"/>
      <c r="K33" s="437"/>
      <c r="L33" s="437"/>
      <c r="M33" s="437"/>
      <c r="N33" s="437"/>
      <c r="O33" s="437"/>
      <c r="P33" s="437"/>
      <c r="Q33" s="437"/>
      <c r="R33" s="437"/>
      <c r="S33" s="437"/>
      <c r="T33" s="203"/>
      <c r="U33" s="444" t="s">
        <v>199</v>
      </c>
      <c r="V33" s="444"/>
      <c r="W33" s="437" t="s">
        <v>198</v>
      </c>
      <c r="X33" s="437"/>
      <c r="Y33" s="437"/>
      <c r="Z33" s="437"/>
      <c r="AA33" s="437"/>
      <c r="AB33" s="437"/>
      <c r="AC33" s="437"/>
      <c r="AD33" s="437"/>
      <c r="AE33" s="437"/>
      <c r="AF33" s="437"/>
      <c r="AG33" s="437"/>
      <c r="AH33" s="437"/>
      <c r="AI33" s="437"/>
      <c r="AJ33" s="437"/>
      <c r="AK33" s="437"/>
      <c r="AL33" s="203"/>
      <c r="AM33" s="444" t="s">
        <v>199</v>
      </c>
      <c r="AN33" s="444"/>
      <c r="AO33" s="437" t="s">
        <v>200</v>
      </c>
      <c r="AP33" s="437"/>
      <c r="AQ33" s="437"/>
      <c r="AR33" s="437"/>
      <c r="AS33" s="437"/>
      <c r="AT33" s="437"/>
      <c r="AU33" s="437"/>
      <c r="AV33" s="437"/>
      <c r="AW33" s="437"/>
      <c r="AX33" s="437"/>
      <c r="AY33" s="437"/>
      <c r="AZ33" s="437"/>
      <c r="BA33" s="437"/>
      <c r="BB33" s="437"/>
      <c r="BC33" s="437"/>
      <c r="BD33" s="204"/>
      <c r="BE33" s="437" t="s">
        <v>201</v>
      </c>
      <c r="BF33" s="437"/>
      <c r="BG33" s="437" t="s">
        <v>202</v>
      </c>
      <c r="BH33" s="437"/>
      <c r="BI33" s="437"/>
      <c r="BJ33" s="437"/>
      <c r="BK33" s="437"/>
      <c r="BL33" s="437"/>
      <c r="BM33" s="437"/>
      <c r="BN33" s="437"/>
      <c r="BO33" s="437"/>
      <c r="BP33" s="437"/>
      <c r="BQ33" s="437"/>
      <c r="BR33" s="437"/>
      <c r="BS33" s="437"/>
      <c r="BT33" s="437"/>
      <c r="BU33" s="437"/>
      <c r="BV33" s="204"/>
      <c r="BW33" s="444" t="s">
        <v>201</v>
      </c>
      <c r="BX33" s="444"/>
      <c r="BY33" s="437" t="s">
        <v>203</v>
      </c>
      <c r="BZ33" s="437"/>
      <c r="CA33" s="437"/>
      <c r="CB33" s="437"/>
      <c r="CC33" s="437"/>
      <c r="CD33" s="437"/>
      <c r="CE33" s="437"/>
      <c r="CF33" s="437"/>
      <c r="CG33" s="437"/>
      <c r="CH33" s="437"/>
      <c r="CI33" s="437"/>
      <c r="CJ33" s="437"/>
      <c r="CK33" s="437"/>
      <c r="CL33" s="437"/>
      <c r="CM33" s="437"/>
      <c r="CN33" s="203"/>
      <c r="CO33" s="444" t="s">
        <v>199</v>
      </c>
      <c r="CP33" s="444"/>
      <c r="CQ33" s="437" t="s">
        <v>204</v>
      </c>
      <c r="CR33" s="437"/>
      <c r="CS33" s="437"/>
      <c r="CT33" s="437"/>
      <c r="CU33" s="437"/>
      <c r="CV33" s="437"/>
      <c r="CW33" s="437"/>
      <c r="CX33" s="437"/>
      <c r="CY33" s="437"/>
      <c r="CZ33" s="437"/>
      <c r="DA33" s="437"/>
      <c r="DB33" s="437"/>
      <c r="DC33" s="437"/>
      <c r="DD33" s="437"/>
      <c r="DE33" s="437"/>
      <c r="DF33" s="203"/>
      <c r="DG33" s="636" t="s">
        <v>205</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国民健康保険特別会計(事業勘定)</v>
      </c>
      <c r="X34" s="638"/>
      <c r="Y34" s="638"/>
      <c r="Z34" s="638"/>
      <c r="AA34" s="638"/>
      <c r="AB34" s="638"/>
      <c r="AC34" s="638"/>
      <c r="AD34" s="638"/>
      <c r="AE34" s="638"/>
      <c r="AF34" s="638"/>
      <c r="AG34" s="638"/>
      <c r="AH34" s="638"/>
      <c r="AI34" s="638"/>
      <c r="AJ34" s="638"/>
      <c r="AK34" s="638"/>
      <c r="AL34" s="178"/>
      <c r="AM34" s="637">
        <f>IF(AO34="","",MAX(C34:D43,U34:V43)+1)</f>
        <v>7</v>
      </c>
      <c r="AN34" s="637"/>
      <c r="AO34" s="638" t="str">
        <f>IF('各会計、関係団体の財政状況及び健全化判断比率'!B32="","",'各会計、関係団体の財政状況及び健全化判断比率'!B32)</f>
        <v>水道事業会計</v>
      </c>
      <c r="AP34" s="638"/>
      <c r="AQ34" s="638"/>
      <c r="AR34" s="638"/>
      <c r="AS34" s="638"/>
      <c r="AT34" s="638"/>
      <c r="AU34" s="638"/>
      <c r="AV34" s="638"/>
      <c r="AW34" s="638"/>
      <c r="AX34" s="638"/>
      <c r="AY34" s="638"/>
      <c r="AZ34" s="638"/>
      <c r="BA34" s="638"/>
      <c r="BB34" s="638"/>
      <c r="BC34" s="638"/>
      <c r="BD34" s="178"/>
      <c r="BE34" s="637">
        <f>IF(BG34="","",MAX(C34:D43,U34:V43,AM34:AN43)+1)</f>
        <v>10</v>
      </c>
      <c r="BF34" s="637"/>
      <c r="BG34" s="638" t="str">
        <f>IF('各会計、関係団体の財政状況及び健全化判断比率'!B35="","",'各会計、関係団体の財政状況及び健全化判断比率'!B35)</f>
        <v>臨海土地造成事業特別会計</v>
      </c>
      <c r="BH34" s="638"/>
      <c r="BI34" s="638"/>
      <c r="BJ34" s="638"/>
      <c r="BK34" s="638"/>
      <c r="BL34" s="638"/>
      <c r="BM34" s="638"/>
      <c r="BN34" s="638"/>
      <c r="BO34" s="638"/>
      <c r="BP34" s="638"/>
      <c r="BQ34" s="638"/>
      <c r="BR34" s="638"/>
      <c r="BS34" s="638"/>
      <c r="BT34" s="638"/>
      <c r="BU34" s="638"/>
      <c r="BV34" s="178"/>
      <c r="BW34" s="637">
        <f>IF(BY34="","",MAX(C34:D43,U34:V43,AM34:AN43,BE34:BF43)+1)</f>
        <v>11</v>
      </c>
      <c r="BX34" s="637"/>
      <c r="BY34" s="638" t="str">
        <f>IF('各会計、関係団体の財政状況及び健全化判断比率'!B68="","",'各会計、関係団体の財政状況及び健全化判断比率'!B68)</f>
        <v>奥能登広域圏事務組合</v>
      </c>
      <c r="BZ34" s="638"/>
      <c r="CA34" s="638"/>
      <c r="CB34" s="638"/>
      <c r="CC34" s="638"/>
      <c r="CD34" s="638"/>
      <c r="CE34" s="638"/>
      <c r="CF34" s="638"/>
      <c r="CG34" s="638"/>
      <c r="CH34" s="638"/>
      <c r="CI34" s="638"/>
      <c r="CJ34" s="638"/>
      <c r="CK34" s="638"/>
      <c r="CL34" s="638"/>
      <c r="CM34" s="638"/>
      <c r="CN34" s="178"/>
      <c r="CO34" s="637">
        <f>IF(CQ34="","",MAX(C34:D43,U34:V43,AM34:AN43,BE34:BF43,BW34:BX43)+1)</f>
        <v>18</v>
      </c>
      <c r="CP34" s="637"/>
      <c r="CQ34" s="638" t="str">
        <f>IF('各会計、関係団体の財政状況及び健全化判断比率'!BS7="","",'各会計、関係団体の財政状況及び健全化判断比率'!BS7)</f>
        <v>公益財団法人輪島市漆芸美術館</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2">
      <c r="A35" s="178"/>
      <c r="B35" s="202"/>
      <c r="C35" s="637">
        <f>IF(E35="","",C34+1)</f>
        <v>2</v>
      </c>
      <c r="D35" s="637"/>
      <c r="E35" s="638" t="str">
        <f>IF('各会計、関係団体の財政状況及び健全化判断比率'!B8="","",'各会計、関係団体の財政状況及び健全化判断比率'!B8)</f>
        <v>土地取得事業特別会計</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国民健康保険特別会計(直営診療施設勘定)</v>
      </c>
      <c r="X35" s="638"/>
      <c r="Y35" s="638"/>
      <c r="Z35" s="638"/>
      <c r="AA35" s="638"/>
      <c r="AB35" s="638"/>
      <c r="AC35" s="638"/>
      <c r="AD35" s="638"/>
      <c r="AE35" s="638"/>
      <c r="AF35" s="638"/>
      <c r="AG35" s="638"/>
      <c r="AH35" s="638"/>
      <c r="AI35" s="638"/>
      <c r="AJ35" s="638"/>
      <c r="AK35" s="638"/>
      <c r="AL35" s="178"/>
      <c r="AM35" s="637">
        <f t="shared" ref="AM35:AM43" si="0">IF(AO35="","",AM34+1)</f>
        <v>8</v>
      </c>
      <c r="AN35" s="637"/>
      <c r="AO35" s="638" t="str">
        <f>IF('各会計、関係団体の財政状況及び健全化判断比率'!B33="","",'各会計、関係団体の財政状況及び健全化判断比率'!B33)</f>
        <v>病院事業会計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12</v>
      </c>
      <c r="BX35" s="637"/>
      <c r="BY35" s="638" t="str">
        <f>IF('各会計、関係団体の財政状況及び健全化判断比率'!B69="","",'各会計、関係団体の財政状況及び健全化判断比率'!B69)</f>
        <v>輪島市穴水町環境衛生施設組合</v>
      </c>
      <c r="BZ35" s="638"/>
      <c r="CA35" s="638"/>
      <c r="CB35" s="638"/>
      <c r="CC35" s="638"/>
      <c r="CD35" s="638"/>
      <c r="CE35" s="638"/>
      <c r="CF35" s="638"/>
      <c r="CG35" s="638"/>
      <c r="CH35" s="638"/>
      <c r="CI35" s="638"/>
      <c r="CJ35" s="638"/>
      <c r="CK35" s="638"/>
      <c r="CL35" s="638"/>
      <c r="CM35" s="638"/>
      <c r="CN35" s="178"/>
      <c r="CO35" s="637">
        <f t="shared" ref="CO35:CO43" si="3">IF(CQ35="","",CO34+1)</f>
        <v>19</v>
      </c>
      <c r="CP35" s="637"/>
      <c r="CQ35" s="638" t="str">
        <f>IF('各会計、関係団体の財政状況及び健全化判断比率'!BS8="","",'各会計、関係団体の財政状況及び健全化判断比率'!BS8)</f>
        <v>公益財団法人白米千枚田景勝保存協議会</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5</v>
      </c>
      <c r="V36" s="637"/>
      <c r="W36" s="638" t="str">
        <f>IF('各会計、関係団体の財政状況及び健全化判断比率'!B30="","",'各会計、関係団体の財政状況及び健全化判断比率'!B30)</f>
        <v>介護保険特別会計</v>
      </c>
      <c r="X36" s="638"/>
      <c r="Y36" s="638"/>
      <c r="Z36" s="638"/>
      <c r="AA36" s="638"/>
      <c r="AB36" s="638"/>
      <c r="AC36" s="638"/>
      <c r="AD36" s="638"/>
      <c r="AE36" s="638"/>
      <c r="AF36" s="638"/>
      <c r="AG36" s="638"/>
      <c r="AH36" s="638"/>
      <c r="AI36" s="638"/>
      <c r="AJ36" s="638"/>
      <c r="AK36" s="638"/>
      <c r="AL36" s="178"/>
      <c r="AM36" s="637">
        <f t="shared" si="0"/>
        <v>9</v>
      </c>
      <c r="AN36" s="637"/>
      <c r="AO36" s="638" t="str">
        <f>IF('各会計、関係団体の財政状況及び健全化判断比率'!B34="","",'各会計、関係団体の財政状況及び健全化判断比率'!B34)</f>
        <v>下水道事業会計</v>
      </c>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13</v>
      </c>
      <c r="BX36" s="637"/>
      <c r="BY36" s="638" t="str">
        <f>IF('各会計、関係団体の財政状況及び健全化判断比率'!B70="","",'各会計、関係団体の財政状況及び健全化判断比率'!B70)</f>
        <v>石川県市町村消防団員等公務災害補償等組合</v>
      </c>
      <c r="BZ36" s="638"/>
      <c r="CA36" s="638"/>
      <c r="CB36" s="638"/>
      <c r="CC36" s="638"/>
      <c r="CD36" s="638"/>
      <c r="CE36" s="638"/>
      <c r="CF36" s="638"/>
      <c r="CG36" s="638"/>
      <c r="CH36" s="638"/>
      <c r="CI36" s="638"/>
      <c r="CJ36" s="638"/>
      <c r="CK36" s="638"/>
      <c r="CL36" s="638"/>
      <c r="CM36" s="638"/>
      <c r="CN36" s="178"/>
      <c r="CO36" s="637">
        <f t="shared" si="3"/>
        <v>20</v>
      </c>
      <c r="CP36" s="637"/>
      <c r="CQ36" s="638" t="str">
        <f>IF('各会計、関係団体の財政状況及び健全化判断比率'!BS9="","",'各会計、関係団体の財政状況及び健全化判断比率'!BS9)</f>
        <v>輪島温泉観光開発株式会社</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f t="shared" si="4"/>
        <v>6</v>
      </c>
      <c r="V37" s="637"/>
      <c r="W37" s="638" t="str">
        <f>IF('各会計、関係団体の財政状況及び健全化判断比率'!B31="","",'各会計、関係団体の財政状況及び健全化判断比率'!B31)</f>
        <v>後期高齢者医療特別会計</v>
      </c>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14</v>
      </c>
      <c r="BX37" s="637"/>
      <c r="BY37" s="638" t="str">
        <f>IF('各会計、関係団体の財政状況及び健全化判断比率'!B71="","",'各会計、関係団体の財政状況及び健全化判断比率'!B71)</f>
        <v>石川県市町村消防賞じゅつ金組合</v>
      </c>
      <c r="BZ37" s="638"/>
      <c r="CA37" s="638"/>
      <c r="CB37" s="638"/>
      <c r="CC37" s="638"/>
      <c r="CD37" s="638"/>
      <c r="CE37" s="638"/>
      <c r="CF37" s="638"/>
      <c r="CG37" s="638"/>
      <c r="CH37" s="638"/>
      <c r="CI37" s="638"/>
      <c r="CJ37" s="638"/>
      <c r="CK37" s="638"/>
      <c r="CL37" s="638"/>
      <c r="CM37" s="638"/>
      <c r="CN37" s="178"/>
      <c r="CO37" s="637">
        <f t="shared" si="3"/>
        <v>21</v>
      </c>
      <c r="CP37" s="637"/>
      <c r="CQ37" s="638" t="str">
        <f>IF('各会計、関係団体の財政状況及び健全化判断比率'!BS10="","",'各会計、関係団体の財政状況及び健全化判断比率'!BS10)</f>
        <v>株式会社まちづくり輪島</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15</v>
      </c>
      <c r="BX38" s="637"/>
      <c r="BY38" s="638" t="str">
        <f>IF('各会計、関係団体の財政状況及び健全化判断比率'!B72="","",'各会計、関係団体の財政状況及び健全化判断比率'!B72)</f>
        <v>のと鉄道運営助成基金事務組合</v>
      </c>
      <c r="BZ38" s="638"/>
      <c r="CA38" s="638"/>
      <c r="CB38" s="638"/>
      <c r="CC38" s="638"/>
      <c r="CD38" s="638"/>
      <c r="CE38" s="638"/>
      <c r="CF38" s="638"/>
      <c r="CG38" s="638"/>
      <c r="CH38" s="638"/>
      <c r="CI38" s="638"/>
      <c r="CJ38" s="638"/>
      <c r="CK38" s="638"/>
      <c r="CL38" s="638"/>
      <c r="CM38" s="638"/>
      <c r="CN38" s="178"/>
      <c r="CO38" s="637">
        <f t="shared" si="3"/>
        <v>22</v>
      </c>
      <c r="CP38" s="637"/>
      <c r="CQ38" s="638" t="str">
        <f>IF('各会計、関係団体の財政状況及び健全化判断比率'!BS11="","",'各会計、関係団体の財政状況及び健全化判断比率'!BS11)</f>
        <v>財団法人日本海むら開発公社</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16</v>
      </c>
      <c r="BX39" s="637"/>
      <c r="BY39" s="638" t="str">
        <f>IF('各会計、関係団体の財政状況及び健全化判断比率'!B73="","",'各会計、関係団体の財政状況及び健全化判断比率'!B73)</f>
        <v>石川県後期高齢者医療広域連合（一般会計）</v>
      </c>
      <c r="BZ39" s="638"/>
      <c r="CA39" s="638"/>
      <c r="CB39" s="638"/>
      <c r="CC39" s="638"/>
      <c r="CD39" s="638"/>
      <c r="CE39" s="638"/>
      <c r="CF39" s="638"/>
      <c r="CG39" s="638"/>
      <c r="CH39" s="638"/>
      <c r="CI39" s="638"/>
      <c r="CJ39" s="638"/>
      <c r="CK39" s="638"/>
      <c r="CL39" s="638"/>
      <c r="CM39" s="638"/>
      <c r="CN39" s="178"/>
      <c r="CO39" s="637">
        <f t="shared" si="3"/>
        <v>23</v>
      </c>
      <c r="CP39" s="637"/>
      <c r="CQ39" s="638" t="str">
        <f>IF('各会計、関係団体の財政状況及び健全化判断比率'!BS12="","",'各会計、関係団体の財政状況及び健全化判断比率'!BS12)</f>
        <v>有限会社門前生活環境</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17</v>
      </c>
      <c r="BX40" s="637"/>
      <c r="BY40" s="638" t="str">
        <f>IF('各会計、関係団体の財政状況及び健全化判断比率'!B74="","",'各会計、関係団体の財政状況及び健全化判断比率'!B74)</f>
        <v>石川県後期高齢者医療広域連合（後期高齢者医療特別会計）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403" t="s">
        <v>207</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208</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209</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640" t="s">
        <v>210</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403" t="s">
        <v>211</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212</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213</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403" t="s">
        <v>602</v>
      </c>
      <c r="F53" s="403"/>
      <c r="G53" s="403"/>
      <c r="H53" s="403"/>
      <c r="I53" s="403"/>
      <c r="J53" s="403"/>
      <c r="K53" s="403"/>
      <c r="L53" s="403"/>
      <c r="M53" s="403"/>
      <c r="N53" s="403"/>
      <c r="O53" s="403"/>
      <c r="P53" s="403"/>
      <c r="Q53" s="403"/>
      <c r="R53" s="403"/>
      <c r="S53" s="403"/>
      <c r="T53" s="403"/>
      <c r="U53" s="403"/>
      <c r="V53" s="403"/>
      <c r="W53" s="403"/>
      <c r="X53" s="403"/>
      <c r="Y53" s="403"/>
      <c r="Z53" s="403"/>
      <c r="AA53" s="403"/>
      <c r="AB53" s="403"/>
      <c r="AC53" s="403"/>
      <c r="AD53" s="403"/>
      <c r="AE53" s="403"/>
      <c r="AF53" s="403"/>
      <c r="AG53" s="403"/>
      <c r="AH53" s="403"/>
      <c r="AI53" s="403"/>
      <c r="AJ53" s="403"/>
      <c r="AK53" s="403"/>
      <c r="AL53" s="403"/>
      <c r="AM53" s="403"/>
      <c r="AN53" s="403"/>
      <c r="AO53" s="403"/>
      <c r="AP53" s="403"/>
      <c r="AQ53" s="403"/>
      <c r="AR53" s="403"/>
      <c r="AS53" s="403"/>
      <c r="AT53" s="403"/>
      <c r="AU53" s="403"/>
      <c r="AV53" s="403"/>
      <c r="AW53" s="403"/>
      <c r="AX53" s="403"/>
      <c r="AY53" s="403"/>
      <c r="AZ53" s="403"/>
      <c r="BA53" s="403"/>
      <c r="BB53" s="403"/>
      <c r="BC53" s="403"/>
      <c r="BD53" s="403"/>
      <c r="BE53" s="403"/>
      <c r="BF53" s="403"/>
      <c r="BG53" s="403"/>
      <c r="BH53" s="403"/>
      <c r="BI53" s="403"/>
      <c r="BJ53" s="403"/>
      <c r="BK53" s="403"/>
      <c r="BL53" s="403"/>
      <c r="BM53" s="403"/>
      <c r="BN53" s="403"/>
      <c r="BO53" s="403"/>
      <c r="BP53" s="403"/>
      <c r="BQ53" s="403"/>
      <c r="BR53" s="403"/>
      <c r="BS53" s="403"/>
      <c r="BT53" s="403"/>
      <c r="BU53" s="403"/>
      <c r="BV53" s="403"/>
      <c r="BW53" s="403"/>
      <c r="BX53" s="403"/>
      <c r="BY53" s="403"/>
      <c r="BZ53" s="403"/>
      <c r="CA53" s="403"/>
      <c r="CB53" s="403"/>
      <c r="CC53" s="403"/>
      <c r="CD53" s="403"/>
      <c r="CE53" s="403"/>
      <c r="CF53" s="403"/>
      <c r="CG53" s="403"/>
      <c r="CH53" s="403"/>
      <c r="CI53" s="403"/>
      <c r="CJ53" s="403"/>
      <c r="CK53" s="403"/>
      <c r="CL53" s="403"/>
      <c r="CM53" s="403"/>
      <c r="CN53" s="403"/>
      <c r="CO53" s="403"/>
      <c r="CP53" s="403"/>
      <c r="CQ53" s="403"/>
      <c r="CR53" s="403"/>
      <c r="CS53" s="403"/>
      <c r="CT53" s="403"/>
      <c r="CU53" s="403"/>
      <c r="CV53" s="403"/>
      <c r="CW53" s="403"/>
      <c r="CX53" s="403"/>
      <c r="CY53" s="403"/>
      <c r="CZ53" s="403"/>
      <c r="DA53" s="403"/>
      <c r="DB53" s="403"/>
      <c r="DC53" s="403"/>
      <c r="DD53" s="403"/>
      <c r="DE53" s="403"/>
      <c r="DF53" s="403"/>
      <c r="DG53" s="403"/>
      <c r="DH53" s="403"/>
      <c r="DI53" s="403"/>
    </row>
    <row r="54" spans="5:113" x14ac:dyDescent="0.2"/>
    <row r="55" spans="5:113" x14ac:dyDescent="0.2"/>
    <row r="56" spans="5:113" x14ac:dyDescent="0.2"/>
  </sheetData>
  <mergeCells count="446">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DB6:DI6"/>
    <mergeCell ref="AM7:AT7"/>
    <mergeCell ref="AU7:AX7"/>
    <mergeCell ref="AY7:BM7"/>
    <mergeCell ref="BN7:BU7"/>
    <mergeCell ref="BV7:CC7"/>
    <mergeCell ref="CD7:CS7"/>
    <mergeCell ref="CT7:DA7"/>
    <mergeCell ref="DB7:DI7"/>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AM5:AT5"/>
    <mergeCell ref="AU5:AX5"/>
    <mergeCell ref="AY5:BM5"/>
    <mergeCell ref="BN5:BU5"/>
    <mergeCell ref="E53:DI53"/>
    <mergeCell ref="CT3:DA3"/>
    <mergeCell ref="DB3:DI3"/>
    <mergeCell ref="AY4:BM4"/>
    <mergeCell ref="BN4:BU4"/>
    <mergeCell ref="BV4:CC4"/>
    <mergeCell ref="CD4:CS4"/>
    <mergeCell ref="CT4:DA4"/>
    <mergeCell ref="DB4:DI4"/>
    <mergeCell ref="B6:K8"/>
    <mergeCell ref="L6:V8"/>
    <mergeCell ref="W6:AB8"/>
    <mergeCell ref="AC6:AL8"/>
    <mergeCell ref="AM6:AT6"/>
    <mergeCell ref="AU6:AX6"/>
    <mergeCell ref="AY6:BM6"/>
    <mergeCell ref="BN6:BU6"/>
    <mergeCell ref="AM8:AT8"/>
    <mergeCell ref="AU8:AX8"/>
    <mergeCell ref="AY8:BM8"/>
    <mergeCell ref="BN8:BU8"/>
    <mergeCell ref="BV6:CC6"/>
    <mergeCell ref="CD6:CS6"/>
    <mergeCell ref="CT6:DA6"/>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214" t="s">
        <v>565</v>
      </c>
      <c r="D34" s="1214"/>
      <c r="E34" s="1215"/>
      <c r="F34" s="32">
        <v>6.32</v>
      </c>
      <c r="G34" s="33">
        <v>7.28</v>
      </c>
      <c r="H34" s="33">
        <v>7.89</v>
      </c>
      <c r="I34" s="33">
        <v>13.4</v>
      </c>
      <c r="J34" s="34">
        <v>20.48</v>
      </c>
      <c r="K34" s="22"/>
      <c r="L34" s="22"/>
      <c r="M34" s="22"/>
      <c r="N34" s="22"/>
      <c r="O34" s="22"/>
      <c r="P34" s="22"/>
    </row>
    <row r="35" spans="1:16" ht="39" customHeight="1" x14ac:dyDescent="0.2">
      <c r="A35" s="22"/>
      <c r="B35" s="35"/>
      <c r="C35" s="1208" t="s">
        <v>566</v>
      </c>
      <c r="D35" s="1209"/>
      <c r="E35" s="1210"/>
      <c r="F35" s="36">
        <v>19.420000000000002</v>
      </c>
      <c r="G35" s="37">
        <v>20.05</v>
      </c>
      <c r="H35" s="37">
        <v>20.5</v>
      </c>
      <c r="I35" s="37">
        <v>19.95</v>
      </c>
      <c r="J35" s="38">
        <v>18.54</v>
      </c>
      <c r="K35" s="22"/>
      <c r="L35" s="22"/>
      <c r="M35" s="22"/>
      <c r="N35" s="22"/>
      <c r="O35" s="22"/>
      <c r="P35" s="22"/>
    </row>
    <row r="36" spans="1:16" ht="39" customHeight="1" x14ac:dyDescent="0.2">
      <c r="A36" s="22"/>
      <c r="B36" s="35"/>
      <c r="C36" s="1208" t="s">
        <v>567</v>
      </c>
      <c r="D36" s="1209"/>
      <c r="E36" s="1210"/>
      <c r="F36" s="36">
        <v>0.76</v>
      </c>
      <c r="G36" s="37">
        <v>0.74</v>
      </c>
      <c r="H36" s="37">
        <v>0.55000000000000004</v>
      </c>
      <c r="I36" s="37">
        <v>5.65</v>
      </c>
      <c r="J36" s="38">
        <v>8.6</v>
      </c>
      <c r="K36" s="22"/>
      <c r="L36" s="22"/>
      <c r="M36" s="22"/>
      <c r="N36" s="22"/>
      <c r="O36" s="22"/>
      <c r="P36" s="22"/>
    </row>
    <row r="37" spans="1:16" ht="39" customHeight="1" x14ac:dyDescent="0.2">
      <c r="A37" s="22"/>
      <c r="B37" s="35"/>
      <c r="C37" s="1208" t="s">
        <v>568</v>
      </c>
      <c r="D37" s="1209"/>
      <c r="E37" s="1210"/>
      <c r="F37" s="36">
        <v>1.41</v>
      </c>
      <c r="G37" s="37">
        <v>1.1100000000000001</v>
      </c>
      <c r="H37" s="37">
        <v>1.05</v>
      </c>
      <c r="I37" s="37">
        <v>0.9</v>
      </c>
      <c r="J37" s="38">
        <v>0.79</v>
      </c>
      <c r="K37" s="22"/>
      <c r="L37" s="22"/>
      <c r="M37" s="22"/>
      <c r="N37" s="22"/>
      <c r="O37" s="22"/>
      <c r="P37" s="22"/>
    </row>
    <row r="38" spans="1:16" ht="39" customHeight="1" x14ac:dyDescent="0.2">
      <c r="A38" s="22"/>
      <c r="B38" s="35"/>
      <c r="C38" s="1208" t="s">
        <v>569</v>
      </c>
      <c r="D38" s="1209"/>
      <c r="E38" s="1210"/>
      <c r="F38" s="36">
        <v>0.37</v>
      </c>
      <c r="G38" s="37">
        <v>0.85</v>
      </c>
      <c r="H38" s="37">
        <v>0.36</v>
      </c>
      <c r="I38" s="37">
        <v>0.34</v>
      </c>
      <c r="J38" s="38">
        <v>0.79</v>
      </c>
      <c r="K38" s="22"/>
      <c r="L38" s="22"/>
      <c r="M38" s="22"/>
      <c r="N38" s="22"/>
      <c r="O38" s="22"/>
      <c r="P38" s="22"/>
    </row>
    <row r="39" spans="1:16" ht="39" customHeight="1" x14ac:dyDescent="0.2">
      <c r="A39" s="22"/>
      <c r="B39" s="35"/>
      <c r="C39" s="1208" t="s">
        <v>570</v>
      </c>
      <c r="D39" s="1209"/>
      <c r="E39" s="1210"/>
      <c r="F39" s="36">
        <v>1.78</v>
      </c>
      <c r="G39" s="37">
        <v>0.06</v>
      </c>
      <c r="H39" s="37">
        <v>0.01</v>
      </c>
      <c r="I39" s="37">
        <v>0.1</v>
      </c>
      <c r="J39" s="38">
        <v>0.39</v>
      </c>
      <c r="K39" s="22"/>
      <c r="L39" s="22"/>
      <c r="M39" s="22"/>
      <c r="N39" s="22"/>
      <c r="O39" s="22"/>
      <c r="P39" s="22"/>
    </row>
    <row r="40" spans="1:16" ht="39" customHeight="1" x14ac:dyDescent="0.2">
      <c r="A40" s="22"/>
      <c r="B40" s="35"/>
      <c r="C40" s="1208" t="s">
        <v>571</v>
      </c>
      <c r="D40" s="1209"/>
      <c r="E40" s="1210"/>
      <c r="F40" s="36">
        <v>0.3</v>
      </c>
      <c r="G40" s="37">
        <v>0.31</v>
      </c>
      <c r="H40" s="37">
        <v>0.28999999999999998</v>
      </c>
      <c r="I40" s="37">
        <v>0.28000000000000003</v>
      </c>
      <c r="J40" s="38">
        <v>0.28000000000000003</v>
      </c>
      <c r="K40" s="22"/>
      <c r="L40" s="22"/>
      <c r="M40" s="22"/>
      <c r="N40" s="22"/>
      <c r="O40" s="22"/>
      <c r="P40" s="22"/>
    </row>
    <row r="41" spans="1:16" ht="39" customHeight="1" x14ac:dyDescent="0.2">
      <c r="A41" s="22"/>
      <c r="B41" s="35"/>
      <c r="C41" s="1208" t="s">
        <v>572</v>
      </c>
      <c r="D41" s="1209"/>
      <c r="E41" s="1210"/>
      <c r="F41" s="36" t="s">
        <v>516</v>
      </c>
      <c r="G41" s="37">
        <v>0.09</v>
      </c>
      <c r="H41" s="37" t="s">
        <v>573</v>
      </c>
      <c r="I41" s="37">
        <v>7.0000000000000007E-2</v>
      </c>
      <c r="J41" s="38">
        <v>0.13</v>
      </c>
      <c r="K41" s="22"/>
      <c r="L41" s="22"/>
      <c r="M41" s="22"/>
      <c r="N41" s="22"/>
      <c r="O41" s="22"/>
      <c r="P41" s="22"/>
    </row>
    <row r="42" spans="1:16" ht="39" customHeight="1" x14ac:dyDescent="0.2">
      <c r="A42" s="22"/>
      <c r="B42" s="39"/>
      <c r="C42" s="1208" t="s">
        <v>574</v>
      </c>
      <c r="D42" s="1209"/>
      <c r="E42" s="1210"/>
      <c r="F42" s="36" t="s">
        <v>516</v>
      </c>
      <c r="G42" s="37" t="s">
        <v>516</v>
      </c>
      <c r="H42" s="37" t="s">
        <v>516</v>
      </c>
      <c r="I42" s="37" t="s">
        <v>516</v>
      </c>
      <c r="J42" s="38" t="s">
        <v>516</v>
      </c>
      <c r="K42" s="22"/>
      <c r="L42" s="22"/>
      <c r="M42" s="22"/>
      <c r="N42" s="22"/>
      <c r="O42" s="22"/>
      <c r="P42" s="22"/>
    </row>
    <row r="43" spans="1:16" ht="39" customHeight="1" thickBot="1" x14ac:dyDescent="0.25">
      <c r="A43" s="22"/>
      <c r="B43" s="40"/>
      <c r="C43" s="1211" t="s">
        <v>575</v>
      </c>
      <c r="D43" s="1212"/>
      <c r="E43" s="1213"/>
      <c r="F43" s="41">
        <v>1</v>
      </c>
      <c r="G43" s="42">
        <v>0.06</v>
      </c>
      <c r="H43" s="42">
        <v>0.09</v>
      </c>
      <c r="I43" s="42">
        <v>0.13</v>
      </c>
      <c r="J43" s="43">
        <v>0.12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kc2iPBmGviIk81jWgW+YlkpTiv7AHo28qLezRI8IDS7QiSUGvjugpQo/kxZunVy+bd3BPzs3fONyJdPj3RM/nw==" saltValue="kTt0BRVuMqvdtohPFRUo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216" t="s">
        <v>11</v>
      </c>
      <c r="C45" s="1217"/>
      <c r="D45" s="58"/>
      <c r="E45" s="1222" t="s">
        <v>12</v>
      </c>
      <c r="F45" s="1222"/>
      <c r="G45" s="1222"/>
      <c r="H45" s="1222"/>
      <c r="I45" s="1222"/>
      <c r="J45" s="1223"/>
      <c r="K45" s="59">
        <v>3521</v>
      </c>
      <c r="L45" s="60">
        <v>3491</v>
      </c>
      <c r="M45" s="60">
        <v>3420</v>
      </c>
      <c r="N45" s="60">
        <v>3420</v>
      </c>
      <c r="O45" s="61">
        <v>3690</v>
      </c>
      <c r="P45" s="48"/>
      <c r="Q45" s="48"/>
      <c r="R45" s="48"/>
      <c r="S45" s="48"/>
      <c r="T45" s="48"/>
      <c r="U45" s="48"/>
    </row>
    <row r="46" spans="1:21" ht="30.75" customHeight="1" x14ac:dyDescent="0.2">
      <c r="A46" s="48"/>
      <c r="B46" s="1218"/>
      <c r="C46" s="1219"/>
      <c r="D46" s="62"/>
      <c r="E46" s="1224" t="s">
        <v>13</v>
      </c>
      <c r="F46" s="1224"/>
      <c r="G46" s="1224"/>
      <c r="H46" s="1224"/>
      <c r="I46" s="1224"/>
      <c r="J46" s="1225"/>
      <c r="K46" s="63" t="s">
        <v>516</v>
      </c>
      <c r="L46" s="64" t="s">
        <v>516</v>
      </c>
      <c r="M46" s="64" t="s">
        <v>516</v>
      </c>
      <c r="N46" s="64" t="s">
        <v>516</v>
      </c>
      <c r="O46" s="65" t="s">
        <v>516</v>
      </c>
      <c r="P46" s="48"/>
      <c r="Q46" s="48"/>
      <c r="R46" s="48"/>
      <c r="S46" s="48"/>
      <c r="T46" s="48"/>
      <c r="U46" s="48"/>
    </row>
    <row r="47" spans="1:21" ht="30.75" customHeight="1" x14ac:dyDescent="0.2">
      <c r="A47" s="48"/>
      <c r="B47" s="1218"/>
      <c r="C47" s="1219"/>
      <c r="D47" s="62"/>
      <c r="E47" s="1224" t="s">
        <v>14</v>
      </c>
      <c r="F47" s="1224"/>
      <c r="G47" s="1224"/>
      <c r="H47" s="1224"/>
      <c r="I47" s="1224"/>
      <c r="J47" s="1225"/>
      <c r="K47" s="63" t="s">
        <v>516</v>
      </c>
      <c r="L47" s="64" t="s">
        <v>516</v>
      </c>
      <c r="M47" s="64" t="s">
        <v>516</v>
      </c>
      <c r="N47" s="64" t="s">
        <v>516</v>
      </c>
      <c r="O47" s="65" t="s">
        <v>516</v>
      </c>
      <c r="P47" s="48"/>
      <c r="Q47" s="48"/>
      <c r="R47" s="48"/>
      <c r="S47" s="48"/>
      <c r="T47" s="48"/>
      <c r="U47" s="48"/>
    </row>
    <row r="48" spans="1:21" ht="30.75" customHeight="1" x14ac:dyDescent="0.2">
      <c r="A48" s="48"/>
      <c r="B48" s="1218"/>
      <c r="C48" s="1219"/>
      <c r="D48" s="62"/>
      <c r="E48" s="1224" t="s">
        <v>15</v>
      </c>
      <c r="F48" s="1224"/>
      <c r="G48" s="1224"/>
      <c r="H48" s="1224"/>
      <c r="I48" s="1224"/>
      <c r="J48" s="1225"/>
      <c r="K48" s="63">
        <v>1161</v>
      </c>
      <c r="L48" s="64">
        <v>997</v>
      </c>
      <c r="M48" s="64">
        <v>1047</v>
      </c>
      <c r="N48" s="64">
        <v>985</v>
      </c>
      <c r="O48" s="65">
        <v>1006</v>
      </c>
      <c r="P48" s="48"/>
      <c r="Q48" s="48"/>
      <c r="R48" s="48"/>
      <c r="S48" s="48"/>
      <c r="T48" s="48"/>
      <c r="U48" s="48"/>
    </row>
    <row r="49" spans="1:21" ht="30.75" customHeight="1" x14ac:dyDescent="0.2">
      <c r="A49" s="48"/>
      <c r="B49" s="1218"/>
      <c r="C49" s="1219"/>
      <c r="D49" s="62"/>
      <c r="E49" s="1224" t="s">
        <v>16</v>
      </c>
      <c r="F49" s="1224"/>
      <c r="G49" s="1224"/>
      <c r="H49" s="1224"/>
      <c r="I49" s="1224"/>
      <c r="J49" s="1225"/>
      <c r="K49" s="63">
        <v>72</v>
      </c>
      <c r="L49" s="64">
        <v>70</v>
      </c>
      <c r="M49" s="64">
        <v>70</v>
      </c>
      <c r="N49" s="64">
        <v>65</v>
      </c>
      <c r="O49" s="65">
        <v>65</v>
      </c>
      <c r="P49" s="48"/>
      <c r="Q49" s="48"/>
      <c r="R49" s="48"/>
      <c r="S49" s="48"/>
      <c r="T49" s="48"/>
      <c r="U49" s="48"/>
    </row>
    <row r="50" spans="1:21" ht="30.75" customHeight="1" x14ac:dyDescent="0.2">
      <c r="A50" s="48"/>
      <c r="B50" s="1218"/>
      <c r="C50" s="1219"/>
      <c r="D50" s="62"/>
      <c r="E50" s="1224" t="s">
        <v>17</v>
      </c>
      <c r="F50" s="1224"/>
      <c r="G50" s="1224"/>
      <c r="H50" s="1224"/>
      <c r="I50" s="1224"/>
      <c r="J50" s="1225"/>
      <c r="K50" s="63" t="s">
        <v>516</v>
      </c>
      <c r="L50" s="64" t="s">
        <v>516</v>
      </c>
      <c r="M50" s="64" t="s">
        <v>516</v>
      </c>
      <c r="N50" s="64" t="s">
        <v>516</v>
      </c>
      <c r="O50" s="65" t="s">
        <v>516</v>
      </c>
      <c r="P50" s="48"/>
      <c r="Q50" s="48"/>
      <c r="R50" s="48"/>
      <c r="S50" s="48"/>
      <c r="T50" s="48"/>
      <c r="U50" s="48"/>
    </row>
    <row r="51" spans="1:21" ht="30.75" customHeight="1" x14ac:dyDescent="0.2">
      <c r="A51" s="48"/>
      <c r="B51" s="1220"/>
      <c r="C51" s="1221"/>
      <c r="D51" s="66"/>
      <c r="E51" s="1224" t="s">
        <v>18</v>
      </c>
      <c r="F51" s="1224"/>
      <c r="G51" s="1224"/>
      <c r="H51" s="1224"/>
      <c r="I51" s="1224"/>
      <c r="J51" s="1225"/>
      <c r="K51" s="63" t="s">
        <v>516</v>
      </c>
      <c r="L51" s="64" t="s">
        <v>516</v>
      </c>
      <c r="M51" s="64" t="s">
        <v>516</v>
      </c>
      <c r="N51" s="64" t="s">
        <v>516</v>
      </c>
      <c r="O51" s="65" t="s">
        <v>516</v>
      </c>
      <c r="P51" s="48"/>
      <c r="Q51" s="48"/>
      <c r="R51" s="48"/>
      <c r="S51" s="48"/>
      <c r="T51" s="48"/>
      <c r="U51" s="48"/>
    </row>
    <row r="52" spans="1:21" ht="30.75" customHeight="1" x14ac:dyDescent="0.2">
      <c r="A52" s="48"/>
      <c r="B52" s="1226" t="s">
        <v>19</v>
      </c>
      <c r="C52" s="1227"/>
      <c r="D52" s="66"/>
      <c r="E52" s="1224" t="s">
        <v>20</v>
      </c>
      <c r="F52" s="1224"/>
      <c r="G52" s="1224"/>
      <c r="H52" s="1224"/>
      <c r="I52" s="1224"/>
      <c r="J52" s="1225"/>
      <c r="K52" s="63">
        <v>3879</v>
      </c>
      <c r="L52" s="64">
        <v>3766</v>
      </c>
      <c r="M52" s="64">
        <v>3586</v>
      </c>
      <c r="N52" s="64">
        <v>3486</v>
      </c>
      <c r="O52" s="65">
        <v>3555</v>
      </c>
      <c r="P52" s="48"/>
      <c r="Q52" s="48"/>
      <c r="R52" s="48"/>
      <c r="S52" s="48"/>
      <c r="T52" s="48"/>
      <c r="U52" s="48"/>
    </row>
    <row r="53" spans="1:21" ht="30.75" customHeight="1" thickBot="1" x14ac:dyDescent="0.25">
      <c r="A53" s="48"/>
      <c r="B53" s="1228" t="s">
        <v>21</v>
      </c>
      <c r="C53" s="1229"/>
      <c r="D53" s="67"/>
      <c r="E53" s="1230" t="s">
        <v>22</v>
      </c>
      <c r="F53" s="1230"/>
      <c r="G53" s="1230"/>
      <c r="H53" s="1230"/>
      <c r="I53" s="1230"/>
      <c r="J53" s="1231"/>
      <c r="K53" s="68">
        <v>875</v>
      </c>
      <c r="L53" s="69">
        <v>792</v>
      </c>
      <c r="M53" s="69">
        <v>951</v>
      </c>
      <c r="N53" s="69">
        <v>984</v>
      </c>
      <c r="O53" s="70">
        <v>1206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3">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2">
      <c r="B57" s="1232" t="s">
        <v>25</v>
      </c>
      <c r="C57" s="1233"/>
      <c r="D57" s="1236" t="s">
        <v>26</v>
      </c>
      <c r="E57" s="1237"/>
      <c r="F57" s="1237"/>
      <c r="G57" s="1237"/>
      <c r="H57" s="1237"/>
      <c r="I57" s="1237"/>
      <c r="J57" s="1238"/>
      <c r="K57" s="83"/>
      <c r="L57" s="84"/>
      <c r="M57" s="84"/>
      <c r="N57" s="84"/>
      <c r="O57" s="85"/>
    </row>
    <row r="58" spans="1:21" ht="31.5" customHeight="1" thickBot="1" x14ac:dyDescent="0.25">
      <c r="B58" s="1234"/>
      <c r="C58" s="1235"/>
      <c r="D58" s="1239" t="s">
        <v>27</v>
      </c>
      <c r="E58" s="1240"/>
      <c r="F58" s="1240"/>
      <c r="G58" s="1240"/>
      <c r="H58" s="1240"/>
      <c r="I58" s="1240"/>
      <c r="J58" s="1241"/>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DMGBCnmU9/vujAfVStLsvse62/Xfk/yWP2IXhLsGMa7du3nN7HpP1KzjpapEa8eEJYJdf2jso8QyagzzRhglg==" saltValue="w77xFn/gpDbe1VgigPdrU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558</v>
      </c>
      <c r="J40" s="100" t="s">
        <v>559</v>
      </c>
      <c r="K40" s="100" t="s">
        <v>560</v>
      </c>
      <c r="L40" s="100" t="s">
        <v>561</v>
      </c>
      <c r="M40" s="101" t="s">
        <v>562</v>
      </c>
    </row>
    <row r="41" spans="2:13" ht="27.75" customHeight="1" x14ac:dyDescent="0.2">
      <c r="B41" s="1242" t="s">
        <v>30</v>
      </c>
      <c r="C41" s="1243"/>
      <c r="D41" s="102"/>
      <c r="E41" s="1248" t="s">
        <v>31</v>
      </c>
      <c r="F41" s="1248"/>
      <c r="G41" s="1248"/>
      <c r="H41" s="1249"/>
      <c r="I41" s="351">
        <v>29633</v>
      </c>
      <c r="J41" s="352">
        <v>28422</v>
      </c>
      <c r="K41" s="352">
        <v>28222</v>
      </c>
      <c r="L41" s="352">
        <v>29969</v>
      </c>
      <c r="M41" s="353">
        <v>29837</v>
      </c>
    </row>
    <row r="42" spans="2:13" ht="27.75" customHeight="1" x14ac:dyDescent="0.2">
      <c r="B42" s="1244"/>
      <c r="C42" s="1245"/>
      <c r="D42" s="103"/>
      <c r="E42" s="1250" t="s">
        <v>32</v>
      </c>
      <c r="F42" s="1250"/>
      <c r="G42" s="1250"/>
      <c r="H42" s="1251"/>
      <c r="I42" s="354" t="s">
        <v>516</v>
      </c>
      <c r="J42" s="355" t="s">
        <v>516</v>
      </c>
      <c r="K42" s="355" t="s">
        <v>516</v>
      </c>
      <c r="L42" s="355" t="s">
        <v>516</v>
      </c>
      <c r="M42" s="356" t="s">
        <v>516</v>
      </c>
    </row>
    <row r="43" spans="2:13" ht="27.75" customHeight="1" x14ac:dyDescent="0.2">
      <c r="B43" s="1244"/>
      <c r="C43" s="1245"/>
      <c r="D43" s="103"/>
      <c r="E43" s="1250" t="s">
        <v>33</v>
      </c>
      <c r="F43" s="1250"/>
      <c r="G43" s="1250"/>
      <c r="H43" s="1251"/>
      <c r="I43" s="354">
        <v>14450</v>
      </c>
      <c r="J43" s="355">
        <v>12899</v>
      </c>
      <c r="K43" s="355">
        <v>11661</v>
      </c>
      <c r="L43" s="355">
        <v>10435</v>
      </c>
      <c r="M43" s="356">
        <v>10063</v>
      </c>
    </row>
    <row r="44" spans="2:13" ht="27.75" customHeight="1" x14ac:dyDescent="0.2">
      <c r="B44" s="1244"/>
      <c r="C44" s="1245"/>
      <c r="D44" s="103"/>
      <c r="E44" s="1250" t="s">
        <v>34</v>
      </c>
      <c r="F44" s="1250"/>
      <c r="G44" s="1250"/>
      <c r="H44" s="1251"/>
      <c r="I44" s="354">
        <v>495</v>
      </c>
      <c r="J44" s="355">
        <v>396</v>
      </c>
      <c r="K44" s="355">
        <v>332</v>
      </c>
      <c r="L44" s="355">
        <v>268</v>
      </c>
      <c r="M44" s="356">
        <v>204</v>
      </c>
    </row>
    <row r="45" spans="2:13" ht="27.75" customHeight="1" x14ac:dyDescent="0.2">
      <c r="B45" s="1244"/>
      <c r="C45" s="1245"/>
      <c r="D45" s="103"/>
      <c r="E45" s="1250" t="s">
        <v>35</v>
      </c>
      <c r="F45" s="1250"/>
      <c r="G45" s="1250"/>
      <c r="H45" s="1251"/>
      <c r="I45" s="354">
        <v>1924</v>
      </c>
      <c r="J45" s="355">
        <v>1976</v>
      </c>
      <c r="K45" s="355">
        <v>1899</v>
      </c>
      <c r="L45" s="355">
        <v>2037</v>
      </c>
      <c r="M45" s="356">
        <v>2024</v>
      </c>
    </row>
    <row r="46" spans="2:13" ht="27.75" customHeight="1" x14ac:dyDescent="0.2">
      <c r="B46" s="1244"/>
      <c r="C46" s="1245"/>
      <c r="D46" s="104"/>
      <c r="E46" s="1250" t="s">
        <v>36</v>
      </c>
      <c r="F46" s="1250"/>
      <c r="G46" s="1250"/>
      <c r="H46" s="1251"/>
      <c r="I46" s="354" t="s">
        <v>516</v>
      </c>
      <c r="J46" s="355" t="s">
        <v>516</v>
      </c>
      <c r="K46" s="355" t="s">
        <v>516</v>
      </c>
      <c r="L46" s="355" t="s">
        <v>516</v>
      </c>
      <c r="M46" s="356" t="s">
        <v>516</v>
      </c>
    </row>
    <row r="47" spans="2:13" ht="27.75" customHeight="1" x14ac:dyDescent="0.2">
      <c r="B47" s="1244"/>
      <c r="C47" s="1245"/>
      <c r="D47" s="105"/>
      <c r="E47" s="1252" t="s">
        <v>37</v>
      </c>
      <c r="F47" s="1253"/>
      <c r="G47" s="1253"/>
      <c r="H47" s="1254"/>
      <c r="I47" s="354" t="s">
        <v>516</v>
      </c>
      <c r="J47" s="355" t="s">
        <v>516</v>
      </c>
      <c r="K47" s="355" t="s">
        <v>516</v>
      </c>
      <c r="L47" s="355" t="s">
        <v>516</v>
      </c>
      <c r="M47" s="356" t="s">
        <v>516</v>
      </c>
    </row>
    <row r="48" spans="2:13" ht="27.75" customHeight="1" x14ac:dyDescent="0.2">
      <c r="B48" s="1244"/>
      <c r="C48" s="1245"/>
      <c r="D48" s="103"/>
      <c r="E48" s="1250" t="s">
        <v>38</v>
      </c>
      <c r="F48" s="1250"/>
      <c r="G48" s="1250"/>
      <c r="H48" s="1251"/>
      <c r="I48" s="354" t="s">
        <v>516</v>
      </c>
      <c r="J48" s="355" t="s">
        <v>516</v>
      </c>
      <c r="K48" s="355" t="s">
        <v>516</v>
      </c>
      <c r="L48" s="355" t="s">
        <v>516</v>
      </c>
      <c r="M48" s="356" t="s">
        <v>516</v>
      </c>
    </row>
    <row r="49" spans="2:13" ht="27.75" customHeight="1" x14ac:dyDescent="0.2">
      <c r="B49" s="1246"/>
      <c r="C49" s="1247"/>
      <c r="D49" s="103"/>
      <c r="E49" s="1250" t="s">
        <v>39</v>
      </c>
      <c r="F49" s="1250"/>
      <c r="G49" s="1250"/>
      <c r="H49" s="1251"/>
      <c r="I49" s="354" t="s">
        <v>516</v>
      </c>
      <c r="J49" s="355" t="s">
        <v>516</v>
      </c>
      <c r="K49" s="355" t="s">
        <v>516</v>
      </c>
      <c r="L49" s="355" t="s">
        <v>516</v>
      </c>
      <c r="M49" s="356" t="s">
        <v>516</v>
      </c>
    </row>
    <row r="50" spans="2:13" ht="27.75" customHeight="1" x14ac:dyDescent="0.2">
      <c r="B50" s="1255" t="s">
        <v>40</v>
      </c>
      <c r="C50" s="1256"/>
      <c r="D50" s="106"/>
      <c r="E50" s="1250" t="s">
        <v>41</v>
      </c>
      <c r="F50" s="1250"/>
      <c r="G50" s="1250"/>
      <c r="H50" s="1251"/>
      <c r="I50" s="354">
        <v>4974</v>
      </c>
      <c r="J50" s="355">
        <v>4661</v>
      </c>
      <c r="K50" s="355">
        <v>4296</v>
      </c>
      <c r="L50" s="355">
        <v>4324</v>
      </c>
      <c r="M50" s="356">
        <v>4830</v>
      </c>
    </row>
    <row r="51" spans="2:13" ht="27.75" customHeight="1" x14ac:dyDescent="0.2">
      <c r="B51" s="1244"/>
      <c r="C51" s="1245"/>
      <c r="D51" s="103"/>
      <c r="E51" s="1250" t="s">
        <v>42</v>
      </c>
      <c r="F51" s="1250"/>
      <c r="G51" s="1250"/>
      <c r="H51" s="1251"/>
      <c r="I51" s="354">
        <v>2420</v>
      </c>
      <c r="J51" s="355">
        <v>2083</v>
      </c>
      <c r="K51" s="355">
        <v>1955</v>
      </c>
      <c r="L51" s="355">
        <v>1854</v>
      </c>
      <c r="M51" s="356">
        <v>1823</v>
      </c>
    </row>
    <row r="52" spans="2:13" ht="27.75" customHeight="1" x14ac:dyDescent="0.2">
      <c r="B52" s="1246"/>
      <c r="C52" s="1247"/>
      <c r="D52" s="103"/>
      <c r="E52" s="1250" t="s">
        <v>43</v>
      </c>
      <c r="F52" s="1250"/>
      <c r="G52" s="1250"/>
      <c r="H52" s="1251"/>
      <c r="I52" s="354">
        <v>31116</v>
      </c>
      <c r="J52" s="355">
        <v>29693</v>
      </c>
      <c r="K52" s="355">
        <v>28587</v>
      </c>
      <c r="L52" s="355">
        <v>29282</v>
      </c>
      <c r="M52" s="356">
        <v>28738</v>
      </c>
    </row>
    <row r="53" spans="2:13" ht="27.75" customHeight="1" thickBot="1" x14ac:dyDescent="0.25">
      <c r="B53" s="1257" t="s">
        <v>44</v>
      </c>
      <c r="C53" s="1258"/>
      <c r="D53" s="107"/>
      <c r="E53" s="1259" t="s">
        <v>45</v>
      </c>
      <c r="F53" s="1259"/>
      <c r="G53" s="1259"/>
      <c r="H53" s="1260"/>
      <c r="I53" s="357">
        <v>7991</v>
      </c>
      <c r="J53" s="358">
        <v>7257</v>
      </c>
      <c r="K53" s="358">
        <v>7277</v>
      </c>
      <c r="L53" s="358">
        <v>7249</v>
      </c>
      <c r="M53" s="359">
        <v>6737</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bN1NetHDsS86HmkoZedDRlAhOnB57/2rrzdwHmDzcTtLNMVfZ9MLL6KBNtJD7U/abpoXJ3+aMJP86rf2YS6vRA==" saltValue="XtIbULMSNEcOzUP3Lt4f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560</v>
      </c>
      <c r="G54" s="116" t="s">
        <v>561</v>
      </c>
      <c r="H54" s="117" t="s">
        <v>562</v>
      </c>
    </row>
    <row r="55" spans="2:8" ht="52.5" customHeight="1" x14ac:dyDescent="0.2">
      <c r="B55" s="118"/>
      <c r="C55" s="1269" t="s">
        <v>48</v>
      </c>
      <c r="D55" s="1269"/>
      <c r="E55" s="1270"/>
      <c r="F55" s="119">
        <v>2661</v>
      </c>
      <c r="G55" s="119">
        <v>2703</v>
      </c>
      <c r="H55" s="120">
        <v>3054</v>
      </c>
    </row>
    <row r="56" spans="2:8" ht="52.5" customHeight="1" x14ac:dyDescent="0.2">
      <c r="B56" s="121"/>
      <c r="C56" s="1271" t="s">
        <v>49</v>
      </c>
      <c r="D56" s="1271"/>
      <c r="E56" s="1272"/>
      <c r="F56" s="122">
        <v>263</v>
      </c>
      <c r="G56" s="122">
        <v>263</v>
      </c>
      <c r="H56" s="123">
        <v>263</v>
      </c>
    </row>
    <row r="57" spans="2:8" ht="53.25" customHeight="1" x14ac:dyDescent="0.2">
      <c r="B57" s="121"/>
      <c r="C57" s="1273" t="s">
        <v>50</v>
      </c>
      <c r="D57" s="1273"/>
      <c r="E57" s="1274"/>
      <c r="F57" s="124">
        <v>2422</v>
      </c>
      <c r="G57" s="124">
        <v>2152</v>
      </c>
      <c r="H57" s="125">
        <v>2028</v>
      </c>
    </row>
    <row r="58" spans="2:8" ht="45.75" customHeight="1" x14ac:dyDescent="0.2">
      <c r="B58" s="126"/>
      <c r="C58" s="1261" t="s">
        <v>596</v>
      </c>
      <c r="D58" s="1262"/>
      <c r="E58" s="1263"/>
      <c r="F58" s="127">
        <v>1267</v>
      </c>
      <c r="G58" s="127">
        <v>925</v>
      </c>
      <c r="H58" s="128">
        <v>590</v>
      </c>
    </row>
    <row r="59" spans="2:8" ht="45.75" customHeight="1" x14ac:dyDescent="0.2">
      <c r="B59" s="126"/>
      <c r="C59" s="1261" t="s">
        <v>597</v>
      </c>
      <c r="D59" s="1262"/>
      <c r="E59" s="1263"/>
      <c r="F59" s="127">
        <v>381</v>
      </c>
      <c r="G59" s="127">
        <v>414</v>
      </c>
      <c r="H59" s="128">
        <v>515</v>
      </c>
    </row>
    <row r="60" spans="2:8" ht="45.75" customHeight="1" x14ac:dyDescent="0.2">
      <c r="B60" s="126"/>
      <c r="C60" s="1261" t="s">
        <v>598</v>
      </c>
      <c r="D60" s="1262"/>
      <c r="E60" s="1263"/>
      <c r="F60" s="127">
        <v>238</v>
      </c>
      <c r="G60" s="127">
        <v>239</v>
      </c>
      <c r="H60" s="128">
        <v>239</v>
      </c>
    </row>
    <row r="61" spans="2:8" ht="45.75" customHeight="1" x14ac:dyDescent="0.2">
      <c r="B61" s="126"/>
      <c r="C61" s="1261" t="s">
        <v>599</v>
      </c>
      <c r="D61" s="1262"/>
      <c r="E61" s="1263"/>
      <c r="F61" s="127">
        <v>176</v>
      </c>
      <c r="G61" s="127">
        <v>173</v>
      </c>
      <c r="H61" s="128">
        <v>173</v>
      </c>
    </row>
    <row r="62" spans="2:8" ht="45.75" customHeight="1" thickBot="1" x14ac:dyDescent="0.25">
      <c r="B62" s="129"/>
      <c r="C62" s="1264" t="s">
        <v>600</v>
      </c>
      <c r="D62" s="1265"/>
      <c r="E62" s="1266"/>
      <c r="F62" s="130">
        <v>24</v>
      </c>
      <c r="G62" s="130">
        <v>69</v>
      </c>
      <c r="H62" s="131">
        <v>169</v>
      </c>
    </row>
    <row r="63" spans="2:8" ht="52.5" customHeight="1" thickBot="1" x14ac:dyDescent="0.25">
      <c r="B63" s="132"/>
      <c r="C63" s="1267" t="s">
        <v>51</v>
      </c>
      <c r="D63" s="1267"/>
      <c r="E63" s="1268"/>
      <c r="F63" s="133">
        <v>5345</v>
      </c>
      <c r="G63" s="133">
        <v>5117</v>
      </c>
      <c r="H63" s="134">
        <v>5346</v>
      </c>
    </row>
    <row r="64" spans="2:8" ht="13" x14ac:dyDescent="0.2"/>
  </sheetData>
  <sheetProtection algorithmName="SHA-512" hashValue="SnoWgRC7TmdjKARl5KuCldRLz+JyZKjl8aRYDpHPW7xA6pDaVTIVmhKO6HTzwSFQABZRmRke1Kjh7c9J0Cd/MQ==" saltValue="R3oXkYg+MquoH29tDGhI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C31E0-2FEC-4E22-9208-7CDD3FBE22B2}">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6328125" style="369" customWidth="1"/>
    <col min="2" max="107" width="2.453125" style="369" customWidth="1"/>
    <col min="108" max="108" width="6.08984375" style="376" customWidth="1"/>
    <col min="109" max="109" width="5.90625" style="375" customWidth="1"/>
    <col min="110" max="16384" width="8.63281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 x14ac:dyDescent="0.2">
      <c r="DD19" s="369"/>
      <c r="DE19" s="369"/>
    </row>
    <row r="20" spans="1:109" ht="13"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 x14ac:dyDescent="0.2">
      <c r="B23" s="375"/>
    </row>
    <row r="24" spans="1:109" ht="13" x14ac:dyDescent="0.2">
      <c r="B24" s="375"/>
    </row>
    <row r="25" spans="1:109" ht="13" x14ac:dyDescent="0.2">
      <c r="B25" s="375"/>
    </row>
    <row r="26" spans="1:109" ht="13" x14ac:dyDescent="0.2">
      <c r="B26" s="375"/>
    </row>
    <row r="27" spans="1:109" ht="13" x14ac:dyDescent="0.2">
      <c r="B27" s="375"/>
    </row>
    <row r="28" spans="1:109" ht="13" x14ac:dyDescent="0.2">
      <c r="B28" s="375"/>
    </row>
    <row r="29" spans="1:109" ht="13" x14ac:dyDescent="0.2">
      <c r="B29" s="375"/>
    </row>
    <row r="30" spans="1:109" ht="13" x14ac:dyDescent="0.2">
      <c r="B30" s="375"/>
    </row>
    <row r="31" spans="1:109" ht="13" x14ac:dyDescent="0.2">
      <c r="B31" s="375"/>
    </row>
    <row r="32" spans="1:109" ht="13" x14ac:dyDescent="0.2">
      <c r="B32" s="375"/>
    </row>
    <row r="33" spans="2:109" ht="13" x14ac:dyDescent="0.2">
      <c r="B33" s="375"/>
    </row>
    <row r="34" spans="2:109" ht="13" x14ac:dyDescent="0.2">
      <c r="B34" s="375"/>
    </row>
    <row r="35" spans="2:109" ht="13" x14ac:dyDescent="0.2">
      <c r="B35" s="375"/>
    </row>
    <row r="36" spans="2:109" ht="13" x14ac:dyDescent="0.2">
      <c r="B36" s="375"/>
    </row>
    <row r="37" spans="2:109" ht="13" x14ac:dyDescent="0.2">
      <c r="B37" s="375"/>
    </row>
    <row r="38" spans="2:109" ht="13" x14ac:dyDescent="0.2">
      <c r="B38" s="375"/>
    </row>
    <row r="39" spans="2:109" ht="13"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 x14ac:dyDescent="0.2">
      <c r="B40" s="380"/>
      <c r="DD40" s="380"/>
      <c r="DE40" s="369"/>
    </row>
    <row r="41" spans="2:109" ht="16.5" x14ac:dyDescent="0.2">
      <c r="B41" s="381" t="s">
        <v>603</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 x14ac:dyDescent="0.2">
      <c r="B42" s="375"/>
      <c r="G42" s="382"/>
      <c r="I42" s="383"/>
      <c r="J42" s="383"/>
      <c r="K42" s="383"/>
      <c r="AM42" s="382"/>
      <c r="AN42" s="382" t="s">
        <v>604</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3"/>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 x14ac:dyDescent="0.2">
      <c r="B44" s="375"/>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 x14ac:dyDescent="0.2">
      <c r="B45" s="375"/>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 x14ac:dyDescent="0.2">
      <c r="B46" s="375"/>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 x14ac:dyDescent="0.2">
      <c r="B47" s="375"/>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ht="13"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 x14ac:dyDescent="0.2">
      <c r="B49" s="375"/>
      <c r="AN49" s="369" t="s">
        <v>605</v>
      </c>
    </row>
    <row r="50" spans="1:109" ht="13" x14ac:dyDescent="0.2">
      <c r="B50" s="375"/>
      <c r="G50" s="1275"/>
      <c r="H50" s="1275"/>
      <c r="I50" s="1275"/>
      <c r="J50" s="1275"/>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558</v>
      </c>
      <c r="BQ50" s="1281"/>
      <c r="BR50" s="1281"/>
      <c r="BS50" s="1281"/>
      <c r="BT50" s="1281"/>
      <c r="BU50" s="1281"/>
      <c r="BV50" s="1281"/>
      <c r="BW50" s="1281"/>
      <c r="BX50" s="1281" t="s">
        <v>559</v>
      </c>
      <c r="BY50" s="1281"/>
      <c r="BZ50" s="1281"/>
      <c r="CA50" s="1281"/>
      <c r="CB50" s="1281"/>
      <c r="CC50" s="1281"/>
      <c r="CD50" s="1281"/>
      <c r="CE50" s="1281"/>
      <c r="CF50" s="1281" t="s">
        <v>560</v>
      </c>
      <c r="CG50" s="1281"/>
      <c r="CH50" s="1281"/>
      <c r="CI50" s="1281"/>
      <c r="CJ50" s="1281"/>
      <c r="CK50" s="1281"/>
      <c r="CL50" s="1281"/>
      <c r="CM50" s="1281"/>
      <c r="CN50" s="1281" t="s">
        <v>561</v>
      </c>
      <c r="CO50" s="1281"/>
      <c r="CP50" s="1281"/>
      <c r="CQ50" s="1281"/>
      <c r="CR50" s="1281"/>
      <c r="CS50" s="1281"/>
      <c r="CT50" s="1281"/>
      <c r="CU50" s="1281"/>
      <c r="CV50" s="1281" t="s">
        <v>562</v>
      </c>
      <c r="CW50" s="1281"/>
      <c r="CX50" s="1281"/>
      <c r="CY50" s="1281"/>
      <c r="CZ50" s="1281"/>
      <c r="DA50" s="1281"/>
      <c r="DB50" s="1281"/>
      <c r="DC50" s="1281"/>
    </row>
    <row r="51" spans="1:109" ht="13.5" customHeight="1" x14ac:dyDescent="0.2">
      <c r="B51" s="375"/>
      <c r="G51" s="1293"/>
      <c r="H51" s="1293"/>
      <c r="I51" s="1297"/>
      <c r="J51" s="1297"/>
      <c r="K51" s="1282"/>
      <c r="L51" s="1282"/>
      <c r="M51" s="1282"/>
      <c r="N51" s="1282"/>
      <c r="AM51" s="384"/>
      <c r="AN51" s="1280" t="s">
        <v>606</v>
      </c>
      <c r="AO51" s="1280"/>
      <c r="AP51" s="1280"/>
      <c r="AQ51" s="1280"/>
      <c r="AR51" s="1280"/>
      <c r="AS51" s="1280"/>
      <c r="AT51" s="1280"/>
      <c r="AU51" s="1280"/>
      <c r="AV51" s="1280"/>
      <c r="AW51" s="1280"/>
      <c r="AX51" s="1280"/>
      <c r="AY51" s="1280"/>
      <c r="AZ51" s="1280"/>
      <c r="BA51" s="1280"/>
      <c r="BB51" s="1280" t="s">
        <v>607</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92"/>
      <c r="CO51" s="1277"/>
      <c r="CP51" s="1277"/>
      <c r="CQ51" s="1277"/>
      <c r="CR51" s="1277"/>
      <c r="CS51" s="1277"/>
      <c r="CT51" s="1277"/>
      <c r="CU51" s="1277"/>
      <c r="CV51" s="1292"/>
      <c r="CW51" s="1277"/>
      <c r="CX51" s="1277"/>
      <c r="CY51" s="1277"/>
      <c r="CZ51" s="1277"/>
      <c r="DA51" s="1277"/>
      <c r="DB51" s="1277"/>
      <c r="DC51" s="1277"/>
    </row>
    <row r="52" spans="1:109" ht="13" x14ac:dyDescent="0.2">
      <c r="B52" s="375"/>
      <c r="G52" s="1293"/>
      <c r="H52" s="1293"/>
      <c r="I52" s="1297"/>
      <c r="J52" s="1297"/>
      <c r="K52" s="1282"/>
      <c r="L52" s="1282"/>
      <c r="M52" s="1282"/>
      <c r="N52" s="1282"/>
      <c r="AM52" s="384"/>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 x14ac:dyDescent="0.2">
      <c r="A53" s="383"/>
      <c r="B53" s="375"/>
      <c r="G53" s="1293"/>
      <c r="H53" s="1293"/>
      <c r="I53" s="1275"/>
      <c r="J53" s="1275"/>
      <c r="K53" s="1282"/>
      <c r="L53" s="1282"/>
      <c r="M53" s="1282"/>
      <c r="N53" s="1282"/>
      <c r="AM53" s="384"/>
      <c r="AN53" s="1280"/>
      <c r="AO53" s="1280"/>
      <c r="AP53" s="1280"/>
      <c r="AQ53" s="1280"/>
      <c r="AR53" s="1280"/>
      <c r="AS53" s="1280"/>
      <c r="AT53" s="1280"/>
      <c r="AU53" s="1280"/>
      <c r="AV53" s="1280"/>
      <c r="AW53" s="1280"/>
      <c r="AX53" s="1280"/>
      <c r="AY53" s="1280"/>
      <c r="AZ53" s="1280"/>
      <c r="BA53" s="1280"/>
      <c r="BB53" s="1280" t="s">
        <v>608</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92"/>
      <c r="CO53" s="1277"/>
      <c r="CP53" s="1277"/>
      <c r="CQ53" s="1277"/>
      <c r="CR53" s="1277"/>
      <c r="CS53" s="1277"/>
      <c r="CT53" s="1277"/>
      <c r="CU53" s="1277"/>
      <c r="CV53" s="1292"/>
      <c r="CW53" s="1277"/>
      <c r="CX53" s="1277"/>
      <c r="CY53" s="1277"/>
      <c r="CZ53" s="1277"/>
      <c r="DA53" s="1277"/>
      <c r="DB53" s="1277"/>
      <c r="DC53" s="1277"/>
    </row>
    <row r="54" spans="1:109" ht="13" x14ac:dyDescent="0.2">
      <c r="A54" s="383"/>
      <c r="B54" s="375"/>
      <c r="G54" s="1293"/>
      <c r="H54" s="1293"/>
      <c r="I54" s="1275"/>
      <c r="J54" s="1275"/>
      <c r="K54" s="1282"/>
      <c r="L54" s="1282"/>
      <c r="M54" s="1282"/>
      <c r="N54" s="1282"/>
      <c r="AM54" s="384"/>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 x14ac:dyDescent="0.2">
      <c r="A55" s="383"/>
      <c r="B55" s="375"/>
      <c r="G55" s="1275"/>
      <c r="H55" s="1275"/>
      <c r="I55" s="1275"/>
      <c r="J55" s="1275"/>
      <c r="K55" s="1282"/>
      <c r="L55" s="1282"/>
      <c r="M55" s="1282"/>
      <c r="N55" s="1282"/>
      <c r="AN55" s="1281" t="s">
        <v>609</v>
      </c>
      <c r="AO55" s="1281"/>
      <c r="AP55" s="1281"/>
      <c r="AQ55" s="1281"/>
      <c r="AR55" s="1281"/>
      <c r="AS55" s="1281"/>
      <c r="AT55" s="1281"/>
      <c r="AU55" s="1281"/>
      <c r="AV55" s="1281"/>
      <c r="AW55" s="1281"/>
      <c r="AX55" s="1281"/>
      <c r="AY55" s="1281"/>
      <c r="AZ55" s="1281"/>
      <c r="BA55" s="1281"/>
      <c r="BB55" s="1280" t="s">
        <v>607</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92"/>
      <c r="CO55" s="1277"/>
      <c r="CP55" s="1277"/>
      <c r="CQ55" s="1277"/>
      <c r="CR55" s="1277"/>
      <c r="CS55" s="1277"/>
      <c r="CT55" s="1277"/>
      <c r="CU55" s="1277"/>
      <c r="CV55" s="1292"/>
      <c r="CW55" s="1277"/>
      <c r="CX55" s="1277"/>
      <c r="CY55" s="1277"/>
      <c r="CZ55" s="1277"/>
      <c r="DA55" s="1277"/>
      <c r="DB55" s="1277"/>
      <c r="DC55" s="1277"/>
    </row>
    <row r="56" spans="1:109" ht="13" x14ac:dyDescent="0.2">
      <c r="A56" s="383"/>
      <c r="B56" s="375"/>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3" customFormat="1" ht="13" x14ac:dyDescent="0.2">
      <c r="B57" s="387"/>
      <c r="G57" s="1275"/>
      <c r="H57" s="1275"/>
      <c r="I57" s="1278"/>
      <c r="J57" s="1278"/>
      <c r="K57" s="1282"/>
      <c r="L57" s="1282"/>
      <c r="M57" s="1282"/>
      <c r="N57" s="1282"/>
      <c r="AM57" s="369"/>
      <c r="AN57" s="1281"/>
      <c r="AO57" s="1281"/>
      <c r="AP57" s="1281"/>
      <c r="AQ57" s="1281"/>
      <c r="AR57" s="1281"/>
      <c r="AS57" s="1281"/>
      <c r="AT57" s="1281"/>
      <c r="AU57" s="1281"/>
      <c r="AV57" s="1281"/>
      <c r="AW57" s="1281"/>
      <c r="AX57" s="1281"/>
      <c r="AY57" s="1281"/>
      <c r="AZ57" s="1281"/>
      <c r="BA57" s="1281"/>
      <c r="BB57" s="1280" t="s">
        <v>608</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92"/>
      <c r="CO57" s="1277"/>
      <c r="CP57" s="1277"/>
      <c r="CQ57" s="1277"/>
      <c r="CR57" s="1277"/>
      <c r="CS57" s="1277"/>
      <c r="CT57" s="1277"/>
      <c r="CU57" s="1277"/>
      <c r="CV57" s="1292"/>
      <c r="CW57" s="1277"/>
      <c r="CX57" s="1277"/>
      <c r="CY57" s="1277"/>
      <c r="CZ57" s="1277"/>
      <c r="DA57" s="1277"/>
      <c r="DB57" s="1277"/>
      <c r="DC57" s="1277"/>
      <c r="DD57" s="388"/>
      <c r="DE57" s="387"/>
    </row>
    <row r="58" spans="1:109" s="383" customFormat="1" ht="13" x14ac:dyDescent="0.2">
      <c r="A58" s="369"/>
      <c r="B58" s="387"/>
      <c r="G58" s="1275"/>
      <c r="H58" s="1275"/>
      <c r="I58" s="1278"/>
      <c r="J58" s="1278"/>
      <c r="K58" s="1282"/>
      <c r="L58" s="1282"/>
      <c r="M58" s="1282"/>
      <c r="N58" s="1282"/>
      <c r="AM58" s="369"/>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8"/>
      <c r="DE58" s="387"/>
    </row>
    <row r="59" spans="1:109" s="383" customFormat="1" ht="13"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5" x14ac:dyDescent="0.2">
      <c r="B63" s="394" t="s">
        <v>610</v>
      </c>
    </row>
    <row r="64" spans="1:109" ht="13" x14ac:dyDescent="0.2">
      <c r="B64" s="375"/>
      <c r="G64" s="382"/>
      <c r="I64" s="395"/>
      <c r="J64" s="395"/>
      <c r="K64" s="395"/>
      <c r="L64" s="395"/>
      <c r="M64" s="395"/>
      <c r="N64" s="396"/>
      <c r="AM64" s="382"/>
      <c r="AN64" s="382" t="s">
        <v>604</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 x14ac:dyDescent="0.2">
      <c r="B65" s="375"/>
      <c r="AN65" s="1283" t="s">
        <v>612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ht="13" x14ac:dyDescent="0.2">
      <c r="B66" s="375"/>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ht="13" x14ac:dyDescent="0.2">
      <c r="B67" s="375"/>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ht="13" x14ac:dyDescent="0.2">
      <c r="B68" s="375"/>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ht="13" x14ac:dyDescent="0.2">
      <c r="B69" s="375"/>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ht="13"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 x14ac:dyDescent="0.2">
      <c r="B71" s="375"/>
      <c r="G71" s="400"/>
      <c r="I71" s="401"/>
      <c r="J71" s="398"/>
      <c r="K71" s="398"/>
      <c r="L71" s="399"/>
      <c r="M71" s="398"/>
      <c r="N71" s="399"/>
      <c r="AM71" s="400"/>
      <c r="AN71" s="369" t="s">
        <v>605</v>
      </c>
    </row>
    <row r="72" spans="2:107" ht="13" x14ac:dyDescent="0.2">
      <c r="B72" s="375"/>
      <c r="G72" s="1275"/>
      <c r="H72" s="1275"/>
      <c r="I72" s="1275"/>
      <c r="J72" s="1275"/>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558</v>
      </c>
      <c r="BQ72" s="1281"/>
      <c r="BR72" s="1281"/>
      <c r="BS72" s="1281"/>
      <c r="BT72" s="1281"/>
      <c r="BU72" s="1281"/>
      <c r="BV72" s="1281"/>
      <c r="BW72" s="1281"/>
      <c r="BX72" s="1281" t="s">
        <v>559</v>
      </c>
      <c r="BY72" s="1281"/>
      <c r="BZ72" s="1281"/>
      <c r="CA72" s="1281"/>
      <c r="CB72" s="1281"/>
      <c r="CC72" s="1281"/>
      <c r="CD72" s="1281"/>
      <c r="CE72" s="1281"/>
      <c r="CF72" s="1281" t="s">
        <v>560</v>
      </c>
      <c r="CG72" s="1281"/>
      <c r="CH72" s="1281"/>
      <c r="CI72" s="1281"/>
      <c r="CJ72" s="1281"/>
      <c r="CK72" s="1281"/>
      <c r="CL72" s="1281"/>
      <c r="CM72" s="1281"/>
      <c r="CN72" s="1281" t="s">
        <v>561</v>
      </c>
      <c r="CO72" s="1281"/>
      <c r="CP72" s="1281"/>
      <c r="CQ72" s="1281"/>
      <c r="CR72" s="1281"/>
      <c r="CS72" s="1281"/>
      <c r="CT72" s="1281"/>
      <c r="CU72" s="1281"/>
      <c r="CV72" s="1281" t="s">
        <v>562</v>
      </c>
      <c r="CW72" s="1281"/>
      <c r="CX72" s="1281"/>
      <c r="CY72" s="1281"/>
      <c r="CZ72" s="1281"/>
      <c r="DA72" s="1281"/>
      <c r="DB72" s="1281"/>
      <c r="DC72" s="1281"/>
    </row>
    <row r="73" spans="2:107" ht="13" x14ac:dyDescent="0.2">
      <c r="B73" s="375"/>
      <c r="G73" s="1293"/>
      <c r="H73" s="1293"/>
      <c r="I73" s="1293"/>
      <c r="J73" s="1293"/>
      <c r="K73" s="1276"/>
      <c r="L73" s="1276"/>
      <c r="M73" s="1276"/>
      <c r="N73" s="1276"/>
      <c r="AM73" s="384"/>
      <c r="AN73" s="1280" t="s">
        <v>606</v>
      </c>
      <c r="AO73" s="1280"/>
      <c r="AP73" s="1280"/>
      <c r="AQ73" s="1280"/>
      <c r="AR73" s="1280"/>
      <c r="AS73" s="1280"/>
      <c r="AT73" s="1280"/>
      <c r="AU73" s="1280"/>
      <c r="AV73" s="1280"/>
      <c r="AW73" s="1280"/>
      <c r="AX73" s="1280"/>
      <c r="AY73" s="1280"/>
      <c r="AZ73" s="1280"/>
      <c r="BA73" s="1280"/>
      <c r="BB73" s="1280" t="s">
        <v>607</v>
      </c>
      <c r="BC73" s="1280"/>
      <c r="BD73" s="1280"/>
      <c r="BE73" s="1280"/>
      <c r="BF73" s="1280"/>
      <c r="BG73" s="1280"/>
      <c r="BH73" s="1280"/>
      <c r="BI73" s="1280"/>
      <c r="BJ73" s="1280"/>
      <c r="BK73" s="1280"/>
      <c r="BL73" s="1280"/>
      <c r="BM73" s="1280"/>
      <c r="BN73" s="1280"/>
      <c r="BO73" s="1280"/>
      <c r="BP73" s="1277">
        <v>94.2</v>
      </c>
      <c r="BQ73" s="1277"/>
      <c r="BR73" s="1277"/>
      <c r="BS73" s="1277"/>
      <c r="BT73" s="1277"/>
      <c r="BU73" s="1277"/>
      <c r="BV73" s="1277"/>
      <c r="BW73" s="1277"/>
      <c r="BX73" s="1277">
        <v>86.7</v>
      </c>
      <c r="BY73" s="1277"/>
      <c r="BZ73" s="1277"/>
      <c r="CA73" s="1277"/>
      <c r="CB73" s="1277"/>
      <c r="CC73" s="1277"/>
      <c r="CD73" s="1277"/>
      <c r="CE73" s="1277"/>
      <c r="CF73" s="1277">
        <v>87.9</v>
      </c>
      <c r="CG73" s="1277"/>
      <c r="CH73" s="1277"/>
      <c r="CI73" s="1277"/>
      <c r="CJ73" s="1277"/>
      <c r="CK73" s="1277"/>
      <c r="CL73" s="1277"/>
      <c r="CM73" s="1277"/>
      <c r="CN73" s="1277">
        <v>84.7</v>
      </c>
      <c r="CO73" s="1277"/>
      <c r="CP73" s="1277"/>
      <c r="CQ73" s="1277"/>
      <c r="CR73" s="1277"/>
      <c r="CS73" s="1277"/>
      <c r="CT73" s="1277"/>
      <c r="CU73" s="1277"/>
      <c r="CV73" s="1277">
        <v>74.3</v>
      </c>
      <c r="CW73" s="1277"/>
      <c r="CX73" s="1277"/>
      <c r="CY73" s="1277"/>
      <c r="CZ73" s="1277"/>
      <c r="DA73" s="1277"/>
      <c r="DB73" s="1277"/>
      <c r="DC73" s="1277"/>
    </row>
    <row r="74" spans="2:107" ht="13" x14ac:dyDescent="0.2">
      <c r="B74" s="375"/>
      <c r="G74" s="1293"/>
      <c r="H74" s="1293"/>
      <c r="I74" s="1293"/>
      <c r="J74" s="1293"/>
      <c r="K74" s="1276"/>
      <c r="L74" s="1276"/>
      <c r="M74" s="1276"/>
      <c r="N74" s="1276"/>
      <c r="AM74" s="384"/>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 x14ac:dyDescent="0.2">
      <c r="B75" s="375"/>
      <c r="G75" s="1293"/>
      <c r="H75" s="1293"/>
      <c r="I75" s="1275"/>
      <c r="J75" s="1275"/>
      <c r="K75" s="1282"/>
      <c r="L75" s="1282"/>
      <c r="M75" s="1282"/>
      <c r="N75" s="1282"/>
      <c r="AM75" s="384"/>
      <c r="AN75" s="1280"/>
      <c r="AO75" s="1280"/>
      <c r="AP75" s="1280"/>
      <c r="AQ75" s="1280"/>
      <c r="AR75" s="1280"/>
      <c r="AS75" s="1280"/>
      <c r="AT75" s="1280"/>
      <c r="AU75" s="1280"/>
      <c r="AV75" s="1280"/>
      <c r="AW75" s="1280"/>
      <c r="AX75" s="1280"/>
      <c r="AY75" s="1280"/>
      <c r="AZ75" s="1280"/>
      <c r="BA75" s="1280"/>
      <c r="BB75" s="1280" t="s">
        <v>611</v>
      </c>
      <c r="BC75" s="1280"/>
      <c r="BD75" s="1280"/>
      <c r="BE75" s="1280"/>
      <c r="BF75" s="1280"/>
      <c r="BG75" s="1280"/>
      <c r="BH75" s="1280"/>
      <c r="BI75" s="1280"/>
      <c r="BJ75" s="1280"/>
      <c r="BK75" s="1280"/>
      <c r="BL75" s="1280"/>
      <c r="BM75" s="1280"/>
      <c r="BN75" s="1280"/>
      <c r="BO75" s="1280"/>
      <c r="BP75" s="1277">
        <v>11.6</v>
      </c>
      <c r="BQ75" s="1277"/>
      <c r="BR75" s="1277"/>
      <c r="BS75" s="1277"/>
      <c r="BT75" s="1277"/>
      <c r="BU75" s="1277"/>
      <c r="BV75" s="1277"/>
      <c r="BW75" s="1277"/>
      <c r="BX75" s="1277">
        <v>10.1</v>
      </c>
      <c r="BY75" s="1277"/>
      <c r="BZ75" s="1277"/>
      <c r="CA75" s="1277"/>
      <c r="CB75" s="1277"/>
      <c r="CC75" s="1277"/>
      <c r="CD75" s="1277"/>
      <c r="CE75" s="1277"/>
      <c r="CF75" s="1277">
        <v>10.4</v>
      </c>
      <c r="CG75" s="1277"/>
      <c r="CH75" s="1277"/>
      <c r="CI75" s="1277"/>
      <c r="CJ75" s="1277"/>
      <c r="CK75" s="1277"/>
      <c r="CL75" s="1277"/>
      <c r="CM75" s="1277"/>
      <c r="CN75" s="1277">
        <v>10.8</v>
      </c>
      <c r="CO75" s="1277"/>
      <c r="CP75" s="1277"/>
      <c r="CQ75" s="1277"/>
      <c r="CR75" s="1277"/>
      <c r="CS75" s="1277"/>
      <c r="CT75" s="1277"/>
      <c r="CU75" s="1277"/>
      <c r="CV75" s="1277">
        <v>12</v>
      </c>
      <c r="CW75" s="1277"/>
      <c r="CX75" s="1277"/>
      <c r="CY75" s="1277"/>
      <c r="CZ75" s="1277"/>
      <c r="DA75" s="1277"/>
      <c r="DB75" s="1277"/>
      <c r="DC75" s="1277"/>
    </row>
    <row r="76" spans="2:107" ht="13" x14ac:dyDescent="0.2">
      <c r="B76" s="375"/>
      <c r="G76" s="1293"/>
      <c r="H76" s="1293"/>
      <c r="I76" s="1275"/>
      <c r="J76" s="1275"/>
      <c r="K76" s="1282"/>
      <c r="L76" s="1282"/>
      <c r="M76" s="1282"/>
      <c r="N76" s="1282"/>
      <c r="AM76" s="384"/>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 x14ac:dyDescent="0.2">
      <c r="B77" s="375"/>
      <c r="G77" s="1275"/>
      <c r="H77" s="1275"/>
      <c r="I77" s="1275"/>
      <c r="J77" s="1275"/>
      <c r="K77" s="1276"/>
      <c r="L77" s="1276"/>
      <c r="M77" s="1276"/>
      <c r="N77" s="1276"/>
      <c r="AN77" s="1281" t="s">
        <v>609</v>
      </c>
      <c r="AO77" s="1281"/>
      <c r="AP77" s="1281"/>
      <c r="AQ77" s="1281"/>
      <c r="AR77" s="1281"/>
      <c r="AS77" s="1281"/>
      <c r="AT77" s="1281"/>
      <c r="AU77" s="1281"/>
      <c r="AV77" s="1281"/>
      <c r="AW77" s="1281"/>
      <c r="AX77" s="1281"/>
      <c r="AY77" s="1281"/>
      <c r="AZ77" s="1281"/>
      <c r="BA77" s="1281"/>
      <c r="BB77" s="1280" t="s">
        <v>607</v>
      </c>
      <c r="BC77" s="1280"/>
      <c r="BD77" s="1280"/>
      <c r="BE77" s="1280"/>
      <c r="BF77" s="1280"/>
      <c r="BG77" s="1280"/>
      <c r="BH77" s="1280"/>
      <c r="BI77" s="1280"/>
      <c r="BJ77" s="1280"/>
      <c r="BK77" s="1280"/>
      <c r="BL77" s="1280"/>
      <c r="BM77" s="1280"/>
      <c r="BN77" s="1280"/>
      <c r="BO77" s="1280"/>
      <c r="BP77" s="1277">
        <v>53.4</v>
      </c>
      <c r="BQ77" s="1277"/>
      <c r="BR77" s="1277"/>
      <c r="BS77" s="1277"/>
      <c r="BT77" s="1277"/>
      <c r="BU77" s="1277"/>
      <c r="BV77" s="1277"/>
      <c r="BW77" s="1277"/>
      <c r="BX77" s="1277">
        <v>48</v>
      </c>
      <c r="BY77" s="1277"/>
      <c r="BZ77" s="1277"/>
      <c r="CA77" s="1277"/>
      <c r="CB77" s="1277"/>
      <c r="CC77" s="1277"/>
      <c r="CD77" s="1277"/>
      <c r="CE77" s="1277"/>
      <c r="CF77" s="1277">
        <v>49.1</v>
      </c>
      <c r="CG77" s="1277"/>
      <c r="CH77" s="1277"/>
      <c r="CI77" s="1277"/>
      <c r="CJ77" s="1277"/>
      <c r="CK77" s="1277"/>
      <c r="CL77" s="1277"/>
      <c r="CM77" s="1277"/>
      <c r="CN77" s="1277">
        <v>41.5</v>
      </c>
      <c r="CO77" s="1277"/>
      <c r="CP77" s="1277"/>
      <c r="CQ77" s="1277"/>
      <c r="CR77" s="1277"/>
      <c r="CS77" s="1277"/>
      <c r="CT77" s="1277"/>
      <c r="CU77" s="1277"/>
      <c r="CV77" s="1277">
        <v>25.2</v>
      </c>
      <c r="CW77" s="1277"/>
      <c r="CX77" s="1277"/>
      <c r="CY77" s="1277"/>
      <c r="CZ77" s="1277"/>
      <c r="DA77" s="1277"/>
      <c r="DB77" s="1277"/>
      <c r="DC77" s="1277"/>
    </row>
    <row r="78" spans="2:107" ht="13" x14ac:dyDescent="0.2">
      <c r="B78" s="375"/>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 x14ac:dyDescent="0.2">
      <c r="B79" s="375"/>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611</v>
      </c>
      <c r="BC79" s="1280"/>
      <c r="BD79" s="1280"/>
      <c r="BE79" s="1280"/>
      <c r="BF79" s="1280"/>
      <c r="BG79" s="1280"/>
      <c r="BH79" s="1280"/>
      <c r="BI79" s="1280"/>
      <c r="BJ79" s="1280"/>
      <c r="BK79" s="1280"/>
      <c r="BL79" s="1280"/>
      <c r="BM79" s="1280"/>
      <c r="BN79" s="1280"/>
      <c r="BO79" s="1280"/>
      <c r="BP79" s="1277">
        <v>9.8000000000000007</v>
      </c>
      <c r="BQ79" s="1277"/>
      <c r="BR79" s="1277"/>
      <c r="BS79" s="1277"/>
      <c r="BT79" s="1277"/>
      <c r="BU79" s="1277"/>
      <c r="BV79" s="1277"/>
      <c r="BW79" s="1277"/>
      <c r="BX79" s="1277">
        <v>9.6</v>
      </c>
      <c r="BY79" s="1277"/>
      <c r="BZ79" s="1277"/>
      <c r="CA79" s="1277"/>
      <c r="CB79" s="1277"/>
      <c r="CC79" s="1277"/>
      <c r="CD79" s="1277"/>
      <c r="CE79" s="1277"/>
      <c r="CF79" s="1277">
        <v>9.5</v>
      </c>
      <c r="CG79" s="1277"/>
      <c r="CH79" s="1277"/>
      <c r="CI79" s="1277"/>
      <c r="CJ79" s="1277"/>
      <c r="CK79" s="1277"/>
      <c r="CL79" s="1277"/>
      <c r="CM79" s="1277"/>
      <c r="CN79" s="1277">
        <v>9.1999999999999993</v>
      </c>
      <c r="CO79" s="1277"/>
      <c r="CP79" s="1277"/>
      <c r="CQ79" s="1277"/>
      <c r="CR79" s="1277"/>
      <c r="CS79" s="1277"/>
      <c r="CT79" s="1277"/>
      <c r="CU79" s="1277"/>
      <c r="CV79" s="1277">
        <v>8.9</v>
      </c>
      <c r="CW79" s="1277"/>
      <c r="CX79" s="1277"/>
      <c r="CY79" s="1277"/>
      <c r="CZ79" s="1277"/>
      <c r="DA79" s="1277"/>
      <c r="DB79" s="1277"/>
      <c r="DC79" s="1277"/>
    </row>
    <row r="80" spans="2:107" ht="13" x14ac:dyDescent="0.2">
      <c r="B80" s="375"/>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 x14ac:dyDescent="0.2">
      <c r="B81" s="375"/>
    </row>
    <row r="82" spans="2:109" ht="16.5"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 x14ac:dyDescent="0.2">
      <c r="DD84" s="369"/>
      <c r="DE84" s="369"/>
    </row>
    <row r="85" spans="2:109" ht="13" x14ac:dyDescent="0.2">
      <c r="DD85" s="369"/>
      <c r="DE85" s="369"/>
    </row>
  </sheetData>
  <sheetProtection algorithmName="SHA-512" hashValue="2ftvGEBG4QXZUJ0TZJow2ZglSNsCKbTG+/5sEG3HXayWhD3YpeYE1kBkLlTQlZoPbKYY2Y3bTYw+jZGUCS7GYQ==" saltValue="j37oVvkB3Q01HG1o2A4oy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B8FCE-22E9-4167-85DA-5AE09A43E784}">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 x14ac:dyDescent="0.2">
      <c r="S2" s="255"/>
      <c r="AH2" s="255"/>
    </row>
    <row r="3" spans="1: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 x14ac:dyDescent="0.2"/>
    <row r="5" spans="1:34" ht="13" x14ac:dyDescent="0.2"/>
    <row r="6" spans="1:34" ht="13" x14ac:dyDescent="0.2"/>
    <row r="7" spans="1:34" ht="13" x14ac:dyDescent="0.2"/>
    <row r="8" spans="1:34" ht="13" x14ac:dyDescent="0.2"/>
    <row r="9" spans="1:34" ht="13" x14ac:dyDescent="0.2">
      <c r="AH9" s="25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505</v>
      </c>
    </row>
  </sheetData>
  <sheetProtection algorithmName="SHA-512" hashValue="2lF2G3YHL2CJ1L2WvIgFWPxO1BeCG2MYXQSbJ79pNR2bfEUjkqOqovEfUphq/ZKxleYToOKOiuKboJ4RaLpqyw==" saltValue="Uj1JIzwteOGX/uE97BtSfw=="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C76E1-F1A2-418B-BB97-79B44A85D11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 x14ac:dyDescent="0.2">
      <c r="S2" s="255"/>
      <c r="AH2" s="255"/>
    </row>
    <row r="3" spans="2: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 x14ac:dyDescent="0.2"/>
    <row r="5" spans="2:34" ht="13" x14ac:dyDescent="0.2"/>
    <row r="6" spans="2:34" ht="13" x14ac:dyDescent="0.2"/>
    <row r="7" spans="2:34" ht="13" x14ac:dyDescent="0.2"/>
    <row r="8" spans="2:34" ht="13" x14ac:dyDescent="0.2"/>
    <row r="9" spans="2:34" ht="13" x14ac:dyDescent="0.2">
      <c r="AH9" s="25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c r="AG59" s="255"/>
      <c r="AH59" s="255"/>
    </row>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505</v>
      </c>
    </row>
  </sheetData>
  <sheetProtection algorithmName="SHA-512" hashValue="WtxDL3ouNZhhunRfbAx2EmLCeeYcALQY1TV7n+KA0/hWBKiWhxnBq394TOZ6C7wJv+b48lBq6a2zb/Ov5TVRGA==" saltValue="5FSYImlkemaUFGLH+bUOLg=="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555</v>
      </c>
      <c r="G2" s="148"/>
      <c r="H2" s="149"/>
    </row>
    <row r="3" spans="1:8" x14ac:dyDescent="0.2">
      <c r="A3" s="145" t="s">
        <v>548</v>
      </c>
      <c r="B3" s="150"/>
      <c r="C3" s="151"/>
      <c r="D3" s="152">
        <v>183921</v>
      </c>
      <c r="E3" s="153"/>
      <c r="F3" s="154">
        <v>88968</v>
      </c>
      <c r="G3" s="155"/>
      <c r="H3" s="156"/>
    </row>
    <row r="4" spans="1:8" x14ac:dyDescent="0.2">
      <c r="A4" s="157"/>
      <c r="B4" s="158"/>
      <c r="C4" s="159"/>
      <c r="D4" s="160">
        <v>41814</v>
      </c>
      <c r="E4" s="161"/>
      <c r="F4" s="162">
        <v>45482</v>
      </c>
      <c r="G4" s="163"/>
      <c r="H4" s="164"/>
    </row>
    <row r="5" spans="1:8" x14ac:dyDescent="0.2">
      <c r="A5" s="145" t="s">
        <v>550</v>
      </c>
      <c r="B5" s="150"/>
      <c r="C5" s="151"/>
      <c r="D5" s="152">
        <v>118208</v>
      </c>
      <c r="E5" s="153"/>
      <c r="F5" s="154">
        <v>85173</v>
      </c>
      <c r="G5" s="155"/>
      <c r="H5" s="156"/>
    </row>
    <row r="6" spans="1:8" x14ac:dyDescent="0.2">
      <c r="A6" s="157"/>
      <c r="B6" s="158"/>
      <c r="C6" s="159"/>
      <c r="D6" s="160">
        <v>24729</v>
      </c>
      <c r="E6" s="161"/>
      <c r="F6" s="162">
        <v>43913</v>
      </c>
      <c r="G6" s="163"/>
      <c r="H6" s="164"/>
    </row>
    <row r="7" spans="1:8" x14ac:dyDescent="0.2">
      <c r="A7" s="145" t="s">
        <v>551</v>
      </c>
      <c r="B7" s="150"/>
      <c r="C7" s="151"/>
      <c r="D7" s="152">
        <v>130336</v>
      </c>
      <c r="E7" s="153"/>
      <c r="F7" s="154">
        <v>94081</v>
      </c>
      <c r="G7" s="155"/>
      <c r="H7" s="156"/>
    </row>
    <row r="8" spans="1:8" x14ac:dyDescent="0.2">
      <c r="A8" s="157"/>
      <c r="B8" s="158"/>
      <c r="C8" s="159"/>
      <c r="D8" s="160">
        <v>44292</v>
      </c>
      <c r="E8" s="161"/>
      <c r="F8" s="162">
        <v>48949</v>
      </c>
      <c r="G8" s="163"/>
      <c r="H8" s="164"/>
    </row>
    <row r="9" spans="1:8" x14ac:dyDescent="0.2">
      <c r="A9" s="145" t="s">
        <v>552</v>
      </c>
      <c r="B9" s="150"/>
      <c r="C9" s="151"/>
      <c r="D9" s="152">
        <v>236510</v>
      </c>
      <c r="E9" s="153"/>
      <c r="F9" s="154">
        <v>92632</v>
      </c>
      <c r="G9" s="155"/>
      <c r="H9" s="156"/>
    </row>
    <row r="10" spans="1:8" x14ac:dyDescent="0.2">
      <c r="A10" s="157"/>
      <c r="B10" s="158"/>
      <c r="C10" s="159"/>
      <c r="D10" s="160">
        <v>136850</v>
      </c>
      <c r="E10" s="161"/>
      <c r="F10" s="162">
        <v>47978</v>
      </c>
      <c r="G10" s="163"/>
      <c r="H10" s="164"/>
    </row>
    <row r="11" spans="1:8" x14ac:dyDescent="0.2">
      <c r="A11" s="145" t="s">
        <v>553</v>
      </c>
      <c r="B11" s="150"/>
      <c r="C11" s="151"/>
      <c r="D11" s="152">
        <v>153220</v>
      </c>
      <c r="E11" s="153"/>
      <c r="F11" s="154">
        <v>96469</v>
      </c>
      <c r="G11" s="155"/>
      <c r="H11" s="156"/>
    </row>
    <row r="12" spans="1:8" x14ac:dyDescent="0.2">
      <c r="A12" s="157"/>
      <c r="B12" s="158"/>
      <c r="C12" s="165"/>
      <c r="D12" s="160">
        <v>56101</v>
      </c>
      <c r="E12" s="161"/>
      <c r="F12" s="162">
        <v>49775</v>
      </c>
      <c r="G12" s="163"/>
      <c r="H12" s="164"/>
    </row>
    <row r="13" spans="1:8" x14ac:dyDescent="0.2">
      <c r="A13" s="145"/>
      <c r="B13" s="150"/>
      <c r="C13" s="166"/>
      <c r="D13" s="167">
        <v>164439</v>
      </c>
      <c r="E13" s="168"/>
      <c r="F13" s="169">
        <v>91465</v>
      </c>
      <c r="G13" s="170"/>
      <c r="H13" s="156"/>
    </row>
    <row r="14" spans="1:8" x14ac:dyDescent="0.2">
      <c r="A14" s="157"/>
      <c r="B14" s="158"/>
      <c r="C14" s="159"/>
      <c r="D14" s="160">
        <v>60757</v>
      </c>
      <c r="E14" s="161"/>
      <c r="F14" s="162">
        <v>47219</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0.82</v>
      </c>
      <c r="C19" s="171">
        <f>ROUND(VALUE(SUBSTITUTE(実質収支比率等に係る経年分析!G$48,"▲","-")),2)</f>
        <v>0.79</v>
      </c>
      <c r="D19" s="171">
        <f>ROUND(VALUE(SUBSTITUTE(実質収支比率等に係る経年分析!H$48,"▲","-")),2)</f>
        <v>0.7</v>
      </c>
      <c r="E19" s="171">
        <f>ROUND(VALUE(SUBSTITUTE(実質収支比率等に係る経年分析!I$48,"▲","-")),2)</f>
        <v>5.74</v>
      </c>
      <c r="F19" s="171">
        <f>ROUND(VALUE(SUBSTITUTE(実質収支比率等に係る経年分析!J$48,"▲","-")),2)</f>
        <v>8.68</v>
      </c>
    </row>
    <row r="20" spans="1:11" x14ac:dyDescent="0.2">
      <c r="A20" s="171" t="s">
        <v>55</v>
      </c>
      <c r="B20" s="171">
        <f>ROUND(VALUE(SUBSTITUTE(実質収支比率等に係る経年分析!F$47,"▲","-")),2)</f>
        <v>29.12</v>
      </c>
      <c r="C20" s="171">
        <f>ROUND(VALUE(SUBSTITUTE(実質収支比率等に係る経年分析!G$47,"▲","-")),2)</f>
        <v>25.4</v>
      </c>
      <c r="D20" s="171">
        <f>ROUND(VALUE(SUBSTITUTE(実質収支比率等に係る経年分析!H$47,"▲","-")),2)</f>
        <v>22.94</v>
      </c>
      <c r="E20" s="171">
        <f>ROUND(VALUE(SUBSTITUTE(実質収支比率等に係る経年分析!I$47,"▲","-")),2)</f>
        <v>22.92</v>
      </c>
      <c r="F20" s="171">
        <f>ROUND(VALUE(SUBSTITUTE(実質収支比率等に係る経年分析!J$47,"▲","-")),2)</f>
        <v>25.22</v>
      </c>
    </row>
    <row r="21" spans="1:11" x14ac:dyDescent="0.2">
      <c r="A21" s="171" t="s">
        <v>56</v>
      </c>
      <c r="B21" s="171">
        <f>IF(ISNUMBER(VALUE(SUBSTITUTE(実質収支比率等に係る経年分析!F$49,"▲","-"))),ROUND(VALUE(SUBSTITUTE(実質収支比率等に係る経年分析!F$49,"▲","-")),2),NA())</f>
        <v>0.56000000000000005</v>
      </c>
      <c r="C21" s="171">
        <f>IF(ISNUMBER(VALUE(SUBSTITUTE(実質収支比率等に係る経年分析!G$49,"▲","-"))),ROUND(VALUE(SUBSTITUTE(実質収支比率等に係る経年分析!G$49,"▲","-")),2),NA())</f>
        <v>-1.96</v>
      </c>
      <c r="D21" s="171">
        <f>IF(ISNUMBER(VALUE(SUBSTITUTE(実質収支比率等に係る経年分析!H$49,"▲","-"))),ROUND(VALUE(SUBSTITUTE(実質収支比率等に係る経年分析!H$49,"▲","-")),2),NA())</f>
        <v>-3.54</v>
      </c>
      <c r="E21" s="171">
        <f>IF(ISNUMBER(VALUE(SUBSTITUTE(実質収支比率等に係る経年分析!I$49,"▲","-"))),ROUND(VALUE(SUBSTITUTE(実質収支比率等に係る経年分析!I$49,"▲","-")),2),NA())</f>
        <v>5.07</v>
      </c>
      <c r="F21" s="171">
        <f>IF(ISNUMBER(VALUE(SUBSTITUTE(実質収支比率等に係る経年分析!J$49,"▲","-"))),ROUND(VALUE(SUBSTITUTE(実質収支比率等に係る経年分析!J$49,"▲","-")),2),NA())</f>
        <v>3.11</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0.09</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0.13</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0.12</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下水道事業会計</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0.09</v>
      </c>
      <c r="F29" s="172">
        <f>IF(ROUND(VALUE(SUBSTITUTE(連結実質赤字比率に係る赤字・黒字の構成分析!H$41,"▲", "-")), 2) &lt; 0, ABS(ROUND(VALUE(SUBSTITUTE(連結実質赤字比率に係る赤字・黒字の構成分析!H$41,"▲", "-")), 2)), NA())</f>
        <v>0.09</v>
      </c>
      <c r="G29" s="172" t="e">
        <f>IF(ROUND(VALUE(SUBSTITUTE(連結実質赤字比率に係る赤字・黒字の構成分析!H$41,"▲", "-")), 2) &gt;= 0, ABS(ROUND(VALUE(SUBSTITUTE(連結実質赤字比率に係る赤字・黒字の構成分析!H$41,"▲", "-")), 2)), NA())</f>
        <v>#N/A</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7.0000000000000007E-2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0.13</v>
      </c>
    </row>
    <row r="30" spans="1:11" x14ac:dyDescent="0.2">
      <c r="A30" s="172" t="str">
        <f>IF(連結実質赤字比率に係る赤字・黒字の構成分析!C$40="",NA(),連結実質赤字比率に係る赤字・黒字の構成分析!C$40)</f>
        <v>国民健康保険特別会計(直営診療施設勘定)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0.31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0.28999999999999998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0.28000000000000003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0.28000000000000003</v>
      </c>
    </row>
    <row r="31" spans="1:11" x14ac:dyDescent="0.2">
      <c r="A31" s="172" t="str">
        <f>IF(連結実質赤字比率に係る赤字・黒字の構成分析!C$39="",NA(),連結実質赤字比率に係る赤字・黒字の構成分析!C$39)</f>
        <v>国民健康保険特別会計(事業勘定)</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1.78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0.39</v>
      </c>
    </row>
    <row r="32" spans="1:11" x14ac:dyDescent="0.2">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0.79</v>
      </c>
    </row>
    <row r="33" spans="1:16" x14ac:dyDescent="0.2">
      <c r="A33" s="172" t="str">
        <f>IF(連結実質赤字比率に係る赤字・黒字の構成分析!C$37="",NA(),連結実質赤字比率に係る赤字・黒字の構成分析!C$37)</f>
        <v>臨海土地造成事業特別会計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1.41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1.1100000000000001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0.79</v>
      </c>
    </row>
    <row r="34" spans="1:16" x14ac:dyDescent="0.2">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0.76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0.74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0.55000000000000004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5.65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8.6</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19.420000000000002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20.05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20.5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19.95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18.54</v>
      </c>
    </row>
    <row r="36" spans="1:16" x14ac:dyDescent="0.2">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6.32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7.28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7.89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20.48</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3879</v>
      </c>
      <c r="E42" s="173"/>
      <c r="F42" s="173"/>
      <c r="G42" s="173">
        <f>'実質公債費比率（分子）の構造'!L$52</f>
        <v>3766</v>
      </c>
      <c r="H42" s="173"/>
      <c r="I42" s="173"/>
      <c r="J42" s="173">
        <f>'実質公債費比率（分子）の構造'!M$52</f>
        <v>3586</v>
      </c>
      <c r="K42" s="173"/>
      <c r="L42" s="173"/>
      <c r="M42" s="173">
        <f>'実質公債費比率（分子）の構造'!N$52</f>
        <v>3486</v>
      </c>
      <c r="N42" s="173"/>
      <c r="O42" s="173"/>
      <c r="P42" s="173">
        <f>'実質公債費比率（分子）の構造'!O$52</f>
        <v>3555</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72</v>
      </c>
      <c r="C45" s="173"/>
      <c r="D45" s="173"/>
      <c r="E45" s="173">
        <f>'実質公債費比率（分子）の構造'!L$49</f>
        <v>70</v>
      </c>
      <c r="F45" s="173"/>
      <c r="G45" s="173"/>
      <c r="H45" s="173">
        <f>'実質公債費比率（分子）の構造'!M$49</f>
        <v>70</v>
      </c>
      <c r="I45" s="173"/>
      <c r="J45" s="173"/>
      <c r="K45" s="173">
        <f>'実質公債費比率（分子）の構造'!N$49</f>
        <v>65</v>
      </c>
      <c r="L45" s="173"/>
      <c r="M45" s="173"/>
      <c r="N45" s="173">
        <f>'実質公債費比率（分子）の構造'!O$49</f>
        <v>65</v>
      </c>
      <c r="O45" s="173"/>
      <c r="P45" s="173"/>
    </row>
    <row r="46" spans="1:16" x14ac:dyDescent="0.2">
      <c r="A46" s="173" t="s">
        <v>67</v>
      </c>
      <c r="B46" s="173">
        <f>'実質公債費比率（分子）の構造'!K$48</f>
        <v>1161</v>
      </c>
      <c r="C46" s="173"/>
      <c r="D46" s="173"/>
      <c r="E46" s="173">
        <f>'実質公債費比率（分子）の構造'!L$48</f>
        <v>997</v>
      </c>
      <c r="F46" s="173"/>
      <c r="G46" s="173"/>
      <c r="H46" s="173">
        <f>'実質公債費比率（分子）の構造'!M$48</f>
        <v>1047</v>
      </c>
      <c r="I46" s="173"/>
      <c r="J46" s="173"/>
      <c r="K46" s="173">
        <f>'実質公債費比率（分子）の構造'!N$48</f>
        <v>985</v>
      </c>
      <c r="L46" s="173"/>
      <c r="M46" s="173"/>
      <c r="N46" s="173">
        <f>'実質公債費比率（分子）の構造'!O$48</f>
        <v>1006</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3521</v>
      </c>
      <c r="C49" s="173"/>
      <c r="D49" s="173"/>
      <c r="E49" s="173">
        <f>'実質公債費比率（分子）の構造'!L$45</f>
        <v>3491</v>
      </c>
      <c r="F49" s="173"/>
      <c r="G49" s="173"/>
      <c r="H49" s="173">
        <f>'実質公債費比率（分子）の構造'!M$45</f>
        <v>3420</v>
      </c>
      <c r="I49" s="173"/>
      <c r="J49" s="173"/>
      <c r="K49" s="173">
        <f>'実質公債費比率（分子）の構造'!N$45</f>
        <v>3420</v>
      </c>
      <c r="L49" s="173"/>
      <c r="M49" s="173"/>
      <c r="N49" s="173">
        <f>'実質公債費比率（分子）の構造'!O$45</f>
        <v>3690</v>
      </c>
      <c r="O49" s="173"/>
      <c r="P49" s="173"/>
    </row>
    <row r="50" spans="1:16" x14ac:dyDescent="0.2">
      <c r="A50" s="173" t="s">
        <v>71</v>
      </c>
      <c r="B50" s="173" t="e">
        <f>NA()</f>
        <v>#N/A</v>
      </c>
      <c r="C50" s="173">
        <f>IF(ISNUMBER('実質公債費比率（分子）の構造'!K$53),'実質公債費比率（分子）の構造'!K$53,NA())</f>
        <v>875</v>
      </c>
      <c r="D50" s="173" t="e">
        <f>NA()</f>
        <v>#N/A</v>
      </c>
      <c r="E50" s="173" t="e">
        <f>NA()</f>
        <v>#N/A</v>
      </c>
      <c r="F50" s="173">
        <f>IF(ISNUMBER('実質公債費比率（分子）の構造'!L$53),'実質公債費比率（分子）の構造'!L$53,NA())</f>
        <v>792</v>
      </c>
      <c r="G50" s="173" t="e">
        <f>NA()</f>
        <v>#N/A</v>
      </c>
      <c r="H50" s="173" t="e">
        <f>NA()</f>
        <v>#N/A</v>
      </c>
      <c r="I50" s="173">
        <f>IF(ISNUMBER('実質公債費比率（分子）の構造'!M$53),'実質公債費比率（分子）の構造'!M$53,NA())</f>
        <v>951</v>
      </c>
      <c r="J50" s="173" t="e">
        <f>NA()</f>
        <v>#N/A</v>
      </c>
      <c r="K50" s="173" t="e">
        <f>NA()</f>
        <v>#N/A</v>
      </c>
      <c r="L50" s="173">
        <f>IF(ISNUMBER('実質公債費比率（分子）の構造'!N$53),'実質公債費比率（分子）の構造'!N$53,NA())</f>
        <v>984</v>
      </c>
      <c r="M50" s="173" t="e">
        <f>NA()</f>
        <v>#N/A</v>
      </c>
      <c r="N50" s="173" t="e">
        <f>NA()</f>
        <v>#N/A</v>
      </c>
      <c r="O50" s="173">
        <f>IF(ISNUMBER('実質公債費比率（分子）の構造'!O$53),'実質公債費比率（分子）の構造'!O$53,NA())</f>
        <v>1206</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31116</v>
      </c>
      <c r="E56" s="172"/>
      <c r="F56" s="172"/>
      <c r="G56" s="172">
        <f>'将来負担比率（分子）の構造'!J$52</f>
        <v>29693</v>
      </c>
      <c r="H56" s="172"/>
      <c r="I56" s="172"/>
      <c r="J56" s="172">
        <f>'将来負担比率（分子）の構造'!K$52</f>
        <v>28587</v>
      </c>
      <c r="K56" s="172"/>
      <c r="L56" s="172"/>
      <c r="M56" s="172">
        <f>'将来負担比率（分子）の構造'!L$52</f>
        <v>29282</v>
      </c>
      <c r="N56" s="172"/>
      <c r="O56" s="172"/>
      <c r="P56" s="172">
        <f>'将来負担比率（分子）の構造'!M$52</f>
        <v>28738</v>
      </c>
    </row>
    <row r="57" spans="1:16" x14ac:dyDescent="0.2">
      <c r="A57" s="172" t="s">
        <v>42</v>
      </c>
      <c r="B57" s="172"/>
      <c r="C57" s="172"/>
      <c r="D57" s="172">
        <f>'将来負担比率（分子）の構造'!I$51</f>
        <v>2420</v>
      </c>
      <c r="E57" s="172"/>
      <c r="F57" s="172"/>
      <c r="G57" s="172">
        <f>'将来負担比率（分子）の構造'!J$51</f>
        <v>2083</v>
      </c>
      <c r="H57" s="172"/>
      <c r="I57" s="172"/>
      <c r="J57" s="172">
        <f>'将来負担比率（分子）の構造'!K$51</f>
        <v>1955</v>
      </c>
      <c r="K57" s="172"/>
      <c r="L57" s="172"/>
      <c r="M57" s="172">
        <f>'将来負担比率（分子）の構造'!L$51</f>
        <v>1854</v>
      </c>
      <c r="N57" s="172"/>
      <c r="O57" s="172"/>
      <c r="P57" s="172">
        <f>'将来負担比率（分子）の構造'!M$51</f>
        <v>1823</v>
      </c>
    </row>
    <row r="58" spans="1:16" x14ac:dyDescent="0.2">
      <c r="A58" s="172" t="s">
        <v>41</v>
      </c>
      <c r="B58" s="172"/>
      <c r="C58" s="172"/>
      <c r="D58" s="172">
        <f>'将来負担比率（分子）の構造'!I$50</f>
        <v>4974</v>
      </c>
      <c r="E58" s="172"/>
      <c r="F58" s="172"/>
      <c r="G58" s="172">
        <f>'将来負担比率（分子）の構造'!J$50</f>
        <v>4661</v>
      </c>
      <c r="H58" s="172"/>
      <c r="I58" s="172"/>
      <c r="J58" s="172">
        <f>'将来負担比率（分子）の構造'!K$50</f>
        <v>4296</v>
      </c>
      <c r="K58" s="172"/>
      <c r="L58" s="172"/>
      <c r="M58" s="172">
        <f>'将来負担比率（分子）の構造'!L$50</f>
        <v>4324</v>
      </c>
      <c r="N58" s="172"/>
      <c r="O58" s="172"/>
      <c r="P58" s="172">
        <f>'将来負担比率（分子）の構造'!M$50</f>
        <v>4830</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1924</v>
      </c>
      <c r="C62" s="172"/>
      <c r="D62" s="172"/>
      <c r="E62" s="172">
        <f>'将来負担比率（分子）の構造'!J$45</f>
        <v>1976</v>
      </c>
      <c r="F62" s="172"/>
      <c r="G62" s="172"/>
      <c r="H62" s="172">
        <f>'将来負担比率（分子）の構造'!K$45</f>
        <v>1899</v>
      </c>
      <c r="I62" s="172"/>
      <c r="J62" s="172"/>
      <c r="K62" s="172">
        <f>'将来負担比率（分子）の構造'!L$45</f>
        <v>2037</v>
      </c>
      <c r="L62" s="172"/>
      <c r="M62" s="172"/>
      <c r="N62" s="172">
        <f>'将来負担比率（分子）の構造'!M$45</f>
        <v>2024</v>
      </c>
      <c r="O62" s="172"/>
      <c r="P62" s="172"/>
    </row>
    <row r="63" spans="1:16" x14ac:dyDescent="0.2">
      <c r="A63" s="172" t="s">
        <v>34</v>
      </c>
      <c r="B63" s="172">
        <f>'将来負担比率（分子）の構造'!I$44</f>
        <v>495</v>
      </c>
      <c r="C63" s="172"/>
      <c r="D63" s="172"/>
      <c r="E63" s="172">
        <f>'将来負担比率（分子）の構造'!J$44</f>
        <v>396</v>
      </c>
      <c r="F63" s="172"/>
      <c r="G63" s="172"/>
      <c r="H63" s="172">
        <f>'将来負担比率（分子）の構造'!K$44</f>
        <v>332</v>
      </c>
      <c r="I63" s="172"/>
      <c r="J63" s="172"/>
      <c r="K63" s="172">
        <f>'将来負担比率（分子）の構造'!L$44</f>
        <v>268</v>
      </c>
      <c r="L63" s="172"/>
      <c r="M63" s="172"/>
      <c r="N63" s="172">
        <f>'将来負担比率（分子）の構造'!M$44</f>
        <v>204</v>
      </c>
      <c r="O63" s="172"/>
      <c r="P63" s="172"/>
    </row>
    <row r="64" spans="1:16" x14ac:dyDescent="0.2">
      <c r="A64" s="172" t="s">
        <v>33</v>
      </c>
      <c r="B64" s="172">
        <f>'将来負担比率（分子）の構造'!I$43</f>
        <v>14450</v>
      </c>
      <c r="C64" s="172"/>
      <c r="D64" s="172"/>
      <c r="E64" s="172">
        <f>'将来負担比率（分子）の構造'!J$43</f>
        <v>12899</v>
      </c>
      <c r="F64" s="172"/>
      <c r="G64" s="172"/>
      <c r="H64" s="172">
        <f>'将来負担比率（分子）の構造'!K$43</f>
        <v>11661</v>
      </c>
      <c r="I64" s="172"/>
      <c r="J64" s="172"/>
      <c r="K64" s="172">
        <f>'将来負担比率（分子）の構造'!L$43</f>
        <v>10435</v>
      </c>
      <c r="L64" s="172"/>
      <c r="M64" s="172"/>
      <c r="N64" s="172">
        <f>'将来負担比率（分子）の構造'!M$43</f>
        <v>10063</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29633</v>
      </c>
      <c r="C66" s="172"/>
      <c r="D66" s="172"/>
      <c r="E66" s="172">
        <f>'将来負担比率（分子）の構造'!J$41</f>
        <v>28422</v>
      </c>
      <c r="F66" s="172"/>
      <c r="G66" s="172"/>
      <c r="H66" s="172">
        <f>'将来負担比率（分子）の構造'!K$41</f>
        <v>28222</v>
      </c>
      <c r="I66" s="172"/>
      <c r="J66" s="172"/>
      <c r="K66" s="172">
        <f>'将来負担比率（分子）の構造'!L$41</f>
        <v>29969</v>
      </c>
      <c r="L66" s="172"/>
      <c r="M66" s="172"/>
      <c r="N66" s="172">
        <f>'将来負担比率（分子）の構造'!M$41</f>
        <v>29837</v>
      </c>
      <c r="O66" s="172"/>
      <c r="P66" s="172"/>
    </row>
    <row r="67" spans="1:16" x14ac:dyDescent="0.2">
      <c r="A67" s="172" t="s">
        <v>75</v>
      </c>
      <c r="B67" s="172" t="e">
        <f>NA()</f>
        <v>#N/A</v>
      </c>
      <c r="C67" s="172">
        <f>IF(ISNUMBER('将来負担比率（分子）の構造'!I$53), IF('将来負担比率（分子）の構造'!I$53 &lt; 0, 0, '将来負担比率（分子）の構造'!I$53), NA())</f>
        <v>7991</v>
      </c>
      <c r="D67" s="172" t="e">
        <f>NA()</f>
        <v>#N/A</v>
      </c>
      <c r="E67" s="172" t="e">
        <f>NA()</f>
        <v>#N/A</v>
      </c>
      <c r="F67" s="172">
        <f>IF(ISNUMBER('将来負担比率（分子）の構造'!J$53), IF('将来負担比率（分子）の構造'!J$53 &lt; 0, 0, '将来負担比率（分子）の構造'!J$53), NA())</f>
        <v>7257</v>
      </c>
      <c r="G67" s="172" t="e">
        <f>NA()</f>
        <v>#N/A</v>
      </c>
      <c r="H67" s="172" t="e">
        <f>NA()</f>
        <v>#N/A</v>
      </c>
      <c r="I67" s="172">
        <f>IF(ISNUMBER('将来負担比率（分子）の構造'!K$53), IF('将来負担比率（分子）の構造'!K$53 &lt; 0, 0, '将来負担比率（分子）の構造'!K$53), NA())</f>
        <v>7277</v>
      </c>
      <c r="J67" s="172" t="e">
        <f>NA()</f>
        <v>#N/A</v>
      </c>
      <c r="K67" s="172" t="e">
        <f>NA()</f>
        <v>#N/A</v>
      </c>
      <c r="L67" s="172">
        <f>IF(ISNUMBER('将来負担比率（分子）の構造'!L$53), IF('将来負担比率（分子）の構造'!L$53 &lt; 0, 0, '将来負担比率（分子）の構造'!L$53), NA())</f>
        <v>7249</v>
      </c>
      <c r="M67" s="172" t="e">
        <f>NA()</f>
        <v>#N/A</v>
      </c>
      <c r="N67" s="172" t="e">
        <f>NA()</f>
        <v>#N/A</v>
      </c>
      <c r="O67" s="172">
        <f>IF(ISNUMBER('将来負担比率（分子）の構造'!M$53), IF('将来負担比率（分子）の構造'!M$53 &lt; 0, 0, '将来負担比率（分子）の構造'!M$53), NA())</f>
        <v>6737</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2661</v>
      </c>
      <c r="C72" s="176">
        <f>基金残高に係る経年分析!G55</f>
        <v>2703</v>
      </c>
      <c r="D72" s="176">
        <f>基金残高に係る経年分析!H55</f>
        <v>3054</v>
      </c>
    </row>
    <row r="73" spans="1:16" x14ac:dyDescent="0.2">
      <c r="A73" s="175" t="s">
        <v>78</v>
      </c>
      <c r="B73" s="176">
        <f>基金残高に係る経年分析!F56</f>
        <v>263</v>
      </c>
      <c r="C73" s="176">
        <f>基金残高に係る経年分析!G56</f>
        <v>263</v>
      </c>
      <c r="D73" s="176">
        <f>基金残高に係る経年分析!H56</f>
        <v>263</v>
      </c>
    </row>
    <row r="74" spans="1:16" x14ac:dyDescent="0.2">
      <c r="A74" s="175" t="s">
        <v>79</v>
      </c>
      <c r="B74" s="176">
        <f>基金残高に係る経年分析!F57</f>
        <v>2422</v>
      </c>
      <c r="C74" s="176">
        <f>基金残高に係る経年分析!G57</f>
        <v>2152</v>
      </c>
      <c r="D74" s="176">
        <f>基金残高に係る経年分析!H57</f>
        <v>2028</v>
      </c>
    </row>
  </sheetData>
  <sheetProtection algorithmName="SHA-512" hashValue="1wjL8ZOiKsMRLkNi/gXrhwae/dDQ7nujkOAR5EpREZPiwNEfd4nO+cyzIdJCtTAelSu1WOkUyCXHD6CshaU6UQ==" saltValue="DP7Ak/TBtXh5uVgutmEF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BE750-7063-42FA-9074-8B4E03185356}">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2"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214</v>
      </c>
      <c r="DI1" s="782"/>
      <c r="DJ1" s="782"/>
      <c r="DK1" s="782"/>
      <c r="DL1" s="782"/>
      <c r="DM1" s="782"/>
      <c r="DN1" s="783"/>
      <c r="DO1" s="212"/>
      <c r="DP1" s="781" t="s">
        <v>215</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217</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218</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219</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220</v>
      </c>
      <c r="S4" s="724"/>
      <c r="T4" s="724"/>
      <c r="U4" s="724"/>
      <c r="V4" s="724"/>
      <c r="W4" s="724"/>
      <c r="X4" s="724"/>
      <c r="Y4" s="725"/>
      <c r="Z4" s="723" t="s">
        <v>221</v>
      </c>
      <c r="AA4" s="724"/>
      <c r="AB4" s="724"/>
      <c r="AC4" s="725"/>
      <c r="AD4" s="723" t="s">
        <v>222</v>
      </c>
      <c r="AE4" s="724"/>
      <c r="AF4" s="724"/>
      <c r="AG4" s="724"/>
      <c r="AH4" s="724"/>
      <c r="AI4" s="724"/>
      <c r="AJ4" s="724"/>
      <c r="AK4" s="725"/>
      <c r="AL4" s="723" t="s">
        <v>221</v>
      </c>
      <c r="AM4" s="724"/>
      <c r="AN4" s="724"/>
      <c r="AO4" s="725"/>
      <c r="AP4" s="784" t="s">
        <v>223</v>
      </c>
      <c r="AQ4" s="784"/>
      <c r="AR4" s="784"/>
      <c r="AS4" s="784"/>
      <c r="AT4" s="784"/>
      <c r="AU4" s="784"/>
      <c r="AV4" s="784"/>
      <c r="AW4" s="784"/>
      <c r="AX4" s="784"/>
      <c r="AY4" s="784"/>
      <c r="AZ4" s="784"/>
      <c r="BA4" s="784"/>
      <c r="BB4" s="784"/>
      <c r="BC4" s="784"/>
      <c r="BD4" s="784"/>
      <c r="BE4" s="784"/>
      <c r="BF4" s="784"/>
      <c r="BG4" s="784" t="s">
        <v>224</v>
      </c>
      <c r="BH4" s="784"/>
      <c r="BI4" s="784"/>
      <c r="BJ4" s="784"/>
      <c r="BK4" s="784"/>
      <c r="BL4" s="784"/>
      <c r="BM4" s="784"/>
      <c r="BN4" s="784"/>
      <c r="BO4" s="784" t="s">
        <v>221</v>
      </c>
      <c r="BP4" s="784"/>
      <c r="BQ4" s="784"/>
      <c r="BR4" s="784"/>
      <c r="BS4" s="784" t="s">
        <v>225</v>
      </c>
      <c r="BT4" s="784"/>
      <c r="BU4" s="784"/>
      <c r="BV4" s="784"/>
      <c r="BW4" s="784"/>
      <c r="BX4" s="784"/>
      <c r="BY4" s="784"/>
      <c r="BZ4" s="784"/>
      <c r="CA4" s="784"/>
      <c r="CB4" s="784"/>
      <c r="CD4" s="766" t="s">
        <v>226</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2">
      <c r="B5" s="730" t="s">
        <v>227</v>
      </c>
      <c r="C5" s="731"/>
      <c r="D5" s="731"/>
      <c r="E5" s="731"/>
      <c r="F5" s="731"/>
      <c r="G5" s="731"/>
      <c r="H5" s="731"/>
      <c r="I5" s="731"/>
      <c r="J5" s="731"/>
      <c r="K5" s="731"/>
      <c r="L5" s="731"/>
      <c r="M5" s="731"/>
      <c r="N5" s="731"/>
      <c r="O5" s="731"/>
      <c r="P5" s="731"/>
      <c r="Q5" s="732"/>
      <c r="R5" s="717">
        <v>2447543</v>
      </c>
      <c r="S5" s="718"/>
      <c r="T5" s="718"/>
      <c r="U5" s="718"/>
      <c r="V5" s="718"/>
      <c r="W5" s="718"/>
      <c r="X5" s="718"/>
      <c r="Y5" s="761"/>
      <c r="Z5" s="779">
        <v>9.6999999999999993</v>
      </c>
      <c r="AA5" s="779"/>
      <c r="AB5" s="779"/>
      <c r="AC5" s="779"/>
      <c r="AD5" s="780">
        <v>2345761</v>
      </c>
      <c r="AE5" s="780"/>
      <c r="AF5" s="780"/>
      <c r="AG5" s="780"/>
      <c r="AH5" s="780"/>
      <c r="AI5" s="780"/>
      <c r="AJ5" s="780"/>
      <c r="AK5" s="780"/>
      <c r="AL5" s="762">
        <v>19.5</v>
      </c>
      <c r="AM5" s="735"/>
      <c r="AN5" s="735"/>
      <c r="AO5" s="763"/>
      <c r="AP5" s="730" t="s">
        <v>228</v>
      </c>
      <c r="AQ5" s="731"/>
      <c r="AR5" s="731"/>
      <c r="AS5" s="731"/>
      <c r="AT5" s="731"/>
      <c r="AU5" s="731"/>
      <c r="AV5" s="731"/>
      <c r="AW5" s="731"/>
      <c r="AX5" s="731"/>
      <c r="AY5" s="731"/>
      <c r="AZ5" s="731"/>
      <c r="BA5" s="731"/>
      <c r="BB5" s="731"/>
      <c r="BC5" s="731"/>
      <c r="BD5" s="731"/>
      <c r="BE5" s="731"/>
      <c r="BF5" s="732"/>
      <c r="BG5" s="664">
        <v>2335365</v>
      </c>
      <c r="BH5" s="665"/>
      <c r="BI5" s="665"/>
      <c r="BJ5" s="665"/>
      <c r="BK5" s="665"/>
      <c r="BL5" s="665"/>
      <c r="BM5" s="665"/>
      <c r="BN5" s="666"/>
      <c r="BO5" s="691">
        <v>95.4</v>
      </c>
      <c r="BP5" s="691"/>
      <c r="BQ5" s="691"/>
      <c r="BR5" s="691"/>
      <c r="BS5" s="692">
        <v>99551</v>
      </c>
      <c r="BT5" s="692"/>
      <c r="BU5" s="692"/>
      <c r="BV5" s="692"/>
      <c r="BW5" s="692"/>
      <c r="BX5" s="692"/>
      <c r="BY5" s="692"/>
      <c r="BZ5" s="692"/>
      <c r="CA5" s="692"/>
      <c r="CB5" s="750"/>
      <c r="CD5" s="766" t="s">
        <v>223</v>
      </c>
      <c r="CE5" s="767"/>
      <c r="CF5" s="767"/>
      <c r="CG5" s="767"/>
      <c r="CH5" s="767"/>
      <c r="CI5" s="767"/>
      <c r="CJ5" s="767"/>
      <c r="CK5" s="767"/>
      <c r="CL5" s="767"/>
      <c r="CM5" s="767"/>
      <c r="CN5" s="767"/>
      <c r="CO5" s="767"/>
      <c r="CP5" s="767"/>
      <c r="CQ5" s="768"/>
      <c r="CR5" s="766" t="s">
        <v>229</v>
      </c>
      <c r="CS5" s="767"/>
      <c r="CT5" s="767"/>
      <c r="CU5" s="767"/>
      <c r="CV5" s="767"/>
      <c r="CW5" s="767"/>
      <c r="CX5" s="767"/>
      <c r="CY5" s="768"/>
      <c r="CZ5" s="766" t="s">
        <v>221</v>
      </c>
      <c r="DA5" s="767"/>
      <c r="DB5" s="767"/>
      <c r="DC5" s="768"/>
      <c r="DD5" s="766" t="s">
        <v>230</v>
      </c>
      <c r="DE5" s="767"/>
      <c r="DF5" s="767"/>
      <c r="DG5" s="767"/>
      <c r="DH5" s="767"/>
      <c r="DI5" s="767"/>
      <c r="DJ5" s="767"/>
      <c r="DK5" s="767"/>
      <c r="DL5" s="767"/>
      <c r="DM5" s="767"/>
      <c r="DN5" s="767"/>
      <c r="DO5" s="767"/>
      <c r="DP5" s="768"/>
      <c r="DQ5" s="766" t="s">
        <v>231</v>
      </c>
      <c r="DR5" s="767"/>
      <c r="DS5" s="767"/>
      <c r="DT5" s="767"/>
      <c r="DU5" s="767"/>
      <c r="DV5" s="767"/>
      <c r="DW5" s="767"/>
      <c r="DX5" s="767"/>
      <c r="DY5" s="767"/>
      <c r="DZ5" s="767"/>
      <c r="EA5" s="767"/>
      <c r="EB5" s="767"/>
      <c r="EC5" s="768"/>
    </row>
    <row r="6" spans="2:143" ht="11.25" customHeight="1" x14ac:dyDescent="0.2">
      <c r="B6" s="661" t="s">
        <v>232</v>
      </c>
      <c r="C6" s="662"/>
      <c r="D6" s="662"/>
      <c r="E6" s="662"/>
      <c r="F6" s="662"/>
      <c r="G6" s="662"/>
      <c r="H6" s="662"/>
      <c r="I6" s="662"/>
      <c r="J6" s="662"/>
      <c r="K6" s="662"/>
      <c r="L6" s="662"/>
      <c r="M6" s="662"/>
      <c r="N6" s="662"/>
      <c r="O6" s="662"/>
      <c r="P6" s="662"/>
      <c r="Q6" s="663"/>
      <c r="R6" s="664">
        <v>228359</v>
      </c>
      <c r="S6" s="665"/>
      <c r="T6" s="665"/>
      <c r="U6" s="665"/>
      <c r="V6" s="665"/>
      <c r="W6" s="665"/>
      <c r="X6" s="665"/>
      <c r="Y6" s="666"/>
      <c r="Z6" s="691">
        <v>0.9</v>
      </c>
      <c r="AA6" s="691"/>
      <c r="AB6" s="691"/>
      <c r="AC6" s="691"/>
      <c r="AD6" s="692">
        <v>228359</v>
      </c>
      <c r="AE6" s="692"/>
      <c r="AF6" s="692"/>
      <c r="AG6" s="692"/>
      <c r="AH6" s="692"/>
      <c r="AI6" s="692"/>
      <c r="AJ6" s="692"/>
      <c r="AK6" s="692"/>
      <c r="AL6" s="667">
        <v>1.9</v>
      </c>
      <c r="AM6" s="668"/>
      <c r="AN6" s="668"/>
      <c r="AO6" s="693"/>
      <c r="AP6" s="661" t="s">
        <v>233</v>
      </c>
      <c r="AQ6" s="662"/>
      <c r="AR6" s="662"/>
      <c r="AS6" s="662"/>
      <c r="AT6" s="662"/>
      <c r="AU6" s="662"/>
      <c r="AV6" s="662"/>
      <c r="AW6" s="662"/>
      <c r="AX6" s="662"/>
      <c r="AY6" s="662"/>
      <c r="AZ6" s="662"/>
      <c r="BA6" s="662"/>
      <c r="BB6" s="662"/>
      <c r="BC6" s="662"/>
      <c r="BD6" s="662"/>
      <c r="BE6" s="662"/>
      <c r="BF6" s="663"/>
      <c r="BG6" s="664">
        <v>2335365</v>
      </c>
      <c r="BH6" s="665"/>
      <c r="BI6" s="665"/>
      <c r="BJ6" s="665"/>
      <c r="BK6" s="665"/>
      <c r="BL6" s="665"/>
      <c r="BM6" s="665"/>
      <c r="BN6" s="666"/>
      <c r="BO6" s="691">
        <v>95.4</v>
      </c>
      <c r="BP6" s="691"/>
      <c r="BQ6" s="691"/>
      <c r="BR6" s="691"/>
      <c r="BS6" s="692">
        <v>99551</v>
      </c>
      <c r="BT6" s="692"/>
      <c r="BU6" s="692"/>
      <c r="BV6" s="692"/>
      <c r="BW6" s="692"/>
      <c r="BX6" s="692"/>
      <c r="BY6" s="692"/>
      <c r="BZ6" s="692"/>
      <c r="CA6" s="692"/>
      <c r="CB6" s="750"/>
      <c r="CD6" s="720" t="s">
        <v>234</v>
      </c>
      <c r="CE6" s="721"/>
      <c r="CF6" s="721"/>
      <c r="CG6" s="721"/>
      <c r="CH6" s="721"/>
      <c r="CI6" s="721"/>
      <c r="CJ6" s="721"/>
      <c r="CK6" s="721"/>
      <c r="CL6" s="721"/>
      <c r="CM6" s="721"/>
      <c r="CN6" s="721"/>
      <c r="CO6" s="721"/>
      <c r="CP6" s="721"/>
      <c r="CQ6" s="722"/>
      <c r="CR6" s="664">
        <v>165401</v>
      </c>
      <c r="CS6" s="665"/>
      <c r="CT6" s="665"/>
      <c r="CU6" s="665"/>
      <c r="CV6" s="665"/>
      <c r="CW6" s="665"/>
      <c r="CX6" s="665"/>
      <c r="CY6" s="666"/>
      <c r="CZ6" s="762">
        <v>0.7</v>
      </c>
      <c r="DA6" s="735"/>
      <c r="DB6" s="735"/>
      <c r="DC6" s="765"/>
      <c r="DD6" s="670" t="s">
        <v>128</v>
      </c>
      <c r="DE6" s="665"/>
      <c r="DF6" s="665"/>
      <c r="DG6" s="665"/>
      <c r="DH6" s="665"/>
      <c r="DI6" s="665"/>
      <c r="DJ6" s="665"/>
      <c r="DK6" s="665"/>
      <c r="DL6" s="665"/>
      <c r="DM6" s="665"/>
      <c r="DN6" s="665"/>
      <c r="DO6" s="665"/>
      <c r="DP6" s="666"/>
      <c r="DQ6" s="670">
        <v>165401</v>
      </c>
      <c r="DR6" s="665"/>
      <c r="DS6" s="665"/>
      <c r="DT6" s="665"/>
      <c r="DU6" s="665"/>
      <c r="DV6" s="665"/>
      <c r="DW6" s="665"/>
      <c r="DX6" s="665"/>
      <c r="DY6" s="665"/>
      <c r="DZ6" s="665"/>
      <c r="EA6" s="665"/>
      <c r="EB6" s="665"/>
      <c r="EC6" s="705"/>
    </row>
    <row r="7" spans="2:143" ht="11.25" customHeight="1" x14ac:dyDescent="0.2">
      <c r="B7" s="661" t="s">
        <v>235</v>
      </c>
      <c r="C7" s="662"/>
      <c r="D7" s="662"/>
      <c r="E7" s="662"/>
      <c r="F7" s="662"/>
      <c r="G7" s="662"/>
      <c r="H7" s="662"/>
      <c r="I7" s="662"/>
      <c r="J7" s="662"/>
      <c r="K7" s="662"/>
      <c r="L7" s="662"/>
      <c r="M7" s="662"/>
      <c r="N7" s="662"/>
      <c r="O7" s="662"/>
      <c r="P7" s="662"/>
      <c r="Q7" s="663"/>
      <c r="R7" s="664">
        <v>1711</v>
      </c>
      <c r="S7" s="665"/>
      <c r="T7" s="665"/>
      <c r="U7" s="665"/>
      <c r="V7" s="665"/>
      <c r="W7" s="665"/>
      <c r="X7" s="665"/>
      <c r="Y7" s="666"/>
      <c r="Z7" s="691">
        <v>0</v>
      </c>
      <c r="AA7" s="691"/>
      <c r="AB7" s="691"/>
      <c r="AC7" s="691"/>
      <c r="AD7" s="692">
        <v>1711</v>
      </c>
      <c r="AE7" s="692"/>
      <c r="AF7" s="692"/>
      <c r="AG7" s="692"/>
      <c r="AH7" s="692"/>
      <c r="AI7" s="692"/>
      <c r="AJ7" s="692"/>
      <c r="AK7" s="692"/>
      <c r="AL7" s="667">
        <v>0</v>
      </c>
      <c r="AM7" s="668"/>
      <c r="AN7" s="668"/>
      <c r="AO7" s="693"/>
      <c r="AP7" s="661" t="s">
        <v>236</v>
      </c>
      <c r="AQ7" s="662"/>
      <c r="AR7" s="662"/>
      <c r="AS7" s="662"/>
      <c r="AT7" s="662"/>
      <c r="AU7" s="662"/>
      <c r="AV7" s="662"/>
      <c r="AW7" s="662"/>
      <c r="AX7" s="662"/>
      <c r="AY7" s="662"/>
      <c r="AZ7" s="662"/>
      <c r="BA7" s="662"/>
      <c r="BB7" s="662"/>
      <c r="BC7" s="662"/>
      <c r="BD7" s="662"/>
      <c r="BE7" s="662"/>
      <c r="BF7" s="663"/>
      <c r="BG7" s="664">
        <v>960154</v>
      </c>
      <c r="BH7" s="665"/>
      <c r="BI7" s="665"/>
      <c r="BJ7" s="665"/>
      <c r="BK7" s="665"/>
      <c r="BL7" s="665"/>
      <c r="BM7" s="665"/>
      <c r="BN7" s="666"/>
      <c r="BO7" s="691">
        <v>39.200000000000003</v>
      </c>
      <c r="BP7" s="691"/>
      <c r="BQ7" s="691"/>
      <c r="BR7" s="691"/>
      <c r="BS7" s="692">
        <v>29234</v>
      </c>
      <c r="BT7" s="692"/>
      <c r="BU7" s="692"/>
      <c r="BV7" s="692"/>
      <c r="BW7" s="692"/>
      <c r="BX7" s="692"/>
      <c r="BY7" s="692"/>
      <c r="BZ7" s="692"/>
      <c r="CA7" s="692"/>
      <c r="CB7" s="750"/>
      <c r="CD7" s="706" t="s">
        <v>237</v>
      </c>
      <c r="CE7" s="703"/>
      <c r="CF7" s="703"/>
      <c r="CG7" s="703"/>
      <c r="CH7" s="703"/>
      <c r="CI7" s="703"/>
      <c r="CJ7" s="703"/>
      <c r="CK7" s="703"/>
      <c r="CL7" s="703"/>
      <c r="CM7" s="703"/>
      <c r="CN7" s="703"/>
      <c r="CO7" s="703"/>
      <c r="CP7" s="703"/>
      <c r="CQ7" s="704"/>
      <c r="CR7" s="664">
        <v>3930693</v>
      </c>
      <c r="CS7" s="665"/>
      <c r="CT7" s="665"/>
      <c r="CU7" s="665"/>
      <c r="CV7" s="665"/>
      <c r="CW7" s="665"/>
      <c r="CX7" s="665"/>
      <c r="CY7" s="666"/>
      <c r="CZ7" s="691">
        <v>16.3</v>
      </c>
      <c r="DA7" s="691"/>
      <c r="DB7" s="691"/>
      <c r="DC7" s="691"/>
      <c r="DD7" s="670">
        <v>1559551</v>
      </c>
      <c r="DE7" s="665"/>
      <c r="DF7" s="665"/>
      <c r="DG7" s="665"/>
      <c r="DH7" s="665"/>
      <c r="DI7" s="665"/>
      <c r="DJ7" s="665"/>
      <c r="DK7" s="665"/>
      <c r="DL7" s="665"/>
      <c r="DM7" s="665"/>
      <c r="DN7" s="665"/>
      <c r="DO7" s="665"/>
      <c r="DP7" s="666"/>
      <c r="DQ7" s="670">
        <v>1871071</v>
      </c>
      <c r="DR7" s="665"/>
      <c r="DS7" s="665"/>
      <c r="DT7" s="665"/>
      <c r="DU7" s="665"/>
      <c r="DV7" s="665"/>
      <c r="DW7" s="665"/>
      <c r="DX7" s="665"/>
      <c r="DY7" s="665"/>
      <c r="DZ7" s="665"/>
      <c r="EA7" s="665"/>
      <c r="EB7" s="665"/>
      <c r="EC7" s="705"/>
    </row>
    <row r="8" spans="2:143" ht="11.25" customHeight="1" x14ac:dyDescent="0.2">
      <c r="B8" s="661" t="s">
        <v>238</v>
      </c>
      <c r="C8" s="662"/>
      <c r="D8" s="662"/>
      <c r="E8" s="662"/>
      <c r="F8" s="662"/>
      <c r="G8" s="662"/>
      <c r="H8" s="662"/>
      <c r="I8" s="662"/>
      <c r="J8" s="662"/>
      <c r="K8" s="662"/>
      <c r="L8" s="662"/>
      <c r="M8" s="662"/>
      <c r="N8" s="662"/>
      <c r="O8" s="662"/>
      <c r="P8" s="662"/>
      <c r="Q8" s="663"/>
      <c r="R8" s="664">
        <v>10459</v>
      </c>
      <c r="S8" s="665"/>
      <c r="T8" s="665"/>
      <c r="U8" s="665"/>
      <c r="V8" s="665"/>
      <c r="W8" s="665"/>
      <c r="X8" s="665"/>
      <c r="Y8" s="666"/>
      <c r="Z8" s="691">
        <v>0</v>
      </c>
      <c r="AA8" s="691"/>
      <c r="AB8" s="691"/>
      <c r="AC8" s="691"/>
      <c r="AD8" s="692">
        <v>10459</v>
      </c>
      <c r="AE8" s="692"/>
      <c r="AF8" s="692"/>
      <c r="AG8" s="692"/>
      <c r="AH8" s="692"/>
      <c r="AI8" s="692"/>
      <c r="AJ8" s="692"/>
      <c r="AK8" s="692"/>
      <c r="AL8" s="667">
        <v>0.1</v>
      </c>
      <c r="AM8" s="668"/>
      <c r="AN8" s="668"/>
      <c r="AO8" s="693"/>
      <c r="AP8" s="661" t="s">
        <v>239</v>
      </c>
      <c r="AQ8" s="662"/>
      <c r="AR8" s="662"/>
      <c r="AS8" s="662"/>
      <c r="AT8" s="662"/>
      <c r="AU8" s="662"/>
      <c r="AV8" s="662"/>
      <c r="AW8" s="662"/>
      <c r="AX8" s="662"/>
      <c r="AY8" s="662"/>
      <c r="AZ8" s="662"/>
      <c r="BA8" s="662"/>
      <c r="BB8" s="662"/>
      <c r="BC8" s="662"/>
      <c r="BD8" s="662"/>
      <c r="BE8" s="662"/>
      <c r="BF8" s="663"/>
      <c r="BG8" s="664">
        <v>41654</v>
      </c>
      <c r="BH8" s="665"/>
      <c r="BI8" s="665"/>
      <c r="BJ8" s="665"/>
      <c r="BK8" s="665"/>
      <c r="BL8" s="665"/>
      <c r="BM8" s="665"/>
      <c r="BN8" s="666"/>
      <c r="BO8" s="691">
        <v>1.7</v>
      </c>
      <c r="BP8" s="691"/>
      <c r="BQ8" s="691"/>
      <c r="BR8" s="691"/>
      <c r="BS8" s="692" t="s">
        <v>128</v>
      </c>
      <c r="BT8" s="692"/>
      <c r="BU8" s="692"/>
      <c r="BV8" s="692"/>
      <c r="BW8" s="692"/>
      <c r="BX8" s="692"/>
      <c r="BY8" s="692"/>
      <c r="BZ8" s="692"/>
      <c r="CA8" s="692"/>
      <c r="CB8" s="750"/>
      <c r="CD8" s="706" t="s">
        <v>240</v>
      </c>
      <c r="CE8" s="703"/>
      <c r="CF8" s="703"/>
      <c r="CG8" s="703"/>
      <c r="CH8" s="703"/>
      <c r="CI8" s="703"/>
      <c r="CJ8" s="703"/>
      <c r="CK8" s="703"/>
      <c r="CL8" s="703"/>
      <c r="CM8" s="703"/>
      <c r="CN8" s="703"/>
      <c r="CO8" s="703"/>
      <c r="CP8" s="703"/>
      <c r="CQ8" s="704"/>
      <c r="CR8" s="664">
        <v>5153697</v>
      </c>
      <c r="CS8" s="665"/>
      <c r="CT8" s="665"/>
      <c r="CU8" s="665"/>
      <c r="CV8" s="665"/>
      <c r="CW8" s="665"/>
      <c r="CX8" s="665"/>
      <c r="CY8" s="666"/>
      <c r="CZ8" s="691">
        <v>21.4</v>
      </c>
      <c r="DA8" s="691"/>
      <c r="DB8" s="691"/>
      <c r="DC8" s="691"/>
      <c r="DD8" s="670">
        <v>12879</v>
      </c>
      <c r="DE8" s="665"/>
      <c r="DF8" s="665"/>
      <c r="DG8" s="665"/>
      <c r="DH8" s="665"/>
      <c r="DI8" s="665"/>
      <c r="DJ8" s="665"/>
      <c r="DK8" s="665"/>
      <c r="DL8" s="665"/>
      <c r="DM8" s="665"/>
      <c r="DN8" s="665"/>
      <c r="DO8" s="665"/>
      <c r="DP8" s="666"/>
      <c r="DQ8" s="670">
        <v>2562159</v>
      </c>
      <c r="DR8" s="665"/>
      <c r="DS8" s="665"/>
      <c r="DT8" s="665"/>
      <c r="DU8" s="665"/>
      <c r="DV8" s="665"/>
      <c r="DW8" s="665"/>
      <c r="DX8" s="665"/>
      <c r="DY8" s="665"/>
      <c r="DZ8" s="665"/>
      <c r="EA8" s="665"/>
      <c r="EB8" s="665"/>
      <c r="EC8" s="705"/>
    </row>
    <row r="9" spans="2:143" ht="11.25" customHeight="1" x14ac:dyDescent="0.2">
      <c r="B9" s="661" t="s">
        <v>241</v>
      </c>
      <c r="C9" s="662"/>
      <c r="D9" s="662"/>
      <c r="E9" s="662"/>
      <c r="F9" s="662"/>
      <c r="G9" s="662"/>
      <c r="H9" s="662"/>
      <c r="I9" s="662"/>
      <c r="J9" s="662"/>
      <c r="K9" s="662"/>
      <c r="L9" s="662"/>
      <c r="M9" s="662"/>
      <c r="N9" s="662"/>
      <c r="O9" s="662"/>
      <c r="P9" s="662"/>
      <c r="Q9" s="663"/>
      <c r="R9" s="664">
        <v>14127</v>
      </c>
      <c r="S9" s="665"/>
      <c r="T9" s="665"/>
      <c r="U9" s="665"/>
      <c r="V9" s="665"/>
      <c r="W9" s="665"/>
      <c r="X9" s="665"/>
      <c r="Y9" s="666"/>
      <c r="Z9" s="691">
        <v>0.1</v>
      </c>
      <c r="AA9" s="691"/>
      <c r="AB9" s="691"/>
      <c r="AC9" s="691"/>
      <c r="AD9" s="692">
        <v>14127</v>
      </c>
      <c r="AE9" s="692"/>
      <c r="AF9" s="692"/>
      <c r="AG9" s="692"/>
      <c r="AH9" s="692"/>
      <c r="AI9" s="692"/>
      <c r="AJ9" s="692"/>
      <c r="AK9" s="692"/>
      <c r="AL9" s="667">
        <v>0.1</v>
      </c>
      <c r="AM9" s="668"/>
      <c r="AN9" s="668"/>
      <c r="AO9" s="693"/>
      <c r="AP9" s="661" t="s">
        <v>242</v>
      </c>
      <c r="AQ9" s="662"/>
      <c r="AR9" s="662"/>
      <c r="AS9" s="662"/>
      <c r="AT9" s="662"/>
      <c r="AU9" s="662"/>
      <c r="AV9" s="662"/>
      <c r="AW9" s="662"/>
      <c r="AX9" s="662"/>
      <c r="AY9" s="662"/>
      <c r="AZ9" s="662"/>
      <c r="BA9" s="662"/>
      <c r="BB9" s="662"/>
      <c r="BC9" s="662"/>
      <c r="BD9" s="662"/>
      <c r="BE9" s="662"/>
      <c r="BF9" s="663"/>
      <c r="BG9" s="664">
        <v>785297</v>
      </c>
      <c r="BH9" s="665"/>
      <c r="BI9" s="665"/>
      <c r="BJ9" s="665"/>
      <c r="BK9" s="665"/>
      <c r="BL9" s="665"/>
      <c r="BM9" s="665"/>
      <c r="BN9" s="666"/>
      <c r="BO9" s="691">
        <v>32.1</v>
      </c>
      <c r="BP9" s="691"/>
      <c r="BQ9" s="691"/>
      <c r="BR9" s="691"/>
      <c r="BS9" s="692" t="s">
        <v>128</v>
      </c>
      <c r="BT9" s="692"/>
      <c r="BU9" s="692"/>
      <c r="BV9" s="692"/>
      <c r="BW9" s="692"/>
      <c r="BX9" s="692"/>
      <c r="BY9" s="692"/>
      <c r="BZ9" s="692"/>
      <c r="CA9" s="692"/>
      <c r="CB9" s="750"/>
      <c r="CD9" s="706" t="s">
        <v>243</v>
      </c>
      <c r="CE9" s="703"/>
      <c r="CF9" s="703"/>
      <c r="CG9" s="703"/>
      <c r="CH9" s="703"/>
      <c r="CI9" s="703"/>
      <c r="CJ9" s="703"/>
      <c r="CK9" s="703"/>
      <c r="CL9" s="703"/>
      <c r="CM9" s="703"/>
      <c r="CN9" s="703"/>
      <c r="CO9" s="703"/>
      <c r="CP9" s="703"/>
      <c r="CQ9" s="704"/>
      <c r="CR9" s="664">
        <v>3393608</v>
      </c>
      <c r="CS9" s="665"/>
      <c r="CT9" s="665"/>
      <c r="CU9" s="665"/>
      <c r="CV9" s="665"/>
      <c r="CW9" s="665"/>
      <c r="CX9" s="665"/>
      <c r="CY9" s="666"/>
      <c r="CZ9" s="691">
        <v>14.1</v>
      </c>
      <c r="DA9" s="691"/>
      <c r="DB9" s="691"/>
      <c r="DC9" s="691"/>
      <c r="DD9" s="670">
        <v>150982</v>
      </c>
      <c r="DE9" s="665"/>
      <c r="DF9" s="665"/>
      <c r="DG9" s="665"/>
      <c r="DH9" s="665"/>
      <c r="DI9" s="665"/>
      <c r="DJ9" s="665"/>
      <c r="DK9" s="665"/>
      <c r="DL9" s="665"/>
      <c r="DM9" s="665"/>
      <c r="DN9" s="665"/>
      <c r="DO9" s="665"/>
      <c r="DP9" s="666"/>
      <c r="DQ9" s="670">
        <v>1752970</v>
      </c>
      <c r="DR9" s="665"/>
      <c r="DS9" s="665"/>
      <c r="DT9" s="665"/>
      <c r="DU9" s="665"/>
      <c r="DV9" s="665"/>
      <c r="DW9" s="665"/>
      <c r="DX9" s="665"/>
      <c r="DY9" s="665"/>
      <c r="DZ9" s="665"/>
      <c r="EA9" s="665"/>
      <c r="EB9" s="665"/>
      <c r="EC9" s="705"/>
    </row>
    <row r="10" spans="2:143" ht="11.25" customHeight="1" x14ac:dyDescent="0.2">
      <c r="B10" s="661" t="s">
        <v>244</v>
      </c>
      <c r="C10" s="662"/>
      <c r="D10" s="662"/>
      <c r="E10" s="662"/>
      <c r="F10" s="662"/>
      <c r="G10" s="662"/>
      <c r="H10" s="662"/>
      <c r="I10" s="662"/>
      <c r="J10" s="662"/>
      <c r="K10" s="662"/>
      <c r="L10" s="662"/>
      <c r="M10" s="662"/>
      <c r="N10" s="662"/>
      <c r="O10" s="662"/>
      <c r="P10" s="662"/>
      <c r="Q10" s="663"/>
      <c r="R10" s="664" t="s">
        <v>128</v>
      </c>
      <c r="S10" s="665"/>
      <c r="T10" s="665"/>
      <c r="U10" s="665"/>
      <c r="V10" s="665"/>
      <c r="W10" s="665"/>
      <c r="X10" s="665"/>
      <c r="Y10" s="666"/>
      <c r="Z10" s="691" t="s">
        <v>128</v>
      </c>
      <c r="AA10" s="691"/>
      <c r="AB10" s="691"/>
      <c r="AC10" s="691"/>
      <c r="AD10" s="692" t="s">
        <v>128</v>
      </c>
      <c r="AE10" s="692"/>
      <c r="AF10" s="692"/>
      <c r="AG10" s="692"/>
      <c r="AH10" s="692"/>
      <c r="AI10" s="692"/>
      <c r="AJ10" s="692"/>
      <c r="AK10" s="692"/>
      <c r="AL10" s="667" t="s">
        <v>128</v>
      </c>
      <c r="AM10" s="668"/>
      <c r="AN10" s="668"/>
      <c r="AO10" s="693"/>
      <c r="AP10" s="661" t="s">
        <v>245</v>
      </c>
      <c r="AQ10" s="662"/>
      <c r="AR10" s="662"/>
      <c r="AS10" s="662"/>
      <c r="AT10" s="662"/>
      <c r="AU10" s="662"/>
      <c r="AV10" s="662"/>
      <c r="AW10" s="662"/>
      <c r="AX10" s="662"/>
      <c r="AY10" s="662"/>
      <c r="AZ10" s="662"/>
      <c r="BA10" s="662"/>
      <c r="BB10" s="662"/>
      <c r="BC10" s="662"/>
      <c r="BD10" s="662"/>
      <c r="BE10" s="662"/>
      <c r="BF10" s="663"/>
      <c r="BG10" s="664">
        <v>66982</v>
      </c>
      <c r="BH10" s="665"/>
      <c r="BI10" s="665"/>
      <c r="BJ10" s="665"/>
      <c r="BK10" s="665"/>
      <c r="BL10" s="665"/>
      <c r="BM10" s="665"/>
      <c r="BN10" s="666"/>
      <c r="BO10" s="691">
        <v>2.7</v>
      </c>
      <c r="BP10" s="691"/>
      <c r="BQ10" s="691"/>
      <c r="BR10" s="691"/>
      <c r="BS10" s="692">
        <v>11022</v>
      </c>
      <c r="BT10" s="692"/>
      <c r="BU10" s="692"/>
      <c r="BV10" s="692"/>
      <c r="BW10" s="692"/>
      <c r="BX10" s="692"/>
      <c r="BY10" s="692"/>
      <c r="BZ10" s="692"/>
      <c r="CA10" s="692"/>
      <c r="CB10" s="750"/>
      <c r="CD10" s="706" t="s">
        <v>246</v>
      </c>
      <c r="CE10" s="703"/>
      <c r="CF10" s="703"/>
      <c r="CG10" s="703"/>
      <c r="CH10" s="703"/>
      <c r="CI10" s="703"/>
      <c r="CJ10" s="703"/>
      <c r="CK10" s="703"/>
      <c r="CL10" s="703"/>
      <c r="CM10" s="703"/>
      <c r="CN10" s="703"/>
      <c r="CO10" s="703"/>
      <c r="CP10" s="703"/>
      <c r="CQ10" s="704"/>
      <c r="CR10" s="664">
        <v>18493</v>
      </c>
      <c r="CS10" s="665"/>
      <c r="CT10" s="665"/>
      <c r="CU10" s="665"/>
      <c r="CV10" s="665"/>
      <c r="CW10" s="665"/>
      <c r="CX10" s="665"/>
      <c r="CY10" s="666"/>
      <c r="CZ10" s="691">
        <v>0.1</v>
      </c>
      <c r="DA10" s="691"/>
      <c r="DB10" s="691"/>
      <c r="DC10" s="691"/>
      <c r="DD10" s="670" t="s">
        <v>128</v>
      </c>
      <c r="DE10" s="665"/>
      <c r="DF10" s="665"/>
      <c r="DG10" s="665"/>
      <c r="DH10" s="665"/>
      <c r="DI10" s="665"/>
      <c r="DJ10" s="665"/>
      <c r="DK10" s="665"/>
      <c r="DL10" s="665"/>
      <c r="DM10" s="665"/>
      <c r="DN10" s="665"/>
      <c r="DO10" s="665"/>
      <c r="DP10" s="666"/>
      <c r="DQ10" s="670">
        <v>18441</v>
      </c>
      <c r="DR10" s="665"/>
      <c r="DS10" s="665"/>
      <c r="DT10" s="665"/>
      <c r="DU10" s="665"/>
      <c r="DV10" s="665"/>
      <c r="DW10" s="665"/>
      <c r="DX10" s="665"/>
      <c r="DY10" s="665"/>
      <c r="DZ10" s="665"/>
      <c r="EA10" s="665"/>
      <c r="EB10" s="665"/>
      <c r="EC10" s="705"/>
    </row>
    <row r="11" spans="2:143" ht="11.25" customHeight="1" x14ac:dyDescent="0.2">
      <c r="B11" s="661" t="s">
        <v>247</v>
      </c>
      <c r="C11" s="662"/>
      <c r="D11" s="662"/>
      <c r="E11" s="662"/>
      <c r="F11" s="662"/>
      <c r="G11" s="662"/>
      <c r="H11" s="662"/>
      <c r="I11" s="662"/>
      <c r="J11" s="662"/>
      <c r="K11" s="662"/>
      <c r="L11" s="662"/>
      <c r="M11" s="662"/>
      <c r="N11" s="662"/>
      <c r="O11" s="662"/>
      <c r="P11" s="662"/>
      <c r="Q11" s="663"/>
      <c r="R11" s="664">
        <v>639850</v>
      </c>
      <c r="S11" s="665"/>
      <c r="T11" s="665"/>
      <c r="U11" s="665"/>
      <c r="V11" s="665"/>
      <c r="W11" s="665"/>
      <c r="X11" s="665"/>
      <c r="Y11" s="666"/>
      <c r="Z11" s="667">
        <v>2.5</v>
      </c>
      <c r="AA11" s="668"/>
      <c r="AB11" s="668"/>
      <c r="AC11" s="669"/>
      <c r="AD11" s="670">
        <v>639850</v>
      </c>
      <c r="AE11" s="665"/>
      <c r="AF11" s="665"/>
      <c r="AG11" s="665"/>
      <c r="AH11" s="665"/>
      <c r="AI11" s="665"/>
      <c r="AJ11" s="665"/>
      <c r="AK11" s="666"/>
      <c r="AL11" s="667">
        <v>5.3</v>
      </c>
      <c r="AM11" s="668"/>
      <c r="AN11" s="668"/>
      <c r="AO11" s="693"/>
      <c r="AP11" s="661" t="s">
        <v>248</v>
      </c>
      <c r="AQ11" s="662"/>
      <c r="AR11" s="662"/>
      <c r="AS11" s="662"/>
      <c r="AT11" s="662"/>
      <c r="AU11" s="662"/>
      <c r="AV11" s="662"/>
      <c r="AW11" s="662"/>
      <c r="AX11" s="662"/>
      <c r="AY11" s="662"/>
      <c r="AZ11" s="662"/>
      <c r="BA11" s="662"/>
      <c r="BB11" s="662"/>
      <c r="BC11" s="662"/>
      <c r="BD11" s="662"/>
      <c r="BE11" s="662"/>
      <c r="BF11" s="663"/>
      <c r="BG11" s="664">
        <v>66221</v>
      </c>
      <c r="BH11" s="665"/>
      <c r="BI11" s="665"/>
      <c r="BJ11" s="665"/>
      <c r="BK11" s="665"/>
      <c r="BL11" s="665"/>
      <c r="BM11" s="665"/>
      <c r="BN11" s="666"/>
      <c r="BO11" s="691">
        <v>2.7</v>
      </c>
      <c r="BP11" s="691"/>
      <c r="BQ11" s="691"/>
      <c r="BR11" s="691"/>
      <c r="BS11" s="692">
        <v>18212</v>
      </c>
      <c r="BT11" s="692"/>
      <c r="BU11" s="692"/>
      <c r="BV11" s="692"/>
      <c r="BW11" s="692"/>
      <c r="BX11" s="692"/>
      <c r="BY11" s="692"/>
      <c r="BZ11" s="692"/>
      <c r="CA11" s="692"/>
      <c r="CB11" s="750"/>
      <c r="CD11" s="706" t="s">
        <v>249</v>
      </c>
      <c r="CE11" s="703"/>
      <c r="CF11" s="703"/>
      <c r="CG11" s="703"/>
      <c r="CH11" s="703"/>
      <c r="CI11" s="703"/>
      <c r="CJ11" s="703"/>
      <c r="CK11" s="703"/>
      <c r="CL11" s="703"/>
      <c r="CM11" s="703"/>
      <c r="CN11" s="703"/>
      <c r="CO11" s="703"/>
      <c r="CP11" s="703"/>
      <c r="CQ11" s="704"/>
      <c r="CR11" s="664">
        <v>900926</v>
      </c>
      <c r="CS11" s="665"/>
      <c r="CT11" s="665"/>
      <c r="CU11" s="665"/>
      <c r="CV11" s="665"/>
      <c r="CW11" s="665"/>
      <c r="CX11" s="665"/>
      <c r="CY11" s="666"/>
      <c r="CZ11" s="691">
        <v>3.7</v>
      </c>
      <c r="DA11" s="691"/>
      <c r="DB11" s="691"/>
      <c r="DC11" s="691"/>
      <c r="DD11" s="670">
        <v>292004</v>
      </c>
      <c r="DE11" s="665"/>
      <c r="DF11" s="665"/>
      <c r="DG11" s="665"/>
      <c r="DH11" s="665"/>
      <c r="DI11" s="665"/>
      <c r="DJ11" s="665"/>
      <c r="DK11" s="665"/>
      <c r="DL11" s="665"/>
      <c r="DM11" s="665"/>
      <c r="DN11" s="665"/>
      <c r="DO11" s="665"/>
      <c r="DP11" s="666"/>
      <c r="DQ11" s="670">
        <v>457417</v>
      </c>
      <c r="DR11" s="665"/>
      <c r="DS11" s="665"/>
      <c r="DT11" s="665"/>
      <c r="DU11" s="665"/>
      <c r="DV11" s="665"/>
      <c r="DW11" s="665"/>
      <c r="DX11" s="665"/>
      <c r="DY11" s="665"/>
      <c r="DZ11" s="665"/>
      <c r="EA11" s="665"/>
      <c r="EB11" s="665"/>
      <c r="EC11" s="705"/>
    </row>
    <row r="12" spans="2:143" ht="11.25" customHeight="1" x14ac:dyDescent="0.2">
      <c r="B12" s="661" t="s">
        <v>250</v>
      </c>
      <c r="C12" s="662"/>
      <c r="D12" s="662"/>
      <c r="E12" s="662"/>
      <c r="F12" s="662"/>
      <c r="G12" s="662"/>
      <c r="H12" s="662"/>
      <c r="I12" s="662"/>
      <c r="J12" s="662"/>
      <c r="K12" s="662"/>
      <c r="L12" s="662"/>
      <c r="M12" s="662"/>
      <c r="N12" s="662"/>
      <c r="O12" s="662"/>
      <c r="P12" s="662"/>
      <c r="Q12" s="663"/>
      <c r="R12" s="664" t="s">
        <v>128</v>
      </c>
      <c r="S12" s="665"/>
      <c r="T12" s="665"/>
      <c r="U12" s="665"/>
      <c r="V12" s="665"/>
      <c r="W12" s="665"/>
      <c r="X12" s="665"/>
      <c r="Y12" s="666"/>
      <c r="Z12" s="691" t="s">
        <v>128</v>
      </c>
      <c r="AA12" s="691"/>
      <c r="AB12" s="691"/>
      <c r="AC12" s="691"/>
      <c r="AD12" s="692" t="s">
        <v>128</v>
      </c>
      <c r="AE12" s="692"/>
      <c r="AF12" s="692"/>
      <c r="AG12" s="692"/>
      <c r="AH12" s="692"/>
      <c r="AI12" s="692"/>
      <c r="AJ12" s="692"/>
      <c r="AK12" s="692"/>
      <c r="AL12" s="667" t="s">
        <v>128</v>
      </c>
      <c r="AM12" s="668"/>
      <c r="AN12" s="668"/>
      <c r="AO12" s="693"/>
      <c r="AP12" s="661" t="s">
        <v>251</v>
      </c>
      <c r="AQ12" s="662"/>
      <c r="AR12" s="662"/>
      <c r="AS12" s="662"/>
      <c r="AT12" s="662"/>
      <c r="AU12" s="662"/>
      <c r="AV12" s="662"/>
      <c r="AW12" s="662"/>
      <c r="AX12" s="662"/>
      <c r="AY12" s="662"/>
      <c r="AZ12" s="662"/>
      <c r="BA12" s="662"/>
      <c r="BB12" s="662"/>
      <c r="BC12" s="662"/>
      <c r="BD12" s="662"/>
      <c r="BE12" s="662"/>
      <c r="BF12" s="663"/>
      <c r="BG12" s="664">
        <v>1107135</v>
      </c>
      <c r="BH12" s="665"/>
      <c r="BI12" s="665"/>
      <c r="BJ12" s="665"/>
      <c r="BK12" s="665"/>
      <c r="BL12" s="665"/>
      <c r="BM12" s="665"/>
      <c r="BN12" s="666"/>
      <c r="BO12" s="691">
        <v>45.2</v>
      </c>
      <c r="BP12" s="691"/>
      <c r="BQ12" s="691"/>
      <c r="BR12" s="691"/>
      <c r="BS12" s="692">
        <v>70317</v>
      </c>
      <c r="BT12" s="692"/>
      <c r="BU12" s="692"/>
      <c r="BV12" s="692"/>
      <c r="BW12" s="692"/>
      <c r="BX12" s="692"/>
      <c r="BY12" s="692"/>
      <c r="BZ12" s="692"/>
      <c r="CA12" s="692"/>
      <c r="CB12" s="750"/>
      <c r="CD12" s="706" t="s">
        <v>252</v>
      </c>
      <c r="CE12" s="703"/>
      <c r="CF12" s="703"/>
      <c r="CG12" s="703"/>
      <c r="CH12" s="703"/>
      <c r="CI12" s="703"/>
      <c r="CJ12" s="703"/>
      <c r="CK12" s="703"/>
      <c r="CL12" s="703"/>
      <c r="CM12" s="703"/>
      <c r="CN12" s="703"/>
      <c r="CO12" s="703"/>
      <c r="CP12" s="703"/>
      <c r="CQ12" s="704"/>
      <c r="CR12" s="664">
        <v>1644053</v>
      </c>
      <c r="CS12" s="665"/>
      <c r="CT12" s="665"/>
      <c r="CU12" s="665"/>
      <c r="CV12" s="665"/>
      <c r="CW12" s="665"/>
      <c r="CX12" s="665"/>
      <c r="CY12" s="666"/>
      <c r="CZ12" s="691">
        <v>6.8</v>
      </c>
      <c r="DA12" s="691"/>
      <c r="DB12" s="691"/>
      <c r="DC12" s="691"/>
      <c r="DD12" s="670">
        <v>40811</v>
      </c>
      <c r="DE12" s="665"/>
      <c r="DF12" s="665"/>
      <c r="DG12" s="665"/>
      <c r="DH12" s="665"/>
      <c r="DI12" s="665"/>
      <c r="DJ12" s="665"/>
      <c r="DK12" s="665"/>
      <c r="DL12" s="665"/>
      <c r="DM12" s="665"/>
      <c r="DN12" s="665"/>
      <c r="DO12" s="665"/>
      <c r="DP12" s="666"/>
      <c r="DQ12" s="670">
        <v>738745</v>
      </c>
      <c r="DR12" s="665"/>
      <c r="DS12" s="665"/>
      <c r="DT12" s="665"/>
      <c r="DU12" s="665"/>
      <c r="DV12" s="665"/>
      <c r="DW12" s="665"/>
      <c r="DX12" s="665"/>
      <c r="DY12" s="665"/>
      <c r="DZ12" s="665"/>
      <c r="EA12" s="665"/>
      <c r="EB12" s="665"/>
      <c r="EC12" s="705"/>
    </row>
    <row r="13" spans="2:143" ht="11.25" customHeight="1" x14ac:dyDescent="0.2">
      <c r="B13" s="661" t="s">
        <v>253</v>
      </c>
      <c r="C13" s="662"/>
      <c r="D13" s="662"/>
      <c r="E13" s="662"/>
      <c r="F13" s="662"/>
      <c r="G13" s="662"/>
      <c r="H13" s="662"/>
      <c r="I13" s="662"/>
      <c r="J13" s="662"/>
      <c r="K13" s="662"/>
      <c r="L13" s="662"/>
      <c r="M13" s="662"/>
      <c r="N13" s="662"/>
      <c r="O13" s="662"/>
      <c r="P13" s="662"/>
      <c r="Q13" s="663"/>
      <c r="R13" s="664" t="s">
        <v>128</v>
      </c>
      <c r="S13" s="665"/>
      <c r="T13" s="665"/>
      <c r="U13" s="665"/>
      <c r="V13" s="665"/>
      <c r="W13" s="665"/>
      <c r="X13" s="665"/>
      <c r="Y13" s="666"/>
      <c r="Z13" s="691" t="s">
        <v>128</v>
      </c>
      <c r="AA13" s="691"/>
      <c r="AB13" s="691"/>
      <c r="AC13" s="691"/>
      <c r="AD13" s="692" t="s">
        <v>128</v>
      </c>
      <c r="AE13" s="692"/>
      <c r="AF13" s="692"/>
      <c r="AG13" s="692"/>
      <c r="AH13" s="692"/>
      <c r="AI13" s="692"/>
      <c r="AJ13" s="692"/>
      <c r="AK13" s="692"/>
      <c r="AL13" s="667" t="s">
        <v>128</v>
      </c>
      <c r="AM13" s="668"/>
      <c r="AN13" s="668"/>
      <c r="AO13" s="693"/>
      <c r="AP13" s="661" t="s">
        <v>254</v>
      </c>
      <c r="AQ13" s="662"/>
      <c r="AR13" s="662"/>
      <c r="AS13" s="662"/>
      <c r="AT13" s="662"/>
      <c r="AU13" s="662"/>
      <c r="AV13" s="662"/>
      <c r="AW13" s="662"/>
      <c r="AX13" s="662"/>
      <c r="AY13" s="662"/>
      <c r="AZ13" s="662"/>
      <c r="BA13" s="662"/>
      <c r="BB13" s="662"/>
      <c r="BC13" s="662"/>
      <c r="BD13" s="662"/>
      <c r="BE13" s="662"/>
      <c r="BF13" s="663"/>
      <c r="BG13" s="664">
        <v>1094300</v>
      </c>
      <c r="BH13" s="665"/>
      <c r="BI13" s="665"/>
      <c r="BJ13" s="665"/>
      <c r="BK13" s="665"/>
      <c r="BL13" s="665"/>
      <c r="BM13" s="665"/>
      <c r="BN13" s="666"/>
      <c r="BO13" s="691">
        <v>44.7</v>
      </c>
      <c r="BP13" s="691"/>
      <c r="BQ13" s="691"/>
      <c r="BR13" s="691"/>
      <c r="BS13" s="692">
        <v>70317</v>
      </c>
      <c r="BT13" s="692"/>
      <c r="BU13" s="692"/>
      <c r="BV13" s="692"/>
      <c r="BW13" s="692"/>
      <c r="BX13" s="692"/>
      <c r="BY13" s="692"/>
      <c r="BZ13" s="692"/>
      <c r="CA13" s="692"/>
      <c r="CB13" s="750"/>
      <c r="CD13" s="706" t="s">
        <v>255</v>
      </c>
      <c r="CE13" s="703"/>
      <c r="CF13" s="703"/>
      <c r="CG13" s="703"/>
      <c r="CH13" s="703"/>
      <c r="CI13" s="703"/>
      <c r="CJ13" s="703"/>
      <c r="CK13" s="703"/>
      <c r="CL13" s="703"/>
      <c r="CM13" s="703"/>
      <c r="CN13" s="703"/>
      <c r="CO13" s="703"/>
      <c r="CP13" s="703"/>
      <c r="CQ13" s="704"/>
      <c r="CR13" s="664">
        <v>2580009</v>
      </c>
      <c r="CS13" s="665"/>
      <c r="CT13" s="665"/>
      <c r="CU13" s="665"/>
      <c r="CV13" s="665"/>
      <c r="CW13" s="665"/>
      <c r="CX13" s="665"/>
      <c r="CY13" s="666"/>
      <c r="CZ13" s="691">
        <v>10.7</v>
      </c>
      <c r="DA13" s="691"/>
      <c r="DB13" s="691"/>
      <c r="DC13" s="691"/>
      <c r="DD13" s="670">
        <v>1505988</v>
      </c>
      <c r="DE13" s="665"/>
      <c r="DF13" s="665"/>
      <c r="DG13" s="665"/>
      <c r="DH13" s="665"/>
      <c r="DI13" s="665"/>
      <c r="DJ13" s="665"/>
      <c r="DK13" s="665"/>
      <c r="DL13" s="665"/>
      <c r="DM13" s="665"/>
      <c r="DN13" s="665"/>
      <c r="DO13" s="665"/>
      <c r="DP13" s="666"/>
      <c r="DQ13" s="670">
        <v>1131473</v>
      </c>
      <c r="DR13" s="665"/>
      <c r="DS13" s="665"/>
      <c r="DT13" s="665"/>
      <c r="DU13" s="665"/>
      <c r="DV13" s="665"/>
      <c r="DW13" s="665"/>
      <c r="DX13" s="665"/>
      <c r="DY13" s="665"/>
      <c r="DZ13" s="665"/>
      <c r="EA13" s="665"/>
      <c r="EB13" s="665"/>
      <c r="EC13" s="705"/>
    </row>
    <row r="14" spans="2:143" ht="11.25" customHeight="1" x14ac:dyDescent="0.2">
      <c r="B14" s="661" t="s">
        <v>256</v>
      </c>
      <c r="C14" s="662"/>
      <c r="D14" s="662"/>
      <c r="E14" s="662"/>
      <c r="F14" s="662"/>
      <c r="G14" s="662"/>
      <c r="H14" s="662"/>
      <c r="I14" s="662"/>
      <c r="J14" s="662"/>
      <c r="K14" s="662"/>
      <c r="L14" s="662"/>
      <c r="M14" s="662"/>
      <c r="N14" s="662"/>
      <c r="O14" s="662"/>
      <c r="P14" s="662"/>
      <c r="Q14" s="663"/>
      <c r="R14" s="664" t="s">
        <v>128</v>
      </c>
      <c r="S14" s="665"/>
      <c r="T14" s="665"/>
      <c r="U14" s="665"/>
      <c r="V14" s="665"/>
      <c r="W14" s="665"/>
      <c r="X14" s="665"/>
      <c r="Y14" s="666"/>
      <c r="Z14" s="691" t="s">
        <v>128</v>
      </c>
      <c r="AA14" s="691"/>
      <c r="AB14" s="691"/>
      <c r="AC14" s="691"/>
      <c r="AD14" s="692" t="s">
        <v>128</v>
      </c>
      <c r="AE14" s="692"/>
      <c r="AF14" s="692"/>
      <c r="AG14" s="692"/>
      <c r="AH14" s="692"/>
      <c r="AI14" s="692"/>
      <c r="AJ14" s="692"/>
      <c r="AK14" s="692"/>
      <c r="AL14" s="667" t="s">
        <v>128</v>
      </c>
      <c r="AM14" s="668"/>
      <c r="AN14" s="668"/>
      <c r="AO14" s="693"/>
      <c r="AP14" s="661" t="s">
        <v>257</v>
      </c>
      <c r="AQ14" s="662"/>
      <c r="AR14" s="662"/>
      <c r="AS14" s="662"/>
      <c r="AT14" s="662"/>
      <c r="AU14" s="662"/>
      <c r="AV14" s="662"/>
      <c r="AW14" s="662"/>
      <c r="AX14" s="662"/>
      <c r="AY14" s="662"/>
      <c r="AZ14" s="662"/>
      <c r="BA14" s="662"/>
      <c r="BB14" s="662"/>
      <c r="BC14" s="662"/>
      <c r="BD14" s="662"/>
      <c r="BE14" s="662"/>
      <c r="BF14" s="663"/>
      <c r="BG14" s="664">
        <v>86635</v>
      </c>
      <c r="BH14" s="665"/>
      <c r="BI14" s="665"/>
      <c r="BJ14" s="665"/>
      <c r="BK14" s="665"/>
      <c r="BL14" s="665"/>
      <c r="BM14" s="665"/>
      <c r="BN14" s="666"/>
      <c r="BO14" s="691">
        <v>3.5</v>
      </c>
      <c r="BP14" s="691"/>
      <c r="BQ14" s="691"/>
      <c r="BR14" s="691"/>
      <c r="BS14" s="692" t="s">
        <v>128</v>
      </c>
      <c r="BT14" s="692"/>
      <c r="BU14" s="692"/>
      <c r="BV14" s="692"/>
      <c r="BW14" s="692"/>
      <c r="BX14" s="692"/>
      <c r="BY14" s="692"/>
      <c r="BZ14" s="692"/>
      <c r="CA14" s="692"/>
      <c r="CB14" s="750"/>
      <c r="CD14" s="706" t="s">
        <v>258</v>
      </c>
      <c r="CE14" s="703"/>
      <c r="CF14" s="703"/>
      <c r="CG14" s="703"/>
      <c r="CH14" s="703"/>
      <c r="CI14" s="703"/>
      <c r="CJ14" s="703"/>
      <c r="CK14" s="703"/>
      <c r="CL14" s="703"/>
      <c r="CM14" s="703"/>
      <c r="CN14" s="703"/>
      <c r="CO14" s="703"/>
      <c r="CP14" s="703"/>
      <c r="CQ14" s="704"/>
      <c r="CR14" s="664">
        <v>796757</v>
      </c>
      <c r="CS14" s="665"/>
      <c r="CT14" s="665"/>
      <c r="CU14" s="665"/>
      <c r="CV14" s="665"/>
      <c r="CW14" s="665"/>
      <c r="CX14" s="665"/>
      <c r="CY14" s="666"/>
      <c r="CZ14" s="691">
        <v>3.3</v>
      </c>
      <c r="DA14" s="691"/>
      <c r="DB14" s="691"/>
      <c r="DC14" s="691"/>
      <c r="DD14" s="670">
        <v>54261</v>
      </c>
      <c r="DE14" s="665"/>
      <c r="DF14" s="665"/>
      <c r="DG14" s="665"/>
      <c r="DH14" s="665"/>
      <c r="DI14" s="665"/>
      <c r="DJ14" s="665"/>
      <c r="DK14" s="665"/>
      <c r="DL14" s="665"/>
      <c r="DM14" s="665"/>
      <c r="DN14" s="665"/>
      <c r="DO14" s="665"/>
      <c r="DP14" s="666"/>
      <c r="DQ14" s="670">
        <v>693001</v>
      </c>
      <c r="DR14" s="665"/>
      <c r="DS14" s="665"/>
      <c r="DT14" s="665"/>
      <c r="DU14" s="665"/>
      <c r="DV14" s="665"/>
      <c r="DW14" s="665"/>
      <c r="DX14" s="665"/>
      <c r="DY14" s="665"/>
      <c r="DZ14" s="665"/>
      <c r="EA14" s="665"/>
      <c r="EB14" s="665"/>
      <c r="EC14" s="705"/>
    </row>
    <row r="15" spans="2:143" ht="11.25" customHeight="1" x14ac:dyDescent="0.2">
      <c r="B15" s="661" t="s">
        <v>259</v>
      </c>
      <c r="C15" s="662"/>
      <c r="D15" s="662"/>
      <c r="E15" s="662"/>
      <c r="F15" s="662"/>
      <c r="G15" s="662"/>
      <c r="H15" s="662"/>
      <c r="I15" s="662"/>
      <c r="J15" s="662"/>
      <c r="K15" s="662"/>
      <c r="L15" s="662"/>
      <c r="M15" s="662"/>
      <c r="N15" s="662"/>
      <c r="O15" s="662"/>
      <c r="P15" s="662"/>
      <c r="Q15" s="663"/>
      <c r="R15" s="664" t="s">
        <v>128</v>
      </c>
      <c r="S15" s="665"/>
      <c r="T15" s="665"/>
      <c r="U15" s="665"/>
      <c r="V15" s="665"/>
      <c r="W15" s="665"/>
      <c r="X15" s="665"/>
      <c r="Y15" s="666"/>
      <c r="Z15" s="691" t="s">
        <v>128</v>
      </c>
      <c r="AA15" s="691"/>
      <c r="AB15" s="691"/>
      <c r="AC15" s="691"/>
      <c r="AD15" s="692" t="s">
        <v>128</v>
      </c>
      <c r="AE15" s="692"/>
      <c r="AF15" s="692"/>
      <c r="AG15" s="692"/>
      <c r="AH15" s="692"/>
      <c r="AI15" s="692"/>
      <c r="AJ15" s="692"/>
      <c r="AK15" s="692"/>
      <c r="AL15" s="667" t="s">
        <v>128</v>
      </c>
      <c r="AM15" s="668"/>
      <c r="AN15" s="668"/>
      <c r="AO15" s="693"/>
      <c r="AP15" s="661" t="s">
        <v>260</v>
      </c>
      <c r="AQ15" s="662"/>
      <c r="AR15" s="662"/>
      <c r="AS15" s="662"/>
      <c r="AT15" s="662"/>
      <c r="AU15" s="662"/>
      <c r="AV15" s="662"/>
      <c r="AW15" s="662"/>
      <c r="AX15" s="662"/>
      <c r="AY15" s="662"/>
      <c r="AZ15" s="662"/>
      <c r="BA15" s="662"/>
      <c r="BB15" s="662"/>
      <c r="BC15" s="662"/>
      <c r="BD15" s="662"/>
      <c r="BE15" s="662"/>
      <c r="BF15" s="663"/>
      <c r="BG15" s="664">
        <v>181441</v>
      </c>
      <c r="BH15" s="665"/>
      <c r="BI15" s="665"/>
      <c r="BJ15" s="665"/>
      <c r="BK15" s="665"/>
      <c r="BL15" s="665"/>
      <c r="BM15" s="665"/>
      <c r="BN15" s="666"/>
      <c r="BO15" s="691">
        <v>7.4</v>
      </c>
      <c r="BP15" s="691"/>
      <c r="BQ15" s="691"/>
      <c r="BR15" s="691"/>
      <c r="BS15" s="692" t="s">
        <v>128</v>
      </c>
      <c r="BT15" s="692"/>
      <c r="BU15" s="692"/>
      <c r="BV15" s="692"/>
      <c r="BW15" s="692"/>
      <c r="BX15" s="692"/>
      <c r="BY15" s="692"/>
      <c r="BZ15" s="692"/>
      <c r="CA15" s="692"/>
      <c r="CB15" s="750"/>
      <c r="CD15" s="706" t="s">
        <v>261</v>
      </c>
      <c r="CE15" s="703"/>
      <c r="CF15" s="703"/>
      <c r="CG15" s="703"/>
      <c r="CH15" s="703"/>
      <c r="CI15" s="703"/>
      <c r="CJ15" s="703"/>
      <c r="CK15" s="703"/>
      <c r="CL15" s="703"/>
      <c r="CM15" s="703"/>
      <c r="CN15" s="703"/>
      <c r="CO15" s="703"/>
      <c r="CP15" s="703"/>
      <c r="CQ15" s="704"/>
      <c r="CR15" s="664">
        <v>1770502</v>
      </c>
      <c r="CS15" s="665"/>
      <c r="CT15" s="665"/>
      <c r="CU15" s="665"/>
      <c r="CV15" s="665"/>
      <c r="CW15" s="665"/>
      <c r="CX15" s="665"/>
      <c r="CY15" s="666"/>
      <c r="CZ15" s="691">
        <v>7.4</v>
      </c>
      <c r="DA15" s="691"/>
      <c r="DB15" s="691"/>
      <c r="DC15" s="691"/>
      <c r="DD15" s="670">
        <v>199322</v>
      </c>
      <c r="DE15" s="665"/>
      <c r="DF15" s="665"/>
      <c r="DG15" s="665"/>
      <c r="DH15" s="665"/>
      <c r="DI15" s="665"/>
      <c r="DJ15" s="665"/>
      <c r="DK15" s="665"/>
      <c r="DL15" s="665"/>
      <c r="DM15" s="665"/>
      <c r="DN15" s="665"/>
      <c r="DO15" s="665"/>
      <c r="DP15" s="666"/>
      <c r="DQ15" s="670">
        <v>1254359</v>
      </c>
      <c r="DR15" s="665"/>
      <c r="DS15" s="665"/>
      <c r="DT15" s="665"/>
      <c r="DU15" s="665"/>
      <c r="DV15" s="665"/>
      <c r="DW15" s="665"/>
      <c r="DX15" s="665"/>
      <c r="DY15" s="665"/>
      <c r="DZ15" s="665"/>
      <c r="EA15" s="665"/>
      <c r="EB15" s="665"/>
      <c r="EC15" s="705"/>
    </row>
    <row r="16" spans="2:143" ht="11.25" customHeight="1" x14ac:dyDescent="0.2">
      <c r="B16" s="661" t="s">
        <v>262</v>
      </c>
      <c r="C16" s="662"/>
      <c r="D16" s="662"/>
      <c r="E16" s="662"/>
      <c r="F16" s="662"/>
      <c r="G16" s="662"/>
      <c r="H16" s="662"/>
      <c r="I16" s="662"/>
      <c r="J16" s="662"/>
      <c r="K16" s="662"/>
      <c r="L16" s="662"/>
      <c r="M16" s="662"/>
      <c r="N16" s="662"/>
      <c r="O16" s="662"/>
      <c r="P16" s="662"/>
      <c r="Q16" s="663"/>
      <c r="R16" s="664">
        <v>18078</v>
      </c>
      <c r="S16" s="665"/>
      <c r="T16" s="665"/>
      <c r="U16" s="665"/>
      <c r="V16" s="665"/>
      <c r="W16" s="665"/>
      <c r="X16" s="665"/>
      <c r="Y16" s="666"/>
      <c r="Z16" s="691">
        <v>0.1</v>
      </c>
      <c r="AA16" s="691"/>
      <c r="AB16" s="691"/>
      <c r="AC16" s="691"/>
      <c r="AD16" s="692">
        <v>18078</v>
      </c>
      <c r="AE16" s="692"/>
      <c r="AF16" s="692"/>
      <c r="AG16" s="692"/>
      <c r="AH16" s="692"/>
      <c r="AI16" s="692"/>
      <c r="AJ16" s="692"/>
      <c r="AK16" s="692"/>
      <c r="AL16" s="667">
        <v>0.2</v>
      </c>
      <c r="AM16" s="668"/>
      <c r="AN16" s="668"/>
      <c r="AO16" s="693"/>
      <c r="AP16" s="661" t="s">
        <v>263</v>
      </c>
      <c r="AQ16" s="662"/>
      <c r="AR16" s="662"/>
      <c r="AS16" s="662"/>
      <c r="AT16" s="662"/>
      <c r="AU16" s="662"/>
      <c r="AV16" s="662"/>
      <c r="AW16" s="662"/>
      <c r="AX16" s="662"/>
      <c r="AY16" s="662"/>
      <c r="AZ16" s="662"/>
      <c r="BA16" s="662"/>
      <c r="BB16" s="662"/>
      <c r="BC16" s="662"/>
      <c r="BD16" s="662"/>
      <c r="BE16" s="662"/>
      <c r="BF16" s="663"/>
      <c r="BG16" s="664" t="s">
        <v>128</v>
      </c>
      <c r="BH16" s="665"/>
      <c r="BI16" s="665"/>
      <c r="BJ16" s="665"/>
      <c r="BK16" s="665"/>
      <c r="BL16" s="665"/>
      <c r="BM16" s="665"/>
      <c r="BN16" s="666"/>
      <c r="BO16" s="691" t="s">
        <v>128</v>
      </c>
      <c r="BP16" s="691"/>
      <c r="BQ16" s="691"/>
      <c r="BR16" s="691"/>
      <c r="BS16" s="692" t="s">
        <v>128</v>
      </c>
      <c r="BT16" s="692"/>
      <c r="BU16" s="692"/>
      <c r="BV16" s="692"/>
      <c r="BW16" s="692"/>
      <c r="BX16" s="692"/>
      <c r="BY16" s="692"/>
      <c r="BZ16" s="692"/>
      <c r="CA16" s="692"/>
      <c r="CB16" s="750"/>
      <c r="CD16" s="706" t="s">
        <v>264</v>
      </c>
      <c r="CE16" s="703"/>
      <c r="CF16" s="703"/>
      <c r="CG16" s="703"/>
      <c r="CH16" s="703"/>
      <c r="CI16" s="703"/>
      <c r="CJ16" s="703"/>
      <c r="CK16" s="703"/>
      <c r="CL16" s="703"/>
      <c r="CM16" s="703"/>
      <c r="CN16" s="703"/>
      <c r="CO16" s="703"/>
      <c r="CP16" s="703"/>
      <c r="CQ16" s="704"/>
      <c r="CR16" s="664">
        <v>32359</v>
      </c>
      <c r="CS16" s="665"/>
      <c r="CT16" s="665"/>
      <c r="CU16" s="665"/>
      <c r="CV16" s="665"/>
      <c r="CW16" s="665"/>
      <c r="CX16" s="665"/>
      <c r="CY16" s="666"/>
      <c r="CZ16" s="691">
        <v>0.1</v>
      </c>
      <c r="DA16" s="691"/>
      <c r="DB16" s="691"/>
      <c r="DC16" s="691"/>
      <c r="DD16" s="670" t="s">
        <v>128</v>
      </c>
      <c r="DE16" s="665"/>
      <c r="DF16" s="665"/>
      <c r="DG16" s="665"/>
      <c r="DH16" s="665"/>
      <c r="DI16" s="665"/>
      <c r="DJ16" s="665"/>
      <c r="DK16" s="665"/>
      <c r="DL16" s="665"/>
      <c r="DM16" s="665"/>
      <c r="DN16" s="665"/>
      <c r="DO16" s="665"/>
      <c r="DP16" s="666"/>
      <c r="DQ16" s="670">
        <v>986</v>
      </c>
      <c r="DR16" s="665"/>
      <c r="DS16" s="665"/>
      <c r="DT16" s="665"/>
      <c r="DU16" s="665"/>
      <c r="DV16" s="665"/>
      <c r="DW16" s="665"/>
      <c r="DX16" s="665"/>
      <c r="DY16" s="665"/>
      <c r="DZ16" s="665"/>
      <c r="EA16" s="665"/>
      <c r="EB16" s="665"/>
      <c r="EC16" s="705"/>
    </row>
    <row r="17" spans="2:133" ht="11.25" customHeight="1" x14ac:dyDescent="0.2">
      <c r="B17" s="661" t="s">
        <v>265</v>
      </c>
      <c r="C17" s="662"/>
      <c r="D17" s="662"/>
      <c r="E17" s="662"/>
      <c r="F17" s="662"/>
      <c r="G17" s="662"/>
      <c r="H17" s="662"/>
      <c r="I17" s="662"/>
      <c r="J17" s="662"/>
      <c r="K17" s="662"/>
      <c r="L17" s="662"/>
      <c r="M17" s="662"/>
      <c r="N17" s="662"/>
      <c r="O17" s="662"/>
      <c r="P17" s="662"/>
      <c r="Q17" s="663"/>
      <c r="R17" s="664">
        <v>26220</v>
      </c>
      <c r="S17" s="665"/>
      <c r="T17" s="665"/>
      <c r="U17" s="665"/>
      <c r="V17" s="665"/>
      <c r="W17" s="665"/>
      <c r="X17" s="665"/>
      <c r="Y17" s="666"/>
      <c r="Z17" s="691">
        <v>0.1</v>
      </c>
      <c r="AA17" s="691"/>
      <c r="AB17" s="691"/>
      <c r="AC17" s="691"/>
      <c r="AD17" s="692">
        <v>26220</v>
      </c>
      <c r="AE17" s="692"/>
      <c r="AF17" s="692"/>
      <c r="AG17" s="692"/>
      <c r="AH17" s="692"/>
      <c r="AI17" s="692"/>
      <c r="AJ17" s="692"/>
      <c r="AK17" s="692"/>
      <c r="AL17" s="667">
        <v>0.2</v>
      </c>
      <c r="AM17" s="668"/>
      <c r="AN17" s="668"/>
      <c r="AO17" s="693"/>
      <c r="AP17" s="661" t="s">
        <v>266</v>
      </c>
      <c r="AQ17" s="662"/>
      <c r="AR17" s="662"/>
      <c r="AS17" s="662"/>
      <c r="AT17" s="662"/>
      <c r="AU17" s="662"/>
      <c r="AV17" s="662"/>
      <c r="AW17" s="662"/>
      <c r="AX17" s="662"/>
      <c r="AY17" s="662"/>
      <c r="AZ17" s="662"/>
      <c r="BA17" s="662"/>
      <c r="BB17" s="662"/>
      <c r="BC17" s="662"/>
      <c r="BD17" s="662"/>
      <c r="BE17" s="662"/>
      <c r="BF17" s="663"/>
      <c r="BG17" s="664" t="s">
        <v>128</v>
      </c>
      <c r="BH17" s="665"/>
      <c r="BI17" s="665"/>
      <c r="BJ17" s="665"/>
      <c r="BK17" s="665"/>
      <c r="BL17" s="665"/>
      <c r="BM17" s="665"/>
      <c r="BN17" s="666"/>
      <c r="BO17" s="691" t="s">
        <v>128</v>
      </c>
      <c r="BP17" s="691"/>
      <c r="BQ17" s="691"/>
      <c r="BR17" s="691"/>
      <c r="BS17" s="692" t="s">
        <v>128</v>
      </c>
      <c r="BT17" s="692"/>
      <c r="BU17" s="692"/>
      <c r="BV17" s="692"/>
      <c r="BW17" s="692"/>
      <c r="BX17" s="692"/>
      <c r="BY17" s="692"/>
      <c r="BZ17" s="692"/>
      <c r="CA17" s="692"/>
      <c r="CB17" s="750"/>
      <c r="CD17" s="706" t="s">
        <v>267</v>
      </c>
      <c r="CE17" s="703"/>
      <c r="CF17" s="703"/>
      <c r="CG17" s="703"/>
      <c r="CH17" s="703"/>
      <c r="CI17" s="703"/>
      <c r="CJ17" s="703"/>
      <c r="CK17" s="703"/>
      <c r="CL17" s="703"/>
      <c r="CM17" s="703"/>
      <c r="CN17" s="703"/>
      <c r="CO17" s="703"/>
      <c r="CP17" s="703"/>
      <c r="CQ17" s="704"/>
      <c r="CR17" s="664">
        <v>3690152</v>
      </c>
      <c r="CS17" s="665"/>
      <c r="CT17" s="665"/>
      <c r="CU17" s="665"/>
      <c r="CV17" s="665"/>
      <c r="CW17" s="665"/>
      <c r="CX17" s="665"/>
      <c r="CY17" s="666"/>
      <c r="CZ17" s="691">
        <v>15.3</v>
      </c>
      <c r="DA17" s="691"/>
      <c r="DB17" s="691"/>
      <c r="DC17" s="691"/>
      <c r="DD17" s="670" t="s">
        <v>128</v>
      </c>
      <c r="DE17" s="665"/>
      <c r="DF17" s="665"/>
      <c r="DG17" s="665"/>
      <c r="DH17" s="665"/>
      <c r="DI17" s="665"/>
      <c r="DJ17" s="665"/>
      <c r="DK17" s="665"/>
      <c r="DL17" s="665"/>
      <c r="DM17" s="665"/>
      <c r="DN17" s="665"/>
      <c r="DO17" s="665"/>
      <c r="DP17" s="666"/>
      <c r="DQ17" s="670">
        <v>3285071</v>
      </c>
      <c r="DR17" s="665"/>
      <c r="DS17" s="665"/>
      <c r="DT17" s="665"/>
      <c r="DU17" s="665"/>
      <c r="DV17" s="665"/>
      <c r="DW17" s="665"/>
      <c r="DX17" s="665"/>
      <c r="DY17" s="665"/>
      <c r="DZ17" s="665"/>
      <c r="EA17" s="665"/>
      <c r="EB17" s="665"/>
      <c r="EC17" s="705"/>
    </row>
    <row r="18" spans="2:133" ht="11.25" customHeight="1" x14ac:dyDescent="0.2">
      <c r="B18" s="661" t="s">
        <v>268</v>
      </c>
      <c r="C18" s="662"/>
      <c r="D18" s="662"/>
      <c r="E18" s="662"/>
      <c r="F18" s="662"/>
      <c r="G18" s="662"/>
      <c r="H18" s="662"/>
      <c r="I18" s="662"/>
      <c r="J18" s="662"/>
      <c r="K18" s="662"/>
      <c r="L18" s="662"/>
      <c r="M18" s="662"/>
      <c r="N18" s="662"/>
      <c r="O18" s="662"/>
      <c r="P18" s="662"/>
      <c r="Q18" s="663"/>
      <c r="R18" s="664">
        <v>47631</v>
      </c>
      <c r="S18" s="665"/>
      <c r="T18" s="665"/>
      <c r="U18" s="665"/>
      <c r="V18" s="665"/>
      <c r="W18" s="665"/>
      <c r="X18" s="665"/>
      <c r="Y18" s="666"/>
      <c r="Z18" s="691">
        <v>0.2</v>
      </c>
      <c r="AA18" s="691"/>
      <c r="AB18" s="691"/>
      <c r="AC18" s="691"/>
      <c r="AD18" s="692">
        <v>42886</v>
      </c>
      <c r="AE18" s="692"/>
      <c r="AF18" s="692"/>
      <c r="AG18" s="692"/>
      <c r="AH18" s="692"/>
      <c r="AI18" s="692"/>
      <c r="AJ18" s="692"/>
      <c r="AK18" s="692"/>
      <c r="AL18" s="667">
        <v>0.40000000596046448</v>
      </c>
      <c r="AM18" s="668"/>
      <c r="AN18" s="668"/>
      <c r="AO18" s="693"/>
      <c r="AP18" s="661" t="s">
        <v>269</v>
      </c>
      <c r="AQ18" s="662"/>
      <c r="AR18" s="662"/>
      <c r="AS18" s="662"/>
      <c r="AT18" s="662"/>
      <c r="AU18" s="662"/>
      <c r="AV18" s="662"/>
      <c r="AW18" s="662"/>
      <c r="AX18" s="662"/>
      <c r="AY18" s="662"/>
      <c r="AZ18" s="662"/>
      <c r="BA18" s="662"/>
      <c r="BB18" s="662"/>
      <c r="BC18" s="662"/>
      <c r="BD18" s="662"/>
      <c r="BE18" s="662"/>
      <c r="BF18" s="663"/>
      <c r="BG18" s="664" t="s">
        <v>128</v>
      </c>
      <c r="BH18" s="665"/>
      <c r="BI18" s="665"/>
      <c r="BJ18" s="665"/>
      <c r="BK18" s="665"/>
      <c r="BL18" s="665"/>
      <c r="BM18" s="665"/>
      <c r="BN18" s="666"/>
      <c r="BO18" s="691" t="s">
        <v>128</v>
      </c>
      <c r="BP18" s="691"/>
      <c r="BQ18" s="691"/>
      <c r="BR18" s="691"/>
      <c r="BS18" s="692" t="s">
        <v>128</v>
      </c>
      <c r="BT18" s="692"/>
      <c r="BU18" s="692"/>
      <c r="BV18" s="692"/>
      <c r="BW18" s="692"/>
      <c r="BX18" s="692"/>
      <c r="BY18" s="692"/>
      <c r="BZ18" s="692"/>
      <c r="CA18" s="692"/>
      <c r="CB18" s="750"/>
      <c r="CD18" s="706" t="s">
        <v>270</v>
      </c>
      <c r="CE18" s="703"/>
      <c r="CF18" s="703"/>
      <c r="CG18" s="703"/>
      <c r="CH18" s="703"/>
      <c r="CI18" s="703"/>
      <c r="CJ18" s="703"/>
      <c r="CK18" s="703"/>
      <c r="CL18" s="703"/>
      <c r="CM18" s="703"/>
      <c r="CN18" s="703"/>
      <c r="CO18" s="703"/>
      <c r="CP18" s="703"/>
      <c r="CQ18" s="704"/>
      <c r="CR18" s="664" t="s">
        <v>128</v>
      </c>
      <c r="CS18" s="665"/>
      <c r="CT18" s="665"/>
      <c r="CU18" s="665"/>
      <c r="CV18" s="665"/>
      <c r="CW18" s="665"/>
      <c r="CX18" s="665"/>
      <c r="CY18" s="666"/>
      <c r="CZ18" s="691" t="s">
        <v>128</v>
      </c>
      <c r="DA18" s="691"/>
      <c r="DB18" s="691"/>
      <c r="DC18" s="691"/>
      <c r="DD18" s="670" t="s">
        <v>128</v>
      </c>
      <c r="DE18" s="665"/>
      <c r="DF18" s="665"/>
      <c r="DG18" s="665"/>
      <c r="DH18" s="665"/>
      <c r="DI18" s="665"/>
      <c r="DJ18" s="665"/>
      <c r="DK18" s="665"/>
      <c r="DL18" s="665"/>
      <c r="DM18" s="665"/>
      <c r="DN18" s="665"/>
      <c r="DO18" s="665"/>
      <c r="DP18" s="666"/>
      <c r="DQ18" s="670" t="s">
        <v>128</v>
      </c>
      <c r="DR18" s="665"/>
      <c r="DS18" s="665"/>
      <c r="DT18" s="665"/>
      <c r="DU18" s="665"/>
      <c r="DV18" s="665"/>
      <c r="DW18" s="665"/>
      <c r="DX18" s="665"/>
      <c r="DY18" s="665"/>
      <c r="DZ18" s="665"/>
      <c r="EA18" s="665"/>
      <c r="EB18" s="665"/>
      <c r="EC18" s="705"/>
    </row>
    <row r="19" spans="2:133" ht="11.25" customHeight="1" x14ac:dyDescent="0.2">
      <c r="B19" s="661" t="s">
        <v>271</v>
      </c>
      <c r="C19" s="662"/>
      <c r="D19" s="662"/>
      <c r="E19" s="662"/>
      <c r="F19" s="662"/>
      <c r="G19" s="662"/>
      <c r="H19" s="662"/>
      <c r="I19" s="662"/>
      <c r="J19" s="662"/>
      <c r="K19" s="662"/>
      <c r="L19" s="662"/>
      <c r="M19" s="662"/>
      <c r="N19" s="662"/>
      <c r="O19" s="662"/>
      <c r="P19" s="662"/>
      <c r="Q19" s="663"/>
      <c r="R19" s="664">
        <v>6457</v>
      </c>
      <c r="S19" s="665"/>
      <c r="T19" s="665"/>
      <c r="U19" s="665"/>
      <c r="V19" s="665"/>
      <c r="W19" s="665"/>
      <c r="X19" s="665"/>
      <c r="Y19" s="666"/>
      <c r="Z19" s="691">
        <v>0</v>
      </c>
      <c r="AA19" s="691"/>
      <c r="AB19" s="691"/>
      <c r="AC19" s="691"/>
      <c r="AD19" s="692">
        <v>6457</v>
      </c>
      <c r="AE19" s="692"/>
      <c r="AF19" s="692"/>
      <c r="AG19" s="692"/>
      <c r="AH19" s="692"/>
      <c r="AI19" s="692"/>
      <c r="AJ19" s="692"/>
      <c r="AK19" s="692"/>
      <c r="AL19" s="667">
        <v>0.1</v>
      </c>
      <c r="AM19" s="668"/>
      <c r="AN19" s="668"/>
      <c r="AO19" s="693"/>
      <c r="AP19" s="661" t="s">
        <v>272</v>
      </c>
      <c r="AQ19" s="662"/>
      <c r="AR19" s="662"/>
      <c r="AS19" s="662"/>
      <c r="AT19" s="662"/>
      <c r="AU19" s="662"/>
      <c r="AV19" s="662"/>
      <c r="AW19" s="662"/>
      <c r="AX19" s="662"/>
      <c r="AY19" s="662"/>
      <c r="AZ19" s="662"/>
      <c r="BA19" s="662"/>
      <c r="BB19" s="662"/>
      <c r="BC19" s="662"/>
      <c r="BD19" s="662"/>
      <c r="BE19" s="662"/>
      <c r="BF19" s="663"/>
      <c r="BG19" s="664">
        <v>112178</v>
      </c>
      <c r="BH19" s="665"/>
      <c r="BI19" s="665"/>
      <c r="BJ19" s="665"/>
      <c r="BK19" s="665"/>
      <c r="BL19" s="665"/>
      <c r="BM19" s="665"/>
      <c r="BN19" s="666"/>
      <c r="BO19" s="691">
        <v>4.5999999999999996</v>
      </c>
      <c r="BP19" s="691"/>
      <c r="BQ19" s="691"/>
      <c r="BR19" s="691"/>
      <c r="BS19" s="692" t="s">
        <v>128</v>
      </c>
      <c r="BT19" s="692"/>
      <c r="BU19" s="692"/>
      <c r="BV19" s="692"/>
      <c r="BW19" s="692"/>
      <c r="BX19" s="692"/>
      <c r="BY19" s="692"/>
      <c r="BZ19" s="692"/>
      <c r="CA19" s="692"/>
      <c r="CB19" s="750"/>
      <c r="CD19" s="706" t="s">
        <v>273</v>
      </c>
      <c r="CE19" s="703"/>
      <c r="CF19" s="703"/>
      <c r="CG19" s="703"/>
      <c r="CH19" s="703"/>
      <c r="CI19" s="703"/>
      <c r="CJ19" s="703"/>
      <c r="CK19" s="703"/>
      <c r="CL19" s="703"/>
      <c r="CM19" s="703"/>
      <c r="CN19" s="703"/>
      <c r="CO19" s="703"/>
      <c r="CP19" s="703"/>
      <c r="CQ19" s="704"/>
      <c r="CR19" s="664" t="s">
        <v>128</v>
      </c>
      <c r="CS19" s="665"/>
      <c r="CT19" s="665"/>
      <c r="CU19" s="665"/>
      <c r="CV19" s="665"/>
      <c r="CW19" s="665"/>
      <c r="CX19" s="665"/>
      <c r="CY19" s="666"/>
      <c r="CZ19" s="691" t="s">
        <v>128</v>
      </c>
      <c r="DA19" s="691"/>
      <c r="DB19" s="691"/>
      <c r="DC19" s="691"/>
      <c r="DD19" s="670" t="s">
        <v>128</v>
      </c>
      <c r="DE19" s="665"/>
      <c r="DF19" s="665"/>
      <c r="DG19" s="665"/>
      <c r="DH19" s="665"/>
      <c r="DI19" s="665"/>
      <c r="DJ19" s="665"/>
      <c r="DK19" s="665"/>
      <c r="DL19" s="665"/>
      <c r="DM19" s="665"/>
      <c r="DN19" s="665"/>
      <c r="DO19" s="665"/>
      <c r="DP19" s="666"/>
      <c r="DQ19" s="670" t="s">
        <v>128</v>
      </c>
      <c r="DR19" s="665"/>
      <c r="DS19" s="665"/>
      <c r="DT19" s="665"/>
      <c r="DU19" s="665"/>
      <c r="DV19" s="665"/>
      <c r="DW19" s="665"/>
      <c r="DX19" s="665"/>
      <c r="DY19" s="665"/>
      <c r="DZ19" s="665"/>
      <c r="EA19" s="665"/>
      <c r="EB19" s="665"/>
      <c r="EC19" s="705"/>
    </row>
    <row r="20" spans="2:133" ht="11.25" customHeight="1" x14ac:dyDescent="0.2">
      <c r="B20" s="661" t="s">
        <v>274</v>
      </c>
      <c r="C20" s="662"/>
      <c r="D20" s="662"/>
      <c r="E20" s="662"/>
      <c r="F20" s="662"/>
      <c r="G20" s="662"/>
      <c r="H20" s="662"/>
      <c r="I20" s="662"/>
      <c r="J20" s="662"/>
      <c r="K20" s="662"/>
      <c r="L20" s="662"/>
      <c r="M20" s="662"/>
      <c r="N20" s="662"/>
      <c r="O20" s="662"/>
      <c r="P20" s="662"/>
      <c r="Q20" s="663"/>
      <c r="R20" s="664">
        <v>5627</v>
      </c>
      <c r="S20" s="665"/>
      <c r="T20" s="665"/>
      <c r="U20" s="665"/>
      <c r="V20" s="665"/>
      <c r="W20" s="665"/>
      <c r="X20" s="665"/>
      <c r="Y20" s="666"/>
      <c r="Z20" s="691">
        <v>0</v>
      </c>
      <c r="AA20" s="691"/>
      <c r="AB20" s="691"/>
      <c r="AC20" s="691"/>
      <c r="AD20" s="692">
        <v>5627</v>
      </c>
      <c r="AE20" s="692"/>
      <c r="AF20" s="692"/>
      <c r="AG20" s="692"/>
      <c r="AH20" s="692"/>
      <c r="AI20" s="692"/>
      <c r="AJ20" s="692"/>
      <c r="AK20" s="692"/>
      <c r="AL20" s="667">
        <v>0</v>
      </c>
      <c r="AM20" s="668"/>
      <c r="AN20" s="668"/>
      <c r="AO20" s="693"/>
      <c r="AP20" s="661" t="s">
        <v>275</v>
      </c>
      <c r="AQ20" s="662"/>
      <c r="AR20" s="662"/>
      <c r="AS20" s="662"/>
      <c r="AT20" s="662"/>
      <c r="AU20" s="662"/>
      <c r="AV20" s="662"/>
      <c r="AW20" s="662"/>
      <c r="AX20" s="662"/>
      <c r="AY20" s="662"/>
      <c r="AZ20" s="662"/>
      <c r="BA20" s="662"/>
      <c r="BB20" s="662"/>
      <c r="BC20" s="662"/>
      <c r="BD20" s="662"/>
      <c r="BE20" s="662"/>
      <c r="BF20" s="663"/>
      <c r="BG20" s="664">
        <v>112178</v>
      </c>
      <c r="BH20" s="665"/>
      <c r="BI20" s="665"/>
      <c r="BJ20" s="665"/>
      <c r="BK20" s="665"/>
      <c r="BL20" s="665"/>
      <c r="BM20" s="665"/>
      <c r="BN20" s="666"/>
      <c r="BO20" s="691">
        <v>4.5999999999999996</v>
      </c>
      <c r="BP20" s="691"/>
      <c r="BQ20" s="691"/>
      <c r="BR20" s="691"/>
      <c r="BS20" s="692" t="s">
        <v>128</v>
      </c>
      <c r="BT20" s="692"/>
      <c r="BU20" s="692"/>
      <c r="BV20" s="692"/>
      <c r="BW20" s="692"/>
      <c r="BX20" s="692"/>
      <c r="BY20" s="692"/>
      <c r="BZ20" s="692"/>
      <c r="CA20" s="692"/>
      <c r="CB20" s="750"/>
      <c r="CD20" s="706" t="s">
        <v>276</v>
      </c>
      <c r="CE20" s="703"/>
      <c r="CF20" s="703"/>
      <c r="CG20" s="703"/>
      <c r="CH20" s="703"/>
      <c r="CI20" s="703"/>
      <c r="CJ20" s="703"/>
      <c r="CK20" s="703"/>
      <c r="CL20" s="703"/>
      <c r="CM20" s="703"/>
      <c r="CN20" s="703"/>
      <c r="CO20" s="703"/>
      <c r="CP20" s="703"/>
      <c r="CQ20" s="704"/>
      <c r="CR20" s="664">
        <v>24076650</v>
      </c>
      <c r="CS20" s="665"/>
      <c r="CT20" s="665"/>
      <c r="CU20" s="665"/>
      <c r="CV20" s="665"/>
      <c r="CW20" s="665"/>
      <c r="CX20" s="665"/>
      <c r="CY20" s="666"/>
      <c r="CZ20" s="691">
        <v>100</v>
      </c>
      <c r="DA20" s="691"/>
      <c r="DB20" s="691"/>
      <c r="DC20" s="691"/>
      <c r="DD20" s="670">
        <v>3815798</v>
      </c>
      <c r="DE20" s="665"/>
      <c r="DF20" s="665"/>
      <c r="DG20" s="665"/>
      <c r="DH20" s="665"/>
      <c r="DI20" s="665"/>
      <c r="DJ20" s="665"/>
      <c r="DK20" s="665"/>
      <c r="DL20" s="665"/>
      <c r="DM20" s="665"/>
      <c r="DN20" s="665"/>
      <c r="DO20" s="665"/>
      <c r="DP20" s="666"/>
      <c r="DQ20" s="670">
        <v>13931094</v>
      </c>
      <c r="DR20" s="665"/>
      <c r="DS20" s="665"/>
      <c r="DT20" s="665"/>
      <c r="DU20" s="665"/>
      <c r="DV20" s="665"/>
      <c r="DW20" s="665"/>
      <c r="DX20" s="665"/>
      <c r="DY20" s="665"/>
      <c r="DZ20" s="665"/>
      <c r="EA20" s="665"/>
      <c r="EB20" s="665"/>
      <c r="EC20" s="705"/>
    </row>
    <row r="21" spans="2:133" ht="11.25" customHeight="1" x14ac:dyDescent="0.2">
      <c r="B21" s="661" t="s">
        <v>277</v>
      </c>
      <c r="C21" s="662"/>
      <c r="D21" s="662"/>
      <c r="E21" s="662"/>
      <c r="F21" s="662"/>
      <c r="G21" s="662"/>
      <c r="H21" s="662"/>
      <c r="I21" s="662"/>
      <c r="J21" s="662"/>
      <c r="K21" s="662"/>
      <c r="L21" s="662"/>
      <c r="M21" s="662"/>
      <c r="N21" s="662"/>
      <c r="O21" s="662"/>
      <c r="P21" s="662"/>
      <c r="Q21" s="663"/>
      <c r="R21" s="664">
        <v>1344</v>
      </c>
      <c r="S21" s="665"/>
      <c r="T21" s="665"/>
      <c r="U21" s="665"/>
      <c r="V21" s="665"/>
      <c r="W21" s="665"/>
      <c r="X21" s="665"/>
      <c r="Y21" s="666"/>
      <c r="Z21" s="691">
        <v>0</v>
      </c>
      <c r="AA21" s="691"/>
      <c r="AB21" s="691"/>
      <c r="AC21" s="691"/>
      <c r="AD21" s="692">
        <v>1344</v>
      </c>
      <c r="AE21" s="692"/>
      <c r="AF21" s="692"/>
      <c r="AG21" s="692"/>
      <c r="AH21" s="692"/>
      <c r="AI21" s="692"/>
      <c r="AJ21" s="692"/>
      <c r="AK21" s="692"/>
      <c r="AL21" s="667">
        <v>0</v>
      </c>
      <c r="AM21" s="668"/>
      <c r="AN21" s="668"/>
      <c r="AO21" s="693"/>
      <c r="AP21" s="757" t="s">
        <v>278</v>
      </c>
      <c r="AQ21" s="764"/>
      <c r="AR21" s="764"/>
      <c r="AS21" s="764"/>
      <c r="AT21" s="764"/>
      <c r="AU21" s="764"/>
      <c r="AV21" s="764"/>
      <c r="AW21" s="764"/>
      <c r="AX21" s="764"/>
      <c r="AY21" s="764"/>
      <c r="AZ21" s="764"/>
      <c r="BA21" s="764"/>
      <c r="BB21" s="764"/>
      <c r="BC21" s="764"/>
      <c r="BD21" s="764"/>
      <c r="BE21" s="764"/>
      <c r="BF21" s="759"/>
      <c r="BG21" s="664">
        <v>10396</v>
      </c>
      <c r="BH21" s="665"/>
      <c r="BI21" s="665"/>
      <c r="BJ21" s="665"/>
      <c r="BK21" s="665"/>
      <c r="BL21" s="665"/>
      <c r="BM21" s="665"/>
      <c r="BN21" s="666"/>
      <c r="BO21" s="691">
        <v>0.4</v>
      </c>
      <c r="BP21" s="691"/>
      <c r="BQ21" s="691"/>
      <c r="BR21" s="691"/>
      <c r="BS21" s="692" t="s">
        <v>128</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279</v>
      </c>
      <c r="C22" s="728"/>
      <c r="D22" s="728"/>
      <c r="E22" s="728"/>
      <c r="F22" s="728"/>
      <c r="G22" s="728"/>
      <c r="H22" s="728"/>
      <c r="I22" s="728"/>
      <c r="J22" s="728"/>
      <c r="K22" s="728"/>
      <c r="L22" s="728"/>
      <c r="M22" s="728"/>
      <c r="N22" s="728"/>
      <c r="O22" s="728"/>
      <c r="P22" s="728"/>
      <c r="Q22" s="729"/>
      <c r="R22" s="664">
        <v>34203</v>
      </c>
      <c r="S22" s="665"/>
      <c r="T22" s="665"/>
      <c r="U22" s="665"/>
      <c r="V22" s="665"/>
      <c r="W22" s="665"/>
      <c r="X22" s="665"/>
      <c r="Y22" s="666"/>
      <c r="Z22" s="691">
        <v>0.1</v>
      </c>
      <c r="AA22" s="691"/>
      <c r="AB22" s="691"/>
      <c r="AC22" s="691"/>
      <c r="AD22" s="692">
        <v>29458</v>
      </c>
      <c r="AE22" s="692"/>
      <c r="AF22" s="692"/>
      <c r="AG22" s="692"/>
      <c r="AH22" s="692"/>
      <c r="AI22" s="692"/>
      <c r="AJ22" s="692"/>
      <c r="AK22" s="692"/>
      <c r="AL22" s="667">
        <v>0.20000000298023224</v>
      </c>
      <c r="AM22" s="668"/>
      <c r="AN22" s="668"/>
      <c r="AO22" s="693"/>
      <c r="AP22" s="757" t="s">
        <v>280</v>
      </c>
      <c r="AQ22" s="764"/>
      <c r="AR22" s="764"/>
      <c r="AS22" s="764"/>
      <c r="AT22" s="764"/>
      <c r="AU22" s="764"/>
      <c r="AV22" s="764"/>
      <c r="AW22" s="764"/>
      <c r="AX22" s="764"/>
      <c r="AY22" s="764"/>
      <c r="AZ22" s="764"/>
      <c r="BA22" s="764"/>
      <c r="BB22" s="764"/>
      <c r="BC22" s="764"/>
      <c r="BD22" s="764"/>
      <c r="BE22" s="764"/>
      <c r="BF22" s="759"/>
      <c r="BG22" s="664" t="s">
        <v>128</v>
      </c>
      <c r="BH22" s="665"/>
      <c r="BI22" s="665"/>
      <c r="BJ22" s="665"/>
      <c r="BK22" s="665"/>
      <c r="BL22" s="665"/>
      <c r="BM22" s="665"/>
      <c r="BN22" s="666"/>
      <c r="BO22" s="691" t="s">
        <v>128</v>
      </c>
      <c r="BP22" s="691"/>
      <c r="BQ22" s="691"/>
      <c r="BR22" s="691"/>
      <c r="BS22" s="692" t="s">
        <v>128</v>
      </c>
      <c r="BT22" s="692"/>
      <c r="BU22" s="692"/>
      <c r="BV22" s="692"/>
      <c r="BW22" s="692"/>
      <c r="BX22" s="692"/>
      <c r="BY22" s="692"/>
      <c r="BZ22" s="692"/>
      <c r="CA22" s="692"/>
      <c r="CB22" s="750"/>
      <c r="CD22" s="766" t="s">
        <v>281</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282</v>
      </c>
      <c r="C23" s="662"/>
      <c r="D23" s="662"/>
      <c r="E23" s="662"/>
      <c r="F23" s="662"/>
      <c r="G23" s="662"/>
      <c r="H23" s="662"/>
      <c r="I23" s="662"/>
      <c r="J23" s="662"/>
      <c r="K23" s="662"/>
      <c r="L23" s="662"/>
      <c r="M23" s="662"/>
      <c r="N23" s="662"/>
      <c r="O23" s="662"/>
      <c r="P23" s="662"/>
      <c r="Q23" s="663"/>
      <c r="R23" s="664">
        <v>10029578</v>
      </c>
      <c r="S23" s="665"/>
      <c r="T23" s="665"/>
      <c r="U23" s="665"/>
      <c r="V23" s="665"/>
      <c r="W23" s="665"/>
      <c r="X23" s="665"/>
      <c r="Y23" s="666"/>
      <c r="Z23" s="691">
        <v>39.700000000000003</v>
      </c>
      <c r="AA23" s="691"/>
      <c r="AB23" s="691"/>
      <c r="AC23" s="691"/>
      <c r="AD23" s="692">
        <v>8605167</v>
      </c>
      <c r="AE23" s="692"/>
      <c r="AF23" s="692"/>
      <c r="AG23" s="692"/>
      <c r="AH23" s="692"/>
      <c r="AI23" s="692"/>
      <c r="AJ23" s="692"/>
      <c r="AK23" s="692"/>
      <c r="AL23" s="667">
        <v>71.7</v>
      </c>
      <c r="AM23" s="668"/>
      <c r="AN23" s="668"/>
      <c r="AO23" s="693"/>
      <c r="AP23" s="757" t="s">
        <v>283</v>
      </c>
      <c r="AQ23" s="764"/>
      <c r="AR23" s="764"/>
      <c r="AS23" s="764"/>
      <c r="AT23" s="764"/>
      <c r="AU23" s="764"/>
      <c r="AV23" s="764"/>
      <c r="AW23" s="764"/>
      <c r="AX23" s="764"/>
      <c r="AY23" s="764"/>
      <c r="AZ23" s="764"/>
      <c r="BA23" s="764"/>
      <c r="BB23" s="764"/>
      <c r="BC23" s="764"/>
      <c r="BD23" s="764"/>
      <c r="BE23" s="764"/>
      <c r="BF23" s="759"/>
      <c r="BG23" s="664">
        <v>101782</v>
      </c>
      <c r="BH23" s="665"/>
      <c r="BI23" s="665"/>
      <c r="BJ23" s="665"/>
      <c r="BK23" s="665"/>
      <c r="BL23" s="665"/>
      <c r="BM23" s="665"/>
      <c r="BN23" s="666"/>
      <c r="BO23" s="691">
        <v>4.2</v>
      </c>
      <c r="BP23" s="691"/>
      <c r="BQ23" s="691"/>
      <c r="BR23" s="691"/>
      <c r="BS23" s="692" t="s">
        <v>128</v>
      </c>
      <c r="BT23" s="692"/>
      <c r="BU23" s="692"/>
      <c r="BV23" s="692"/>
      <c r="BW23" s="692"/>
      <c r="BX23" s="692"/>
      <c r="BY23" s="692"/>
      <c r="BZ23" s="692"/>
      <c r="CA23" s="692"/>
      <c r="CB23" s="750"/>
      <c r="CD23" s="766" t="s">
        <v>223</v>
      </c>
      <c r="CE23" s="767"/>
      <c r="CF23" s="767"/>
      <c r="CG23" s="767"/>
      <c r="CH23" s="767"/>
      <c r="CI23" s="767"/>
      <c r="CJ23" s="767"/>
      <c r="CK23" s="767"/>
      <c r="CL23" s="767"/>
      <c r="CM23" s="767"/>
      <c r="CN23" s="767"/>
      <c r="CO23" s="767"/>
      <c r="CP23" s="767"/>
      <c r="CQ23" s="768"/>
      <c r="CR23" s="766" t="s">
        <v>284</v>
      </c>
      <c r="CS23" s="767"/>
      <c r="CT23" s="767"/>
      <c r="CU23" s="767"/>
      <c r="CV23" s="767"/>
      <c r="CW23" s="767"/>
      <c r="CX23" s="767"/>
      <c r="CY23" s="768"/>
      <c r="CZ23" s="766" t="s">
        <v>285</v>
      </c>
      <c r="DA23" s="767"/>
      <c r="DB23" s="767"/>
      <c r="DC23" s="768"/>
      <c r="DD23" s="766" t="s">
        <v>286</v>
      </c>
      <c r="DE23" s="767"/>
      <c r="DF23" s="767"/>
      <c r="DG23" s="767"/>
      <c r="DH23" s="767"/>
      <c r="DI23" s="767"/>
      <c r="DJ23" s="767"/>
      <c r="DK23" s="768"/>
      <c r="DL23" s="775" t="s">
        <v>287</v>
      </c>
      <c r="DM23" s="776"/>
      <c r="DN23" s="776"/>
      <c r="DO23" s="776"/>
      <c r="DP23" s="776"/>
      <c r="DQ23" s="776"/>
      <c r="DR23" s="776"/>
      <c r="DS23" s="776"/>
      <c r="DT23" s="776"/>
      <c r="DU23" s="776"/>
      <c r="DV23" s="777"/>
      <c r="DW23" s="766" t="s">
        <v>288</v>
      </c>
      <c r="DX23" s="767"/>
      <c r="DY23" s="767"/>
      <c r="DZ23" s="767"/>
      <c r="EA23" s="767"/>
      <c r="EB23" s="767"/>
      <c r="EC23" s="768"/>
    </row>
    <row r="24" spans="2:133" ht="11.25" customHeight="1" x14ac:dyDescent="0.2">
      <c r="B24" s="661" t="s">
        <v>289</v>
      </c>
      <c r="C24" s="662"/>
      <c r="D24" s="662"/>
      <c r="E24" s="662"/>
      <c r="F24" s="662"/>
      <c r="G24" s="662"/>
      <c r="H24" s="662"/>
      <c r="I24" s="662"/>
      <c r="J24" s="662"/>
      <c r="K24" s="662"/>
      <c r="L24" s="662"/>
      <c r="M24" s="662"/>
      <c r="N24" s="662"/>
      <c r="O24" s="662"/>
      <c r="P24" s="662"/>
      <c r="Q24" s="663"/>
      <c r="R24" s="664">
        <v>8605167</v>
      </c>
      <c r="S24" s="665"/>
      <c r="T24" s="665"/>
      <c r="U24" s="665"/>
      <c r="V24" s="665"/>
      <c r="W24" s="665"/>
      <c r="X24" s="665"/>
      <c r="Y24" s="666"/>
      <c r="Z24" s="691">
        <v>34.1</v>
      </c>
      <c r="AA24" s="691"/>
      <c r="AB24" s="691"/>
      <c r="AC24" s="691"/>
      <c r="AD24" s="692">
        <v>8605167</v>
      </c>
      <c r="AE24" s="692"/>
      <c r="AF24" s="692"/>
      <c r="AG24" s="692"/>
      <c r="AH24" s="692"/>
      <c r="AI24" s="692"/>
      <c r="AJ24" s="692"/>
      <c r="AK24" s="692"/>
      <c r="AL24" s="667">
        <v>71.7</v>
      </c>
      <c r="AM24" s="668"/>
      <c r="AN24" s="668"/>
      <c r="AO24" s="693"/>
      <c r="AP24" s="757" t="s">
        <v>290</v>
      </c>
      <c r="AQ24" s="764"/>
      <c r="AR24" s="764"/>
      <c r="AS24" s="764"/>
      <c r="AT24" s="764"/>
      <c r="AU24" s="764"/>
      <c r="AV24" s="764"/>
      <c r="AW24" s="764"/>
      <c r="AX24" s="764"/>
      <c r="AY24" s="764"/>
      <c r="AZ24" s="764"/>
      <c r="BA24" s="764"/>
      <c r="BB24" s="764"/>
      <c r="BC24" s="764"/>
      <c r="BD24" s="764"/>
      <c r="BE24" s="764"/>
      <c r="BF24" s="759"/>
      <c r="BG24" s="664" t="s">
        <v>128</v>
      </c>
      <c r="BH24" s="665"/>
      <c r="BI24" s="665"/>
      <c r="BJ24" s="665"/>
      <c r="BK24" s="665"/>
      <c r="BL24" s="665"/>
      <c r="BM24" s="665"/>
      <c r="BN24" s="666"/>
      <c r="BO24" s="691" t="s">
        <v>128</v>
      </c>
      <c r="BP24" s="691"/>
      <c r="BQ24" s="691"/>
      <c r="BR24" s="691"/>
      <c r="BS24" s="692" t="s">
        <v>128</v>
      </c>
      <c r="BT24" s="692"/>
      <c r="BU24" s="692"/>
      <c r="BV24" s="692"/>
      <c r="BW24" s="692"/>
      <c r="BX24" s="692"/>
      <c r="BY24" s="692"/>
      <c r="BZ24" s="692"/>
      <c r="CA24" s="692"/>
      <c r="CB24" s="750"/>
      <c r="CD24" s="720" t="s">
        <v>291</v>
      </c>
      <c r="CE24" s="721"/>
      <c r="CF24" s="721"/>
      <c r="CG24" s="721"/>
      <c r="CH24" s="721"/>
      <c r="CI24" s="721"/>
      <c r="CJ24" s="721"/>
      <c r="CK24" s="721"/>
      <c r="CL24" s="721"/>
      <c r="CM24" s="721"/>
      <c r="CN24" s="721"/>
      <c r="CO24" s="721"/>
      <c r="CP24" s="721"/>
      <c r="CQ24" s="722"/>
      <c r="CR24" s="717">
        <v>9023652</v>
      </c>
      <c r="CS24" s="718"/>
      <c r="CT24" s="718"/>
      <c r="CU24" s="718"/>
      <c r="CV24" s="718"/>
      <c r="CW24" s="718"/>
      <c r="CX24" s="718"/>
      <c r="CY24" s="761"/>
      <c r="CZ24" s="762">
        <v>37.5</v>
      </c>
      <c r="DA24" s="735"/>
      <c r="DB24" s="735"/>
      <c r="DC24" s="765"/>
      <c r="DD24" s="760">
        <v>6510446</v>
      </c>
      <c r="DE24" s="718"/>
      <c r="DF24" s="718"/>
      <c r="DG24" s="718"/>
      <c r="DH24" s="718"/>
      <c r="DI24" s="718"/>
      <c r="DJ24" s="718"/>
      <c r="DK24" s="761"/>
      <c r="DL24" s="760">
        <v>6365272</v>
      </c>
      <c r="DM24" s="718"/>
      <c r="DN24" s="718"/>
      <c r="DO24" s="718"/>
      <c r="DP24" s="718"/>
      <c r="DQ24" s="718"/>
      <c r="DR24" s="718"/>
      <c r="DS24" s="718"/>
      <c r="DT24" s="718"/>
      <c r="DU24" s="718"/>
      <c r="DV24" s="761"/>
      <c r="DW24" s="762">
        <v>51.7</v>
      </c>
      <c r="DX24" s="735"/>
      <c r="DY24" s="735"/>
      <c r="DZ24" s="735"/>
      <c r="EA24" s="735"/>
      <c r="EB24" s="735"/>
      <c r="EC24" s="763"/>
    </row>
    <row r="25" spans="2:133" ht="11.25" customHeight="1" x14ac:dyDescent="0.2">
      <c r="B25" s="661" t="s">
        <v>292</v>
      </c>
      <c r="C25" s="662"/>
      <c r="D25" s="662"/>
      <c r="E25" s="662"/>
      <c r="F25" s="662"/>
      <c r="G25" s="662"/>
      <c r="H25" s="662"/>
      <c r="I25" s="662"/>
      <c r="J25" s="662"/>
      <c r="K25" s="662"/>
      <c r="L25" s="662"/>
      <c r="M25" s="662"/>
      <c r="N25" s="662"/>
      <c r="O25" s="662"/>
      <c r="P25" s="662"/>
      <c r="Q25" s="663"/>
      <c r="R25" s="664">
        <v>1424411</v>
      </c>
      <c r="S25" s="665"/>
      <c r="T25" s="665"/>
      <c r="U25" s="665"/>
      <c r="V25" s="665"/>
      <c r="W25" s="665"/>
      <c r="X25" s="665"/>
      <c r="Y25" s="666"/>
      <c r="Z25" s="691">
        <v>5.6</v>
      </c>
      <c r="AA25" s="691"/>
      <c r="AB25" s="691"/>
      <c r="AC25" s="691"/>
      <c r="AD25" s="692" t="s">
        <v>128</v>
      </c>
      <c r="AE25" s="692"/>
      <c r="AF25" s="692"/>
      <c r="AG25" s="692"/>
      <c r="AH25" s="692"/>
      <c r="AI25" s="692"/>
      <c r="AJ25" s="692"/>
      <c r="AK25" s="692"/>
      <c r="AL25" s="667" t="s">
        <v>128</v>
      </c>
      <c r="AM25" s="668"/>
      <c r="AN25" s="668"/>
      <c r="AO25" s="693"/>
      <c r="AP25" s="757" t="s">
        <v>293</v>
      </c>
      <c r="AQ25" s="764"/>
      <c r="AR25" s="764"/>
      <c r="AS25" s="764"/>
      <c r="AT25" s="764"/>
      <c r="AU25" s="764"/>
      <c r="AV25" s="764"/>
      <c r="AW25" s="764"/>
      <c r="AX25" s="764"/>
      <c r="AY25" s="764"/>
      <c r="AZ25" s="764"/>
      <c r="BA25" s="764"/>
      <c r="BB25" s="764"/>
      <c r="BC25" s="764"/>
      <c r="BD25" s="764"/>
      <c r="BE25" s="764"/>
      <c r="BF25" s="759"/>
      <c r="BG25" s="664" t="s">
        <v>128</v>
      </c>
      <c r="BH25" s="665"/>
      <c r="BI25" s="665"/>
      <c r="BJ25" s="665"/>
      <c r="BK25" s="665"/>
      <c r="BL25" s="665"/>
      <c r="BM25" s="665"/>
      <c r="BN25" s="666"/>
      <c r="BO25" s="691" t="s">
        <v>128</v>
      </c>
      <c r="BP25" s="691"/>
      <c r="BQ25" s="691"/>
      <c r="BR25" s="691"/>
      <c r="BS25" s="692" t="s">
        <v>128</v>
      </c>
      <c r="BT25" s="692"/>
      <c r="BU25" s="692"/>
      <c r="BV25" s="692"/>
      <c r="BW25" s="692"/>
      <c r="BX25" s="692"/>
      <c r="BY25" s="692"/>
      <c r="BZ25" s="692"/>
      <c r="CA25" s="692"/>
      <c r="CB25" s="750"/>
      <c r="CD25" s="706" t="s">
        <v>294</v>
      </c>
      <c r="CE25" s="703"/>
      <c r="CF25" s="703"/>
      <c r="CG25" s="703"/>
      <c r="CH25" s="703"/>
      <c r="CI25" s="703"/>
      <c r="CJ25" s="703"/>
      <c r="CK25" s="703"/>
      <c r="CL25" s="703"/>
      <c r="CM25" s="703"/>
      <c r="CN25" s="703"/>
      <c r="CO25" s="703"/>
      <c r="CP25" s="703"/>
      <c r="CQ25" s="704"/>
      <c r="CR25" s="664">
        <v>2694752</v>
      </c>
      <c r="CS25" s="675"/>
      <c r="CT25" s="675"/>
      <c r="CU25" s="675"/>
      <c r="CV25" s="675"/>
      <c r="CW25" s="675"/>
      <c r="CX25" s="675"/>
      <c r="CY25" s="676"/>
      <c r="CZ25" s="667">
        <v>11.2</v>
      </c>
      <c r="DA25" s="677"/>
      <c r="DB25" s="677"/>
      <c r="DC25" s="678"/>
      <c r="DD25" s="670">
        <v>2458140</v>
      </c>
      <c r="DE25" s="675"/>
      <c r="DF25" s="675"/>
      <c r="DG25" s="675"/>
      <c r="DH25" s="675"/>
      <c r="DI25" s="675"/>
      <c r="DJ25" s="675"/>
      <c r="DK25" s="676"/>
      <c r="DL25" s="670">
        <v>2322016</v>
      </c>
      <c r="DM25" s="675"/>
      <c r="DN25" s="675"/>
      <c r="DO25" s="675"/>
      <c r="DP25" s="675"/>
      <c r="DQ25" s="675"/>
      <c r="DR25" s="675"/>
      <c r="DS25" s="675"/>
      <c r="DT25" s="675"/>
      <c r="DU25" s="675"/>
      <c r="DV25" s="676"/>
      <c r="DW25" s="667">
        <v>18.899999999999999</v>
      </c>
      <c r="DX25" s="677"/>
      <c r="DY25" s="677"/>
      <c r="DZ25" s="677"/>
      <c r="EA25" s="677"/>
      <c r="EB25" s="677"/>
      <c r="EC25" s="698"/>
    </row>
    <row r="26" spans="2:133" ht="11.25" customHeight="1" x14ac:dyDescent="0.2">
      <c r="B26" s="661" t="s">
        <v>295</v>
      </c>
      <c r="C26" s="662"/>
      <c r="D26" s="662"/>
      <c r="E26" s="662"/>
      <c r="F26" s="662"/>
      <c r="G26" s="662"/>
      <c r="H26" s="662"/>
      <c r="I26" s="662"/>
      <c r="J26" s="662"/>
      <c r="K26" s="662"/>
      <c r="L26" s="662"/>
      <c r="M26" s="662"/>
      <c r="N26" s="662"/>
      <c r="O26" s="662"/>
      <c r="P26" s="662"/>
      <c r="Q26" s="663"/>
      <c r="R26" s="664" t="s">
        <v>128</v>
      </c>
      <c r="S26" s="665"/>
      <c r="T26" s="665"/>
      <c r="U26" s="665"/>
      <c r="V26" s="665"/>
      <c r="W26" s="665"/>
      <c r="X26" s="665"/>
      <c r="Y26" s="666"/>
      <c r="Z26" s="691" t="s">
        <v>128</v>
      </c>
      <c r="AA26" s="691"/>
      <c r="AB26" s="691"/>
      <c r="AC26" s="691"/>
      <c r="AD26" s="692" t="s">
        <v>128</v>
      </c>
      <c r="AE26" s="692"/>
      <c r="AF26" s="692"/>
      <c r="AG26" s="692"/>
      <c r="AH26" s="692"/>
      <c r="AI26" s="692"/>
      <c r="AJ26" s="692"/>
      <c r="AK26" s="692"/>
      <c r="AL26" s="667" t="s">
        <v>128</v>
      </c>
      <c r="AM26" s="668"/>
      <c r="AN26" s="668"/>
      <c r="AO26" s="693"/>
      <c r="AP26" s="757" t="s">
        <v>296</v>
      </c>
      <c r="AQ26" s="758"/>
      <c r="AR26" s="758"/>
      <c r="AS26" s="758"/>
      <c r="AT26" s="758"/>
      <c r="AU26" s="758"/>
      <c r="AV26" s="758"/>
      <c r="AW26" s="758"/>
      <c r="AX26" s="758"/>
      <c r="AY26" s="758"/>
      <c r="AZ26" s="758"/>
      <c r="BA26" s="758"/>
      <c r="BB26" s="758"/>
      <c r="BC26" s="758"/>
      <c r="BD26" s="758"/>
      <c r="BE26" s="758"/>
      <c r="BF26" s="759"/>
      <c r="BG26" s="664" t="s">
        <v>128</v>
      </c>
      <c r="BH26" s="665"/>
      <c r="BI26" s="665"/>
      <c r="BJ26" s="665"/>
      <c r="BK26" s="665"/>
      <c r="BL26" s="665"/>
      <c r="BM26" s="665"/>
      <c r="BN26" s="666"/>
      <c r="BO26" s="691" t="s">
        <v>128</v>
      </c>
      <c r="BP26" s="691"/>
      <c r="BQ26" s="691"/>
      <c r="BR26" s="691"/>
      <c r="BS26" s="692" t="s">
        <v>128</v>
      </c>
      <c r="BT26" s="692"/>
      <c r="BU26" s="692"/>
      <c r="BV26" s="692"/>
      <c r="BW26" s="692"/>
      <c r="BX26" s="692"/>
      <c r="BY26" s="692"/>
      <c r="BZ26" s="692"/>
      <c r="CA26" s="692"/>
      <c r="CB26" s="750"/>
      <c r="CD26" s="706" t="s">
        <v>297</v>
      </c>
      <c r="CE26" s="703"/>
      <c r="CF26" s="703"/>
      <c r="CG26" s="703"/>
      <c r="CH26" s="703"/>
      <c r="CI26" s="703"/>
      <c r="CJ26" s="703"/>
      <c r="CK26" s="703"/>
      <c r="CL26" s="703"/>
      <c r="CM26" s="703"/>
      <c r="CN26" s="703"/>
      <c r="CO26" s="703"/>
      <c r="CP26" s="703"/>
      <c r="CQ26" s="704"/>
      <c r="CR26" s="664">
        <v>1692966</v>
      </c>
      <c r="CS26" s="665"/>
      <c r="CT26" s="665"/>
      <c r="CU26" s="665"/>
      <c r="CV26" s="665"/>
      <c r="CW26" s="665"/>
      <c r="CX26" s="665"/>
      <c r="CY26" s="666"/>
      <c r="CZ26" s="667">
        <v>7</v>
      </c>
      <c r="DA26" s="677"/>
      <c r="DB26" s="677"/>
      <c r="DC26" s="678"/>
      <c r="DD26" s="670">
        <v>1538895</v>
      </c>
      <c r="DE26" s="665"/>
      <c r="DF26" s="665"/>
      <c r="DG26" s="665"/>
      <c r="DH26" s="665"/>
      <c r="DI26" s="665"/>
      <c r="DJ26" s="665"/>
      <c r="DK26" s="666"/>
      <c r="DL26" s="670" t="s">
        <v>128</v>
      </c>
      <c r="DM26" s="665"/>
      <c r="DN26" s="665"/>
      <c r="DO26" s="665"/>
      <c r="DP26" s="665"/>
      <c r="DQ26" s="665"/>
      <c r="DR26" s="665"/>
      <c r="DS26" s="665"/>
      <c r="DT26" s="665"/>
      <c r="DU26" s="665"/>
      <c r="DV26" s="666"/>
      <c r="DW26" s="667" t="s">
        <v>128</v>
      </c>
      <c r="DX26" s="677"/>
      <c r="DY26" s="677"/>
      <c r="DZ26" s="677"/>
      <c r="EA26" s="677"/>
      <c r="EB26" s="677"/>
      <c r="EC26" s="698"/>
    </row>
    <row r="27" spans="2:133" ht="11.25" customHeight="1" x14ac:dyDescent="0.2">
      <c r="B27" s="661" t="s">
        <v>298</v>
      </c>
      <c r="C27" s="662"/>
      <c r="D27" s="662"/>
      <c r="E27" s="662"/>
      <c r="F27" s="662"/>
      <c r="G27" s="662"/>
      <c r="H27" s="662"/>
      <c r="I27" s="662"/>
      <c r="J27" s="662"/>
      <c r="K27" s="662"/>
      <c r="L27" s="662"/>
      <c r="M27" s="662"/>
      <c r="N27" s="662"/>
      <c r="O27" s="662"/>
      <c r="P27" s="662"/>
      <c r="Q27" s="663"/>
      <c r="R27" s="664">
        <v>13463556</v>
      </c>
      <c r="S27" s="665"/>
      <c r="T27" s="665"/>
      <c r="U27" s="665"/>
      <c r="V27" s="665"/>
      <c r="W27" s="665"/>
      <c r="X27" s="665"/>
      <c r="Y27" s="666"/>
      <c r="Z27" s="691">
        <v>53.3</v>
      </c>
      <c r="AA27" s="691"/>
      <c r="AB27" s="691"/>
      <c r="AC27" s="691"/>
      <c r="AD27" s="692">
        <v>11932618</v>
      </c>
      <c r="AE27" s="692"/>
      <c r="AF27" s="692"/>
      <c r="AG27" s="692"/>
      <c r="AH27" s="692"/>
      <c r="AI27" s="692"/>
      <c r="AJ27" s="692"/>
      <c r="AK27" s="692"/>
      <c r="AL27" s="667">
        <v>99.400001525878906</v>
      </c>
      <c r="AM27" s="668"/>
      <c r="AN27" s="668"/>
      <c r="AO27" s="693"/>
      <c r="AP27" s="661" t="s">
        <v>299</v>
      </c>
      <c r="AQ27" s="662"/>
      <c r="AR27" s="662"/>
      <c r="AS27" s="662"/>
      <c r="AT27" s="662"/>
      <c r="AU27" s="662"/>
      <c r="AV27" s="662"/>
      <c r="AW27" s="662"/>
      <c r="AX27" s="662"/>
      <c r="AY27" s="662"/>
      <c r="AZ27" s="662"/>
      <c r="BA27" s="662"/>
      <c r="BB27" s="662"/>
      <c r="BC27" s="662"/>
      <c r="BD27" s="662"/>
      <c r="BE27" s="662"/>
      <c r="BF27" s="663"/>
      <c r="BG27" s="664">
        <v>2447543</v>
      </c>
      <c r="BH27" s="665"/>
      <c r="BI27" s="665"/>
      <c r="BJ27" s="665"/>
      <c r="BK27" s="665"/>
      <c r="BL27" s="665"/>
      <c r="BM27" s="665"/>
      <c r="BN27" s="666"/>
      <c r="BO27" s="691">
        <v>100</v>
      </c>
      <c r="BP27" s="691"/>
      <c r="BQ27" s="691"/>
      <c r="BR27" s="691"/>
      <c r="BS27" s="692">
        <v>99551</v>
      </c>
      <c r="BT27" s="692"/>
      <c r="BU27" s="692"/>
      <c r="BV27" s="692"/>
      <c r="BW27" s="692"/>
      <c r="BX27" s="692"/>
      <c r="BY27" s="692"/>
      <c r="BZ27" s="692"/>
      <c r="CA27" s="692"/>
      <c r="CB27" s="750"/>
      <c r="CD27" s="706" t="s">
        <v>300</v>
      </c>
      <c r="CE27" s="703"/>
      <c r="CF27" s="703"/>
      <c r="CG27" s="703"/>
      <c r="CH27" s="703"/>
      <c r="CI27" s="703"/>
      <c r="CJ27" s="703"/>
      <c r="CK27" s="703"/>
      <c r="CL27" s="703"/>
      <c r="CM27" s="703"/>
      <c r="CN27" s="703"/>
      <c r="CO27" s="703"/>
      <c r="CP27" s="703"/>
      <c r="CQ27" s="704"/>
      <c r="CR27" s="664">
        <v>2638748</v>
      </c>
      <c r="CS27" s="675"/>
      <c r="CT27" s="675"/>
      <c r="CU27" s="675"/>
      <c r="CV27" s="675"/>
      <c r="CW27" s="675"/>
      <c r="CX27" s="675"/>
      <c r="CY27" s="676"/>
      <c r="CZ27" s="667">
        <v>11</v>
      </c>
      <c r="DA27" s="677"/>
      <c r="DB27" s="677"/>
      <c r="DC27" s="678"/>
      <c r="DD27" s="670">
        <v>767235</v>
      </c>
      <c r="DE27" s="675"/>
      <c r="DF27" s="675"/>
      <c r="DG27" s="675"/>
      <c r="DH27" s="675"/>
      <c r="DI27" s="675"/>
      <c r="DJ27" s="675"/>
      <c r="DK27" s="676"/>
      <c r="DL27" s="670">
        <v>758185</v>
      </c>
      <c r="DM27" s="675"/>
      <c r="DN27" s="675"/>
      <c r="DO27" s="675"/>
      <c r="DP27" s="675"/>
      <c r="DQ27" s="675"/>
      <c r="DR27" s="675"/>
      <c r="DS27" s="675"/>
      <c r="DT27" s="675"/>
      <c r="DU27" s="675"/>
      <c r="DV27" s="676"/>
      <c r="DW27" s="667">
        <v>6.2</v>
      </c>
      <c r="DX27" s="677"/>
      <c r="DY27" s="677"/>
      <c r="DZ27" s="677"/>
      <c r="EA27" s="677"/>
      <c r="EB27" s="677"/>
      <c r="EC27" s="698"/>
    </row>
    <row r="28" spans="2:133" ht="11.25" customHeight="1" x14ac:dyDescent="0.2">
      <c r="B28" s="661" t="s">
        <v>301</v>
      </c>
      <c r="C28" s="662"/>
      <c r="D28" s="662"/>
      <c r="E28" s="662"/>
      <c r="F28" s="662"/>
      <c r="G28" s="662"/>
      <c r="H28" s="662"/>
      <c r="I28" s="662"/>
      <c r="J28" s="662"/>
      <c r="K28" s="662"/>
      <c r="L28" s="662"/>
      <c r="M28" s="662"/>
      <c r="N28" s="662"/>
      <c r="O28" s="662"/>
      <c r="P28" s="662"/>
      <c r="Q28" s="663"/>
      <c r="R28" s="664">
        <v>3376</v>
      </c>
      <c r="S28" s="665"/>
      <c r="T28" s="665"/>
      <c r="U28" s="665"/>
      <c r="V28" s="665"/>
      <c r="W28" s="665"/>
      <c r="X28" s="665"/>
      <c r="Y28" s="666"/>
      <c r="Z28" s="691">
        <v>0</v>
      </c>
      <c r="AA28" s="691"/>
      <c r="AB28" s="691"/>
      <c r="AC28" s="691"/>
      <c r="AD28" s="692">
        <v>3376</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302</v>
      </c>
      <c r="CE28" s="703"/>
      <c r="CF28" s="703"/>
      <c r="CG28" s="703"/>
      <c r="CH28" s="703"/>
      <c r="CI28" s="703"/>
      <c r="CJ28" s="703"/>
      <c r="CK28" s="703"/>
      <c r="CL28" s="703"/>
      <c r="CM28" s="703"/>
      <c r="CN28" s="703"/>
      <c r="CO28" s="703"/>
      <c r="CP28" s="703"/>
      <c r="CQ28" s="704"/>
      <c r="CR28" s="664">
        <v>3690152</v>
      </c>
      <c r="CS28" s="665"/>
      <c r="CT28" s="665"/>
      <c r="CU28" s="665"/>
      <c r="CV28" s="665"/>
      <c r="CW28" s="665"/>
      <c r="CX28" s="665"/>
      <c r="CY28" s="666"/>
      <c r="CZ28" s="667">
        <v>15.3</v>
      </c>
      <c r="DA28" s="677"/>
      <c r="DB28" s="677"/>
      <c r="DC28" s="678"/>
      <c r="DD28" s="670">
        <v>3285071</v>
      </c>
      <c r="DE28" s="665"/>
      <c r="DF28" s="665"/>
      <c r="DG28" s="665"/>
      <c r="DH28" s="665"/>
      <c r="DI28" s="665"/>
      <c r="DJ28" s="665"/>
      <c r="DK28" s="666"/>
      <c r="DL28" s="670">
        <v>3285071</v>
      </c>
      <c r="DM28" s="665"/>
      <c r="DN28" s="665"/>
      <c r="DO28" s="665"/>
      <c r="DP28" s="665"/>
      <c r="DQ28" s="665"/>
      <c r="DR28" s="665"/>
      <c r="DS28" s="665"/>
      <c r="DT28" s="665"/>
      <c r="DU28" s="665"/>
      <c r="DV28" s="666"/>
      <c r="DW28" s="667">
        <v>26.7</v>
      </c>
      <c r="DX28" s="677"/>
      <c r="DY28" s="677"/>
      <c r="DZ28" s="677"/>
      <c r="EA28" s="677"/>
      <c r="EB28" s="677"/>
      <c r="EC28" s="698"/>
    </row>
    <row r="29" spans="2:133" ht="11.25" customHeight="1" x14ac:dyDescent="0.2">
      <c r="B29" s="661" t="s">
        <v>303</v>
      </c>
      <c r="C29" s="662"/>
      <c r="D29" s="662"/>
      <c r="E29" s="662"/>
      <c r="F29" s="662"/>
      <c r="G29" s="662"/>
      <c r="H29" s="662"/>
      <c r="I29" s="662"/>
      <c r="J29" s="662"/>
      <c r="K29" s="662"/>
      <c r="L29" s="662"/>
      <c r="M29" s="662"/>
      <c r="N29" s="662"/>
      <c r="O29" s="662"/>
      <c r="P29" s="662"/>
      <c r="Q29" s="663"/>
      <c r="R29" s="664">
        <v>130567</v>
      </c>
      <c r="S29" s="665"/>
      <c r="T29" s="665"/>
      <c r="U29" s="665"/>
      <c r="V29" s="665"/>
      <c r="W29" s="665"/>
      <c r="X29" s="665"/>
      <c r="Y29" s="666"/>
      <c r="Z29" s="691">
        <v>0.5</v>
      </c>
      <c r="AA29" s="691"/>
      <c r="AB29" s="691"/>
      <c r="AC29" s="691"/>
      <c r="AD29" s="692" t="s">
        <v>128</v>
      </c>
      <c r="AE29" s="692"/>
      <c r="AF29" s="692"/>
      <c r="AG29" s="692"/>
      <c r="AH29" s="692"/>
      <c r="AI29" s="692"/>
      <c r="AJ29" s="692"/>
      <c r="AK29" s="692"/>
      <c r="AL29" s="667" t="s">
        <v>128</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304</v>
      </c>
      <c r="CE29" s="752"/>
      <c r="CF29" s="706" t="s">
        <v>70</v>
      </c>
      <c r="CG29" s="703"/>
      <c r="CH29" s="703"/>
      <c r="CI29" s="703"/>
      <c r="CJ29" s="703"/>
      <c r="CK29" s="703"/>
      <c r="CL29" s="703"/>
      <c r="CM29" s="703"/>
      <c r="CN29" s="703"/>
      <c r="CO29" s="703"/>
      <c r="CP29" s="703"/>
      <c r="CQ29" s="704"/>
      <c r="CR29" s="664">
        <v>3690152</v>
      </c>
      <c r="CS29" s="675"/>
      <c r="CT29" s="675"/>
      <c r="CU29" s="675"/>
      <c r="CV29" s="675"/>
      <c r="CW29" s="675"/>
      <c r="CX29" s="675"/>
      <c r="CY29" s="676"/>
      <c r="CZ29" s="667">
        <v>15.3</v>
      </c>
      <c r="DA29" s="677"/>
      <c r="DB29" s="677"/>
      <c r="DC29" s="678"/>
      <c r="DD29" s="670">
        <v>3285071</v>
      </c>
      <c r="DE29" s="675"/>
      <c r="DF29" s="675"/>
      <c r="DG29" s="675"/>
      <c r="DH29" s="675"/>
      <c r="DI29" s="675"/>
      <c r="DJ29" s="675"/>
      <c r="DK29" s="676"/>
      <c r="DL29" s="670">
        <v>3285071</v>
      </c>
      <c r="DM29" s="675"/>
      <c r="DN29" s="675"/>
      <c r="DO29" s="675"/>
      <c r="DP29" s="675"/>
      <c r="DQ29" s="675"/>
      <c r="DR29" s="675"/>
      <c r="DS29" s="675"/>
      <c r="DT29" s="675"/>
      <c r="DU29" s="675"/>
      <c r="DV29" s="676"/>
      <c r="DW29" s="667">
        <v>26.7</v>
      </c>
      <c r="DX29" s="677"/>
      <c r="DY29" s="677"/>
      <c r="DZ29" s="677"/>
      <c r="EA29" s="677"/>
      <c r="EB29" s="677"/>
      <c r="EC29" s="698"/>
    </row>
    <row r="30" spans="2:133" ht="11.25" customHeight="1" x14ac:dyDescent="0.2">
      <c r="B30" s="661" t="s">
        <v>305</v>
      </c>
      <c r="C30" s="662"/>
      <c r="D30" s="662"/>
      <c r="E30" s="662"/>
      <c r="F30" s="662"/>
      <c r="G30" s="662"/>
      <c r="H30" s="662"/>
      <c r="I30" s="662"/>
      <c r="J30" s="662"/>
      <c r="K30" s="662"/>
      <c r="L30" s="662"/>
      <c r="M30" s="662"/>
      <c r="N30" s="662"/>
      <c r="O30" s="662"/>
      <c r="P30" s="662"/>
      <c r="Q30" s="663"/>
      <c r="R30" s="664">
        <v>402364</v>
      </c>
      <c r="S30" s="665"/>
      <c r="T30" s="665"/>
      <c r="U30" s="665"/>
      <c r="V30" s="665"/>
      <c r="W30" s="665"/>
      <c r="X30" s="665"/>
      <c r="Y30" s="666"/>
      <c r="Z30" s="691">
        <v>1.6</v>
      </c>
      <c r="AA30" s="691"/>
      <c r="AB30" s="691"/>
      <c r="AC30" s="691"/>
      <c r="AD30" s="692">
        <v>14894</v>
      </c>
      <c r="AE30" s="692"/>
      <c r="AF30" s="692"/>
      <c r="AG30" s="692"/>
      <c r="AH30" s="692"/>
      <c r="AI30" s="692"/>
      <c r="AJ30" s="692"/>
      <c r="AK30" s="692"/>
      <c r="AL30" s="667">
        <v>0.1</v>
      </c>
      <c r="AM30" s="668"/>
      <c r="AN30" s="668"/>
      <c r="AO30" s="693"/>
      <c r="AP30" s="723" t="s">
        <v>223</v>
      </c>
      <c r="AQ30" s="724"/>
      <c r="AR30" s="724"/>
      <c r="AS30" s="724"/>
      <c r="AT30" s="724"/>
      <c r="AU30" s="724"/>
      <c r="AV30" s="724"/>
      <c r="AW30" s="724"/>
      <c r="AX30" s="724"/>
      <c r="AY30" s="724"/>
      <c r="AZ30" s="724"/>
      <c r="BA30" s="724"/>
      <c r="BB30" s="724"/>
      <c r="BC30" s="724"/>
      <c r="BD30" s="724"/>
      <c r="BE30" s="724"/>
      <c r="BF30" s="725"/>
      <c r="BG30" s="723" t="s">
        <v>306</v>
      </c>
      <c r="BH30" s="748"/>
      <c r="BI30" s="748"/>
      <c r="BJ30" s="748"/>
      <c r="BK30" s="748"/>
      <c r="BL30" s="748"/>
      <c r="BM30" s="748"/>
      <c r="BN30" s="748"/>
      <c r="BO30" s="748"/>
      <c r="BP30" s="748"/>
      <c r="BQ30" s="749"/>
      <c r="BR30" s="723" t="s">
        <v>307</v>
      </c>
      <c r="BS30" s="748"/>
      <c r="BT30" s="748"/>
      <c r="BU30" s="748"/>
      <c r="BV30" s="748"/>
      <c r="BW30" s="748"/>
      <c r="BX30" s="748"/>
      <c r="BY30" s="748"/>
      <c r="BZ30" s="748"/>
      <c r="CA30" s="748"/>
      <c r="CB30" s="749"/>
      <c r="CD30" s="753"/>
      <c r="CE30" s="754"/>
      <c r="CF30" s="706" t="s">
        <v>308</v>
      </c>
      <c r="CG30" s="703"/>
      <c r="CH30" s="703"/>
      <c r="CI30" s="703"/>
      <c r="CJ30" s="703"/>
      <c r="CK30" s="703"/>
      <c r="CL30" s="703"/>
      <c r="CM30" s="703"/>
      <c r="CN30" s="703"/>
      <c r="CO30" s="703"/>
      <c r="CP30" s="703"/>
      <c r="CQ30" s="704"/>
      <c r="CR30" s="664">
        <v>3579416</v>
      </c>
      <c r="CS30" s="665"/>
      <c r="CT30" s="665"/>
      <c r="CU30" s="665"/>
      <c r="CV30" s="665"/>
      <c r="CW30" s="665"/>
      <c r="CX30" s="665"/>
      <c r="CY30" s="666"/>
      <c r="CZ30" s="667">
        <v>14.9</v>
      </c>
      <c r="DA30" s="677"/>
      <c r="DB30" s="677"/>
      <c r="DC30" s="678"/>
      <c r="DD30" s="670">
        <v>3174455</v>
      </c>
      <c r="DE30" s="665"/>
      <c r="DF30" s="665"/>
      <c r="DG30" s="665"/>
      <c r="DH30" s="665"/>
      <c r="DI30" s="665"/>
      <c r="DJ30" s="665"/>
      <c r="DK30" s="666"/>
      <c r="DL30" s="670">
        <v>3174455</v>
      </c>
      <c r="DM30" s="665"/>
      <c r="DN30" s="665"/>
      <c r="DO30" s="665"/>
      <c r="DP30" s="665"/>
      <c r="DQ30" s="665"/>
      <c r="DR30" s="665"/>
      <c r="DS30" s="665"/>
      <c r="DT30" s="665"/>
      <c r="DU30" s="665"/>
      <c r="DV30" s="666"/>
      <c r="DW30" s="667">
        <v>25.8</v>
      </c>
      <c r="DX30" s="677"/>
      <c r="DY30" s="677"/>
      <c r="DZ30" s="677"/>
      <c r="EA30" s="677"/>
      <c r="EB30" s="677"/>
      <c r="EC30" s="698"/>
    </row>
    <row r="31" spans="2:133" ht="11.25" customHeight="1" x14ac:dyDescent="0.2">
      <c r="B31" s="661" t="s">
        <v>309</v>
      </c>
      <c r="C31" s="662"/>
      <c r="D31" s="662"/>
      <c r="E31" s="662"/>
      <c r="F31" s="662"/>
      <c r="G31" s="662"/>
      <c r="H31" s="662"/>
      <c r="I31" s="662"/>
      <c r="J31" s="662"/>
      <c r="K31" s="662"/>
      <c r="L31" s="662"/>
      <c r="M31" s="662"/>
      <c r="N31" s="662"/>
      <c r="O31" s="662"/>
      <c r="P31" s="662"/>
      <c r="Q31" s="663"/>
      <c r="R31" s="664">
        <v>76033</v>
      </c>
      <c r="S31" s="665"/>
      <c r="T31" s="665"/>
      <c r="U31" s="665"/>
      <c r="V31" s="665"/>
      <c r="W31" s="665"/>
      <c r="X31" s="665"/>
      <c r="Y31" s="666"/>
      <c r="Z31" s="691">
        <v>0.3</v>
      </c>
      <c r="AA31" s="691"/>
      <c r="AB31" s="691"/>
      <c r="AC31" s="691"/>
      <c r="AD31" s="692" t="s">
        <v>128</v>
      </c>
      <c r="AE31" s="692"/>
      <c r="AF31" s="692"/>
      <c r="AG31" s="692"/>
      <c r="AH31" s="692"/>
      <c r="AI31" s="692"/>
      <c r="AJ31" s="692"/>
      <c r="AK31" s="692"/>
      <c r="AL31" s="667" t="s">
        <v>128</v>
      </c>
      <c r="AM31" s="668"/>
      <c r="AN31" s="668"/>
      <c r="AO31" s="693"/>
      <c r="AP31" s="737" t="s">
        <v>310</v>
      </c>
      <c r="AQ31" s="738"/>
      <c r="AR31" s="738"/>
      <c r="AS31" s="738"/>
      <c r="AT31" s="743" t="s">
        <v>311</v>
      </c>
      <c r="AU31" s="360"/>
      <c r="AV31" s="360"/>
      <c r="AW31" s="360"/>
      <c r="AX31" s="730" t="s">
        <v>188</v>
      </c>
      <c r="AY31" s="731"/>
      <c r="AZ31" s="731"/>
      <c r="BA31" s="731"/>
      <c r="BB31" s="731"/>
      <c r="BC31" s="731"/>
      <c r="BD31" s="731"/>
      <c r="BE31" s="731"/>
      <c r="BF31" s="732"/>
      <c r="BG31" s="733">
        <v>97.8</v>
      </c>
      <c r="BH31" s="734"/>
      <c r="BI31" s="734"/>
      <c r="BJ31" s="734"/>
      <c r="BK31" s="734"/>
      <c r="BL31" s="734"/>
      <c r="BM31" s="735">
        <v>83.4</v>
      </c>
      <c r="BN31" s="734"/>
      <c r="BO31" s="734"/>
      <c r="BP31" s="734"/>
      <c r="BQ31" s="736"/>
      <c r="BR31" s="733">
        <v>96.8</v>
      </c>
      <c r="BS31" s="734"/>
      <c r="BT31" s="734"/>
      <c r="BU31" s="734"/>
      <c r="BV31" s="734"/>
      <c r="BW31" s="734"/>
      <c r="BX31" s="735">
        <v>82.8</v>
      </c>
      <c r="BY31" s="734"/>
      <c r="BZ31" s="734"/>
      <c r="CA31" s="734"/>
      <c r="CB31" s="736"/>
      <c r="CD31" s="753"/>
      <c r="CE31" s="754"/>
      <c r="CF31" s="706" t="s">
        <v>312</v>
      </c>
      <c r="CG31" s="703"/>
      <c r="CH31" s="703"/>
      <c r="CI31" s="703"/>
      <c r="CJ31" s="703"/>
      <c r="CK31" s="703"/>
      <c r="CL31" s="703"/>
      <c r="CM31" s="703"/>
      <c r="CN31" s="703"/>
      <c r="CO31" s="703"/>
      <c r="CP31" s="703"/>
      <c r="CQ31" s="704"/>
      <c r="CR31" s="664">
        <v>110736</v>
      </c>
      <c r="CS31" s="675"/>
      <c r="CT31" s="675"/>
      <c r="CU31" s="675"/>
      <c r="CV31" s="675"/>
      <c r="CW31" s="675"/>
      <c r="CX31" s="675"/>
      <c r="CY31" s="676"/>
      <c r="CZ31" s="667">
        <v>0.5</v>
      </c>
      <c r="DA31" s="677"/>
      <c r="DB31" s="677"/>
      <c r="DC31" s="678"/>
      <c r="DD31" s="670">
        <v>110616</v>
      </c>
      <c r="DE31" s="675"/>
      <c r="DF31" s="675"/>
      <c r="DG31" s="675"/>
      <c r="DH31" s="675"/>
      <c r="DI31" s="675"/>
      <c r="DJ31" s="675"/>
      <c r="DK31" s="676"/>
      <c r="DL31" s="670">
        <v>110616</v>
      </c>
      <c r="DM31" s="675"/>
      <c r="DN31" s="675"/>
      <c r="DO31" s="675"/>
      <c r="DP31" s="675"/>
      <c r="DQ31" s="675"/>
      <c r="DR31" s="675"/>
      <c r="DS31" s="675"/>
      <c r="DT31" s="675"/>
      <c r="DU31" s="675"/>
      <c r="DV31" s="676"/>
      <c r="DW31" s="667">
        <v>0.9</v>
      </c>
      <c r="DX31" s="677"/>
      <c r="DY31" s="677"/>
      <c r="DZ31" s="677"/>
      <c r="EA31" s="677"/>
      <c r="EB31" s="677"/>
      <c r="EC31" s="698"/>
    </row>
    <row r="32" spans="2:133" ht="11.25" customHeight="1" x14ac:dyDescent="0.2">
      <c r="B32" s="661" t="s">
        <v>313</v>
      </c>
      <c r="C32" s="662"/>
      <c r="D32" s="662"/>
      <c r="E32" s="662"/>
      <c r="F32" s="662"/>
      <c r="G32" s="662"/>
      <c r="H32" s="662"/>
      <c r="I32" s="662"/>
      <c r="J32" s="662"/>
      <c r="K32" s="662"/>
      <c r="L32" s="662"/>
      <c r="M32" s="662"/>
      <c r="N32" s="662"/>
      <c r="O32" s="662"/>
      <c r="P32" s="662"/>
      <c r="Q32" s="663"/>
      <c r="R32" s="664">
        <v>3675107</v>
      </c>
      <c r="S32" s="665"/>
      <c r="T32" s="665"/>
      <c r="U32" s="665"/>
      <c r="V32" s="665"/>
      <c r="W32" s="665"/>
      <c r="X32" s="665"/>
      <c r="Y32" s="666"/>
      <c r="Z32" s="691">
        <v>14.5</v>
      </c>
      <c r="AA32" s="691"/>
      <c r="AB32" s="691"/>
      <c r="AC32" s="691"/>
      <c r="AD32" s="692" t="s">
        <v>128</v>
      </c>
      <c r="AE32" s="692"/>
      <c r="AF32" s="692"/>
      <c r="AG32" s="692"/>
      <c r="AH32" s="692"/>
      <c r="AI32" s="692"/>
      <c r="AJ32" s="692"/>
      <c r="AK32" s="692"/>
      <c r="AL32" s="667" t="s">
        <v>128</v>
      </c>
      <c r="AM32" s="668"/>
      <c r="AN32" s="668"/>
      <c r="AO32" s="693"/>
      <c r="AP32" s="739"/>
      <c r="AQ32" s="740"/>
      <c r="AR32" s="740"/>
      <c r="AS32" s="740"/>
      <c r="AT32" s="744"/>
      <c r="AU32" s="361" t="s">
        <v>314</v>
      </c>
      <c r="AV32" s="361"/>
      <c r="AW32" s="361"/>
      <c r="AX32" s="661" t="s">
        <v>315</v>
      </c>
      <c r="AY32" s="662"/>
      <c r="AZ32" s="662"/>
      <c r="BA32" s="662"/>
      <c r="BB32" s="662"/>
      <c r="BC32" s="662"/>
      <c r="BD32" s="662"/>
      <c r="BE32" s="662"/>
      <c r="BF32" s="663"/>
      <c r="BG32" s="746">
        <v>98.8</v>
      </c>
      <c r="BH32" s="675"/>
      <c r="BI32" s="675"/>
      <c r="BJ32" s="675"/>
      <c r="BK32" s="675"/>
      <c r="BL32" s="675"/>
      <c r="BM32" s="668">
        <v>92.4</v>
      </c>
      <c r="BN32" s="747"/>
      <c r="BO32" s="747"/>
      <c r="BP32" s="747"/>
      <c r="BQ32" s="702"/>
      <c r="BR32" s="746">
        <v>98.6</v>
      </c>
      <c r="BS32" s="675"/>
      <c r="BT32" s="675"/>
      <c r="BU32" s="675"/>
      <c r="BV32" s="675"/>
      <c r="BW32" s="675"/>
      <c r="BX32" s="668">
        <v>91.6</v>
      </c>
      <c r="BY32" s="747"/>
      <c r="BZ32" s="747"/>
      <c r="CA32" s="747"/>
      <c r="CB32" s="702"/>
      <c r="CD32" s="755"/>
      <c r="CE32" s="756"/>
      <c r="CF32" s="706" t="s">
        <v>316</v>
      </c>
      <c r="CG32" s="703"/>
      <c r="CH32" s="703"/>
      <c r="CI32" s="703"/>
      <c r="CJ32" s="703"/>
      <c r="CK32" s="703"/>
      <c r="CL32" s="703"/>
      <c r="CM32" s="703"/>
      <c r="CN32" s="703"/>
      <c r="CO32" s="703"/>
      <c r="CP32" s="703"/>
      <c r="CQ32" s="704"/>
      <c r="CR32" s="664" t="s">
        <v>128</v>
      </c>
      <c r="CS32" s="665"/>
      <c r="CT32" s="665"/>
      <c r="CU32" s="665"/>
      <c r="CV32" s="665"/>
      <c r="CW32" s="665"/>
      <c r="CX32" s="665"/>
      <c r="CY32" s="666"/>
      <c r="CZ32" s="667" t="s">
        <v>128</v>
      </c>
      <c r="DA32" s="677"/>
      <c r="DB32" s="677"/>
      <c r="DC32" s="678"/>
      <c r="DD32" s="670" t="s">
        <v>128</v>
      </c>
      <c r="DE32" s="665"/>
      <c r="DF32" s="665"/>
      <c r="DG32" s="665"/>
      <c r="DH32" s="665"/>
      <c r="DI32" s="665"/>
      <c r="DJ32" s="665"/>
      <c r="DK32" s="666"/>
      <c r="DL32" s="670" t="s">
        <v>128</v>
      </c>
      <c r="DM32" s="665"/>
      <c r="DN32" s="665"/>
      <c r="DO32" s="665"/>
      <c r="DP32" s="665"/>
      <c r="DQ32" s="665"/>
      <c r="DR32" s="665"/>
      <c r="DS32" s="665"/>
      <c r="DT32" s="665"/>
      <c r="DU32" s="665"/>
      <c r="DV32" s="666"/>
      <c r="DW32" s="667" t="s">
        <v>128</v>
      </c>
      <c r="DX32" s="677"/>
      <c r="DY32" s="677"/>
      <c r="DZ32" s="677"/>
      <c r="EA32" s="677"/>
      <c r="EB32" s="677"/>
      <c r="EC32" s="698"/>
    </row>
    <row r="33" spans="2:133" ht="11.25" customHeight="1" x14ac:dyDescent="0.2">
      <c r="B33" s="727" t="s">
        <v>317</v>
      </c>
      <c r="C33" s="728"/>
      <c r="D33" s="728"/>
      <c r="E33" s="728"/>
      <c r="F33" s="728"/>
      <c r="G33" s="728"/>
      <c r="H33" s="728"/>
      <c r="I33" s="728"/>
      <c r="J33" s="728"/>
      <c r="K33" s="728"/>
      <c r="L33" s="728"/>
      <c r="M33" s="728"/>
      <c r="N33" s="728"/>
      <c r="O33" s="728"/>
      <c r="P33" s="728"/>
      <c r="Q33" s="729"/>
      <c r="R33" s="664">
        <v>17737</v>
      </c>
      <c r="S33" s="665"/>
      <c r="T33" s="665"/>
      <c r="U33" s="665"/>
      <c r="V33" s="665"/>
      <c r="W33" s="665"/>
      <c r="X33" s="665"/>
      <c r="Y33" s="666"/>
      <c r="Z33" s="691">
        <v>0.1</v>
      </c>
      <c r="AA33" s="691"/>
      <c r="AB33" s="691"/>
      <c r="AC33" s="691"/>
      <c r="AD33" s="692">
        <v>17737</v>
      </c>
      <c r="AE33" s="692"/>
      <c r="AF33" s="692"/>
      <c r="AG33" s="692"/>
      <c r="AH33" s="692"/>
      <c r="AI33" s="692"/>
      <c r="AJ33" s="692"/>
      <c r="AK33" s="692"/>
      <c r="AL33" s="667">
        <v>0.1</v>
      </c>
      <c r="AM33" s="668"/>
      <c r="AN33" s="668"/>
      <c r="AO33" s="693"/>
      <c r="AP33" s="741"/>
      <c r="AQ33" s="742"/>
      <c r="AR33" s="742"/>
      <c r="AS33" s="742"/>
      <c r="AT33" s="745"/>
      <c r="AU33" s="362"/>
      <c r="AV33" s="362"/>
      <c r="AW33" s="362"/>
      <c r="AX33" s="641" t="s">
        <v>318</v>
      </c>
      <c r="AY33" s="642"/>
      <c r="AZ33" s="642"/>
      <c r="BA33" s="642"/>
      <c r="BB33" s="642"/>
      <c r="BC33" s="642"/>
      <c r="BD33" s="642"/>
      <c r="BE33" s="642"/>
      <c r="BF33" s="643"/>
      <c r="BG33" s="726">
        <v>96.6</v>
      </c>
      <c r="BH33" s="645"/>
      <c r="BI33" s="645"/>
      <c r="BJ33" s="645"/>
      <c r="BK33" s="645"/>
      <c r="BL33" s="645"/>
      <c r="BM33" s="683">
        <v>76.7</v>
      </c>
      <c r="BN33" s="645"/>
      <c r="BO33" s="645"/>
      <c r="BP33" s="645"/>
      <c r="BQ33" s="694"/>
      <c r="BR33" s="726">
        <v>95</v>
      </c>
      <c r="BS33" s="645"/>
      <c r="BT33" s="645"/>
      <c r="BU33" s="645"/>
      <c r="BV33" s="645"/>
      <c r="BW33" s="645"/>
      <c r="BX33" s="683">
        <v>76.400000000000006</v>
      </c>
      <c r="BY33" s="645"/>
      <c r="BZ33" s="645"/>
      <c r="CA33" s="645"/>
      <c r="CB33" s="694"/>
      <c r="CD33" s="706" t="s">
        <v>319</v>
      </c>
      <c r="CE33" s="703"/>
      <c r="CF33" s="703"/>
      <c r="CG33" s="703"/>
      <c r="CH33" s="703"/>
      <c r="CI33" s="703"/>
      <c r="CJ33" s="703"/>
      <c r="CK33" s="703"/>
      <c r="CL33" s="703"/>
      <c r="CM33" s="703"/>
      <c r="CN33" s="703"/>
      <c r="CO33" s="703"/>
      <c r="CP33" s="703"/>
      <c r="CQ33" s="704"/>
      <c r="CR33" s="664">
        <v>11204841</v>
      </c>
      <c r="CS33" s="675"/>
      <c r="CT33" s="675"/>
      <c r="CU33" s="675"/>
      <c r="CV33" s="675"/>
      <c r="CW33" s="675"/>
      <c r="CX33" s="675"/>
      <c r="CY33" s="676"/>
      <c r="CZ33" s="667">
        <v>46.5</v>
      </c>
      <c r="DA33" s="677"/>
      <c r="DB33" s="677"/>
      <c r="DC33" s="678"/>
      <c r="DD33" s="670">
        <v>7015081</v>
      </c>
      <c r="DE33" s="675"/>
      <c r="DF33" s="675"/>
      <c r="DG33" s="675"/>
      <c r="DH33" s="675"/>
      <c r="DI33" s="675"/>
      <c r="DJ33" s="675"/>
      <c r="DK33" s="676"/>
      <c r="DL33" s="670">
        <v>5200681</v>
      </c>
      <c r="DM33" s="675"/>
      <c r="DN33" s="675"/>
      <c r="DO33" s="675"/>
      <c r="DP33" s="675"/>
      <c r="DQ33" s="675"/>
      <c r="DR33" s="675"/>
      <c r="DS33" s="675"/>
      <c r="DT33" s="675"/>
      <c r="DU33" s="675"/>
      <c r="DV33" s="676"/>
      <c r="DW33" s="667">
        <v>42.3</v>
      </c>
      <c r="DX33" s="677"/>
      <c r="DY33" s="677"/>
      <c r="DZ33" s="677"/>
      <c r="EA33" s="677"/>
      <c r="EB33" s="677"/>
      <c r="EC33" s="698"/>
    </row>
    <row r="34" spans="2:133" ht="11.25" customHeight="1" x14ac:dyDescent="0.2">
      <c r="B34" s="661" t="s">
        <v>320</v>
      </c>
      <c r="C34" s="662"/>
      <c r="D34" s="662"/>
      <c r="E34" s="662"/>
      <c r="F34" s="662"/>
      <c r="G34" s="662"/>
      <c r="H34" s="662"/>
      <c r="I34" s="662"/>
      <c r="J34" s="662"/>
      <c r="K34" s="662"/>
      <c r="L34" s="662"/>
      <c r="M34" s="662"/>
      <c r="N34" s="662"/>
      <c r="O34" s="662"/>
      <c r="P34" s="662"/>
      <c r="Q34" s="663"/>
      <c r="R34" s="664">
        <v>1099933</v>
      </c>
      <c r="S34" s="665"/>
      <c r="T34" s="665"/>
      <c r="U34" s="665"/>
      <c r="V34" s="665"/>
      <c r="W34" s="665"/>
      <c r="X34" s="665"/>
      <c r="Y34" s="666"/>
      <c r="Z34" s="691">
        <v>4.4000000000000004</v>
      </c>
      <c r="AA34" s="691"/>
      <c r="AB34" s="691"/>
      <c r="AC34" s="691"/>
      <c r="AD34" s="692" t="s">
        <v>128</v>
      </c>
      <c r="AE34" s="692"/>
      <c r="AF34" s="692"/>
      <c r="AG34" s="692"/>
      <c r="AH34" s="692"/>
      <c r="AI34" s="692"/>
      <c r="AJ34" s="692"/>
      <c r="AK34" s="692"/>
      <c r="AL34" s="667" t="s">
        <v>128</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321</v>
      </c>
      <c r="CE34" s="703"/>
      <c r="CF34" s="703"/>
      <c r="CG34" s="703"/>
      <c r="CH34" s="703"/>
      <c r="CI34" s="703"/>
      <c r="CJ34" s="703"/>
      <c r="CK34" s="703"/>
      <c r="CL34" s="703"/>
      <c r="CM34" s="703"/>
      <c r="CN34" s="703"/>
      <c r="CO34" s="703"/>
      <c r="CP34" s="703"/>
      <c r="CQ34" s="704"/>
      <c r="CR34" s="664">
        <v>3089370</v>
      </c>
      <c r="CS34" s="665"/>
      <c r="CT34" s="665"/>
      <c r="CU34" s="665"/>
      <c r="CV34" s="665"/>
      <c r="CW34" s="665"/>
      <c r="CX34" s="665"/>
      <c r="CY34" s="666"/>
      <c r="CZ34" s="667">
        <v>12.8</v>
      </c>
      <c r="DA34" s="677"/>
      <c r="DB34" s="677"/>
      <c r="DC34" s="678"/>
      <c r="DD34" s="670">
        <v>1984686</v>
      </c>
      <c r="DE34" s="665"/>
      <c r="DF34" s="665"/>
      <c r="DG34" s="665"/>
      <c r="DH34" s="665"/>
      <c r="DI34" s="665"/>
      <c r="DJ34" s="665"/>
      <c r="DK34" s="666"/>
      <c r="DL34" s="670">
        <v>1308349</v>
      </c>
      <c r="DM34" s="665"/>
      <c r="DN34" s="665"/>
      <c r="DO34" s="665"/>
      <c r="DP34" s="665"/>
      <c r="DQ34" s="665"/>
      <c r="DR34" s="665"/>
      <c r="DS34" s="665"/>
      <c r="DT34" s="665"/>
      <c r="DU34" s="665"/>
      <c r="DV34" s="666"/>
      <c r="DW34" s="667">
        <v>10.6</v>
      </c>
      <c r="DX34" s="677"/>
      <c r="DY34" s="677"/>
      <c r="DZ34" s="677"/>
      <c r="EA34" s="677"/>
      <c r="EB34" s="677"/>
      <c r="EC34" s="698"/>
    </row>
    <row r="35" spans="2:133" ht="11.25" customHeight="1" x14ac:dyDescent="0.2">
      <c r="B35" s="661" t="s">
        <v>322</v>
      </c>
      <c r="C35" s="662"/>
      <c r="D35" s="662"/>
      <c r="E35" s="662"/>
      <c r="F35" s="662"/>
      <c r="G35" s="662"/>
      <c r="H35" s="662"/>
      <c r="I35" s="662"/>
      <c r="J35" s="662"/>
      <c r="K35" s="662"/>
      <c r="L35" s="662"/>
      <c r="M35" s="662"/>
      <c r="N35" s="662"/>
      <c r="O35" s="662"/>
      <c r="P35" s="662"/>
      <c r="Q35" s="663"/>
      <c r="R35" s="664">
        <v>86204</v>
      </c>
      <c r="S35" s="665"/>
      <c r="T35" s="665"/>
      <c r="U35" s="665"/>
      <c r="V35" s="665"/>
      <c r="W35" s="665"/>
      <c r="X35" s="665"/>
      <c r="Y35" s="666"/>
      <c r="Z35" s="691">
        <v>0.3</v>
      </c>
      <c r="AA35" s="691"/>
      <c r="AB35" s="691"/>
      <c r="AC35" s="691"/>
      <c r="AD35" s="692">
        <v>35549</v>
      </c>
      <c r="AE35" s="692"/>
      <c r="AF35" s="692"/>
      <c r="AG35" s="692"/>
      <c r="AH35" s="692"/>
      <c r="AI35" s="692"/>
      <c r="AJ35" s="692"/>
      <c r="AK35" s="692"/>
      <c r="AL35" s="667">
        <v>0.3</v>
      </c>
      <c r="AM35" s="668"/>
      <c r="AN35" s="668"/>
      <c r="AO35" s="693"/>
      <c r="AP35" s="218"/>
      <c r="AQ35" s="723" t="s">
        <v>323</v>
      </c>
      <c r="AR35" s="724"/>
      <c r="AS35" s="724"/>
      <c r="AT35" s="724"/>
      <c r="AU35" s="724"/>
      <c r="AV35" s="724"/>
      <c r="AW35" s="724"/>
      <c r="AX35" s="724"/>
      <c r="AY35" s="724"/>
      <c r="AZ35" s="724"/>
      <c r="BA35" s="724"/>
      <c r="BB35" s="724"/>
      <c r="BC35" s="724"/>
      <c r="BD35" s="724"/>
      <c r="BE35" s="724"/>
      <c r="BF35" s="725"/>
      <c r="BG35" s="723" t="s">
        <v>324</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325</v>
      </c>
      <c r="CE35" s="703"/>
      <c r="CF35" s="703"/>
      <c r="CG35" s="703"/>
      <c r="CH35" s="703"/>
      <c r="CI35" s="703"/>
      <c r="CJ35" s="703"/>
      <c r="CK35" s="703"/>
      <c r="CL35" s="703"/>
      <c r="CM35" s="703"/>
      <c r="CN35" s="703"/>
      <c r="CO35" s="703"/>
      <c r="CP35" s="703"/>
      <c r="CQ35" s="704"/>
      <c r="CR35" s="664">
        <v>312120</v>
      </c>
      <c r="CS35" s="675"/>
      <c r="CT35" s="675"/>
      <c r="CU35" s="675"/>
      <c r="CV35" s="675"/>
      <c r="CW35" s="675"/>
      <c r="CX35" s="675"/>
      <c r="CY35" s="676"/>
      <c r="CZ35" s="667">
        <v>1.3</v>
      </c>
      <c r="DA35" s="677"/>
      <c r="DB35" s="677"/>
      <c r="DC35" s="678"/>
      <c r="DD35" s="670">
        <v>237308</v>
      </c>
      <c r="DE35" s="675"/>
      <c r="DF35" s="675"/>
      <c r="DG35" s="675"/>
      <c r="DH35" s="675"/>
      <c r="DI35" s="675"/>
      <c r="DJ35" s="675"/>
      <c r="DK35" s="676"/>
      <c r="DL35" s="670">
        <v>114409</v>
      </c>
      <c r="DM35" s="675"/>
      <c r="DN35" s="675"/>
      <c r="DO35" s="675"/>
      <c r="DP35" s="675"/>
      <c r="DQ35" s="675"/>
      <c r="DR35" s="675"/>
      <c r="DS35" s="675"/>
      <c r="DT35" s="675"/>
      <c r="DU35" s="675"/>
      <c r="DV35" s="676"/>
      <c r="DW35" s="667">
        <v>0.9</v>
      </c>
      <c r="DX35" s="677"/>
      <c r="DY35" s="677"/>
      <c r="DZ35" s="677"/>
      <c r="EA35" s="677"/>
      <c r="EB35" s="677"/>
      <c r="EC35" s="698"/>
    </row>
    <row r="36" spans="2:133" ht="11.25" customHeight="1" x14ac:dyDescent="0.2">
      <c r="B36" s="661" t="s">
        <v>326</v>
      </c>
      <c r="C36" s="662"/>
      <c r="D36" s="662"/>
      <c r="E36" s="662"/>
      <c r="F36" s="662"/>
      <c r="G36" s="662"/>
      <c r="H36" s="662"/>
      <c r="I36" s="662"/>
      <c r="J36" s="662"/>
      <c r="K36" s="662"/>
      <c r="L36" s="662"/>
      <c r="M36" s="662"/>
      <c r="N36" s="662"/>
      <c r="O36" s="662"/>
      <c r="P36" s="662"/>
      <c r="Q36" s="663"/>
      <c r="R36" s="664">
        <v>461834</v>
      </c>
      <c r="S36" s="665"/>
      <c r="T36" s="665"/>
      <c r="U36" s="665"/>
      <c r="V36" s="665"/>
      <c r="W36" s="665"/>
      <c r="X36" s="665"/>
      <c r="Y36" s="666"/>
      <c r="Z36" s="691">
        <v>1.8</v>
      </c>
      <c r="AA36" s="691"/>
      <c r="AB36" s="691"/>
      <c r="AC36" s="691"/>
      <c r="AD36" s="692" t="s">
        <v>128</v>
      </c>
      <c r="AE36" s="692"/>
      <c r="AF36" s="692"/>
      <c r="AG36" s="692"/>
      <c r="AH36" s="692"/>
      <c r="AI36" s="692"/>
      <c r="AJ36" s="692"/>
      <c r="AK36" s="692"/>
      <c r="AL36" s="667" t="s">
        <v>128</v>
      </c>
      <c r="AM36" s="668"/>
      <c r="AN36" s="668"/>
      <c r="AO36" s="693"/>
      <c r="AP36" s="218"/>
      <c r="AQ36" s="714" t="s">
        <v>327</v>
      </c>
      <c r="AR36" s="715"/>
      <c r="AS36" s="715"/>
      <c r="AT36" s="715"/>
      <c r="AU36" s="715"/>
      <c r="AV36" s="715"/>
      <c r="AW36" s="715"/>
      <c r="AX36" s="715"/>
      <c r="AY36" s="716"/>
      <c r="AZ36" s="717">
        <v>3177561</v>
      </c>
      <c r="BA36" s="718"/>
      <c r="BB36" s="718"/>
      <c r="BC36" s="718"/>
      <c r="BD36" s="718"/>
      <c r="BE36" s="718"/>
      <c r="BF36" s="719"/>
      <c r="BG36" s="720" t="s">
        <v>328</v>
      </c>
      <c r="BH36" s="721"/>
      <c r="BI36" s="721"/>
      <c r="BJ36" s="721"/>
      <c r="BK36" s="721"/>
      <c r="BL36" s="721"/>
      <c r="BM36" s="721"/>
      <c r="BN36" s="721"/>
      <c r="BO36" s="721"/>
      <c r="BP36" s="721"/>
      <c r="BQ36" s="721"/>
      <c r="BR36" s="721"/>
      <c r="BS36" s="721"/>
      <c r="BT36" s="721"/>
      <c r="BU36" s="722"/>
      <c r="BV36" s="717">
        <v>43266</v>
      </c>
      <c r="BW36" s="718"/>
      <c r="BX36" s="718"/>
      <c r="BY36" s="718"/>
      <c r="BZ36" s="718"/>
      <c r="CA36" s="718"/>
      <c r="CB36" s="719"/>
      <c r="CD36" s="706" t="s">
        <v>329</v>
      </c>
      <c r="CE36" s="703"/>
      <c r="CF36" s="703"/>
      <c r="CG36" s="703"/>
      <c r="CH36" s="703"/>
      <c r="CI36" s="703"/>
      <c r="CJ36" s="703"/>
      <c r="CK36" s="703"/>
      <c r="CL36" s="703"/>
      <c r="CM36" s="703"/>
      <c r="CN36" s="703"/>
      <c r="CO36" s="703"/>
      <c r="CP36" s="703"/>
      <c r="CQ36" s="704"/>
      <c r="CR36" s="664">
        <v>5277563</v>
      </c>
      <c r="CS36" s="665"/>
      <c r="CT36" s="665"/>
      <c r="CU36" s="665"/>
      <c r="CV36" s="665"/>
      <c r="CW36" s="665"/>
      <c r="CX36" s="665"/>
      <c r="CY36" s="666"/>
      <c r="CZ36" s="667">
        <v>21.9</v>
      </c>
      <c r="DA36" s="677"/>
      <c r="DB36" s="677"/>
      <c r="DC36" s="678"/>
      <c r="DD36" s="670">
        <v>3041847</v>
      </c>
      <c r="DE36" s="665"/>
      <c r="DF36" s="665"/>
      <c r="DG36" s="665"/>
      <c r="DH36" s="665"/>
      <c r="DI36" s="665"/>
      <c r="DJ36" s="665"/>
      <c r="DK36" s="666"/>
      <c r="DL36" s="670">
        <v>2171115</v>
      </c>
      <c r="DM36" s="665"/>
      <c r="DN36" s="665"/>
      <c r="DO36" s="665"/>
      <c r="DP36" s="665"/>
      <c r="DQ36" s="665"/>
      <c r="DR36" s="665"/>
      <c r="DS36" s="665"/>
      <c r="DT36" s="665"/>
      <c r="DU36" s="665"/>
      <c r="DV36" s="666"/>
      <c r="DW36" s="667">
        <v>17.7</v>
      </c>
      <c r="DX36" s="677"/>
      <c r="DY36" s="677"/>
      <c r="DZ36" s="677"/>
      <c r="EA36" s="677"/>
      <c r="EB36" s="677"/>
      <c r="EC36" s="698"/>
    </row>
    <row r="37" spans="2:133" ht="11.25" customHeight="1" x14ac:dyDescent="0.2">
      <c r="B37" s="661" t="s">
        <v>330</v>
      </c>
      <c r="C37" s="662"/>
      <c r="D37" s="662"/>
      <c r="E37" s="662"/>
      <c r="F37" s="662"/>
      <c r="G37" s="662"/>
      <c r="H37" s="662"/>
      <c r="I37" s="662"/>
      <c r="J37" s="662"/>
      <c r="K37" s="662"/>
      <c r="L37" s="662"/>
      <c r="M37" s="662"/>
      <c r="N37" s="662"/>
      <c r="O37" s="662"/>
      <c r="P37" s="662"/>
      <c r="Q37" s="663"/>
      <c r="R37" s="664">
        <v>336455</v>
      </c>
      <c r="S37" s="665"/>
      <c r="T37" s="665"/>
      <c r="U37" s="665"/>
      <c r="V37" s="665"/>
      <c r="W37" s="665"/>
      <c r="X37" s="665"/>
      <c r="Y37" s="666"/>
      <c r="Z37" s="691">
        <v>1.3</v>
      </c>
      <c r="AA37" s="691"/>
      <c r="AB37" s="691"/>
      <c r="AC37" s="691"/>
      <c r="AD37" s="692" t="s">
        <v>128</v>
      </c>
      <c r="AE37" s="692"/>
      <c r="AF37" s="692"/>
      <c r="AG37" s="692"/>
      <c r="AH37" s="692"/>
      <c r="AI37" s="692"/>
      <c r="AJ37" s="692"/>
      <c r="AK37" s="692"/>
      <c r="AL37" s="667" t="s">
        <v>128</v>
      </c>
      <c r="AM37" s="668"/>
      <c r="AN37" s="668"/>
      <c r="AO37" s="693"/>
      <c r="AQ37" s="699" t="s">
        <v>331</v>
      </c>
      <c r="AR37" s="700"/>
      <c r="AS37" s="700"/>
      <c r="AT37" s="700"/>
      <c r="AU37" s="700"/>
      <c r="AV37" s="700"/>
      <c r="AW37" s="700"/>
      <c r="AX37" s="700"/>
      <c r="AY37" s="701"/>
      <c r="AZ37" s="664">
        <v>718583</v>
      </c>
      <c r="BA37" s="665"/>
      <c r="BB37" s="665"/>
      <c r="BC37" s="665"/>
      <c r="BD37" s="675"/>
      <c r="BE37" s="675"/>
      <c r="BF37" s="702"/>
      <c r="BG37" s="706" t="s">
        <v>332</v>
      </c>
      <c r="BH37" s="703"/>
      <c r="BI37" s="703"/>
      <c r="BJ37" s="703"/>
      <c r="BK37" s="703"/>
      <c r="BL37" s="703"/>
      <c r="BM37" s="703"/>
      <c r="BN37" s="703"/>
      <c r="BO37" s="703"/>
      <c r="BP37" s="703"/>
      <c r="BQ37" s="703"/>
      <c r="BR37" s="703"/>
      <c r="BS37" s="703"/>
      <c r="BT37" s="703"/>
      <c r="BU37" s="704"/>
      <c r="BV37" s="664">
        <v>43266</v>
      </c>
      <c r="BW37" s="665"/>
      <c r="BX37" s="665"/>
      <c r="BY37" s="665"/>
      <c r="BZ37" s="665"/>
      <c r="CA37" s="665"/>
      <c r="CB37" s="705"/>
      <c r="CD37" s="706" t="s">
        <v>333</v>
      </c>
      <c r="CE37" s="703"/>
      <c r="CF37" s="703"/>
      <c r="CG37" s="703"/>
      <c r="CH37" s="703"/>
      <c r="CI37" s="703"/>
      <c r="CJ37" s="703"/>
      <c r="CK37" s="703"/>
      <c r="CL37" s="703"/>
      <c r="CM37" s="703"/>
      <c r="CN37" s="703"/>
      <c r="CO37" s="703"/>
      <c r="CP37" s="703"/>
      <c r="CQ37" s="704"/>
      <c r="CR37" s="664">
        <v>2045203</v>
      </c>
      <c r="CS37" s="675"/>
      <c r="CT37" s="675"/>
      <c r="CU37" s="675"/>
      <c r="CV37" s="675"/>
      <c r="CW37" s="675"/>
      <c r="CX37" s="675"/>
      <c r="CY37" s="676"/>
      <c r="CZ37" s="667">
        <v>8.5</v>
      </c>
      <c r="DA37" s="677"/>
      <c r="DB37" s="677"/>
      <c r="DC37" s="678"/>
      <c r="DD37" s="670">
        <v>963747</v>
      </c>
      <c r="DE37" s="675"/>
      <c r="DF37" s="675"/>
      <c r="DG37" s="675"/>
      <c r="DH37" s="675"/>
      <c r="DI37" s="675"/>
      <c r="DJ37" s="675"/>
      <c r="DK37" s="676"/>
      <c r="DL37" s="670">
        <v>926153</v>
      </c>
      <c r="DM37" s="675"/>
      <c r="DN37" s="675"/>
      <c r="DO37" s="675"/>
      <c r="DP37" s="675"/>
      <c r="DQ37" s="675"/>
      <c r="DR37" s="675"/>
      <c r="DS37" s="675"/>
      <c r="DT37" s="675"/>
      <c r="DU37" s="675"/>
      <c r="DV37" s="676"/>
      <c r="DW37" s="667">
        <v>7.5</v>
      </c>
      <c r="DX37" s="677"/>
      <c r="DY37" s="677"/>
      <c r="DZ37" s="677"/>
      <c r="EA37" s="677"/>
      <c r="EB37" s="677"/>
      <c r="EC37" s="698"/>
    </row>
    <row r="38" spans="2:133" ht="11.25" customHeight="1" x14ac:dyDescent="0.2">
      <c r="B38" s="661" t="s">
        <v>334</v>
      </c>
      <c r="C38" s="662"/>
      <c r="D38" s="662"/>
      <c r="E38" s="662"/>
      <c r="F38" s="662"/>
      <c r="G38" s="662"/>
      <c r="H38" s="662"/>
      <c r="I38" s="662"/>
      <c r="J38" s="662"/>
      <c r="K38" s="662"/>
      <c r="L38" s="662"/>
      <c r="M38" s="662"/>
      <c r="N38" s="662"/>
      <c r="O38" s="662"/>
      <c r="P38" s="662"/>
      <c r="Q38" s="663"/>
      <c r="R38" s="664">
        <v>1023842</v>
      </c>
      <c r="S38" s="665"/>
      <c r="T38" s="665"/>
      <c r="U38" s="665"/>
      <c r="V38" s="665"/>
      <c r="W38" s="665"/>
      <c r="X38" s="665"/>
      <c r="Y38" s="666"/>
      <c r="Z38" s="691">
        <v>4.0999999999999996</v>
      </c>
      <c r="AA38" s="691"/>
      <c r="AB38" s="691"/>
      <c r="AC38" s="691"/>
      <c r="AD38" s="692" t="s">
        <v>128</v>
      </c>
      <c r="AE38" s="692"/>
      <c r="AF38" s="692"/>
      <c r="AG38" s="692"/>
      <c r="AH38" s="692"/>
      <c r="AI38" s="692"/>
      <c r="AJ38" s="692"/>
      <c r="AK38" s="692"/>
      <c r="AL38" s="667" t="s">
        <v>128</v>
      </c>
      <c r="AM38" s="668"/>
      <c r="AN38" s="668"/>
      <c r="AO38" s="693"/>
      <c r="AQ38" s="699" t="s">
        <v>335</v>
      </c>
      <c r="AR38" s="700"/>
      <c r="AS38" s="700"/>
      <c r="AT38" s="700"/>
      <c r="AU38" s="700"/>
      <c r="AV38" s="700"/>
      <c r="AW38" s="700"/>
      <c r="AX38" s="700"/>
      <c r="AY38" s="701"/>
      <c r="AZ38" s="664">
        <v>706174</v>
      </c>
      <c r="BA38" s="665"/>
      <c r="BB38" s="665"/>
      <c r="BC38" s="665"/>
      <c r="BD38" s="675"/>
      <c r="BE38" s="675"/>
      <c r="BF38" s="702"/>
      <c r="BG38" s="706" t="s">
        <v>336</v>
      </c>
      <c r="BH38" s="703"/>
      <c r="BI38" s="703"/>
      <c r="BJ38" s="703"/>
      <c r="BK38" s="703"/>
      <c r="BL38" s="703"/>
      <c r="BM38" s="703"/>
      <c r="BN38" s="703"/>
      <c r="BO38" s="703"/>
      <c r="BP38" s="703"/>
      <c r="BQ38" s="703"/>
      <c r="BR38" s="703"/>
      <c r="BS38" s="703"/>
      <c r="BT38" s="703"/>
      <c r="BU38" s="704"/>
      <c r="BV38" s="664">
        <v>1308</v>
      </c>
      <c r="BW38" s="665"/>
      <c r="BX38" s="665"/>
      <c r="BY38" s="665"/>
      <c r="BZ38" s="665"/>
      <c r="CA38" s="665"/>
      <c r="CB38" s="705"/>
      <c r="CD38" s="706" t="s">
        <v>337</v>
      </c>
      <c r="CE38" s="703"/>
      <c r="CF38" s="703"/>
      <c r="CG38" s="703"/>
      <c r="CH38" s="703"/>
      <c r="CI38" s="703"/>
      <c r="CJ38" s="703"/>
      <c r="CK38" s="703"/>
      <c r="CL38" s="703"/>
      <c r="CM38" s="703"/>
      <c r="CN38" s="703"/>
      <c r="CO38" s="703"/>
      <c r="CP38" s="703"/>
      <c r="CQ38" s="704"/>
      <c r="CR38" s="664">
        <v>1553021</v>
      </c>
      <c r="CS38" s="665"/>
      <c r="CT38" s="665"/>
      <c r="CU38" s="665"/>
      <c r="CV38" s="665"/>
      <c r="CW38" s="665"/>
      <c r="CX38" s="665"/>
      <c r="CY38" s="666"/>
      <c r="CZ38" s="667">
        <v>6.5</v>
      </c>
      <c r="DA38" s="677"/>
      <c r="DB38" s="677"/>
      <c r="DC38" s="678"/>
      <c r="DD38" s="670">
        <v>1217546</v>
      </c>
      <c r="DE38" s="665"/>
      <c r="DF38" s="665"/>
      <c r="DG38" s="665"/>
      <c r="DH38" s="665"/>
      <c r="DI38" s="665"/>
      <c r="DJ38" s="665"/>
      <c r="DK38" s="666"/>
      <c r="DL38" s="670">
        <v>1173930</v>
      </c>
      <c r="DM38" s="665"/>
      <c r="DN38" s="665"/>
      <c r="DO38" s="665"/>
      <c r="DP38" s="665"/>
      <c r="DQ38" s="665"/>
      <c r="DR38" s="665"/>
      <c r="DS38" s="665"/>
      <c r="DT38" s="665"/>
      <c r="DU38" s="665"/>
      <c r="DV38" s="666"/>
      <c r="DW38" s="667">
        <v>9.5</v>
      </c>
      <c r="DX38" s="677"/>
      <c r="DY38" s="677"/>
      <c r="DZ38" s="677"/>
      <c r="EA38" s="677"/>
      <c r="EB38" s="677"/>
      <c r="EC38" s="698"/>
    </row>
    <row r="39" spans="2:133" ht="11.25" customHeight="1" x14ac:dyDescent="0.2">
      <c r="B39" s="661" t="s">
        <v>338</v>
      </c>
      <c r="C39" s="662"/>
      <c r="D39" s="662"/>
      <c r="E39" s="662"/>
      <c r="F39" s="662"/>
      <c r="G39" s="662"/>
      <c r="H39" s="662"/>
      <c r="I39" s="662"/>
      <c r="J39" s="662"/>
      <c r="K39" s="662"/>
      <c r="L39" s="662"/>
      <c r="M39" s="662"/>
      <c r="N39" s="662"/>
      <c r="O39" s="662"/>
      <c r="P39" s="662"/>
      <c r="Q39" s="663"/>
      <c r="R39" s="664">
        <v>1036210</v>
      </c>
      <c r="S39" s="665"/>
      <c r="T39" s="665"/>
      <c r="U39" s="665"/>
      <c r="V39" s="665"/>
      <c r="W39" s="665"/>
      <c r="X39" s="665"/>
      <c r="Y39" s="666"/>
      <c r="Z39" s="691">
        <v>4.0999999999999996</v>
      </c>
      <c r="AA39" s="691"/>
      <c r="AB39" s="691"/>
      <c r="AC39" s="691"/>
      <c r="AD39" s="692">
        <v>1495</v>
      </c>
      <c r="AE39" s="692"/>
      <c r="AF39" s="692"/>
      <c r="AG39" s="692"/>
      <c r="AH39" s="692"/>
      <c r="AI39" s="692"/>
      <c r="AJ39" s="692"/>
      <c r="AK39" s="692"/>
      <c r="AL39" s="667">
        <v>0</v>
      </c>
      <c r="AM39" s="668"/>
      <c r="AN39" s="668"/>
      <c r="AO39" s="693"/>
      <c r="AQ39" s="699" t="s">
        <v>339</v>
      </c>
      <c r="AR39" s="700"/>
      <c r="AS39" s="700"/>
      <c r="AT39" s="700"/>
      <c r="AU39" s="700"/>
      <c r="AV39" s="700"/>
      <c r="AW39" s="700"/>
      <c r="AX39" s="700"/>
      <c r="AY39" s="701"/>
      <c r="AZ39" s="664">
        <v>199783</v>
      </c>
      <c r="BA39" s="665"/>
      <c r="BB39" s="665"/>
      <c r="BC39" s="665"/>
      <c r="BD39" s="675"/>
      <c r="BE39" s="675"/>
      <c r="BF39" s="702"/>
      <c r="BG39" s="706" t="s">
        <v>340</v>
      </c>
      <c r="BH39" s="703"/>
      <c r="BI39" s="703"/>
      <c r="BJ39" s="703"/>
      <c r="BK39" s="703"/>
      <c r="BL39" s="703"/>
      <c r="BM39" s="703"/>
      <c r="BN39" s="703"/>
      <c r="BO39" s="703"/>
      <c r="BP39" s="703"/>
      <c r="BQ39" s="703"/>
      <c r="BR39" s="703"/>
      <c r="BS39" s="703"/>
      <c r="BT39" s="703"/>
      <c r="BU39" s="704"/>
      <c r="BV39" s="664">
        <v>6717</v>
      </c>
      <c r="BW39" s="665"/>
      <c r="BX39" s="665"/>
      <c r="BY39" s="665"/>
      <c r="BZ39" s="665"/>
      <c r="CA39" s="665"/>
      <c r="CB39" s="705"/>
      <c r="CD39" s="706" t="s">
        <v>341</v>
      </c>
      <c r="CE39" s="703"/>
      <c r="CF39" s="703"/>
      <c r="CG39" s="703"/>
      <c r="CH39" s="703"/>
      <c r="CI39" s="703"/>
      <c r="CJ39" s="703"/>
      <c r="CK39" s="703"/>
      <c r="CL39" s="703"/>
      <c r="CM39" s="703"/>
      <c r="CN39" s="703"/>
      <c r="CO39" s="703"/>
      <c r="CP39" s="703"/>
      <c r="CQ39" s="704"/>
      <c r="CR39" s="664">
        <v>214556</v>
      </c>
      <c r="CS39" s="675"/>
      <c r="CT39" s="675"/>
      <c r="CU39" s="675"/>
      <c r="CV39" s="675"/>
      <c r="CW39" s="675"/>
      <c r="CX39" s="675"/>
      <c r="CY39" s="676"/>
      <c r="CZ39" s="667">
        <v>0.9</v>
      </c>
      <c r="DA39" s="677"/>
      <c r="DB39" s="677"/>
      <c r="DC39" s="678"/>
      <c r="DD39" s="670">
        <v>100143</v>
      </c>
      <c r="DE39" s="675"/>
      <c r="DF39" s="675"/>
      <c r="DG39" s="675"/>
      <c r="DH39" s="675"/>
      <c r="DI39" s="675"/>
      <c r="DJ39" s="675"/>
      <c r="DK39" s="676"/>
      <c r="DL39" s="670" t="s">
        <v>128</v>
      </c>
      <c r="DM39" s="675"/>
      <c r="DN39" s="675"/>
      <c r="DO39" s="675"/>
      <c r="DP39" s="675"/>
      <c r="DQ39" s="675"/>
      <c r="DR39" s="675"/>
      <c r="DS39" s="675"/>
      <c r="DT39" s="675"/>
      <c r="DU39" s="675"/>
      <c r="DV39" s="676"/>
      <c r="DW39" s="667" t="s">
        <v>128</v>
      </c>
      <c r="DX39" s="677"/>
      <c r="DY39" s="677"/>
      <c r="DZ39" s="677"/>
      <c r="EA39" s="677"/>
      <c r="EB39" s="677"/>
      <c r="EC39" s="698"/>
    </row>
    <row r="40" spans="2:133" ht="11.25" customHeight="1" x14ac:dyDescent="0.2">
      <c r="B40" s="661" t="s">
        <v>342</v>
      </c>
      <c r="C40" s="662"/>
      <c r="D40" s="662"/>
      <c r="E40" s="662"/>
      <c r="F40" s="662"/>
      <c r="G40" s="662"/>
      <c r="H40" s="662"/>
      <c r="I40" s="662"/>
      <c r="J40" s="662"/>
      <c r="K40" s="662"/>
      <c r="L40" s="662"/>
      <c r="M40" s="662"/>
      <c r="N40" s="662"/>
      <c r="O40" s="662"/>
      <c r="P40" s="662"/>
      <c r="Q40" s="663"/>
      <c r="R40" s="664">
        <v>3447500</v>
      </c>
      <c r="S40" s="665"/>
      <c r="T40" s="665"/>
      <c r="U40" s="665"/>
      <c r="V40" s="665"/>
      <c r="W40" s="665"/>
      <c r="X40" s="665"/>
      <c r="Y40" s="666"/>
      <c r="Z40" s="691">
        <v>13.6</v>
      </c>
      <c r="AA40" s="691"/>
      <c r="AB40" s="691"/>
      <c r="AC40" s="691"/>
      <c r="AD40" s="692" t="s">
        <v>128</v>
      </c>
      <c r="AE40" s="692"/>
      <c r="AF40" s="692"/>
      <c r="AG40" s="692"/>
      <c r="AH40" s="692"/>
      <c r="AI40" s="692"/>
      <c r="AJ40" s="692"/>
      <c r="AK40" s="692"/>
      <c r="AL40" s="667" t="s">
        <v>128</v>
      </c>
      <c r="AM40" s="668"/>
      <c r="AN40" s="668"/>
      <c r="AO40" s="693"/>
      <c r="AQ40" s="699" t="s">
        <v>343</v>
      </c>
      <c r="AR40" s="700"/>
      <c r="AS40" s="700"/>
      <c r="AT40" s="700"/>
      <c r="AU40" s="700"/>
      <c r="AV40" s="700"/>
      <c r="AW40" s="700"/>
      <c r="AX40" s="700"/>
      <c r="AY40" s="701"/>
      <c r="AZ40" s="664" t="s">
        <v>128</v>
      </c>
      <c r="BA40" s="665"/>
      <c r="BB40" s="665"/>
      <c r="BC40" s="665"/>
      <c r="BD40" s="675"/>
      <c r="BE40" s="675"/>
      <c r="BF40" s="702"/>
      <c r="BG40" s="707" t="s">
        <v>344</v>
      </c>
      <c r="BH40" s="708"/>
      <c r="BI40" s="708"/>
      <c r="BJ40" s="708"/>
      <c r="BK40" s="708"/>
      <c r="BL40" s="363"/>
      <c r="BM40" s="703" t="s">
        <v>345</v>
      </c>
      <c r="BN40" s="703"/>
      <c r="BO40" s="703"/>
      <c r="BP40" s="703"/>
      <c r="BQ40" s="703"/>
      <c r="BR40" s="703"/>
      <c r="BS40" s="703"/>
      <c r="BT40" s="703"/>
      <c r="BU40" s="704"/>
      <c r="BV40" s="664">
        <v>90</v>
      </c>
      <c r="BW40" s="665"/>
      <c r="BX40" s="665"/>
      <c r="BY40" s="665"/>
      <c r="BZ40" s="665"/>
      <c r="CA40" s="665"/>
      <c r="CB40" s="705"/>
      <c r="CD40" s="706" t="s">
        <v>346</v>
      </c>
      <c r="CE40" s="703"/>
      <c r="CF40" s="703"/>
      <c r="CG40" s="703"/>
      <c r="CH40" s="703"/>
      <c r="CI40" s="703"/>
      <c r="CJ40" s="703"/>
      <c r="CK40" s="703"/>
      <c r="CL40" s="703"/>
      <c r="CM40" s="703"/>
      <c r="CN40" s="703"/>
      <c r="CO40" s="703"/>
      <c r="CP40" s="703"/>
      <c r="CQ40" s="704"/>
      <c r="CR40" s="664">
        <v>758211</v>
      </c>
      <c r="CS40" s="665"/>
      <c r="CT40" s="665"/>
      <c r="CU40" s="665"/>
      <c r="CV40" s="665"/>
      <c r="CW40" s="665"/>
      <c r="CX40" s="665"/>
      <c r="CY40" s="666"/>
      <c r="CZ40" s="667">
        <v>3.1</v>
      </c>
      <c r="DA40" s="677"/>
      <c r="DB40" s="677"/>
      <c r="DC40" s="678"/>
      <c r="DD40" s="670">
        <v>433551</v>
      </c>
      <c r="DE40" s="665"/>
      <c r="DF40" s="665"/>
      <c r="DG40" s="665"/>
      <c r="DH40" s="665"/>
      <c r="DI40" s="665"/>
      <c r="DJ40" s="665"/>
      <c r="DK40" s="666"/>
      <c r="DL40" s="670">
        <v>432878</v>
      </c>
      <c r="DM40" s="665"/>
      <c r="DN40" s="665"/>
      <c r="DO40" s="665"/>
      <c r="DP40" s="665"/>
      <c r="DQ40" s="665"/>
      <c r="DR40" s="665"/>
      <c r="DS40" s="665"/>
      <c r="DT40" s="665"/>
      <c r="DU40" s="665"/>
      <c r="DV40" s="666"/>
      <c r="DW40" s="667">
        <v>3.5</v>
      </c>
      <c r="DX40" s="677"/>
      <c r="DY40" s="677"/>
      <c r="DZ40" s="677"/>
      <c r="EA40" s="677"/>
      <c r="EB40" s="677"/>
      <c r="EC40" s="698"/>
    </row>
    <row r="41" spans="2:133" ht="11.25" customHeight="1" x14ac:dyDescent="0.2">
      <c r="B41" s="661" t="s">
        <v>347</v>
      </c>
      <c r="C41" s="662"/>
      <c r="D41" s="662"/>
      <c r="E41" s="662"/>
      <c r="F41" s="662"/>
      <c r="G41" s="662"/>
      <c r="H41" s="662"/>
      <c r="I41" s="662"/>
      <c r="J41" s="662"/>
      <c r="K41" s="662"/>
      <c r="L41" s="662"/>
      <c r="M41" s="662"/>
      <c r="N41" s="662"/>
      <c r="O41" s="662"/>
      <c r="P41" s="662"/>
      <c r="Q41" s="663"/>
      <c r="R41" s="664" t="s">
        <v>128</v>
      </c>
      <c r="S41" s="665"/>
      <c r="T41" s="665"/>
      <c r="U41" s="665"/>
      <c r="V41" s="665"/>
      <c r="W41" s="665"/>
      <c r="X41" s="665"/>
      <c r="Y41" s="666"/>
      <c r="Z41" s="691" t="s">
        <v>128</v>
      </c>
      <c r="AA41" s="691"/>
      <c r="AB41" s="691"/>
      <c r="AC41" s="691"/>
      <c r="AD41" s="692" t="s">
        <v>128</v>
      </c>
      <c r="AE41" s="692"/>
      <c r="AF41" s="692"/>
      <c r="AG41" s="692"/>
      <c r="AH41" s="692"/>
      <c r="AI41" s="692"/>
      <c r="AJ41" s="692"/>
      <c r="AK41" s="692"/>
      <c r="AL41" s="667" t="s">
        <v>128</v>
      </c>
      <c r="AM41" s="668"/>
      <c r="AN41" s="668"/>
      <c r="AO41" s="693"/>
      <c r="AQ41" s="699" t="s">
        <v>348</v>
      </c>
      <c r="AR41" s="700"/>
      <c r="AS41" s="700"/>
      <c r="AT41" s="700"/>
      <c r="AU41" s="700"/>
      <c r="AV41" s="700"/>
      <c r="AW41" s="700"/>
      <c r="AX41" s="700"/>
      <c r="AY41" s="701"/>
      <c r="AZ41" s="664">
        <v>238118</v>
      </c>
      <c r="BA41" s="665"/>
      <c r="BB41" s="665"/>
      <c r="BC41" s="665"/>
      <c r="BD41" s="675"/>
      <c r="BE41" s="675"/>
      <c r="BF41" s="702"/>
      <c r="BG41" s="707"/>
      <c r="BH41" s="708"/>
      <c r="BI41" s="708"/>
      <c r="BJ41" s="708"/>
      <c r="BK41" s="708"/>
      <c r="BL41" s="363"/>
      <c r="BM41" s="703" t="s">
        <v>349</v>
      </c>
      <c r="BN41" s="703"/>
      <c r="BO41" s="703"/>
      <c r="BP41" s="703"/>
      <c r="BQ41" s="703"/>
      <c r="BR41" s="703"/>
      <c r="BS41" s="703"/>
      <c r="BT41" s="703"/>
      <c r="BU41" s="704"/>
      <c r="BV41" s="664" t="s">
        <v>128</v>
      </c>
      <c r="BW41" s="665"/>
      <c r="BX41" s="665"/>
      <c r="BY41" s="665"/>
      <c r="BZ41" s="665"/>
      <c r="CA41" s="665"/>
      <c r="CB41" s="705"/>
      <c r="CD41" s="706" t="s">
        <v>350</v>
      </c>
      <c r="CE41" s="703"/>
      <c r="CF41" s="703"/>
      <c r="CG41" s="703"/>
      <c r="CH41" s="703"/>
      <c r="CI41" s="703"/>
      <c r="CJ41" s="703"/>
      <c r="CK41" s="703"/>
      <c r="CL41" s="703"/>
      <c r="CM41" s="703"/>
      <c r="CN41" s="703"/>
      <c r="CO41" s="703"/>
      <c r="CP41" s="703"/>
      <c r="CQ41" s="704"/>
      <c r="CR41" s="664" t="s">
        <v>128</v>
      </c>
      <c r="CS41" s="675"/>
      <c r="CT41" s="675"/>
      <c r="CU41" s="675"/>
      <c r="CV41" s="675"/>
      <c r="CW41" s="675"/>
      <c r="CX41" s="675"/>
      <c r="CY41" s="676"/>
      <c r="CZ41" s="667" t="s">
        <v>128</v>
      </c>
      <c r="DA41" s="677"/>
      <c r="DB41" s="677"/>
      <c r="DC41" s="678"/>
      <c r="DD41" s="670" t="s">
        <v>128</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351</v>
      </c>
      <c r="C42" s="662"/>
      <c r="D42" s="662"/>
      <c r="E42" s="662"/>
      <c r="F42" s="662"/>
      <c r="G42" s="662"/>
      <c r="H42" s="662"/>
      <c r="I42" s="662"/>
      <c r="J42" s="662"/>
      <c r="K42" s="662"/>
      <c r="L42" s="662"/>
      <c r="M42" s="662"/>
      <c r="N42" s="662"/>
      <c r="O42" s="662"/>
      <c r="P42" s="662"/>
      <c r="Q42" s="663"/>
      <c r="R42" s="664" t="s">
        <v>128</v>
      </c>
      <c r="S42" s="665"/>
      <c r="T42" s="665"/>
      <c r="U42" s="665"/>
      <c r="V42" s="665"/>
      <c r="W42" s="665"/>
      <c r="X42" s="665"/>
      <c r="Y42" s="666"/>
      <c r="Z42" s="691" t="s">
        <v>128</v>
      </c>
      <c r="AA42" s="691"/>
      <c r="AB42" s="691"/>
      <c r="AC42" s="691"/>
      <c r="AD42" s="692" t="s">
        <v>128</v>
      </c>
      <c r="AE42" s="692"/>
      <c r="AF42" s="692"/>
      <c r="AG42" s="692"/>
      <c r="AH42" s="692"/>
      <c r="AI42" s="692"/>
      <c r="AJ42" s="692"/>
      <c r="AK42" s="692"/>
      <c r="AL42" s="667" t="s">
        <v>128</v>
      </c>
      <c r="AM42" s="668"/>
      <c r="AN42" s="668"/>
      <c r="AO42" s="693"/>
      <c r="AQ42" s="711" t="s">
        <v>352</v>
      </c>
      <c r="AR42" s="712"/>
      <c r="AS42" s="712"/>
      <c r="AT42" s="712"/>
      <c r="AU42" s="712"/>
      <c r="AV42" s="712"/>
      <c r="AW42" s="712"/>
      <c r="AX42" s="712"/>
      <c r="AY42" s="713"/>
      <c r="AZ42" s="644">
        <v>1314903</v>
      </c>
      <c r="BA42" s="679"/>
      <c r="BB42" s="679"/>
      <c r="BC42" s="679"/>
      <c r="BD42" s="645"/>
      <c r="BE42" s="645"/>
      <c r="BF42" s="694"/>
      <c r="BG42" s="709"/>
      <c r="BH42" s="710"/>
      <c r="BI42" s="710"/>
      <c r="BJ42" s="710"/>
      <c r="BK42" s="710"/>
      <c r="BL42" s="364"/>
      <c r="BM42" s="695" t="s">
        <v>353</v>
      </c>
      <c r="BN42" s="695"/>
      <c r="BO42" s="695"/>
      <c r="BP42" s="695"/>
      <c r="BQ42" s="695"/>
      <c r="BR42" s="695"/>
      <c r="BS42" s="695"/>
      <c r="BT42" s="695"/>
      <c r="BU42" s="696"/>
      <c r="BV42" s="644">
        <v>379</v>
      </c>
      <c r="BW42" s="679"/>
      <c r="BX42" s="679"/>
      <c r="BY42" s="679"/>
      <c r="BZ42" s="679"/>
      <c r="CA42" s="679"/>
      <c r="CB42" s="697"/>
      <c r="CD42" s="661" t="s">
        <v>354</v>
      </c>
      <c r="CE42" s="662"/>
      <c r="CF42" s="662"/>
      <c r="CG42" s="662"/>
      <c r="CH42" s="662"/>
      <c r="CI42" s="662"/>
      <c r="CJ42" s="662"/>
      <c r="CK42" s="662"/>
      <c r="CL42" s="662"/>
      <c r="CM42" s="662"/>
      <c r="CN42" s="662"/>
      <c r="CO42" s="662"/>
      <c r="CP42" s="662"/>
      <c r="CQ42" s="663"/>
      <c r="CR42" s="664">
        <v>3848157</v>
      </c>
      <c r="CS42" s="675"/>
      <c r="CT42" s="675"/>
      <c r="CU42" s="675"/>
      <c r="CV42" s="675"/>
      <c r="CW42" s="675"/>
      <c r="CX42" s="675"/>
      <c r="CY42" s="676"/>
      <c r="CZ42" s="667">
        <v>16</v>
      </c>
      <c r="DA42" s="677"/>
      <c r="DB42" s="677"/>
      <c r="DC42" s="678"/>
      <c r="DD42" s="670">
        <v>405567</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355</v>
      </c>
      <c r="C43" s="662"/>
      <c r="D43" s="662"/>
      <c r="E43" s="662"/>
      <c r="F43" s="662"/>
      <c r="G43" s="662"/>
      <c r="H43" s="662"/>
      <c r="I43" s="662"/>
      <c r="J43" s="662"/>
      <c r="K43" s="662"/>
      <c r="L43" s="662"/>
      <c r="M43" s="662"/>
      <c r="N43" s="662"/>
      <c r="O43" s="662"/>
      <c r="P43" s="662"/>
      <c r="Q43" s="663"/>
      <c r="R43" s="664">
        <v>294700</v>
      </c>
      <c r="S43" s="665"/>
      <c r="T43" s="665"/>
      <c r="U43" s="665"/>
      <c r="V43" s="665"/>
      <c r="W43" s="665"/>
      <c r="X43" s="665"/>
      <c r="Y43" s="666"/>
      <c r="Z43" s="691">
        <v>1.2</v>
      </c>
      <c r="AA43" s="691"/>
      <c r="AB43" s="691"/>
      <c r="AC43" s="691"/>
      <c r="AD43" s="692" t="s">
        <v>128</v>
      </c>
      <c r="AE43" s="692"/>
      <c r="AF43" s="692"/>
      <c r="AG43" s="692"/>
      <c r="AH43" s="692"/>
      <c r="AI43" s="692"/>
      <c r="AJ43" s="692"/>
      <c r="AK43" s="692"/>
      <c r="AL43" s="667" t="s">
        <v>128</v>
      </c>
      <c r="AM43" s="668"/>
      <c r="AN43" s="668"/>
      <c r="AO43" s="693"/>
      <c r="BV43" s="219"/>
      <c r="BW43" s="219"/>
      <c r="BX43" s="219"/>
      <c r="BY43" s="219"/>
      <c r="BZ43" s="219"/>
      <c r="CA43" s="219"/>
      <c r="CB43" s="219"/>
      <c r="CD43" s="661" t="s">
        <v>356</v>
      </c>
      <c r="CE43" s="662"/>
      <c r="CF43" s="662"/>
      <c r="CG43" s="662"/>
      <c r="CH43" s="662"/>
      <c r="CI43" s="662"/>
      <c r="CJ43" s="662"/>
      <c r="CK43" s="662"/>
      <c r="CL43" s="662"/>
      <c r="CM43" s="662"/>
      <c r="CN43" s="662"/>
      <c r="CO43" s="662"/>
      <c r="CP43" s="662"/>
      <c r="CQ43" s="663"/>
      <c r="CR43" s="664">
        <v>110516</v>
      </c>
      <c r="CS43" s="675"/>
      <c r="CT43" s="675"/>
      <c r="CU43" s="675"/>
      <c r="CV43" s="675"/>
      <c r="CW43" s="675"/>
      <c r="CX43" s="675"/>
      <c r="CY43" s="676"/>
      <c r="CZ43" s="667">
        <v>0.5</v>
      </c>
      <c r="DA43" s="677"/>
      <c r="DB43" s="677"/>
      <c r="DC43" s="678"/>
      <c r="DD43" s="670">
        <v>73460</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357</v>
      </c>
      <c r="C44" s="642"/>
      <c r="D44" s="642"/>
      <c r="E44" s="642"/>
      <c r="F44" s="642"/>
      <c r="G44" s="642"/>
      <c r="H44" s="642"/>
      <c r="I44" s="642"/>
      <c r="J44" s="642"/>
      <c r="K44" s="642"/>
      <c r="L44" s="642"/>
      <c r="M44" s="642"/>
      <c r="N44" s="642"/>
      <c r="O44" s="642"/>
      <c r="P44" s="642"/>
      <c r="Q44" s="643"/>
      <c r="R44" s="644">
        <v>25260718</v>
      </c>
      <c r="S44" s="679"/>
      <c r="T44" s="679"/>
      <c r="U44" s="679"/>
      <c r="V44" s="679"/>
      <c r="W44" s="679"/>
      <c r="X44" s="679"/>
      <c r="Y44" s="680"/>
      <c r="Z44" s="681">
        <v>100</v>
      </c>
      <c r="AA44" s="681"/>
      <c r="AB44" s="681"/>
      <c r="AC44" s="681"/>
      <c r="AD44" s="682">
        <v>12005669</v>
      </c>
      <c r="AE44" s="682"/>
      <c r="AF44" s="682"/>
      <c r="AG44" s="682"/>
      <c r="AH44" s="682"/>
      <c r="AI44" s="682"/>
      <c r="AJ44" s="682"/>
      <c r="AK44" s="682"/>
      <c r="AL44" s="647">
        <v>100</v>
      </c>
      <c r="AM44" s="683"/>
      <c r="AN44" s="683"/>
      <c r="AO44" s="684"/>
      <c r="CD44" s="685" t="s">
        <v>304</v>
      </c>
      <c r="CE44" s="686"/>
      <c r="CF44" s="661" t="s">
        <v>358</v>
      </c>
      <c r="CG44" s="662"/>
      <c r="CH44" s="662"/>
      <c r="CI44" s="662"/>
      <c r="CJ44" s="662"/>
      <c r="CK44" s="662"/>
      <c r="CL44" s="662"/>
      <c r="CM44" s="662"/>
      <c r="CN44" s="662"/>
      <c r="CO44" s="662"/>
      <c r="CP44" s="662"/>
      <c r="CQ44" s="663"/>
      <c r="CR44" s="664">
        <v>3815798</v>
      </c>
      <c r="CS44" s="665"/>
      <c r="CT44" s="665"/>
      <c r="CU44" s="665"/>
      <c r="CV44" s="665"/>
      <c r="CW44" s="665"/>
      <c r="CX44" s="665"/>
      <c r="CY44" s="666"/>
      <c r="CZ44" s="667">
        <v>15.8</v>
      </c>
      <c r="DA44" s="668"/>
      <c r="DB44" s="668"/>
      <c r="DC44" s="669"/>
      <c r="DD44" s="670">
        <v>404581</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359</v>
      </c>
      <c r="CG45" s="662"/>
      <c r="CH45" s="662"/>
      <c r="CI45" s="662"/>
      <c r="CJ45" s="662"/>
      <c r="CK45" s="662"/>
      <c r="CL45" s="662"/>
      <c r="CM45" s="662"/>
      <c r="CN45" s="662"/>
      <c r="CO45" s="662"/>
      <c r="CP45" s="662"/>
      <c r="CQ45" s="663"/>
      <c r="CR45" s="664">
        <v>2156411</v>
      </c>
      <c r="CS45" s="675"/>
      <c r="CT45" s="675"/>
      <c r="CU45" s="675"/>
      <c r="CV45" s="675"/>
      <c r="CW45" s="675"/>
      <c r="CX45" s="675"/>
      <c r="CY45" s="676"/>
      <c r="CZ45" s="667">
        <v>9</v>
      </c>
      <c r="DA45" s="677"/>
      <c r="DB45" s="677"/>
      <c r="DC45" s="678"/>
      <c r="DD45" s="670">
        <v>106717</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361</v>
      </c>
      <c r="CG46" s="662"/>
      <c r="CH46" s="662"/>
      <c r="CI46" s="662"/>
      <c r="CJ46" s="662"/>
      <c r="CK46" s="662"/>
      <c r="CL46" s="662"/>
      <c r="CM46" s="662"/>
      <c r="CN46" s="662"/>
      <c r="CO46" s="662"/>
      <c r="CP46" s="662"/>
      <c r="CQ46" s="663"/>
      <c r="CR46" s="664">
        <v>1397140</v>
      </c>
      <c r="CS46" s="665"/>
      <c r="CT46" s="665"/>
      <c r="CU46" s="665"/>
      <c r="CV46" s="665"/>
      <c r="CW46" s="665"/>
      <c r="CX46" s="665"/>
      <c r="CY46" s="666"/>
      <c r="CZ46" s="667">
        <v>5.8</v>
      </c>
      <c r="DA46" s="668"/>
      <c r="DB46" s="668"/>
      <c r="DC46" s="669"/>
      <c r="DD46" s="670">
        <v>257251</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362</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363</v>
      </c>
      <c r="CG47" s="662"/>
      <c r="CH47" s="662"/>
      <c r="CI47" s="662"/>
      <c r="CJ47" s="662"/>
      <c r="CK47" s="662"/>
      <c r="CL47" s="662"/>
      <c r="CM47" s="662"/>
      <c r="CN47" s="662"/>
      <c r="CO47" s="662"/>
      <c r="CP47" s="662"/>
      <c r="CQ47" s="663"/>
      <c r="CR47" s="664">
        <v>32359</v>
      </c>
      <c r="CS47" s="675"/>
      <c r="CT47" s="675"/>
      <c r="CU47" s="675"/>
      <c r="CV47" s="675"/>
      <c r="CW47" s="675"/>
      <c r="CX47" s="675"/>
      <c r="CY47" s="676"/>
      <c r="CZ47" s="667">
        <v>0.1</v>
      </c>
      <c r="DA47" s="677"/>
      <c r="DB47" s="677"/>
      <c r="DC47" s="678"/>
      <c r="DD47" s="670">
        <v>986</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1" x14ac:dyDescent="0.2">
      <c r="B48" s="660" t="s">
        <v>364</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365</v>
      </c>
      <c r="CG48" s="662"/>
      <c r="CH48" s="662"/>
      <c r="CI48" s="662"/>
      <c r="CJ48" s="662"/>
      <c r="CK48" s="662"/>
      <c r="CL48" s="662"/>
      <c r="CM48" s="662"/>
      <c r="CN48" s="662"/>
      <c r="CO48" s="662"/>
      <c r="CP48" s="662"/>
      <c r="CQ48" s="663"/>
      <c r="CR48" s="664" t="s">
        <v>128</v>
      </c>
      <c r="CS48" s="665"/>
      <c r="CT48" s="665"/>
      <c r="CU48" s="665"/>
      <c r="CV48" s="665"/>
      <c r="CW48" s="665"/>
      <c r="CX48" s="665"/>
      <c r="CY48" s="666"/>
      <c r="CZ48" s="667" t="s">
        <v>128</v>
      </c>
      <c r="DA48" s="668"/>
      <c r="DB48" s="668"/>
      <c r="DC48" s="669"/>
      <c r="DD48" s="670" t="s">
        <v>128</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366</v>
      </c>
      <c r="CE49" s="642"/>
      <c r="CF49" s="642"/>
      <c r="CG49" s="642"/>
      <c r="CH49" s="642"/>
      <c r="CI49" s="642"/>
      <c r="CJ49" s="642"/>
      <c r="CK49" s="642"/>
      <c r="CL49" s="642"/>
      <c r="CM49" s="642"/>
      <c r="CN49" s="642"/>
      <c r="CO49" s="642"/>
      <c r="CP49" s="642"/>
      <c r="CQ49" s="643"/>
      <c r="CR49" s="644">
        <v>24076650</v>
      </c>
      <c r="CS49" s="645"/>
      <c r="CT49" s="645"/>
      <c r="CU49" s="645"/>
      <c r="CV49" s="645"/>
      <c r="CW49" s="645"/>
      <c r="CX49" s="645"/>
      <c r="CY49" s="646"/>
      <c r="CZ49" s="647">
        <v>100</v>
      </c>
      <c r="DA49" s="648"/>
      <c r="DB49" s="648"/>
      <c r="DC49" s="649"/>
      <c r="DD49" s="650">
        <v>13931094</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1"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dnB5pqJMyXk0yKRLFHV3dGAmtaosAdHGEZtrnSe0qlE4IKUmtTGq/s/q6Vu/QpliRWSVEL/Z6eXeRhzswi9bbw==" saltValue="CVEP2Ej80x0ruyijqwz9A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367</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368</v>
      </c>
      <c r="DK2" s="787"/>
      <c r="DL2" s="787"/>
      <c r="DM2" s="787"/>
      <c r="DN2" s="787"/>
      <c r="DO2" s="788"/>
      <c r="DP2" s="224"/>
      <c r="DQ2" s="786" t="s">
        <v>369</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370</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371</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372</v>
      </c>
      <c r="B5" s="792"/>
      <c r="C5" s="792"/>
      <c r="D5" s="792"/>
      <c r="E5" s="792"/>
      <c r="F5" s="792"/>
      <c r="G5" s="792"/>
      <c r="H5" s="792"/>
      <c r="I5" s="792"/>
      <c r="J5" s="792"/>
      <c r="K5" s="792"/>
      <c r="L5" s="792"/>
      <c r="M5" s="792"/>
      <c r="N5" s="792"/>
      <c r="O5" s="792"/>
      <c r="P5" s="793"/>
      <c r="Q5" s="797" t="s">
        <v>373</v>
      </c>
      <c r="R5" s="798"/>
      <c r="S5" s="798"/>
      <c r="T5" s="798"/>
      <c r="U5" s="799"/>
      <c r="V5" s="797" t="s">
        <v>374</v>
      </c>
      <c r="W5" s="798"/>
      <c r="X5" s="798"/>
      <c r="Y5" s="798"/>
      <c r="Z5" s="799"/>
      <c r="AA5" s="797" t="s">
        <v>375</v>
      </c>
      <c r="AB5" s="798"/>
      <c r="AC5" s="798"/>
      <c r="AD5" s="798"/>
      <c r="AE5" s="798"/>
      <c r="AF5" s="803" t="s">
        <v>376</v>
      </c>
      <c r="AG5" s="798"/>
      <c r="AH5" s="798"/>
      <c r="AI5" s="798"/>
      <c r="AJ5" s="804"/>
      <c r="AK5" s="798" t="s">
        <v>377</v>
      </c>
      <c r="AL5" s="798"/>
      <c r="AM5" s="798"/>
      <c r="AN5" s="798"/>
      <c r="AO5" s="799"/>
      <c r="AP5" s="797" t="s">
        <v>378</v>
      </c>
      <c r="AQ5" s="798"/>
      <c r="AR5" s="798"/>
      <c r="AS5" s="798"/>
      <c r="AT5" s="799"/>
      <c r="AU5" s="797" t="s">
        <v>379</v>
      </c>
      <c r="AV5" s="798"/>
      <c r="AW5" s="798"/>
      <c r="AX5" s="798"/>
      <c r="AY5" s="804"/>
      <c r="AZ5" s="228"/>
      <c r="BA5" s="228"/>
      <c r="BB5" s="228"/>
      <c r="BC5" s="228"/>
      <c r="BD5" s="228"/>
      <c r="BE5" s="229"/>
      <c r="BF5" s="229"/>
      <c r="BG5" s="229"/>
      <c r="BH5" s="229"/>
      <c r="BI5" s="229"/>
      <c r="BJ5" s="229"/>
      <c r="BK5" s="229"/>
      <c r="BL5" s="229"/>
      <c r="BM5" s="229"/>
      <c r="BN5" s="229"/>
      <c r="BO5" s="229"/>
      <c r="BP5" s="229"/>
      <c r="BQ5" s="791" t="s">
        <v>380</v>
      </c>
      <c r="BR5" s="792"/>
      <c r="BS5" s="792"/>
      <c r="BT5" s="792"/>
      <c r="BU5" s="792"/>
      <c r="BV5" s="792"/>
      <c r="BW5" s="792"/>
      <c r="BX5" s="792"/>
      <c r="BY5" s="792"/>
      <c r="BZ5" s="792"/>
      <c r="CA5" s="792"/>
      <c r="CB5" s="792"/>
      <c r="CC5" s="792"/>
      <c r="CD5" s="792"/>
      <c r="CE5" s="792"/>
      <c r="CF5" s="792"/>
      <c r="CG5" s="793"/>
      <c r="CH5" s="797" t="s">
        <v>381</v>
      </c>
      <c r="CI5" s="798"/>
      <c r="CJ5" s="798"/>
      <c r="CK5" s="798"/>
      <c r="CL5" s="799"/>
      <c r="CM5" s="797" t="s">
        <v>382</v>
      </c>
      <c r="CN5" s="798"/>
      <c r="CO5" s="798"/>
      <c r="CP5" s="798"/>
      <c r="CQ5" s="799"/>
      <c r="CR5" s="797" t="s">
        <v>383</v>
      </c>
      <c r="CS5" s="798"/>
      <c r="CT5" s="798"/>
      <c r="CU5" s="798"/>
      <c r="CV5" s="799"/>
      <c r="CW5" s="797" t="s">
        <v>384</v>
      </c>
      <c r="CX5" s="798"/>
      <c r="CY5" s="798"/>
      <c r="CZ5" s="798"/>
      <c r="DA5" s="799"/>
      <c r="DB5" s="797" t="s">
        <v>385</v>
      </c>
      <c r="DC5" s="798"/>
      <c r="DD5" s="798"/>
      <c r="DE5" s="798"/>
      <c r="DF5" s="799"/>
      <c r="DG5" s="827" t="s">
        <v>386</v>
      </c>
      <c r="DH5" s="828"/>
      <c r="DI5" s="828"/>
      <c r="DJ5" s="828"/>
      <c r="DK5" s="829"/>
      <c r="DL5" s="827" t="s">
        <v>387</v>
      </c>
      <c r="DM5" s="828"/>
      <c r="DN5" s="828"/>
      <c r="DO5" s="828"/>
      <c r="DP5" s="829"/>
      <c r="DQ5" s="797" t="s">
        <v>388</v>
      </c>
      <c r="DR5" s="798"/>
      <c r="DS5" s="798"/>
      <c r="DT5" s="798"/>
      <c r="DU5" s="799"/>
      <c r="DV5" s="797" t="s">
        <v>379</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389</v>
      </c>
      <c r="C7" s="814"/>
      <c r="D7" s="814"/>
      <c r="E7" s="814"/>
      <c r="F7" s="814"/>
      <c r="G7" s="814"/>
      <c r="H7" s="814"/>
      <c r="I7" s="814"/>
      <c r="J7" s="814"/>
      <c r="K7" s="814"/>
      <c r="L7" s="814"/>
      <c r="M7" s="814"/>
      <c r="N7" s="814"/>
      <c r="O7" s="814"/>
      <c r="P7" s="815"/>
      <c r="Q7" s="816">
        <v>25287</v>
      </c>
      <c r="R7" s="817"/>
      <c r="S7" s="817"/>
      <c r="T7" s="817"/>
      <c r="U7" s="817"/>
      <c r="V7" s="817">
        <v>24112</v>
      </c>
      <c r="W7" s="817"/>
      <c r="X7" s="817"/>
      <c r="Y7" s="817"/>
      <c r="Z7" s="817"/>
      <c r="AA7" s="817">
        <v>1175</v>
      </c>
      <c r="AB7" s="817"/>
      <c r="AC7" s="817"/>
      <c r="AD7" s="817"/>
      <c r="AE7" s="818"/>
      <c r="AF7" s="819">
        <v>1043</v>
      </c>
      <c r="AG7" s="820"/>
      <c r="AH7" s="820"/>
      <c r="AI7" s="820"/>
      <c r="AJ7" s="821"/>
      <c r="AK7" s="822">
        <v>336</v>
      </c>
      <c r="AL7" s="823"/>
      <c r="AM7" s="823"/>
      <c r="AN7" s="823"/>
      <c r="AO7" s="823"/>
      <c r="AP7" s="823">
        <v>29837</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590</v>
      </c>
      <c r="BT7" s="811"/>
      <c r="BU7" s="811"/>
      <c r="BV7" s="811"/>
      <c r="BW7" s="811"/>
      <c r="BX7" s="811"/>
      <c r="BY7" s="811"/>
      <c r="BZ7" s="811"/>
      <c r="CA7" s="811"/>
      <c r="CB7" s="811"/>
      <c r="CC7" s="811"/>
      <c r="CD7" s="811"/>
      <c r="CE7" s="811"/>
      <c r="CF7" s="811"/>
      <c r="CG7" s="826"/>
      <c r="CH7" s="807">
        <v>0</v>
      </c>
      <c r="CI7" s="808"/>
      <c r="CJ7" s="808"/>
      <c r="CK7" s="808"/>
      <c r="CL7" s="809"/>
      <c r="CM7" s="807">
        <v>20</v>
      </c>
      <c r="CN7" s="808"/>
      <c r="CO7" s="808"/>
      <c r="CP7" s="808"/>
      <c r="CQ7" s="809"/>
      <c r="CR7" s="807">
        <v>10</v>
      </c>
      <c r="CS7" s="808"/>
      <c r="CT7" s="808"/>
      <c r="CU7" s="808"/>
      <c r="CV7" s="809"/>
      <c r="CW7" s="807">
        <v>23</v>
      </c>
      <c r="CX7" s="808"/>
      <c r="CY7" s="808"/>
      <c r="CZ7" s="808"/>
      <c r="DA7" s="809"/>
      <c r="DB7" s="807" t="s">
        <v>601</v>
      </c>
      <c r="DC7" s="808"/>
      <c r="DD7" s="808"/>
      <c r="DE7" s="808"/>
      <c r="DF7" s="809"/>
      <c r="DG7" s="807" t="s">
        <v>601</v>
      </c>
      <c r="DH7" s="808"/>
      <c r="DI7" s="808"/>
      <c r="DJ7" s="808"/>
      <c r="DK7" s="809"/>
      <c r="DL7" s="807" t="s">
        <v>601</v>
      </c>
      <c r="DM7" s="808"/>
      <c r="DN7" s="808"/>
      <c r="DO7" s="808"/>
      <c r="DP7" s="809"/>
      <c r="DQ7" s="807" t="s">
        <v>601</v>
      </c>
      <c r="DR7" s="808"/>
      <c r="DS7" s="808"/>
      <c r="DT7" s="808"/>
      <c r="DU7" s="809"/>
      <c r="DV7" s="810"/>
      <c r="DW7" s="811"/>
      <c r="DX7" s="811"/>
      <c r="DY7" s="811"/>
      <c r="DZ7" s="812"/>
      <c r="EA7" s="230"/>
    </row>
    <row r="8" spans="1:131" s="231" customFormat="1" ht="26.25" customHeight="1" x14ac:dyDescent="0.2">
      <c r="A8" s="234">
        <v>2</v>
      </c>
      <c r="B8" s="844" t="s">
        <v>390</v>
      </c>
      <c r="C8" s="845"/>
      <c r="D8" s="845"/>
      <c r="E8" s="845"/>
      <c r="F8" s="845"/>
      <c r="G8" s="845"/>
      <c r="H8" s="845"/>
      <c r="I8" s="845"/>
      <c r="J8" s="845"/>
      <c r="K8" s="845"/>
      <c r="L8" s="845"/>
      <c r="M8" s="845"/>
      <c r="N8" s="845"/>
      <c r="O8" s="845"/>
      <c r="P8" s="846"/>
      <c r="Q8" s="847">
        <v>10</v>
      </c>
      <c r="R8" s="848"/>
      <c r="S8" s="848"/>
      <c r="T8" s="848"/>
      <c r="U8" s="848"/>
      <c r="V8" s="848">
        <v>1</v>
      </c>
      <c r="W8" s="848"/>
      <c r="X8" s="848"/>
      <c r="Y8" s="848"/>
      <c r="Z8" s="848"/>
      <c r="AA8" s="848">
        <v>9</v>
      </c>
      <c r="AB8" s="848"/>
      <c r="AC8" s="848"/>
      <c r="AD8" s="848"/>
      <c r="AE8" s="849"/>
      <c r="AF8" s="850">
        <v>9</v>
      </c>
      <c r="AG8" s="851"/>
      <c r="AH8" s="851"/>
      <c r="AI8" s="851"/>
      <c r="AJ8" s="852"/>
      <c r="AK8" s="833" t="s">
        <v>582</v>
      </c>
      <c r="AL8" s="834"/>
      <c r="AM8" s="834"/>
      <c r="AN8" s="834"/>
      <c r="AO8" s="834"/>
      <c r="AP8" s="834" t="s">
        <v>582</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591</v>
      </c>
      <c r="BT8" s="838"/>
      <c r="BU8" s="838"/>
      <c r="BV8" s="838"/>
      <c r="BW8" s="838"/>
      <c r="BX8" s="838"/>
      <c r="BY8" s="838"/>
      <c r="BZ8" s="838"/>
      <c r="CA8" s="838"/>
      <c r="CB8" s="838"/>
      <c r="CC8" s="838"/>
      <c r="CD8" s="838"/>
      <c r="CE8" s="838"/>
      <c r="CF8" s="838"/>
      <c r="CG8" s="839"/>
      <c r="CH8" s="840">
        <v>1</v>
      </c>
      <c r="CI8" s="841"/>
      <c r="CJ8" s="841"/>
      <c r="CK8" s="841"/>
      <c r="CL8" s="842"/>
      <c r="CM8" s="840">
        <v>46</v>
      </c>
      <c r="CN8" s="841"/>
      <c r="CO8" s="841"/>
      <c r="CP8" s="841"/>
      <c r="CQ8" s="842"/>
      <c r="CR8" s="840">
        <v>40</v>
      </c>
      <c r="CS8" s="841"/>
      <c r="CT8" s="841"/>
      <c r="CU8" s="841"/>
      <c r="CV8" s="842"/>
      <c r="CW8" s="840">
        <v>6</v>
      </c>
      <c r="CX8" s="841"/>
      <c r="CY8" s="841"/>
      <c r="CZ8" s="841"/>
      <c r="DA8" s="842"/>
      <c r="DB8" s="840" t="s">
        <v>601</v>
      </c>
      <c r="DC8" s="841"/>
      <c r="DD8" s="841"/>
      <c r="DE8" s="841"/>
      <c r="DF8" s="842"/>
      <c r="DG8" s="840" t="s">
        <v>601</v>
      </c>
      <c r="DH8" s="841"/>
      <c r="DI8" s="841"/>
      <c r="DJ8" s="841"/>
      <c r="DK8" s="842"/>
      <c r="DL8" s="840" t="s">
        <v>601</v>
      </c>
      <c r="DM8" s="841"/>
      <c r="DN8" s="841"/>
      <c r="DO8" s="841"/>
      <c r="DP8" s="842"/>
      <c r="DQ8" s="840" t="s">
        <v>601</v>
      </c>
      <c r="DR8" s="841"/>
      <c r="DS8" s="841"/>
      <c r="DT8" s="841"/>
      <c r="DU8" s="842"/>
      <c r="DV8" s="837"/>
      <c r="DW8" s="838"/>
      <c r="DX8" s="838"/>
      <c r="DY8" s="838"/>
      <c r="DZ8" s="843"/>
      <c r="EA8" s="230"/>
    </row>
    <row r="9" spans="1:131" s="231" customFormat="1" ht="26.25" customHeight="1" x14ac:dyDescent="0.2">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t="s">
        <v>592</v>
      </c>
      <c r="BT9" s="838"/>
      <c r="BU9" s="838"/>
      <c r="BV9" s="838"/>
      <c r="BW9" s="838"/>
      <c r="BX9" s="838"/>
      <c r="BY9" s="838"/>
      <c r="BZ9" s="838"/>
      <c r="CA9" s="838"/>
      <c r="CB9" s="838"/>
      <c r="CC9" s="838"/>
      <c r="CD9" s="838"/>
      <c r="CE9" s="838"/>
      <c r="CF9" s="838"/>
      <c r="CG9" s="839"/>
      <c r="CH9" s="840">
        <v>-1</v>
      </c>
      <c r="CI9" s="841"/>
      <c r="CJ9" s="841"/>
      <c r="CK9" s="841"/>
      <c r="CL9" s="842"/>
      <c r="CM9" s="840">
        <v>22</v>
      </c>
      <c r="CN9" s="841"/>
      <c r="CO9" s="841"/>
      <c r="CP9" s="841"/>
      <c r="CQ9" s="842"/>
      <c r="CR9" s="840">
        <v>15</v>
      </c>
      <c r="CS9" s="841"/>
      <c r="CT9" s="841"/>
      <c r="CU9" s="841"/>
      <c r="CV9" s="842"/>
      <c r="CW9" s="840">
        <v>0</v>
      </c>
      <c r="CX9" s="841"/>
      <c r="CY9" s="841"/>
      <c r="CZ9" s="841"/>
      <c r="DA9" s="842"/>
      <c r="DB9" s="840" t="s">
        <v>601</v>
      </c>
      <c r="DC9" s="841"/>
      <c r="DD9" s="841"/>
      <c r="DE9" s="841"/>
      <c r="DF9" s="842"/>
      <c r="DG9" s="840" t="s">
        <v>601</v>
      </c>
      <c r="DH9" s="841"/>
      <c r="DI9" s="841"/>
      <c r="DJ9" s="841"/>
      <c r="DK9" s="842"/>
      <c r="DL9" s="840" t="s">
        <v>601</v>
      </c>
      <c r="DM9" s="841"/>
      <c r="DN9" s="841"/>
      <c r="DO9" s="841"/>
      <c r="DP9" s="842"/>
      <c r="DQ9" s="840" t="s">
        <v>601</v>
      </c>
      <c r="DR9" s="841"/>
      <c r="DS9" s="841"/>
      <c r="DT9" s="841"/>
      <c r="DU9" s="842"/>
      <c r="DV9" s="837"/>
      <c r="DW9" s="838"/>
      <c r="DX9" s="838"/>
      <c r="DY9" s="838"/>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t="s">
        <v>593</v>
      </c>
      <c r="BT10" s="838"/>
      <c r="BU10" s="838"/>
      <c r="BV10" s="838"/>
      <c r="BW10" s="838"/>
      <c r="BX10" s="838"/>
      <c r="BY10" s="838"/>
      <c r="BZ10" s="838"/>
      <c r="CA10" s="838"/>
      <c r="CB10" s="838"/>
      <c r="CC10" s="838"/>
      <c r="CD10" s="838"/>
      <c r="CE10" s="838"/>
      <c r="CF10" s="838"/>
      <c r="CG10" s="839"/>
      <c r="CH10" s="840">
        <v>5</v>
      </c>
      <c r="CI10" s="841"/>
      <c r="CJ10" s="841"/>
      <c r="CK10" s="841"/>
      <c r="CL10" s="842"/>
      <c r="CM10" s="840">
        <v>42</v>
      </c>
      <c r="CN10" s="841"/>
      <c r="CO10" s="841"/>
      <c r="CP10" s="841"/>
      <c r="CQ10" s="842"/>
      <c r="CR10" s="840">
        <v>5</v>
      </c>
      <c r="CS10" s="841"/>
      <c r="CT10" s="841"/>
      <c r="CU10" s="841"/>
      <c r="CV10" s="842"/>
      <c r="CW10" s="840">
        <v>0</v>
      </c>
      <c r="CX10" s="841"/>
      <c r="CY10" s="841"/>
      <c r="CZ10" s="841"/>
      <c r="DA10" s="842"/>
      <c r="DB10" s="840" t="s">
        <v>582</v>
      </c>
      <c r="DC10" s="841"/>
      <c r="DD10" s="841"/>
      <c r="DE10" s="841"/>
      <c r="DF10" s="842"/>
      <c r="DG10" s="840" t="s">
        <v>582</v>
      </c>
      <c r="DH10" s="841"/>
      <c r="DI10" s="841"/>
      <c r="DJ10" s="841"/>
      <c r="DK10" s="842"/>
      <c r="DL10" s="840" t="s">
        <v>582</v>
      </c>
      <c r="DM10" s="841"/>
      <c r="DN10" s="841"/>
      <c r="DO10" s="841"/>
      <c r="DP10" s="842"/>
      <c r="DQ10" s="840" t="s">
        <v>582</v>
      </c>
      <c r="DR10" s="841"/>
      <c r="DS10" s="841"/>
      <c r="DT10" s="841"/>
      <c r="DU10" s="842"/>
      <c r="DV10" s="837"/>
      <c r="DW10" s="838"/>
      <c r="DX10" s="838"/>
      <c r="DY10" s="83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t="s">
        <v>594</v>
      </c>
      <c r="BT11" s="838"/>
      <c r="BU11" s="838"/>
      <c r="BV11" s="838"/>
      <c r="BW11" s="838"/>
      <c r="BX11" s="838"/>
      <c r="BY11" s="838"/>
      <c r="BZ11" s="838"/>
      <c r="CA11" s="838"/>
      <c r="CB11" s="838"/>
      <c r="CC11" s="838"/>
      <c r="CD11" s="838"/>
      <c r="CE11" s="838"/>
      <c r="CF11" s="838"/>
      <c r="CG11" s="839"/>
      <c r="CH11" s="840">
        <v>1</v>
      </c>
      <c r="CI11" s="841"/>
      <c r="CJ11" s="841"/>
      <c r="CK11" s="841"/>
      <c r="CL11" s="842"/>
      <c r="CM11" s="840">
        <v>19</v>
      </c>
      <c r="CN11" s="841"/>
      <c r="CO11" s="841"/>
      <c r="CP11" s="841"/>
      <c r="CQ11" s="842"/>
      <c r="CR11" s="840">
        <v>10</v>
      </c>
      <c r="CS11" s="841"/>
      <c r="CT11" s="841"/>
      <c r="CU11" s="841"/>
      <c r="CV11" s="842"/>
      <c r="CW11" s="840">
        <v>0</v>
      </c>
      <c r="CX11" s="841"/>
      <c r="CY11" s="841"/>
      <c r="CZ11" s="841"/>
      <c r="DA11" s="842"/>
      <c r="DB11" s="840" t="s">
        <v>582</v>
      </c>
      <c r="DC11" s="841"/>
      <c r="DD11" s="841"/>
      <c r="DE11" s="841"/>
      <c r="DF11" s="842"/>
      <c r="DG11" s="840" t="s">
        <v>582</v>
      </c>
      <c r="DH11" s="841"/>
      <c r="DI11" s="841"/>
      <c r="DJ11" s="841"/>
      <c r="DK11" s="842"/>
      <c r="DL11" s="840" t="s">
        <v>582</v>
      </c>
      <c r="DM11" s="841"/>
      <c r="DN11" s="841"/>
      <c r="DO11" s="841"/>
      <c r="DP11" s="842"/>
      <c r="DQ11" s="840" t="s">
        <v>582</v>
      </c>
      <c r="DR11" s="841"/>
      <c r="DS11" s="841"/>
      <c r="DT11" s="841"/>
      <c r="DU11" s="842"/>
      <c r="DV11" s="837"/>
      <c r="DW11" s="838"/>
      <c r="DX11" s="838"/>
      <c r="DY11" s="83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t="s">
        <v>595</v>
      </c>
      <c r="BT12" s="838"/>
      <c r="BU12" s="838"/>
      <c r="BV12" s="838"/>
      <c r="BW12" s="838"/>
      <c r="BX12" s="838"/>
      <c r="BY12" s="838"/>
      <c r="BZ12" s="838"/>
      <c r="CA12" s="838"/>
      <c r="CB12" s="838"/>
      <c r="CC12" s="838"/>
      <c r="CD12" s="838"/>
      <c r="CE12" s="838"/>
      <c r="CF12" s="838"/>
      <c r="CG12" s="839"/>
      <c r="CH12" s="840">
        <v>1</v>
      </c>
      <c r="CI12" s="841"/>
      <c r="CJ12" s="841"/>
      <c r="CK12" s="841"/>
      <c r="CL12" s="842"/>
      <c r="CM12" s="840">
        <v>35</v>
      </c>
      <c r="CN12" s="841"/>
      <c r="CO12" s="841"/>
      <c r="CP12" s="841"/>
      <c r="CQ12" s="842"/>
      <c r="CR12" s="840">
        <v>3</v>
      </c>
      <c r="CS12" s="841"/>
      <c r="CT12" s="841"/>
      <c r="CU12" s="841"/>
      <c r="CV12" s="842"/>
      <c r="CW12" s="840">
        <v>0</v>
      </c>
      <c r="CX12" s="841"/>
      <c r="CY12" s="841"/>
      <c r="CZ12" s="841"/>
      <c r="DA12" s="842"/>
      <c r="DB12" s="840" t="s">
        <v>582</v>
      </c>
      <c r="DC12" s="841"/>
      <c r="DD12" s="841"/>
      <c r="DE12" s="841"/>
      <c r="DF12" s="842"/>
      <c r="DG12" s="840" t="s">
        <v>582</v>
      </c>
      <c r="DH12" s="841"/>
      <c r="DI12" s="841"/>
      <c r="DJ12" s="841"/>
      <c r="DK12" s="842"/>
      <c r="DL12" s="840" t="s">
        <v>582</v>
      </c>
      <c r="DM12" s="841"/>
      <c r="DN12" s="841"/>
      <c r="DO12" s="841"/>
      <c r="DP12" s="842"/>
      <c r="DQ12" s="840" t="s">
        <v>582</v>
      </c>
      <c r="DR12" s="841"/>
      <c r="DS12" s="841"/>
      <c r="DT12" s="841"/>
      <c r="DU12" s="842"/>
      <c r="DV12" s="837"/>
      <c r="DW12" s="838"/>
      <c r="DX12" s="838"/>
      <c r="DY12" s="83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391</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392</v>
      </c>
      <c r="B23" s="853" t="s">
        <v>393</v>
      </c>
      <c r="C23" s="854"/>
      <c r="D23" s="854"/>
      <c r="E23" s="854"/>
      <c r="F23" s="854"/>
      <c r="G23" s="854"/>
      <c r="H23" s="854"/>
      <c r="I23" s="854"/>
      <c r="J23" s="854"/>
      <c r="K23" s="854"/>
      <c r="L23" s="854"/>
      <c r="M23" s="854"/>
      <c r="N23" s="854"/>
      <c r="O23" s="854"/>
      <c r="P23" s="855"/>
      <c r="Q23" s="856">
        <v>25297</v>
      </c>
      <c r="R23" s="857"/>
      <c r="S23" s="857"/>
      <c r="T23" s="857"/>
      <c r="U23" s="857"/>
      <c r="V23" s="857">
        <v>24113</v>
      </c>
      <c r="W23" s="857"/>
      <c r="X23" s="857"/>
      <c r="Y23" s="857"/>
      <c r="Z23" s="857"/>
      <c r="AA23" s="857">
        <v>1184</v>
      </c>
      <c r="AB23" s="857"/>
      <c r="AC23" s="857"/>
      <c r="AD23" s="857"/>
      <c r="AE23" s="858"/>
      <c r="AF23" s="859">
        <v>1052</v>
      </c>
      <c r="AG23" s="857"/>
      <c r="AH23" s="857"/>
      <c r="AI23" s="857"/>
      <c r="AJ23" s="860"/>
      <c r="AK23" s="861"/>
      <c r="AL23" s="862"/>
      <c r="AM23" s="862"/>
      <c r="AN23" s="862"/>
      <c r="AO23" s="862"/>
      <c r="AP23" s="857">
        <v>29837</v>
      </c>
      <c r="AQ23" s="857"/>
      <c r="AR23" s="857"/>
      <c r="AS23" s="857"/>
      <c r="AT23" s="857"/>
      <c r="AU23" s="873"/>
      <c r="AV23" s="873"/>
      <c r="AW23" s="873"/>
      <c r="AX23" s="873"/>
      <c r="AY23" s="874"/>
      <c r="AZ23" s="875" t="s">
        <v>394</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2" t="s">
        <v>395</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396</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372</v>
      </c>
      <c r="B26" s="792"/>
      <c r="C26" s="792"/>
      <c r="D26" s="792"/>
      <c r="E26" s="792"/>
      <c r="F26" s="792"/>
      <c r="G26" s="792"/>
      <c r="H26" s="792"/>
      <c r="I26" s="792"/>
      <c r="J26" s="792"/>
      <c r="K26" s="792"/>
      <c r="L26" s="792"/>
      <c r="M26" s="792"/>
      <c r="N26" s="792"/>
      <c r="O26" s="792"/>
      <c r="P26" s="793"/>
      <c r="Q26" s="797" t="s">
        <v>397</v>
      </c>
      <c r="R26" s="798"/>
      <c r="S26" s="798"/>
      <c r="T26" s="798"/>
      <c r="U26" s="799"/>
      <c r="V26" s="797" t="s">
        <v>398</v>
      </c>
      <c r="W26" s="798"/>
      <c r="X26" s="798"/>
      <c r="Y26" s="798"/>
      <c r="Z26" s="799"/>
      <c r="AA26" s="797" t="s">
        <v>399</v>
      </c>
      <c r="AB26" s="798"/>
      <c r="AC26" s="798"/>
      <c r="AD26" s="798"/>
      <c r="AE26" s="798"/>
      <c r="AF26" s="878" t="s">
        <v>400</v>
      </c>
      <c r="AG26" s="879"/>
      <c r="AH26" s="879"/>
      <c r="AI26" s="879"/>
      <c r="AJ26" s="880"/>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379</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405</v>
      </c>
      <c r="C28" s="814"/>
      <c r="D28" s="814"/>
      <c r="E28" s="814"/>
      <c r="F28" s="814"/>
      <c r="G28" s="814"/>
      <c r="H28" s="814"/>
      <c r="I28" s="814"/>
      <c r="J28" s="814"/>
      <c r="K28" s="814"/>
      <c r="L28" s="814"/>
      <c r="M28" s="814"/>
      <c r="N28" s="814"/>
      <c r="O28" s="814"/>
      <c r="P28" s="815"/>
      <c r="Q28" s="886">
        <v>3477</v>
      </c>
      <c r="R28" s="887"/>
      <c r="S28" s="887"/>
      <c r="T28" s="887"/>
      <c r="U28" s="887"/>
      <c r="V28" s="887">
        <v>3429</v>
      </c>
      <c r="W28" s="887"/>
      <c r="X28" s="887"/>
      <c r="Y28" s="887"/>
      <c r="Z28" s="887"/>
      <c r="AA28" s="887">
        <v>48</v>
      </c>
      <c r="AB28" s="887"/>
      <c r="AC28" s="887"/>
      <c r="AD28" s="887"/>
      <c r="AE28" s="888"/>
      <c r="AF28" s="889">
        <v>48</v>
      </c>
      <c r="AG28" s="887"/>
      <c r="AH28" s="887"/>
      <c r="AI28" s="887"/>
      <c r="AJ28" s="890"/>
      <c r="AK28" s="891">
        <v>251</v>
      </c>
      <c r="AL28" s="892"/>
      <c r="AM28" s="892"/>
      <c r="AN28" s="892"/>
      <c r="AO28" s="892"/>
      <c r="AP28" s="892" t="s">
        <v>582</v>
      </c>
      <c r="AQ28" s="892"/>
      <c r="AR28" s="892"/>
      <c r="AS28" s="892"/>
      <c r="AT28" s="892"/>
      <c r="AU28" s="893" t="s">
        <v>582</v>
      </c>
      <c r="AV28" s="893"/>
      <c r="AW28" s="893"/>
      <c r="AX28" s="893"/>
      <c r="AY28" s="893"/>
      <c r="AZ28" s="893" t="s">
        <v>582</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406</v>
      </c>
      <c r="C29" s="845"/>
      <c r="D29" s="845"/>
      <c r="E29" s="845"/>
      <c r="F29" s="845"/>
      <c r="G29" s="845"/>
      <c r="H29" s="845"/>
      <c r="I29" s="845"/>
      <c r="J29" s="845"/>
      <c r="K29" s="845"/>
      <c r="L29" s="845"/>
      <c r="M29" s="845"/>
      <c r="N29" s="845"/>
      <c r="O29" s="845"/>
      <c r="P29" s="846"/>
      <c r="Q29" s="847">
        <v>75</v>
      </c>
      <c r="R29" s="848"/>
      <c r="S29" s="848"/>
      <c r="T29" s="848"/>
      <c r="U29" s="848"/>
      <c r="V29" s="848">
        <v>41</v>
      </c>
      <c r="W29" s="848"/>
      <c r="X29" s="848"/>
      <c r="Y29" s="848"/>
      <c r="Z29" s="848"/>
      <c r="AA29" s="848">
        <v>34</v>
      </c>
      <c r="AB29" s="848"/>
      <c r="AC29" s="848"/>
      <c r="AD29" s="848"/>
      <c r="AE29" s="849"/>
      <c r="AF29" s="850">
        <v>34</v>
      </c>
      <c r="AG29" s="851"/>
      <c r="AH29" s="851"/>
      <c r="AI29" s="851"/>
      <c r="AJ29" s="852"/>
      <c r="AK29" s="896" t="s">
        <v>582</v>
      </c>
      <c r="AL29" s="893"/>
      <c r="AM29" s="893"/>
      <c r="AN29" s="893"/>
      <c r="AO29" s="893"/>
      <c r="AP29" s="893" t="s">
        <v>582</v>
      </c>
      <c r="AQ29" s="893"/>
      <c r="AR29" s="893"/>
      <c r="AS29" s="893"/>
      <c r="AT29" s="893"/>
      <c r="AU29" s="893" t="s">
        <v>582</v>
      </c>
      <c r="AV29" s="893"/>
      <c r="AW29" s="893"/>
      <c r="AX29" s="893"/>
      <c r="AY29" s="893"/>
      <c r="AZ29" s="893" t="s">
        <v>582</v>
      </c>
      <c r="BA29" s="893"/>
      <c r="BB29" s="893"/>
      <c r="BC29" s="893"/>
      <c r="BD29" s="893"/>
      <c r="BE29" s="894"/>
      <c r="BF29" s="894"/>
      <c r="BG29" s="894"/>
      <c r="BH29" s="894"/>
      <c r="BI29" s="895"/>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407</v>
      </c>
      <c r="C30" s="845"/>
      <c r="D30" s="845"/>
      <c r="E30" s="845"/>
      <c r="F30" s="845"/>
      <c r="G30" s="845"/>
      <c r="H30" s="845"/>
      <c r="I30" s="845"/>
      <c r="J30" s="845"/>
      <c r="K30" s="845"/>
      <c r="L30" s="845"/>
      <c r="M30" s="845"/>
      <c r="N30" s="845"/>
      <c r="O30" s="845"/>
      <c r="P30" s="846"/>
      <c r="Q30" s="847">
        <v>4561</v>
      </c>
      <c r="R30" s="848"/>
      <c r="S30" s="848"/>
      <c r="T30" s="848"/>
      <c r="U30" s="848"/>
      <c r="V30" s="848">
        <v>4464</v>
      </c>
      <c r="W30" s="848"/>
      <c r="X30" s="848"/>
      <c r="Y30" s="848"/>
      <c r="Z30" s="848"/>
      <c r="AA30" s="848">
        <v>97</v>
      </c>
      <c r="AB30" s="848"/>
      <c r="AC30" s="848"/>
      <c r="AD30" s="848"/>
      <c r="AE30" s="849"/>
      <c r="AF30" s="850">
        <v>97</v>
      </c>
      <c r="AG30" s="851"/>
      <c r="AH30" s="851"/>
      <c r="AI30" s="851"/>
      <c r="AJ30" s="852"/>
      <c r="AK30" s="896">
        <v>667</v>
      </c>
      <c r="AL30" s="893"/>
      <c r="AM30" s="893"/>
      <c r="AN30" s="893"/>
      <c r="AO30" s="893"/>
      <c r="AP30" s="893" t="s">
        <v>582</v>
      </c>
      <c r="AQ30" s="893"/>
      <c r="AR30" s="893"/>
      <c r="AS30" s="893"/>
      <c r="AT30" s="893"/>
      <c r="AU30" s="893" t="s">
        <v>582</v>
      </c>
      <c r="AV30" s="893"/>
      <c r="AW30" s="893"/>
      <c r="AX30" s="893"/>
      <c r="AY30" s="893"/>
      <c r="AZ30" s="893" t="s">
        <v>582</v>
      </c>
      <c r="BA30" s="893"/>
      <c r="BB30" s="893"/>
      <c r="BC30" s="893"/>
      <c r="BD30" s="893"/>
      <c r="BE30" s="894"/>
      <c r="BF30" s="894"/>
      <c r="BG30" s="894"/>
      <c r="BH30" s="894"/>
      <c r="BI30" s="895"/>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408</v>
      </c>
      <c r="C31" s="845"/>
      <c r="D31" s="845"/>
      <c r="E31" s="845"/>
      <c r="F31" s="845"/>
      <c r="G31" s="845"/>
      <c r="H31" s="845"/>
      <c r="I31" s="845"/>
      <c r="J31" s="845"/>
      <c r="K31" s="845"/>
      <c r="L31" s="845"/>
      <c r="M31" s="845"/>
      <c r="N31" s="845"/>
      <c r="O31" s="845"/>
      <c r="P31" s="846"/>
      <c r="Q31" s="847">
        <v>474</v>
      </c>
      <c r="R31" s="848"/>
      <c r="S31" s="848"/>
      <c r="T31" s="848"/>
      <c r="U31" s="848"/>
      <c r="V31" s="848">
        <v>468</v>
      </c>
      <c r="W31" s="848"/>
      <c r="X31" s="848"/>
      <c r="Y31" s="848"/>
      <c r="Z31" s="848"/>
      <c r="AA31" s="848">
        <v>6</v>
      </c>
      <c r="AB31" s="848"/>
      <c r="AC31" s="848"/>
      <c r="AD31" s="848"/>
      <c r="AE31" s="849"/>
      <c r="AF31" s="850">
        <v>6</v>
      </c>
      <c r="AG31" s="851"/>
      <c r="AH31" s="851"/>
      <c r="AI31" s="851"/>
      <c r="AJ31" s="852"/>
      <c r="AK31" s="896">
        <v>149</v>
      </c>
      <c r="AL31" s="893"/>
      <c r="AM31" s="893"/>
      <c r="AN31" s="893"/>
      <c r="AO31" s="893"/>
      <c r="AP31" s="893" t="s">
        <v>582</v>
      </c>
      <c r="AQ31" s="893"/>
      <c r="AR31" s="893"/>
      <c r="AS31" s="893"/>
      <c r="AT31" s="893"/>
      <c r="AU31" s="893" t="s">
        <v>582</v>
      </c>
      <c r="AV31" s="893"/>
      <c r="AW31" s="893"/>
      <c r="AX31" s="893"/>
      <c r="AY31" s="893"/>
      <c r="AZ31" s="893" t="s">
        <v>582</v>
      </c>
      <c r="BA31" s="893"/>
      <c r="BB31" s="893"/>
      <c r="BC31" s="893"/>
      <c r="BD31" s="893"/>
      <c r="BE31" s="894"/>
      <c r="BF31" s="894"/>
      <c r="BG31" s="894"/>
      <c r="BH31" s="894"/>
      <c r="BI31" s="895"/>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t="s">
        <v>409</v>
      </c>
      <c r="C32" s="845"/>
      <c r="D32" s="845"/>
      <c r="E32" s="845"/>
      <c r="F32" s="845"/>
      <c r="G32" s="845"/>
      <c r="H32" s="845"/>
      <c r="I32" s="845"/>
      <c r="J32" s="845"/>
      <c r="K32" s="845"/>
      <c r="L32" s="845"/>
      <c r="M32" s="845"/>
      <c r="N32" s="845"/>
      <c r="O32" s="845"/>
      <c r="P32" s="846"/>
      <c r="Q32" s="847">
        <v>849</v>
      </c>
      <c r="R32" s="848"/>
      <c r="S32" s="848"/>
      <c r="T32" s="848"/>
      <c r="U32" s="848"/>
      <c r="V32" s="848">
        <v>953</v>
      </c>
      <c r="W32" s="848"/>
      <c r="X32" s="848"/>
      <c r="Y32" s="848"/>
      <c r="Z32" s="848"/>
      <c r="AA32" s="848">
        <v>-104</v>
      </c>
      <c r="AB32" s="848"/>
      <c r="AC32" s="848"/>
      <c r="AD32" s="848"/>
      <c r="AE32" s="849"/>
      <c r="AF32" s="850">
        <v>2246</v>
      </c>
      <c r="AG32" s="851"/>
      <c r="AH32" s="851"/>
      <c r="AI32" s="851"/>
      <c r="AJ32" s="852"/>
      <c r="AK32" s="896">
        <v>200</v>
      </c>
      <c r="AL32" s="893"/>
      <c r="AM32" s="893"/>
      <c r="AN32" s="893"/>
      <c r="AO32" s="893"/>
      <c r="AP32" s="893">
        <v>4735</v>
      </c>
      <c r="AQ32" s="893"/>
      <c r="AR32" s="893"/>
      <c r="AS32" s="893"/>
      <c r="AT32" s="893"/>
      <c r="AU32" s="893">
        <v>748</v>
      </c>
      <c r="AV32" s="893"/>
      <c r="AW32" s="893"/>
      <c r="AX32" s="893"/>
      <c r="AY32" s="893"/>
      <c r="AZ32" s="893" t="s">
        <v>582</v>
      </c>
      <c r="BA32" s="893"/>
      <c r="BB32" s="893"/>
      <c r="BC32" s="893"/>
      <c r="BD32" s="893"/>
      <c r="BE32" s="894" t="s">
        <v>410</v>
      </c>
      <c r="BF32" s="894"/>
      <c r="BG32" s="894"/>
      <c r="BH32" s="894"/>
      <c r="BI32" s="895"/>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t="s">
        <v>411</v>
      </c>
      <c r="C33" s="845"/>
      <c r="D33" s="845"/>
      <c r="E33" s="845"/>
      <c r="F33" s="845"/>
      <c r="G33" s="845"/>
      <c r="H33" s="845"/>
      <c r="I33" s="845"/>
      <c r="J33" s="845"/>
      <c r="K33" s="845"/>
      <c r="L33" s="845"/>
      <c r="M33" s="845"/>
      <c r="N33" s="845"/>
      <c r="O33" s="845"/>
      <c r="P33" s="846"/>
      <c r="Q33" s="847">
        <v>4391</v>
      </c>
      <c r="R33" s="848"/>
      <c r="S33" s="848"/>
      <c r="T33" s="848"/>
      <c r="U33" s="848"/>
      <c r="V33" s="848">
        <v>3428</v>
      </c>
      <c r="W33" s="848"/>
      <c r="X33" s="848"/>
      <c r="Y33" s="848"/>
      <c r="Z33" s="848"/>
      <c r="AA33" s="848">
        <v>962</v>
      </c>
      <c r="AB33" s="848"/>
      <c r="AC33" s="848"/>
      <c r="AD33" s="848"/>
      <c r="AE33" s="849"/>
      <c r="AF33" s="850">
        <v>2481</v>
      </c>
      <c r="AG33" s="851"/>
      <c r="AH33" s="851"/>
      <c r="AI33" s="851"/>
      <c r="AJ33" s="852"/>
      <c r="AK33" s="896">
        <v>719</v>
      </c>
      <c r="AL33" s="893"/>
      <c r="AM33" s="893"/>
      <c r="AN33" s="893"/>
      <c r="AO33" s="893"/>
      <c r="AP33" s="893">
        <v>2380</v>
      </c>
      <c r="AQ33" s="893"/>
      <c r="AR33" s="893"/>
      <c r="AS33" s="893"/>
      <c r="AT33" s="893"/>
      <c r="AU33" s="893">
        <v>1511</v>
      </c>
      <c r="AV33" s="893"/>
      <c r="AW33" s="893"/>
      <c r="AX33" s="893"/>
      <c r="AY33" s="893"/>
      <c r="AZ33" s="893" t="s">
        <v>582</v>
      </c>
      <c r="BA33" s="893"/>
      <c r="BB33" s="893"/>
      <c r="BC33" s="893"/>
      <c r="BD33" s="893"/>
      <c r="BE33" s="894" t="s">
        <v>410</v>
      </c>
      <c r="BF33" s="894"/>
      <c r="BG33" s="894"/>
      <c r="BH33" s="894"/>
      <c r="BI33" s="895"/>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t="s">
        <v>412</v>
      </c>
      <c r="C34" s="845"/>
      <c r="D34" s="845"/>
      <c r="E34" s="845"/>
      <c r="F34" s="845"/>
      <c r="G34" s="845"/>
      <c r="H34" s="845"/>
      <c r="I34" s="845"/>
      <c r="J34" s="845"/>
      <c r="K34" s="845"/>
      <c r="L34" s="845"/>
      <c r="M34" s="845"/>
      <c r="N34" s="845"/>
      <c r="O34" s="845"/>
      <c r="P34" s="846"/>
      <c r="Q34" s="847">
        <v>1126</v>
      </c>
      <c r="R34" s="848"/>
      <c r="S34" s="848"/>
      <c r="T34" s="848"/>
      <c r="U34" s="848"/>
      <c r="V34" s="848">
        <v>1045</v>
      </c>
      <c r="W34" s="848"/>
      <c r="X34" s="848"/>
      <c r="Y34" s="848"/>
      <c r="Z34" s="848"/>
      <c r="AA34" s="848">
        <v>81</v>
      </c>
      <c r="AB34" s="848"/>
      <c r="AC34" s="848"/>
      <c r="AD34" s="848"/>
      <c r="AE34" s="849"/>
      <c r="AF34" s="850">
        <v>16</v>
      </c>
      <c r="AG34" s="851"/>
      <c r="AH34" s="851"/>
      <c r="AI34" s="851"/>
      <c r="AJ34" s="852"/>
      <c r="AK34" s="896">
        <v>706</v>
      </c>
      <c r="AL34" s="893"/>
      <c r="AM34" s="893"/>
      <c r="AN34" s="893"/>
      <c r="AO34" s="893"/>
      <c r="AP34" s="893">
        <v>10853</v>
      </c>
      <c r="AQ34" s="893"/>
      <c r="AR34" s="893"/>
      <c r="AS34" s="893"/>
      <c r="AT34" s="893"/>
      <c r="AU34" s="893">
        <v>7804</v>
      </c>
      <c r="AV34" s="893"/>
      <c r="AW34" s="893"/>
      <c r="AX34" s="893"/>
      <c r="AY34" s="893"/>
      <c r="AZ34" s="893" t="s">
        <v>582</v>
      </c>
      <c r="BA34" s="893"/>
      <c r="BB34" s="893"/>
      <c r="BC34" s="893"/>
      <c r="BD34" s="893"/>
      <c r="BE34" s="894" t="s">
        <v>413</v>
      </c>
      <c r="BF34" s="894"/>
      <c r="BG34" s="894"/>
      <c r="BH34" s="894"/>
      <c r="BI34" s="895"/>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t="s">
        <v>414</v>
      </c>
      <c r="C35" s="845"/>
      <c r="D35" s="845"/>
      <c r="E35" s="845"/>
      <c r="F35" s="845"/>
      <c r="G35" s="845"/>
      <c r="H35" s="845"/>
      <c r="I35" s="845"/>
      <c r="J35" s="845"/>
      <c r="K35" s="845"/>
      <c r="L35" s="845"/>
      <c r="M35" s="845"/>
      <c r="N35" s="845"/>
      <c r="O35" s="845"/>
      <c r="P35" s="846"/>
      <c r="Q35" s="847">
        <v>27</v>
      </c>
      <c r="R35" s="848"/>
      <c r="S35" s="848"/>
      <c r="T35" s="848"/>
      <c r="U35" s="848"/>
      <c r="V35" s="848">
        <v>27</v>
      </c>
      <c r="W35" s="848"/>
      <c r="X35" s="848"/>
      <c r="Y35" s="848"/>
      <c r="Z35" s="848"/>
      <c r="AA35" s="848">
        <v>0</v>
      </c>
      <c r="AB35" s="848"/>
      <c r="AC35" s="848"/>
      <c r="AD35" s="848"/>
      <c r="AE35" s="849"/>
      <c r="AF35" s="850">
        <v>97</v>
      </c>
      <c r="AG35" s="851"/>
      <c r="AH35" s="851"/>
      <c r="AI35" s="851"/>
      <c r="AJ35" s="852"/>
      <c r="AK35" s="893" t="s">
        <v>582</v>
      </c>
      <c r="AL35" s="893"/>
      <c r="AM35" s="893"/>
      <c r="AN35" s="893"/>
      <c r="AO35" s="893"/>
      <c r="AP35" s="893" t="s">
        <v>582</v>
      </c>
      <c r="AQ35" s="893"/>
      <c r="AR35" s="893"/>
      <c r="AS35" s="893"/>
      <c r="AT35" s="893"/>
      <c r="AU35" s="893" t="s">
        <v>582</v>
      </c>
      <c r="AV35" s="893"/>
      <c r="AW35" s="893"/>
      <c r="AX35" s="893"/>
      <c r="AY35" s="893"/>
      <c r="AZ35" s="893" t="s">
        <v>582</v>
      </c>
      <c r="BA35" s="893"/>
      <c r="BB35" s="893"/>
      <c r="BC35" s="893"/>
      <c r="BD35" s="893"/>
      <c r="BE35" s="894" t="s">
        <v>415</v>
      </c>
      <c r="BF35" s="894"/>
      <c r="BG35" s="894"/>
      <c r="BH35" s="894"/>
      <c r="BI35" s="895"/>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6"/>
      <c r="AL36" s="893"/>
      <c r="AM36" s="893"/>
      <c r="AN36" s="893"/>
      <c r="AO36" s="893"/>
      <c r="AP36" s="893"/>
      <c r="AQ36" s="893"/>
      <c r="AR36" s="893"/>
      <c r="AS36" s="893"/>
      <c r="AT36" s="893"/>
      <c r="AU36" s="893"/>
      <c r="AV36" s="893"/>
      <c r="AW36" s="893"/>
      <c r="AX36" s="893"/>
      <c r="AY36" s="893"/>
      <c r="AZ36" s="897"/>
      <c r="BA36" s="897"/>
      <c r="BB36" s="897"/>
      <c r="BC36" s="897"/>
      <c r="BD36" s="897"/>
      <c r="BE36" s="894"/>
      <c r="BF36" s="894"/>
      <c r="BG36" s="894"/>
      <c r="BH36" s="894"/>
      <c r="BI36" s="895"/>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6"/>
      <c r="AL37" s="893"/>
      <c r="AM37" s="893"/>
      <c r="AN37" s="893"/>
      <c r="AO37" s="893"/>
      <c r="AP37" s="893"/>
      <c r="AQ37" s="893"/>
      <c r="AR37" s="893"/>
      <c r="AS37" s="893"/>
      <c r="AT37" s="893"/>
      <c r="AU37" s="893"/>
      <c r="AV37" s="893"/>
      <c r="AW37" s="893"/>
      <c r="AX37" s="893"/>
      <c r="AY37" s="893"/>
      <c r="AZ37" s="897"/>
      <c r="BA37" s="897"/>
      <c r="BB37" s="897"/>
      <c r="BC37" s="897"/>
      <c r="BD37" s="897"/>
      <c r="BE37" s="894"/>
      <c r="BF37" s="894"/>
      <c r="BG37" s="894"/>
      <c r="BH37" s="894"/>
      <c r="BI37" s="895"/>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6"/>
      <c r="AL38" s="893"/>
      <c r="AM38" s="893"/>
      <c r="AN38" s="893"/>
      <c r="AO38" s="893"/>
      <c r="AP38" s="893"/>
      <c r="AQ38" s="893"/>
      <c r="AR38" s="893"/>
      <c r="AS38" s="893"/>
      <c r="AT38" s="893"/>
      <c r="AU38" s="893"/>
      <c r="AV38" s="893"/>
      <c r="AW38" s="893"/>
      <c r="AX38" s="893"/>
      <c r="AY38" s="893"/>
      <c r="AZ38" s="897"/>
      <c r="BA38" s="897"/>
      <c r="BB38" s="897"/>
      <c r="BC38" s="897"/>
      <c r="BD38" s="897"/>
      <c r="BE38" s="894"/>
      <c r="BF38" s="894"/>
      <c r="BG38" s="894"/>
      <c r="BH38" s="894"/>
      <c r="BI38" s="895"/>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6"/>
      <c r="AL39" s="893"/>
      <c r="AM39" s="893"/>
      <c r="AN39" s="893"/>
      <c r="AO39" s="893"/>
      <c r="AP39" s="893"/>
      <c r="AQ39" s="893"/>
      <c r="AR39" s="893"/>
      <c r="AS39" s="893"/>
      <c r="AT39" s="893"/>
      <c r="AU39" s="893"/>
      <c r="AV39" s="893"/>
      <c r="AW39" s="893"/>
      <c r="AX39" s="893"/>
      <c r="AY39" s="893"/>
      <c r="AZ39" s="897"/>
      <c r="BA39" s="897"/>
      <c r="BB39" s="897"/>
      <c r="BC39" s="897"/>
      <c r="BD39" s="897"/>
      <c r="BE39" s="894"/>
      <c r="BF39" s="894"/>
      <c r="BG39" s="894"/>
      <c r="BH39" s="894"/>
      <c r="BI39" s="895"/>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6"/>
      <c r="AL40" s="893"/>
      <c r="AM40" s="893"/>
      <c r="AN40" s="893"/>
      <c r="AO40" s="893"/>
      <c r="AP40" s="893"/>
      <c r="AQ40" s="893"/>
      <c r="AR40" s="893"/>
      <c r="AS40" s="893"/>
      <c r="AT40" s="893"/>
      <c r="AU40" s="893"/>
      <c r="AV40" s="893"/>
      <c r="AW40" s="893"/>
      <c r="AX40" s="893"/>
      <c r="AY40" s="893"/>
      <c r="AZ40" s="897"/>
      <c r="BA40" s="897"/>
      <c r="BB40" s="897"/>
      <c r="BC40" s="897"/>
      <c r="BD40" s="897"/>
      <c r="BE40" s="894"/>
      <c r="BF40" s="894"/>
      <c r="BG40" s="894"/>
      <c r="BH40" s="894"/>
      <c r="BI40" s="895"/>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6"/>
      <c r="AL41" s="893"/>
      <c r="AM41" s="893"/>
      <c r="AN41" s="893"/>
      <c r="AO41" s="893"/>
      <c r="AP41" s="893"/>
      <c r="AQ41" s="893"/>
      <c r="AR41" s="893"/>
      <c r="AS41" s="893"/>
      <c r="AT41" s="893"/>
      <c r="AU41" s="893"/>
      <c r="AV41" s="893"/>
      <c r="AW41" s="893"/>
      <c r="AX41" s="893"/>
      <c r="AY41" s="893"/>
      <c r="AZ41" s="897"/>
      <c r="BA41" s="897"/>
      <c r="BB41" s="897"/>
      <c r="BC41" s="897"/>
      <c r="BD41" s="897"/>
      <c r="BE41" s="894"/>
      <c r="BF41" s="894"/>
      <c r="BG41" s="894"/>
      <c r="BH41" s="894"/>
      <c r="BI41" s="895"/>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6"/>
      <c r="AL42" s="893"/>
      <c r="AM42" s="893"/>
      <c r="AN42" s="893"/>
      <c r="AO42" s="893"/>
      <c r="AP42" s="893"/>
      <c r="AQ42" s="893"/>
      <c r="AR42" s="893"/>
      <c r="AS42" s="893"/>
      <c r="AT42" s="893"/>
      <c r="AU42" s="893"/>
      <c r="AV42" s="893"/>
      <c r="AW42" s="893"/>
      <c r="AX42" s="893"/>
      <c r="AY42" s="893"/>
      <c r="AZ42" s="897"/>
      <c r="BA42" s="897"/>
      <c r="BB42" s="897"/>
      <c r="BC42" s="897"/>
      <c r="BD42" s="897"/>
      <c r="BE42" s="894"/>
      <c r="BF42" s="894"/>
      <c r="BG42" s="894"/>
      <c r="BH42" s="894"/>
      <c r="BI42" s="895"/>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6"/>
      <c r="AL43" s="893"/>
      <c r="AM43" s="893"/>
      <c r="AN43" s="893"/>
      <c r="AO43" s="893"/>
      <c r="AP43" s="893"/>
      <c r="AQ43" s="893"/>
      <c r="AR43" s="893"/>
      <c r="AS43" s="893"/>
      <c r="AT43" s="893"/>
      <c r="AU43" s="893"/>
      <c r="AV43" s="893"/>
      <c r="AW43" s="893"/>
      <c r="AX43" s="893"/>
      <c r="AY43" s="893"/>
      <c r="AZ43" s="897"/>
      <c r="BA43" s="897"/>
      <c r="BB43" s="897"/>
      <c r="BC43" s="897"/>
      <c r="BD43" s="897"/>
      <c r="BE43" s="894"/>
      <c r="BF43" s="894"/>
      <c r="BG43" s="894"/>
      <c r="BH43" s="894"/>
      <c r="BI43" s="895"/>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6"/>
      <c r="AL44" s="893"/>
      <c r="AM44" s="893"/>
      <c r="AN44" s="893"/>
      <c r="AO44" s="893"/>
      <c r="AP44" s="893"/>
      <c r="AQ44" s="893"/>
      <c r="AR44" s="893"/>
      <c r="AS44" s="893"/>
      <c r="AT44" s="893"/>
      <c r="AU44" s="893"/>
      <c r="AV44" s="893"/>
      <c r="AW44" s="893"/>
      <c r="AX44" s="893"/>
      <c r="AY44" s="893"/>
      <c r="AZ44" s="897"/>
      <c r="BA44" s="897"/>
      <c r="BB44" s="897"/>
      <c r="BC44" s="897"/>
      <c r="BD44" s="897"/>
      <c r="BE44" s="894"/>
      <c r="BF44" s="894"/>
      <c r="BG44" s="894"/>
      <c r="BH44" s="894"/>
      <c r="BI44" s="895"/>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6"/>
      <c r="AL45" s="893"/>
      <c r="AM45" s="893"/>
      <c r="AN45" s="893"/>
      <c r="AO45" s="893"/>
      <c r="AP45" s="893"/>
      <c r="AQ45" s="893"/>
      <c r="AR45" s="893"/>
      <c r="AS45" s="893"/>
      <c r="AT45" s="893"/>
      <c r="AU45" s="893"/>
      <c r="AV45" s="893"/>
      <c r="AW45" s="893"/>
      <c r="AX45" s="893"/>
      <c r="AY45" s="893"/>
      <c r="AZ45" s="897"/>
      <c r="BA45" s="897"/>
      <c r="BB45" s="897"/>
      <c r="BC45" s="897"/>
      <c r="BD45" s="897"/>
      <c r="BE45" s="894"/>
      <c r="BF45" s="894"/>
      <c r="BG45" s="894"/>
      <c r="BH45" s="894"/>
      <c r="BI45" s="895"/>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6"/>
      <c r="AL46" s="893"/>
      <c r="AM46" s="893"/>
      <c r="AN46" s="893"/>
      <c r="AO46" s="893"/>
      <c r="AP46" s="893"/>
      <c r="AQ46" s="893"/>
      <c r="AR46" s="893"/>
      <c r="AS46" s="893"/>
      <c r="AT46" s="893"/>
      <c r="AU46" s="893"/>
      <c r="AV46" s="893"/>
      <c r="AW46" s="893"/>
      <c r="AX46" s="893"/>
      <c r="AY46" s="893"/>
      <c r="AZ46" s="897"/>
      <c r="BA46" s="897"/>
      <c r="BB46" s="897"/>
      <c r="BC46" s="897"/>
      <c r="BD46" s="897"/>
      <c r="BE46" s="894"/>
      <c r="BF46" s="894"/>
      <c r="BG46" s="894"/>
      <c r="BH46" s="894"/>
      <c r="BI46" s="895"/>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6"/>
      <c r="AL47" s="893"/>
      <c r="AM47" s="893"/>
      <c r="AN47" s="893"/>
      <c r="AO47" s="893"/>
      <c r="AP47" s="893"/>
      <c r="AQ47" s="893"/>
      <c r="AR47" s="893"/>
      <c r="AS47" s="893"/>
      <c r="AT47" s="893"/>
      <c r="AU47" s="893"/>
      <c r="AV47" s="893"/>
      <c r="AW47" s="893"/>
      <c r="AX47" s="893"/>
      <c r="AY47" s="893"/>
      <c r="AZ47" s="897"/>
      <c r="BA47" s="897"/>
      <c r="BB47" s="897"/>
      <c r="BC47" s="897"/>
      <c r="BD47" s="897"/>
      <c r="BE47" s="894"/>
      <c r="BF47" s="894"/>
      <c r="BG47" s="894"/>
      <c r="BH47" s="894"/>
      <c r="BI47" s="895"/>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6"/>
      <c r="AL48" s="893"/>
      <c r="AM48" s="893"/>
      <c r="AN48" s="893"/>
      <c r="AO48" s="893"/>
      <c r="AP48" s="893"/>
      <c r="AQ48" s="893"/>
      <c r="AR48" s="893"/>
      <c r="AS48" s="893"/>
      <c r="AT48" s="893"/>
      <c r="AU48" s="893"/>
      <c r="AV48" s="893"/>
      <c r="AW48" s="893"/>
      <c r="AX48" s="893"/>
      <c r="AY48" s="893"/>
      <c r="AZ48" s="897"/>
      <c r="BA48" s="897"/>
      <c r="BB48" s="897"/>
      <c r="BC48" s="897"/>
      <c r="BD48" s="897"/>
      <c r="BE48" s="894"/>
      <c r="BF48" s="894"/>
      <c r="BG48" s="894"/>
      <c r="BH48" s="894"/>
      <c r="BI48" s="895"/>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6"/>
      <c r="AL49" s="893"/>
      <c r="AM49" s="893"/>
      <c r="AN49" s="893"/>
      <c r="AO49" s="893"/>
      <c r="AP49" s="893"/>
      <c r="AQ49" s="893"/>
      <c r="AR49" s="893"/>
      <c r="AS49" s="893"/>
      <c r="AT49" s="893"/>
      <c r="AU49" s="893"/>
      <c r="AV49" s="893"/>
      <c r="AW49" s="893"/>
      <c r="AX49" s="893"/>
      <c r="AY49" s="893"/>
      <c r="AZ49" s="897"/>
      <c r="BA49" s="897"/>
      <c r="BB49" s="897"/>
      <c r="BC49" s="897"/>
      <c r="BD49" s="897"/>
      <c r="BE49" s="894"/>
      <c r="BF49" s="894"/>
      <c r="BG49" s="894"/>
      <c r="BH49" s="894"/>
      <c r="BI49" s="895"/>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898"/>
      <c r="R50" s="899"/>
      <c r="S50" s="899"/>
      <c r="T50" s="899"/>
      <c r="U50" s="899"/>
      <c r="V50" s="899"/>
      <c r="W50" s="899"/>
      <c r="X50" s="899"/>
      <c r="Y50" s="899"/>
      <c r="Z50" s="899"/>
      <c r="AA50" s="899"/>
      <c r="AB50" s="899"/>
      <c r="AC50" s="899"/>
      <c r="AD50" s="899"/>
      <c r="AE50" s="900"/>
      <c r="AF50" s="850"/>
      <c r="AG50" s="851"/>
      <c r="AH50" s="851"/>
      <c r="AI50" s="851"/>
      <c r="AJ50" s="852"/>
      <c r="AK50" s="902"/>
      <c r="AL50" s="899"/>
      <c r="AM50" s="899"/>
      <c r="AN50" s="899"/>
      <c r="AO50" s="899"/>
      <c r="AP50" s="899"/>
      <c r="AQ50" s="899"/>
      <c r="AR50" s="899"/>
      <c r="AS50" s="899"/>
      <c r="AT50" s="899"/>
      <c r="AU50" s="899"/>
      <c r="AV50" s="899"/>
      <c r="AW50" s="899"/>
      <c r="AX50" s="899"/>
      <c r="AY50" s="899"/>
      <c r="AZ50" s="901"/>
      <c r="BA50" s="901"/>
      <c r="BB50" s="901"/>
      <c r="BC50" s="901"/>
      <c r="BD50" s="901"/>
      <c r="BE50" s="894"/>
      <c r="BF50" s="894"/>
      <c r="BG50" s="894"/>
      <c r="BH50" s="894"/>
      <c r="BI50" s="895"/>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898"/>
      <c r="R51" s="899"/>
      <c r="S51" s="899"/>
      <c r="T51" s="899"/>
      <c r="U51" s="899"/>
      <c r="V51" s="899"/>
      <c r="W51" s="899"/>
      <c r="X51" s="899"/>
      <c r="Y51" s="899"/>
      <c r="Z51" s="899"/>
      <c r="AA51" s="899"/>
      <c r="AB51" s="899"/>
      <c r="AC51" s="899"/>
      <c r="AD51" s="899"/>
      <c r="AE51" s="900"/>
      <c r="AF51" s="850"/>
      <c r="AG51" s="851"/>
      <c r="AH51" s="851"/>
      <c r="AI51" s="851"/>
      <c r="AJ51" s="852"/>
      <c r="AK51" s="902"/>
      <c r="AL51" s="899"/>
      <c r="AM51" s="899"/>
      <c r="AN51" s="899"/>
      <c r="AO51" s="899"/>
      <c r="AP51" s="899"/>
      <c r="AQ51" s="899"/>
      <c r="AR51" s="899"/>
      <c r="AS51" s="899"/>
      <c r="AT51" s="899"/>
      <c r="AU51" s="899"/>
      <c r="AV51" s="899"/>
      <c r="AW51" s="899"/>
      <c r="AX51" s="899"/>
      <c r="AY51" s="899"/>
      <c r="AZ51" s="901"/>
      <c r="BA51" s="901"/>
      <c r="BB51" s="901"/>
      <c r="BC51" s="901"/>
      <c r="BD51" s="901"/>
      <c r="BE51" s="894"/>
      <c r="BF51" s="894"/>
      <c r="BG51" s="894"/>
      <c r="BH51" s="894"/>
      <c r="BI51" s="895"/>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898"/>
      <c r="R52" s="899"/>
      <c r="S52" s="899"/>
      <c r="T52" s="899"/>
      <c r="U52" s="899"/>
      <c r="V52" s="899"/>
      <c r="W52" s="899"/>
      <c r="X52" s="899"/>
      <c r="Y52" s="899"/>
      <c r="Z52" s="899"/>
      <c r="AA52" s="899"/>
      <c r="AB52" s="899"/>
      <c r="AC52" s="899"/>
      <c r="AD52" s="899"/>
      <c r="AE52" s="900"/>
      <c r="AF52" s="850"/>
      <c r="AG52" s="851"/>
      <c r="AH52" s="851"/>
      <c r="AI52" s="851"/>
      <c r="AJ52" s="852"/>
      <c r="AK52" s="902"/>
      <c r="AL52" s="899"/>
      <c r="AM52" s="899"/>
      <c r="AN52" s="899"/>
      <c r="AO52" s="899"/>
      <c r="AP52" s="899"/>
      <c r="AQ52" s="899"/>
      <c r="AR52" s="899"/>
      <c r="AS52" s="899"/>
      <c r="AT52" s="899"/>
      <c r="AU52" s="899"/>
      <c r="AV52" s="899"/>
      <c r="AW52" s="899"/>
      <c r="AX52" s="899"/>
      <c r="AY52" s="899"/>
      <c r="AZ52" s="901"/>
      <c r="BA52" s="901"/>
      <c r="BB52" s="901"/>
      <c r="BC52" s="901"/>
      <c r="BD52" s="901"/>
      <c r="BE52" s="894"/>
      <c r="BF52" s="894"/>
      <c r="BG52" s="894"/>
      <c r="BH52" s="894"/>
      <c r="BI52" s="895"/>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898"/>
      <c r="R53" s="899"/>
      <c r="S53" s="899"/>
      <c r="T53" s="899"/>
      <c r="U53" s="899"/>
      <c r="V53" s="899"/>
      <c r="W53" s="899"/>
      <c r="X53" s="899"/>
      <c r="Y53" s="899"/>
      <c r="Z53" s="899"/>
      <c r="AA53" s="899"/>
      <c r="AB53" s="899"/>
      <c r="AC53" s="899"/>
      <c r="AD53" s="899"/>
      <c r="AE53" s="900"/>
      <c r="AF53" s="850"/>
      <c r="AG53" s="851"/>
      <c r="AH53" s="851"/>
      <c r="AI53" s="851"/>
      <c r="AJ53" s="852"/>
      <c r="AK53" s="902"/>
      <c r="AL53" s="899"/>
      <c r="AM53" s="899"/>
      <c r="AN53" s="899"/>
      <c r="AO53" s="899"/>
      <c r="AP53" s="899"/>
      <c r="AQ53" s="899"/>
      <c r="AR53" s="899"/>
      <c r="AS53" s="899"/>
      <c r="AT53" s="899"/>
      <c r="AU53" s="899"/>
      <c r="AV53" s="899"/>
      <c r="AW53" s="899"/>
      <c r="AX53" s="899"/>
      <c r="AY53" s="899"/>
      <c r="AZ53" s="901"/>
      <c r="BA53" s="901"/>
      <c r="BB53" s="901"/>
      <c r="BC53" s="901"/>
      <c r="BD53" s="901"/>
      <c r="BE53" s="894"/>
      <c r="BF53" s="894"/>
      <c r="BG53" s="894"/>
      <c r="BH53" s="894"/>
      <c r="BI53" s="895"/>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898"/>
      <c r="R54" s="899"/>
      <c r="S54" s="899"/>
      <c r="T54" s="899"/>
      <c r="U54" s="899"/>
      <c r="V54" s="899"/>
      <c r="W54" s="899"/>
      <c r="X54" s="899"/>
      <c r="Y54" s="899"/>
      <c r="Z54" s="899"/>
      <c r="AA54" s="899"/>
      <c r="AB54" s="899"/>
      <c r="AC54" s="899"/>
      <c r="AD54" s="899"/>
      <c r="AE54" s="900"/>
      <c r="AF54" s="850"/>
      <c r="AG54" s="851"/>
      <c r="AH54" s="851"/>
      <c r="AI54" s="851"/>
      <c r="AJ54" s="852"/>
      <c r="AK54" s="902"/>
      <c r="AL54" s="899"/>
      <c r="AM54" s="899"/>
      <c r="AN54" s="899"/>
      <c r="AO54" s="899"/>
      <c r="AP54" s="899"/>
      <c r="AQ54" s="899"/>
      <c r="AR54" s="899"/>
      <c r="AS54" s="899"/>
      <c r="AT54" s="899"/>
      <c r="AU54" s="899"/>
      <c r="AV54" s="899"/>
      <c r="AW54" s="899"/>
      <c r="AX54" s="899"/>
      <c r="AY54" s="899"/>
      <c r="AZ54" s="901"/>
      <c r="BA54" s="901"/>
      <c r="BB54" s="901"/>
      <c r="BC54" s="901"/>
      <c r="BD54" s="901"/>
      <c r="BE54" s="894"/>
      <c r="BF54" s="894"/>
      <c r="BG54" s="894"/>
      <c r="BH54" s="894"/>
      <c r="BI54" s="895"/>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898"/>
      <c r="R55" s="899"/>
      <c r="S55" s="899"/>
      <c r="T55" s="899"/>
      <c r="U55" s="899"/>
      <c r="V55" s="899"/>
      <c r="W55" s="899"/>
      <c r="X55" s="899"/>
      <c r="Y55" s="899"/>
      <c r="Z55" s="899"/>
      <c r="AA55" s="899"/>
      <c r="AB55" s="899"/>
      <c r="AC55" s="899"/>
      <c r="AD55" s="899"/>
      <c r="AE55" s="900"/>
      <c r="AF55" s="850"/>
      <c r="AG55" s="851"/>
      <c r="AH55" s="851"/>
      <c r="AI55" s="851"/>
      <c r="AJ55" s="852"/>
      <c r="AK55" s="902"/>
      <c r="AL55" s="899"/>
      <c r="AM55" s="899"/>
      <c r="AN55" s="899"/>
      <c r="AO55" s="899"/>
      <c r="AP55" s="899"/>
      <c r="AQ55" s="899"/>
      <c r="AR55" s="899"/>
      <c r="AS55" s="899"/>
      <c r="AT55" s="899"/>
      <c r="AU55" s="899"/>
      <c r="AV55" s="899"/>
      <c r="AW55" s="899"/>
      <c r="AX55" s="899"/>
      <c r="AY55" s="899"/>
      <c r="AZ55" s="901"/>
      <c r="BA55" s="901"/>
      <c r="BB55" s="901"/>
      <c r="BC55" s="901"/>
      <c r="BD55" s="901"/>
      <c r="BE55" s="894"/>
      <c r="BF55" s="894"/>
      <c r="BG55" s="894"/>
      <c r="BH55" s="894"/>
      <c r="BI55" s="895"/>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898"/>
      <c r="R56" s="899"/>
      <c r="S56" s="899"/>
      <c r="T56" s="899"/>
      <c r="U56" s="899"/>
      <c r="V56" s="899"/>
      <c r="W56" s="899"/>
      <c r="X56" s="899"/>
      <c r="Y56" s="899"/>
      <c r="Z56" s="899"/>
      <c r="AA56" s="899"/>
      <c r="AB56" s="899"/>
      <c r="AC56" s="899"/>
      <c r="AD56" s="899"/>
      <c r="AE56" s="900"/>
      <c r="AF56" s="850"/>
      <c r="AG56" s="851"/>
      <c r="AH56" s="851"/>
      <c r="AI56" s="851"/>
      <c r="AJ56" s="852"/>
      <c r="AK56" s="902"/>
      <c r="AL56" s="899"/>
      <c r="AM56" s="899"/>
      <c r="AN56" s="899"/>
      <c r="AO56" s="899"/>
      <c r="AP56" s="899"/>
      <c r="AQ56" s="899"/>
      <c r="AR56" s="899"/>
      <c r="AS56" s="899"/>
      <c r="AT56" s="899"/>
      <c r="AU56" s="899"/>
      <c r="AV56" s="899"/>
      <c r="AW56" s="899"/>
      <c r="AX56" s="899"/>
      <c r="AY56" s="899"/>
      <c r="AZ56" s="901"/>
      <c r="BA56" s="901"/>
      <c r="BB56" s="901"/>
      <c r="BC56" s="901"/>
      <c r="BD56" s="901"/>
      <c r="BE56" s="894"/>
      <c r="BF56" s="894"/>
      <c r="BG56" s="894"/>
      <c r="BH56" s="894"/>
      <c r="BI56" s="895"/>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898"/>
      <c r="R57" s="899"/>
      <c r="S57" s="899"/>
      <c r="T57" s="899"/>
      <c r="U57" s="899"/>
      <c r="V57" s="899"/>
      <c r="W57" s="899"/>
      <c r="X57" s="899"/>
      <c r="Y57" s="899"/>
      <c r="Z57" s="899"/>
      <c r="AA57" s="899"/>
      <c r="AB57" s="899"/>
      <c r="AC57" s="899"/>
      <c r="AD57" s="899"/>
      <c r="AE57" s="900"/>
      <c r="AF57" s="850"/>
      <c r="AG57" s="851"/>
      <c r="AH57" s="851"/>
      <c r="AI57" s="851"/>
      <c r="AJ57" s="852"/>
      <c r="AK57" s="902"/>
      <c r="AL57" s="899"/>
      <c r="AM57" s="899"/>
      <c r="AN57" s="899"/>
      <c r="AO57" s="899"/>
      <c r="AP57" s="899"/>
      <c r="AQ57" s="899"/>
      <c r="AR57" s="899"/>
      <c r="AS57" s="899"/>
      <c r="AT57" s="899"/>
      <c r="AU57" s="899"/>
      <c r="AV57" s="899"/>
      <c r="AW57" s="899"/>
      <c r="AX57" s="899"/>
      <c r="AY57" s="899"/>
      <c r="AZ57" s="901"/>
      <c r="BA57" s="901"/>
      <c r="BB57" s="901"/>
      <c r="BC57" s="901"/>
      <c r="BD57" s="901"/>
      <c r="BE57" s="894"/>
      <c r="BF57" s="894"/>
      <c r="BG57" s="894"/>
      <c r="BH57" s="894"/>
      <c r="BI57" s="895"/>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898"/>
      <c r="R58" s="899"/>
      <c r="S58" s="899"/>
      <c r="T58" s="899"/>
      <c r="U58" s="899"/>
      <c r="V58" s="899"/>
      <c r="W58" s="899"/>
      <c r="X58" s="899"/>
      <c r="Y58" s="899"/>
      <c r="Z58" s="899"/>
      <c r="AA58" s="899"/>
      <c r="AB58" s="899"/>
      <c r="AC58" s="899"/>
      <c r="AD58" s="899"/>
      <c r="AE58" s="900"/>
      <c r="AF58" s="850"/>
      <c r="AG58" s="851"/>
      <c r="AH58" s="851"/>
      <c r="AI58" s="851"/>
      <c r="AJ58" s="852"/>
      <c r="AK58" s="902"/>
      <c r="AL58" s="899"/>
      <c r="AM58" s="899"/>
      <c r="AN58" s="899"/>
      <c r="AO58" s="899"/>
      <c r="AP58" s="899"/>
      <c r="AQ58" s="899"/>
      <c r="AR58" s="899"/>
      <c r="AS58" s="899"/>
      <c r="AT58" s="899"/>
      <c r="AU58" s="899"/>
      <c r="AV58" s="899"/>
      <c r="AW58" s="899"/>
      <c r="AX58" s="899"/>
      <c r="AY58" s="899"/>
      <c r="AZ58" s="901"/>
      <c r="BA58" s="901"/>
      <c r="BB58" s="901"/>
      <c r="BC58" s="901"/>
      <c r="BD58" s="901"/>
      <c r="BE58" s="894"/>
      <c r="BF58" s="894"/>
      <c r="BG58" s="894"/>
      <c r="BH58" s="894"/>
      <c r="BI58" s="895"/>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898"/>
      <c r="R59" s="899"/>
      <c r="S59" s="899"/>
      <c r="T59" s="899"/>
      <c r="U59" s="899"/>
      <c r="V59" s="899"/>
      <c r="W59" s="899"/>
      <c r="X59" s="899"/>
      <c r="Y59" s="899"/>
      <c r="Z59" s="899"/>
      <c r="AA59" s="899"/>
      <c r="AB59" s="899"/>
      <c r="AC59" s="899"/>
      <c r="AD59" s="899"/>
      <c r="AE59" s="900"/>
      <c r="AF59" s="850"/>
      <c r="AG59" s="851"/>
      <c r="AH59" s="851"/>
      <c r="AI59" s="851"/>
      <c r="AJ59" s="852"/>
      <c r="AK59" s="902"/>
      <c r="AL59" s="899"/>
      <c r="AM59" s="899"/>
      <c r="AN59" s="899"/>
      <c r="AO59" s="899"/>
      <c r="AP59" s="899"/>
      <c r="AQ59" s="899"/>
      <c r="AR59" s="899"/>
      <c r="AS59" s="899"/>
      <c r="AT59" s="899"/>
      <c r="AU59" s="899"/>
      <c r="AV59" s="899"/>
      <c r="AW59" s="899"/>
      <c r="AX59" s="899"/>
      <c r="AY59" s="899"/>
      <c r="AZ59" s="901"/>
      <c r="BA59" s="901"/>
      <c r="BB59" s="901"/>
      <c r="BC59" s="901"/>
      <c r="BD59" s="901"/>
      <c r="BE59" s="894"/>
      <c r="BF59" s="894"/>
      <c r="BG59" s="894"/>
      <c r="BH59" s="894"/>
      <c r="BI59" s="895"/>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898"/>
      <c r="R60" s="899"/>
      <c r="S60" s="899"/>
      <c r="T60" s="899"/>
      <c r="U60" s="899"/>
      <c r="V60" s="899"/>
      <c r="W60" s="899"/>
      <c r="X60" s="899"/>
      <c r="Y60" s="899"/>
      <c r="Z60" s="899"/>
      <c r="AA60" s="899"/>
      <c r="AB60" s="899"/>
      <c r="AC60" s="899"/>
      <c r="AD60" s="899"/>
      <c r="AE60" s="900"/>
      <c r="AF60" s="850"/>
      <c r="AG60" s="851"/>
      <c r="AH60" s="851"/>
      <c r="AI60" s="851"/>
      <c r="AJ60" s="852"/>
      <c r="AK60" s="902"/>
      <c r="AL60" s="899"/>
      <c r="AM60" s="899"/>
      <c r="AN60" s="899"/>
      <c r="AO60" s="899"/>
      <c r="AP60" s="899"/>
      <c r="AQ60" s="899"/>
      <c r="AR60" s="899"/>
      <c r="AS60" s="899"/>
      <c r="AT60" s="899"/>
      <c r="AU60" s="899"/>
      <c r="AV60" s="899"/>
      <c r="AW60" s="899"/>
      <c r="AX60" s="899"/>
      <c r="AY60" s="899"/>
      <c r="AZ60" s="901"/>
      <c r="BA60" s="901"/>
      <c r="BB60" s="901"/>
      <c r="BC60" s="901"/>
      <c r="BD60" s="901"/>
      <c r="BE60" s="894"/>
      <c r="BF60" s="894"/>
      <c r="BG60" s="894"/>
      <c r="BH60" s="894"/>
      <c r="BI60" s="895"/>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898"/>
      <c r="R61" s="899"/>
      <c r="S61" s="899"/>
      <c r="T61" s="899"/>
      <c r="U61" s="899"/>
      <c r="V61" s="899"/>
      <c r="W61" s="899"/>
      <c r="X61" s="899"/>
      <c r="Y61" s="899"/>
      <c r="Z61" s="899"/>
      <c r="AA61" s="899"/>
      <c r="AB61" s="899"/>
      <c r="AC61" s="899"/>
      <c r="AD61" s="899"/>
      <c r="AE61" s="900"/>
      <c r="AF61" s="850"/>
      <c r="AG61" s="851"/>
      <c r="AH61" s="851"/>
      <c r="AI61" s="851"/>
      <c r="AJ61" s="852"/>
      <c r="AK61" s="902"/>
      <c r="AL61" s="899"/>
      <c r="AM61" s="899"/>
      <c r="AN61" s="899"/>
      <c r="AO61" s="899"/>
      <c r="AP61" s="899"/>
      <c r="AQ61" s="899"/>
      <c r="AR61" s="899"/>
      <c r="AS61" s="899"/>
      <c r="AT61" s="899"/>
      <c r="AU61" s="899"/>
      <c r="AV61" s="899"/>
      <c r="AW61" s="899"/>
      <c r="AX61" s="899"/>
      <c r="AY61" s="899"/>
      <c r="AZ61" s="901"/>
      <c r="BA61" s="901"/>
      <c r="BB61" s="901"/>
      <c r="BC61" s="901"/>
      <c r="BD61" s="901"/>
      <c r="BE61" s="894"/>
      <c r="BF61" s="894"/>
      <c r="BG61" s="894"/>
      <c r="BH61" s="894"/>
      <c r="BI61" s="895"/>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898"/>
      <c r="R62" s="899"/>
      <c r="S62" s="899"/>
      <c r="T62" s="899"/>
      <c r="U62" s="899"/>
      <c r="V62" s="899"/>
      <c r="W62" s="899"/>
      <c r="X62" s="899"/>
      <c r="Y62" s="899"/>
      <c r="Z62" s="899"/>
      <c r="AA62" s="899"/>
      <c r="AB62" s="899"/>
      <c r="AC62" s="899"/>
      <c r="AD62" s="899"/>
      <c r="AE62" s="900"/>
      <c r="AF62" s="850"/>
      <c r="AG62" s="851"/>
      <c r="AH62" s="851"/>
      <c r="AI62" s="851"/>
      <c r="AJ62" s="852"/>
      <c r="AK62" s="902"/>
      <c r="AL62" s="899"/>
      <c r="AM62" s="899"/>
      <c r="AN62" s="899"/>
      <c r="AO62" s="899"/>
      <c r="AP62" s="899"/>
      <c r="AQ62" s="899"/>
      <c r="AR62" s="899"/>
      <c r="AS62" s="899"/>
      <c r="AT62" s="899"/>
      <c r="AU62" s="899"/>
      <c r="AV62" s="899"/>
      <c r="AW62" s="899"/>
      <c r="AX62" s="899"/>
      <c r="AY62" s="899"/>
      <c r="AZ62" s="901"/>
      <c r="BA62" s="901"/>
      <c r="BB62" s="901"/>
      <c r="BC62" s="901"/>
      <c r="BD62" s="901"/>
      <c r="BE62" s="894"/>
      <c r="BF62" s="894"/>
      <c r="BG62" s="894"/>
      <c r="BH62" s="894"/>
      <c r="BI62" s="895"/>
      <c r="BJ62" s="910" t="s">
        <v>416</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392</v>
      </c>
      <c r="B63" s="853" t="s">
        <v>417</v>
      </c>
      <c r="C63" s="854"/>
      <c r="D63" s="854"/>
      <c r="E63" s="854"/>
      <c r="F63" s="854"/>
      <c r="G63" s="854"/>
      <c r="H63" s="854"/>
      <c r="I63" s="854"/>
      <c r="J63" s="854"/>
      <c r="K63" s="854"/>
      <c r="L63" s="854"/>
      <c r="M63" s="854"/>
      <c r="N63" s="854"/>
      <c r="O63" s="854"/>
      <c r="P63" s="855"/>
      <c r="Q63" s="903"/>
      <c r="R63" s="904"/>
      <c r="S63" s="904"/>
      <c r="T63" s="904"/>
      <c r="U63" s="904"/>
      <c r="V63" s="904"/>
      <c r="W63" s="904"/>
      <c r="X63" s="904"/>
      <c r="Y63" s="904"/>
      <c r="Z63" s="904"/>
      <c r="AA63" s="904"/>
      <c r="AB63" s="904"/>
      <c r="AC63" s="904"/>
      <c r="AD63" s="904"/>
      <c r="AE63" s="905"/>
      <c r="AF63" s="906">
        <v>5025</v>
      </c>
      <c r="AG63" s="907"/>
      <c r="AH63" s="907"/>
      <c r="AI63" s="907"/>
      <c r="AJ63" s="908"/>
      <c r="AK63" s="909"/>
      <c r="AL63" s="904"/>
      <c r="AM63" s="904"/>
      <c r="AN63" s="904"/>
      <c r="AO63" s="904"/>
      <c r="AP63" s="907">
        <v>19469</v>
      </c>
      <c r="AQ63" s="907"/>
      <c r="AR63" s="907"/>
      <c r="AS63" s="907"/>
      <c r="AT63" s="907"/>
      <c r="AU63" s="907">
        <v>10063</v>
      </c>
      <c r="AV63" s="907"/>
      <c r="AW63" s="907"/>
      <c r="AX63" s="907"/>
      <c r="AY63" s="907"/>
      <c r="AZ63" s="911"/>
      <c r="BA63" s="911"/>
      <c r="BB63" s="911"/>
      <c r="BC63" s="911"/>
      <c r="BD63" s="911"/>
      <c r="BE63" s="912"/>
      <c r="BF63" s="912"/>
      <c r="BG63" s="912"/>
      <c r="BH63" s="912"/>
      <c r="BI63" s="913"/>
      <c r="BJ63" s="914" t="s">
        <v>137</v>
      </c>
      <c r="BK63" s="915"/>
      <c r="BL63" s="915"/>
      <c r="BM63" s="915"/>
      <c r="BN63" s="916"/>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419</v>
      </c>
      <c r="B66" s="792"/>
      <c r="C66" s="792"/>
      <c r="D66" s="792"/>
      <c r="E66" s="792"/>
      <c r="F66" s="792"/>
      <c r="G66" s="792"/>
      <c r="H66" s="792"/>
      <c r="I66" s="792"/>
      <c r="J66" s="792"/>
      <c r="K66" s="792"/>
      <c r="L66" s="792"/>
      <c r="M66" s="792"/>
      <c r="N66" s="792"/>
      <c r="O66" s="792"/>
      <c r="P66" s="793"/>
      <c r="Q66" s="797" t="s">
        <v>397</v>
      </c>
      <c r="R66" s="798"/>
      <c r="S66" s="798"/>
      <c r="T66" s="798"/>
      <c r="U66" s="799"/>
      <c r="V66" s="797" t="s">
        <v>420</v>
      </c>
      <c r="W66" s="798"/>
      <c r="X66" s="798"/>
      <c r="Y66" s="798"/>
      <c r="Z66" s="799"/>
      <c r="AA66" s="797" t="s">
        <v>399</v>
      </c>
      <c r="AB66" s="798"/>
      <c r="AC66" s="798"/>
      <c r="AD66" s="798"/>
      <c r="AE66" s="799"/>
      <c r="AF66" s="917" t="s">
        <v>400</v>
      </c>
      <c r="AG66" s="879"/>
      <c r="AH66" s="879"/>
      <c r="AI66" s="879"/>
      <c r="AJ66" s="918"/>
      <c r="AK66" s="797" t="s">
        <v>421</v>
      </c>
      <c r="AL66" s="792"/>
      <c r="AM66" s="792"/>
      <c r="AN66" s="792"/>
      <c r="AO66" s="793"/>
      <c r="AP66" s="797" t="s">
        <v>422</v>
      </c>
      <c r="AQ66" s="798"/>
      <c r="AR66" s="798"/>
      <c r="AS66" s="798"/>
      <c r="AT66" s="799"/>
      <c r="AU66" s="797" t="s">
        <v>423</v>
      </c>
      <c r="AV66" s="798"/>
      <c r="AW66" s="798"/>
      <c r="AX66" s="798"/>
      <c r="AY66" s="799"/>
      <c r="AZ66" s="797" t="s">
        <v>379</v>
      </c>
      <c r="BA66" s="798"/>
      <c r="BB66" s="798"/>
      <c r="BC66" s="798"/>
      <c r="BD66" s="804"/>
      <c r="BE66" s="237"/>
      <c r="BF66" s="237"/>
      <c r="BG66" s="237"/>
      <c r="BH66" s="237"/>
      <c r="BI66" s="237"/>
      <c r="BJ66" s="237"/>
      <c r="BK66" s="237"/>
      <c r="BL66" s="237"/>
      <c r="BM66" s="237"/>
      <c r="BN66" s="237"/>
      <c r="BO66" s="237"/>
      <c r="BP66" s="237"/>
      <c r="BQ66" s="234">
        <v>60</v>
      </c>
      <c r="BR66" s="239"/>
      <c r="BS66" s="922"/>
      <c r="BT66" s="923"/>
      <c r="BU66" s="923"/>
      <c r="BV66" s="923"/>
      <c r="BW66" s="923"/>
      <c r="BX66" s="923"/>
      <c r="BY66" s="923"/>
      <c r="BZ66" s="923"/>
      <c r="CA66" s="923"/>
      <c r="CB66" s="923"/>
      <c r="CC66" s="923"/>
      <c r="CD66" s="923"/>
      <c r="CE66" s="923"/>
      <c r="CF66" s="923"/>
      <c r="CG66" s="928"/>
      <c r="CH66" s="925"/>
      <c r="CI66" s="926"/>
      <c r="CJ66" s="926"/>
      <c r="CK66" s="926"/>
      <c r="CL66" s="927"/>
      <c r="CM66" s="925"/>
      <c r="CN66" s="926"/>
      <c r="CO66" s="926"/>
      <c r="CP66" s="926"/>
      <c r="CQ66" s="927"/>
      <c r="CR66" s="925"/>
      <c r="CS66" s="926"/>
      <c r="CT66" s="926"/>
      <c r="CU66" s="926"/>
      <c r="CV66" s="927"/>
      <c r="CW66" s="925"/>
      <c r="CX66" s="926"/>
      <c r="CY66" s="926"/>
      <c r="CZ66" s="926"/>
      <c r="DA66" s="927"/>
      <c r="DB66" s="925"/>
      <c r="DC66" s="926"/>
      <c r="DD66" s="926"/>
      <c r="DE66" s="926"/>
      <c r="DF66" s="927"/>
      <c r="DG66" s="925"/>
      <c r="DH66" s="926"/>
      <c r="DI66" s="926"/>
      <c r="DJ66" s="926"/>
      <c r="DK66" s="927"/>
      <c r="DL66" s="925"/>
      <c r="DM66" s="926"/>
      <c r="DN66" s="926"/>
      <c r="DO66" s="926"/>
      <c r="DP66" s="927"/>
      <c r="DQ66" s="925"/>
      <c r="DR66" s="926"/>
      <c r="DS66" s="926"/>
      <c r="DT66" s="926"/>
      <c r="DU66" s="927"/>
      <c r="DV66" s="922"/>
      <c r="DW66" s="923"/>
      <c r="DX66" s="923"/>
      <c r="DY66" s="923"/>
      <c r="DZ66" s="924"/>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19"/>
      <c r="AG67" s="882"/>
      <c r="AH67" s="882"/>
      <c r="AI67" s="882"/>
      <c r="AJ67" s="920"/>
      <c r="AK67" s="921"/>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2"/>
      <c r="BT67" s="923"/>
      <c r="BU67" s="923"/>
      <c r="BV67" s="923"/>
      <c r="BW67" s="923"/>
      <c r="BX67" s="923"/>
      <c r="BY67" s="923"/>
      <c r="BZ67" s="923"/>
      <c r="CA67" s="923"/>
      <c r="CB67" s="923"/>
      <c r="CC67" s="923"/>
      <c r="CD67" s="923"/>
      <c r="CE67" s="923"/>
      <c r="CF67" s="923"/>
      <c r="CG67" s="928"/>
      <c r="CH67" s="925"/>
      <c r="CI67" s="926"/>
      <c r="CJ67" s="926"/>
      <c r="CK67" s="926"/>
      <c r="CL67" s="927"/>
      <c r="CM67" s="925"/>
      <c r="CN67" s="926"/>
      <c r="CO67" s="926"/>
      <c r="CP67" s="926"/>
      <c r="CQ67" s="927"/>
      <c r="CR67" s="925"/>
      <c r="CS67" s="926"/>
      <c r="CT67" s="926"/>
      <c r="CU67" s="926"/>
      <c r="CV67" s="927"/>
      <c r="CW67" s="925"/>
      <c r="CX67" s="926"/>
      <c r="CY67" s="926"/>
      <c r="CZ67" s="926"/>
      <c r="DA67" s="927"/>
      <c r="DB67" s="925"/>
      <c r="DC67" s="926"/>
      <c r="DD67" s="926"/>
      <c r="DE67" s="926"/>
      <c r="DF67" s="927"/>
      <c r="DG67" s="925"/>
      <c r="DH67" s="926"/>
      <c r="DI67" s="926"/>
      <c r="DJ67" s="926"/>
      <c r="DK67" s="927"/>
      <c r="DL67" s="925"/>
      <c r="DM67" s="926"/>
      <c r="DN67" s="926"/>
      <c r="DO67" s="926"/>
      <c r="DP67" s="927"/>
      <c r="DQ67" s="925"/>
      <c r="DR67" s="926"/>
      <c r="DS67" s="926"/>
      <c r="DT67" s="926"/>
      <c r="DU67" s="927"/>
      <c r="DV67" s="922"/>
      <c r="DW67" s="923"/>
      <c r="DX67" s="923"/>
      <c r="DY67" s="923"/>
      <c r="DZ67" s="924"/>
      <c r="EA67" s="226"/>
    </row>
    <row r="68" spans="1:131" ht="26.25" customHeight="1" thickTop="1" x14ac:dyDescent="0.2">
      <c r="A68" s="232">
        <v>1</v>
      </c>
      <c r="B68" s="932" t="s">
        <v>583</v>
      </c>
      <c r="C68" s="933"/>
      <c r="D68" s="933"/>
      <c r="E68" s="933"/>
      <c r="F68" s="933"/>
      <c r="G68" s="933"/>
      <c r="H68" s="933"/>
      <c r="I68" s="933"/>
      <c r="J68" s="933"/>
      <c r="K68" s="933"/>
      <c r="L68" s="933"/>
      <c r="M68" s="933"/>
      <c r="N68" s="933"/>
      <c r="O68" s="933"/>
      <c r="P68" s="934"/>
      <c r="Q68" s="935">
        <v>2284</v>
      </c>
      <c r="R68" s="929"/>
      <c r="S68" s="929"/>
      <c r="T68" s="929"/>
      <c r="U68" s="929"/>
      <c r="V68" s="929">
        <v>2240</v>
      </c>
      <c r="W68" s="929"/>
      <c r="X68" s="929"/>
      <c r="Y68" s="929"/>
      <c r="Z68" s="929"/>
      <c r="AA68" s="929">
        <v>45</v>
      </c>
      <c r="AB68" s="929"/>
      <c r="AC68" s="929"/>
      <c r="AD68" s="929"/>
      <c r="AE68" s="929"/>
      <c r="AF68" s="929">
        <v>45</v>
      </c>
      <c r="AG68" s="929"/>
      <c r="AH68" s="929"/>
      <c r="AI68" s="929"/>
      <c r="AJ68" s="929"/>
      <c r="AK68" s="929" t="s">
        <v>582</v>
      </c>
      <c r="AL68" s="929"/>
      <c r="AM68" s="929"/>
      <c r="AN68" s="929"/>
      <c r="AO68" s="929"/>
      <c r="AP68" s="929">
        <v>631</v>
      </c>
      <c r="AQ68" s="929"/>
      <c r="AR68" s="929"/>
      <c r="AS68" s="929"/>
      <c r="AT68" s="929"/>
      <c r="AU68" s="929">
        <v>204</v>
      </c>
      <c r="AV68" s="929"/>
      <c r="AW68" s="929"/>
      <c r="AX68" s="929"/>
      <c r="AY68" s="929"/>
      <c r="AZ68" s="930"/>
      <c r="BA68" s="930"/>
      <c r="BB68" s="930"/>
      <c r="BC68" s="930"/>
      <c r="BD68" s="931"/>
      <c r="BE68" s="237"/>
      <c r="BF68" s="237"/>
      <c r="BG68" s="237"/>
      <c r="BH68" s="237"/>
      <c r="BI68" s="237"/>
      <c r="BJ68" s="237"/>
      <c r="BK68" s="237"/>
      <c r="BL68" s="237"/>
      <c r="BM68" s="237"/>
      <c r="BN68" s="237"/>
      <c r="BO68" s="237"/>
      <c r="BP68" s="237"/>
      <c r="BQ68" s="234">
        <v>62</v>
      </c>
      <c r="BR68" s="239"/>
      <c r="BS68" s="922"/>
      <c r="BT68" s="923"/>
      <c r="BU68" s="923"/>
      <c r="BV68" s="923"/>
      <c r="BW68" s="923"/>
      <c r="BX68" s="923"/>
      <c r="BY68" s="923"/>
      <c r="BZ68" s="923"/>
      <c r="CA68" s="923"/>
      <c r="CB68" s="923"/>
      <c r="CC68" s="923"/>
      <c r="CD68" s="923"/>
      <c r="CE68" s="923"/>
      <c r="CF68" s="923"/>
      <c r="CG68" s="928"/>
      <c r="CH68" s="925"/>
      <c r="CI68" s="926"/>
      <c r="CJ68" s="926"/>
      <c r="CK68" s="926"/>
      <c r="CL68" s="927"/>
      <c r="CM68" s="925"/>
      <c r="CN68" s="926"/>
      <c r="CO68" s="926"/>
      <c r="CP68" s="926"/>
      <c r="CQ68" s="927"/>
      <c r="CR68" s="925"/>
      <c r="CS68" s="926"/>
      <c r="CT68" s="926"/>
      <c r="CU68" s="926"/>
      <c r="CV68" s="927"/>
      <c r="CW68" s="925"/>
      <c r="CX68" s="926"/>
      <c r="CY68" s="926"/>
      <c r="CZ68" s="926"/>
      <c r="DA68" s="927"/>
      <c r="DB68" s="925"/>
      <c r="DC68" s="926"/>
      <c r="DD68" s="926"/>
      <c r="DE68" s="926"/>
      <c r="DF68" s="927"/>
      <c r="DG68" s="925"/>
      <c r="DH68" s="926"/>
      <c r="DI68" s="926"/>
      <c r="DJ68" s="926"/>
      <c r="DK68" s="927"/>
      <c r="DL68" s="925"/>
      <c r="DM68" s="926"/>
      <c r="DN68" s="926"/>
      <c r="DO68" s="926"/>
      <c r="DP68" s="927"/>
      <c r="DQ68" s="925"/>
      <c r="DR68" s="926"/>
      <c r="DS68" s="926"/>
      <c r="DT68" s="926"/>
      <c r="DU68" s="927"/>
      <c r="DV68" s="922"/>
      <c r="DW68" s="923"/>
      <c r="DX68" s="923"/>
      <c r="DY68" s="923"/>
      <c r="DZ68" s="924"/>
      <c r="EA68" s="226"/>
    </row>
    <row r="69" spans="1:131" ht="26.25" customHeight="1" x14ac:dyDescent="0.2">
      <c r="A69" s="234">
        <v>2</v>
      </c>
      <c r="B69" s="936" t="s">
        <v>584</v>
      </c>
      <c r="C69" s="937"/>
      <c r="D69" s="937"/>
      <c r="E69" s="937"/>
      <c r="F69" s="937"/>
      <c r="G69" s="937"/>
      <c r="H69" s="937"/>
      <c r="I69" s="937"/>
      <c r="J69" s="937"/>
      <c r="K69" s="937"/>
      <c r="L69" s="937"/>
      <c r="M69" s="937"/>
      <c r="N69" s="937"/>
      <c r="O69" s="937"/>
      <c r="P69" s="938"/>
      <c r="Q69" s="939">
        <v>2315</v>
      </c>
      <c r="R69" s="893"/>
      <c r="S69" s="893"/>
      <c r="T69" s="893"/>
      <c r="U69" s="893"/>
      <c r="V69" s="893">
        <v>2307</v>
      </c>
      <c r="W69" s="893"/>
      <c r="X69" s="893"/>
      <c r="Y69" s="893"/>
      <c r="Z69" s="893"/>
      <c r="AA69" s="893">
        <v>8</v>
      </c>
      <c r="AB69" s="893"/>
      <c r="AC69" s="893"/>
      <c r="AD69" s="893"/>
      <c r="AE69" s="893"/>
      <c r="AF69" s="893">
        <v>8</v>
      </c>
      <c r="AG69" s="893"/>
      <c r="AH69" s="893"/>
      <c r="AI69" s="893"/>
      <c r="AJ69" s="893"/>
      <c r="AK69" s="893" t="s">
        <v>582</v>
      </c>
      <c r="AL69" s="893"/>
      <c r="AM69" s="893"/>
      <c r="AN69" s="893"/>
      <c r="AO69" s="893"/>
      <c r="AP69" s="893">
        <v>169</v>
      </c>
      <c r="AQ69" s="893"/>
      <c r="AR69" s="893"/>
      <c r="AS69" s="893"/>
      <c r="AT69" s="893"/>
      <c r="AU69" s="893" t="s">
        <v>582</v>
      </c>
      <c r="AV69" s="893"/>
      <c r="AW69" s="893"/>
      <c r="AX69" s="893"/>
      <c r="AY69" s="893"/>
      <c r="AZ69" s="894"/>
      <c r="BA69" s="894"/>
      <c r="BB69" s="894"/>
      <c r="BC69" s="894"/>
      <c r="BD69" s="895"/>
      <c r="BE69" s="237"/>
      <c r="BF69" s="237"/>
      <c r="BG69" s="237"/>
      <c r="BH69" s="237"/>
      <c r="BI69" s="237"/>
      <c r="BJ69" s="237"/>
      <c r="BK69" s="237"/>
      <c r="BL69" s="237"/>
      <c r="BM69" s="237"/>
      <c r="BN69" s="237"/>
      <c r="BO69" s="237"/>
      <c r="BP69" s="237"/>
      <c r="BQ69" s="234">
        <v>63</v>
      </c>
      <c r="BR69" s="239"/>
      <c r="BS69" s="922"/>
      <c r="BT69" s="923"/>
      <c r="BU69" s="923"/>
      <c r="BV69" s="923"/>
      <c r="BW69" s="923"/>
      <c r="BX69" s="923"/>
      <c r="BY69" s="923"/>
      <c r="BZ69" s="923"/>
      <c r="CA69" s="923"/>
      <c r="CB69" s="923"/>
      <c r="CC69" s="923"/>
      <c r="CD69" s="923"/>
      <c r="CE69" s="923"/>
      <c r="CF69" s="923"/>
      <c r="CG69" s="928"/>
      <c r="CH69" s="925"/>
      <c r="CI69" s="926"/>
      <c r="CJ69" s="926"/>
      <c r="CK69" s="926"/>
      <c r="CL69" s="927"/>
      <c r="CM69" s="925"/>
      <c r="CN69" s="926"/>
      <c r="CO69" s="926"/>
      <c r="CP69" s="926"/>
      <c r="CQ69" s="927"/>
      <c r="CR69" s="925"/>
      <c r="CS69" s="926"/>
      <c r="CT69" s="926"/>
      <c r="CU69" s="926"/>
      <c r="CV69" s="927"/>
      <c r="CW69" s="925"/>
      <c r="CX69" s="926"/>
      <c r="CY69" s="926"/>
      <c r="CZ69" s="926"/>
      <c r="DA69" s="927"/>
      <c r="DB69" s="925"/>
      <c r="DC69" s="926"/>
      <c r="DD69" s="926"/>
      <c r="DE69" s="926"/>
      <c r="DF69" s="927"/>
      <c r="DG69" s="925"/>
      <c r="DH69" s="926"/>
      <c r="DI69" s="926"/>
      <c r="DJ69" s="926"/>
      <c r="DK69" s="927"/>
      <c r="DL69" s="925"/>
      <c r="DM69" s="926"/>
      <c r="DN69" s="926"/>
      <c r="DO69" s="926"/>
      <c r="DP69" s="927"/>
      <c r="DQ69" s="925"/>
      <c r="DR69" s="926"/>
      <c r="DS69" s="926"/>
      <c r="DT69" s="926"/>
      <c r="DU69" s="927"/>
      <c r="DV69" s="922"/>
      <c r="DW69" s="923"/>
      <c r="DX69" s="923"/>
      <c r="DY69" s="923"/>
      <c r="DZ69" s="924"/>
      <c r="EA69" s="226"/>
    </row>
    <row r="70" spans="1:131" ht="26.25" customHeight="1" x14ac:dyDescent="0.2">
      <c r="A70" s="234">
        <v>3</v>
      </c>
      <c r="B70" s="936" t="s">
        <v>585</v>
      </c>
      <c r="C70" s="937"/>
      <c r="D70" s="937"/>
      <c r="E70" s="937"/>
      <c r="F70" s="937"/>
      <c r="G70" s="937"/>
      <c r="H70" s="937"/>
      <c r="I70" s="937"/>
      <c r="J70" s="937"/>
      <c r="K70" s="937"/>
      <c r="L70" s="937"/>
      <c r="M70" s="937"/>
      <c r="N70" s="937"/>
      <c r="O70" s="937"/>
      <c r="P70" s="938"/>
      <c r="Q70" s="939">
        <v>148</v>
      </c>
      <c r="R70" s="893"/>
      <c r="S70" s="893"/>
      <c r="T70" s="893"/>
      <c r="U70" s="893"/>
      <c r="V70" s="893">
        <v>143</v>
      </c>
      <c r="W70" s="893"/>
      <c r="X70" s="893"/>
      <c r="Y70" s="893"/>
      <c r="Z70" s="893"/>
      <c r="AA70" s="893">
        <v>5</v>
      </c>
      <c r="AB70" s="893"/>
      <c r="AC70" s="893"/>
      <c r="AD70" s="893"/>
      <c r="AE70" s="893"/>
      <c r="AF70" s="893">
        <v>5</v>
      </c>
      <c r="AG70" s="893"/>
      <c r="AH70" s="893"/>
      <c r="AI70" s="893"/>
      <c r="AJ70" s="893"/>
      <c r="AK70" s="893" t="s">
        <v>582</v>
      </c>
      <c r="AL70" s="893"/>
      <c r="AM70" s="893"/>
      <c r="AN70" s="893"/>
      <c r="AO70" s="893"/>
      <c r="AP70" s="893" t="s">
        <v>582</v>
      </c>
      <c r="AQ70" s="893"/>
      <c r="AR70" s="893"/>
      <c r="AS70" s="893"/>
      <c r="AT70" s="893"/>
      <c r="AU70" s="893" t="s">
        <v>582</v>
      </c>
      <c r="AV70" s="893"/>
      <c r="AW70" s="893"/>
      <c r="AX70" s="893"/>
      <c r="AY70" s="893"/>
      <c r="AZ70" s="894"/>
      <c r="BA70" s="894"/>
      <c r="BB70" s="894"/>
      <c r="BC70" s="894"/>
      <c r="BD70" s="895"/>
      <c r="BE70" s="237"/>
      <c r="BF70" s="237"/>
      <c r="BG70" s="237"/>
      <c r="BH70" s="237"/>
      <c r="BI70" s="237"/>
      <c r="BJ70" s="237"/>
      <c r="BK70" s="237"/>
      <c r="BL70" s="237"/>
      <c r="BM70" s="237"/>
      <c r="BN70" s="237"/>
      <c r="BO70" s="237"/>
      <c r="BP70" s="237"/>
      <c r="BQ70" s="234">
        <v>64</v>
      </c>
      <c r="BR70" s="239"/>
      <c r="BS70" s="922"/>
      <c r="BT70" s="923"/>
      <c r="BU70" s="923"/>
      <c r="BV70" s="923"/>
      <c r="BW70" s="923"/>
      <c r="BX70" s="923"/>
      <c r="BY70" s="923"/>
      <c r="BZ70" s="923"/>
      <c r="CA70" s="923"/>
      <c r="CB70" s="923"/>
      <c r="CC70" s="923"/>
      <c r="CD70" s="923"/>
      <c r="CE70" s="923"/>
      <c r="CF70" s="923"/>
      <c r="CG70" s="928"/>
      <c r="CH70" s="925"/>
      <c r="CI70" s="926"/>
      <c r="CJ70" s="926"/>
      <c r="CK70" s="926"/>
      <c r="CL70" s="927"/>
      <c r="CM70" s="925"/>
      <c r="CN70" s="926"/>
      <c r="CO70" s="926"/>
      <c r="CP70" s="926"/>
      <c r="CQ70" s="927"/>
      <c r="CR70" s="925"/>
      <c r="CS70" s="926"/>
      <c r="CT70" s="926"/>
      <c r="CU70" s="926"/>
      <c r="CV70" s="927"/>
      <c r="CW70" s="925"/>
      <c r="CX70" s="926"/>
      <c r="CY70" s="926"/>
      <c r="CZ70" s="926"/>
      <c r="DA70" s="927"/>
      <c r="DB70" s="925"/>
      <c r="DC70" s="926"/>
      <c r="DD70" s="926"/>
      <c r="DE70" s="926"/>
      <c r="DF70" s="927"/>
      <c r="DG70" s="925"/>
      <c r="DH70" s="926"/>
      <c r="DI70" s="926"/>
      <c r="DJ70" s="926"/>
      <c r="DK70" s="927"/>
      <c r="DL70" s="925"/>
      <c r="DM70" s="926"/>
      <c r="DN70" s="926"/>
      <c r="DO70" s="926"/>
      <c r="DP70" s="927"/>
      <c r="DQ70" s="925"/>
      <c r="DR70" s="926"/>
      <c r="DS70" s="926"/>
      <c r="DT70" s="926"/>
      <c r="DU70" s="927"/>
      <c r="DV70" s="922"/>
      <c r="DW70" s="923"/>
      <c r="DX70" s="923"/>
      <c r="DY70" s="923"/>
      <c r="DZ70" s="924"/>
      <c r="EA70" s="226"/>
    </row>
    <row r="71" spans="1:131" ht="26.25" customHeight="1" x14ac:dyDescent="0.2">
      <c r="A71" s="234">
        <v>4</v>
      </c>
      <c r="B71" s="936" t="s">
        <v>586</v>
      </c>
      <c r="C71" s="937"/>
      <c r="D71" s="937"/>
      <c r="E71" s="937"/>
      <c r="F71" s="937"/>
      <c r="G71" s="937"/>
      <c r="H71" s="937"/>
      <c r="I71" s="937"/>
      <c r="J71" s="937"/>
      <c r="K71" s="937"/>
      <c r="L71" s="937"/>
      <c r="M71" s="937"/>
      <c r="N71" s="937"/>
      <c r="O71" s="937"/>
      <c r="P71" s="938"/>
      <c r="Q71" s="939">
        <v>4</v>
      </c>
      <c r="R71" s="893"/>
      <c r="S71" s="893"/>
      <c r="T71" s="893"/>
      <c r="U71" s="893"/>
      <c r="V71" s="893">
        <v>1</v>
      </c>
      <c r="W71" s="893"/>
      <c r="X71" s="893"/>
      <c r="Y71" s="893"/>
      <c r="Z71" s="893"/>
      <c r="AA71" s="893">
        <v>3</v>
      </c>
      <c r="AB71" s="893"/>
      <c r="AC71" s="893"/>
      <c r="AD71" s="893"/>
      <c r="AE71" s="893"/>
      <c r="AF71" s="893">
        <v>3</v>
      </c>
      <c r="AG71" s="893"/>
      <c r="AH71" s="893"/>
      <c r="AI71" s="893"/>
      <c r="AJ71" s="893"/>
      <c r="AK71" s="893" t="s">
        <v>582</v>
      </c>
      <c r="AL71" s="893"/>
      <c r="AM71" s="893"/>
      <c r="AN71" s="893"/>
      <c r="AO71" s="893"/>
      <c r="AP71" s="893" t="s">
        <v>582</v>
      </c>
      <c r="AQ71" s="893"/>
      <c r="AR71" s="893"/>
      <c r="AS71" s="893"/>
      <c r="AT71" s="893"/>
      <c r="AU71" s="893" t="s">
        <v>582</v>
      </c>
      <c r="AV71" s="893"/>
      <c r="AW71" s="893"/>
      <c r="AX71" s="893"/>
      <c r="AY71" s="893"/>
      <c r="AZ71" s="894"/>
      <c r="BA71" s="894"/>
      <c r="BB71" s="894"/>
      <c r="BC71" s="894"/>
      <c r="BD71" s="895"/>
      <c r="BE71" s="237"/>
      <c r="BF71" s="237"/>
      <c r="BG71" s="237"/>
      <c r="BH71" s="237"/>
      <c r="BI71" s="237"/>
      <c r="BJ71" s="237"/>
      <c r="BK71" s="237"/>
      <c r="BL71" s="237"/>
      <c r="BM71" s="237"/>
      <c r="BN71" s="237"/>
      <c r="BO71" s="237"/>
      <c r="BP71" s="237"/>
      <c r="BQ71" s="234">
        <v>65</v>
      </c>
      <c r="BR71" s="239"/>
      <c r="BS71" s="922"/>
      <c r="BT71" s="923"/>
      <c r="BU71" s="923"/>
      <c r="BV71" s="923"/>
      <c r="BW71" s="923"/>
      <c r="BX71" s="923"/>
      <c r="BY71" s="923"/>
      <c r="BZ71" s="923"/>
      <c r="CA71" s="923"/>
      <c r="CB71" s="923"/>
      <c r="CC71" s="923"/>
      <c r="CD71" s="923"/>
      <c r="CE71" s="923"/>
      <c r="CF71" s="923"/>
      <c r="CG71" s="928"/>
      <c r="CH71" s="925"/>
      <c r="CI71" s="926"/>
      <c r="CJ71" s="926"/>
      <c r="CK71" s="926"/>
      <c r="CL71" s="927"/>
      <c r="CM71" s="925"/>
      <c r="CN71" s="926"/>
      <c r="CO71" s="926"/>
      <c r="CP71" s="926"/>
      <c r="CQ71" s="927"/>
      <c r="CR71" s="925"/>
      <c r="CS71" s="926"/>
      <c r="CT71" s="926"/>
      <c r="CU71" s="926"/>
      <c r="CV71" s="927"/>
      <c r="CW71" s="925"/>
      <c r="CX71" s="926"/>
      <c r="CY71" s="926"/>
      <c r="CZ71" s="926"/>
      <c r="DA71" s="927"/>
      <c r="DB71" s="925"/>
      <c r="DC71" s="926"/>
      <c r="DD71" s="926"/>
      <c r="DE71" s="926"/>
      <c r="DF71" s="927"/>
      <c r="DG71" s="925"/>
      <c r="DH71" s="926"/>
      <c r="DI71" s="926"/>
      <c r="DJ71" s="926"/>
      <c r="DK71" s="927"/>
      <c r="DL71" s="925"/>
      <c r="DM71" s="926"/>
      <c r="DN71" s="926"/>
      <c r="DO71" s="926"/>
      <c r="DP71" s="927"/>
      <c r="DQ71" s="925"/>
      <c r="DR71" s="926"/>
      <c r="DS71" s="926"/>
      <c r="DT71" s="926"/>
      <c r="DU71" s="927"/>
      <c r="DV71" s="922"/>
      <c r="DW71" s="923"/>
      <c r="DX71" s="923"/>
      <c r="DY71" s="923"/>
      <c r="DZ71" s="924"/>
      <c r="EA71" s="226"/>
    </row>
    <row r="72" spans="1:131" ht="26.25" customHeight="1" x14ac:dyDescent="0.2">
      <c r="A72" s="234">
        <v>5</v>
      </c>
      <c r="B72" s="936" t="s">
        <v>587</v>
      </c>
      <c r="C72" s="937"/>
      <c r="D72" s="937"/>
      <c r="E72" s="937"/>
      <c r="F72" s="937"/>
      <c r="G72" s="937"/>
      <c r="H72" s="937"/>
      <c r="I72" s="937"/>
      <c r="J72" s="937"/>
      <c r="K72" s="937"/>
      <c r="L72" s="937"/>
      <c r="M72" s="937"/>
      <c r="N72" s="937"/>
      <c r="O72" s="937"/>
      <c r="P72" s="938"/>
      <c r="Q72" s="939">
        <v>432</v>
      </c>
      <c r="R72" s="893"/>
      <c r="S72" s="893"/>
      <c r="T72" s="893"/>
      <c r="U72" s="893"/>
      <c r="V72" s="893">
        <v>432</v>
      </c>
      <c r="W72" s="893"/>
      <c r="X72" s="893"/>
      <c r="Y72" s="893"/>
      <c r="Z72" s="893"/>
      <c r="AA72" s="893">
        <v>0</v>
      </c>
      <c r="AB72" s="893"/>
      <c r="AC72" s="893"/>
      <c r="AD72" s="893"/>
      <c r="AE72" s="893"/>
      <c r="AF72" s="893">
        <v>0</v>
      </c>
      <c r="AG72" s="893"/>
      <c r="AH72" s="893"/>
      <c r="AI72" s="893"/>
      <c r="AJ72" s="893"/>
      <c r="AK72" s="893" t="s">
        <v>582</v>
      </c>
      <c r="AL72" s="893"/>
      <c r="AM72" s="893"/>
      <c r="AN72" s="893"/>
      <c r="AO72" s="893"/>
      <c r="AP72" s="893" t="s">
        <v>582</v>
      </c>
      <c r="AQ72" s="893"/>
      <c r="AR72" s="893"/>
      <c r="AS72" s="893"/>
      <c r="AT72" s="893"/>
      <c r="AU72" s="893" t="s">
        <v>582</v>
      </c>
      <c r="AV72" s="893"/>
      <c r="AW72" s="893"/>
      <c r="AX72" s="893"/>
      <c r="AY72" s="893"/>
      <c r="AZ72" s="894"/>
      <c r="BA72" s="894"/>
      <c r="BB72" s="894"/>
      <c r="BC72" s="894"/>
      <c r="BD72" s="895"/>
      <c r="BE72" s="237"/>
      <c r="BF72" s="237"/>
      <c r="BG72" s="237"/>
      <c r="BH72" s="237"/>
      <c r="BI72" s="237"/>
      <c r="BJ72" s="237"/>
      <c r="BK72" s="237"/>
      <c r="BL72" s="237"/>
      <c r="BM72" s="237"/>
      <c r="BN72" s="237"/>
      <c r="BO72" s="237"/>
      <c r="BP72" s="237"/>
      <c r="BQ72" s="234">
        <v>66</v>
      </c>
      <c r="BR72" s="239"/>
      <c r="BS72" s="922"/>
      <c r="BT72" s="923"/>
      <c r="BU72" s="923"/>
      <c r="BV72" s="923"/>
      <c r="BW72" s="923"/>
      <c r="BX72" s="923"/>
      <c r="BY72" s="923"/>
      <c r="BZ72" s="923"/>
      <c r="CA72" s="923"/>
      <c r="CB72" s="923"/>
      <c r="CC72" s="923"/>
      <c r="CD72" s="923"/>
      <c r="CE72" s="923"/>
      <c r="CF72" s="923"/>
      <c r="CG72" s="928"/>
      <c r="CH72" s="925"/>
      <c r="CI72" s="926"/>
      <c r="CJ72" s="926"/>
      <c r="CK72" s="926"/>
      <c r="CL72" s="927"/>
      <c r="CM72" s="925"/>
      <c r="CN72" s="926"/>
      <c r="CO72" s="926"/>
      <c r="CP72" s="926"/>
      <c r="CQ72" s="927"/>
      <c r="CR72" s="925"/>
      <c r="CS72" s="926"/>
      <c r="CT72" s="926"/>
      <c r="CU72" s="926"/>
      <c r="CV72" s="927"/>
      <c r="CW72" s="925"/>
      <c r="CX72" s="926"/>
      <c r="CY72" s="926"/>
      <c r="CZ72" s="926"/>
      <c r="DA72" s="927"/>
      <c r="DB72" s="925"/>
      <c r="DC72" s="926"/>
      <c r="DD72" s="926"/>
      <c r="DE72" s="926"/>
      <c r="DF72" s="927"/>
      <c r="DG72" s="925"/>
      <c r="DH72" s="926"/>
      <c r="DI72" s="926"/>
      <c r="DJ72" s="926"/>
      <c r="DK72" s="927"/>
      <c r="DL72" s="925"/>
      <c r="DM72" s="926"/>
      <c r="DN72" s="926"/>
      <c r="DO72" s="926"/>
      <c r="DP72" s="927"/>
      <c r="DQ72" s="925"/>
      <c r="DR72" s="926"/>
      <c r="DS72" s="926"/>
      <c r="DT72" s="926"/>
      <c r="DU72" s="927"/>
      <c r="DV72" s="922"/>
      <c r="DW72" s="923"/>
      <c r="DX72" s="923"/>
      <c r="DY72" s="923"/>
      <c r="DZ72" s="924"/>
      <c r="EA72" s="226"/>
    </row>
    <row r="73" spans="1:131" ht="26.25" customHeight="1" x14ac:dyDescent="0.2">
      <c r="A73" s="234">
        <v>6</v>
      </c>
      <c r="B73" s="936" t="s">
        <v>588</v>
      </c>
      <c r="C73" s="937"/>
      <c r="D73" s="937"/>
      <c r="E73" s="937"/>
      <c r="F73" s="937"/>
      <c r="G73" s="937"/>
      <c r="H73" s="937"/>
      <c r="I73" s="937"/>
      <c r="J73" s="937"/>
      <c r="K73" s="937"/>
      <c r="L73" s="937"/>
      <c r="M73" s="937"/>
      <c r="N73" s="937"/>
      <c r="O73" s="937"/>
      <c r="P73" s="938"/>
      <c r="Q73" s="939">
        <v>549</v>
      </c>
      <c r="R73" s="893"/>
      <c r="S73" s="893"/>
      <c r="T73" s="893"/>
      <c r="U73" s="893"/>
      <c r="V73" s="893">
        <v>528</v>
      </c>
      <c r="W73" s="893"/>
      <c r="X73" s="893"/>
      <c r="Y73" s="893"/>
      <c r="Z73" s="893"/>
      <c r="AA73" s="893">
        <v>21</v>
      </c>
      <c r="AB73" s="893"/>
      <c r="AC73" s="893"/>
      <c r="AD73" s="893"/>
      <c r="AE73" s="893"/>
      <c r="AF73" s="893">
        <v>21</v>
      </c>
      <c r="AG73" s="893"/>
      <c r="AH73" s="893"/>
      <c r="AI73" s="893"/>
      <c r="AJ73" s="893"/>
      <c r="AK73" s="893" t="s">
        <v>582</v>
      </c>
      <c r="AL73" s="893"/>
      <c r="AM73" s="893"/>
      <c r="AN73" s="893"/>
      <c r="AO73" s="893"/>
      <c r="AP73" s="893" t="s">
        <v>582</v>
      </c>
      <c r="AQ73" s="893"/>
      <c r="AR73" s="893"/>
      <c r="AS73" s="893"/>
      <c r="AT73" s="893"/>
      <c r="AU73" s="893" t="s">
        <v>582</v>
      </c>
      <c r="AV73" s="893"/>
      <c r="AW73" s="893"/>
      <c r="AX73" s="893"/>
      <c r="AY73" s="893"/>
      <c r="AZ73" s="894"/>
      <c r="BA73" s="894"/>
      <c r="BB73" s="894"/>
      <c r="BC73" s="894"/>
      <c r="BD73" s="895"/>
      <c r="BE73" s="237"/>
      <c r="BF73" s="237"/>
      <c r="BG73" s="237"/>
      <c r="BH73" s="237"/>
      <c r="BI73" s="237"/>
      <c r="BJ73" s="237"/>
      <c r="BK73" s="237"/>
      <c r="BL73" s="237"/>
      <c r="BM73" s="237"/>
      <c r="BN73" s="237"/>
      <c r="BO73" s="237"/>
      <c r="BP73" s="237"/>
      <c r="BQ73" s="234">
        <v>67</v>
      </c>
      <c r="BR73" s="239"/>
      <c r="BS73" s="922"/>
      <c r="BT73" s="923"/>
      <c r="BU73" s="923"/>
      <c r="BV73" s="923"/>
      <c r="BW73" s="923"/>
      <c r="BX73" s="923"/>
      <c r="BY73" s="923"/>
      <c r="BZ73" s="923"/>
      <c r="CA73" s="923"/>
      <c r="CB73" s="923"/>
      <c r="CC73" s="923"/>
      <c r="CD73" s="923"/>
      <c r="CE73" s="923"/>
      <c r="CF73" s="923"/>
      <c r="CG73" s="928"/>
      <c r="CH73" s="925"/>
      <c r="CI73" s="926"/>
      <c r="CJ73" s="926"/>
      <c r="CK73" s="926"/>
      <c r="CL73" s="927"/>
      <c r="CM73" s="925"/>
      <c r="CN73" s="926"/>
      <c r="CO73" s="926"/>
      <c r="CP73" s="926"/>
      <c r="CQ73" s="927"/>
      <c r="CR73" s="925"/>
      <c r="CS73" s="926"/>
      <c r="CT73" s="926"/>
      <c r="CU73" s="926"/>
      <c r="CV73" s="927"/>
      <c r="CW73" s="925"/>
      <c r="CX73" s="926"/>
      <c r="CY73" s="926"/>
      <c r="CZ73" s="926"/>
      <c r="DA73" s="927"/>
      <c r="DB73" s="925"/>
      <c r="DC73" s="926"/>
      <c r="DD73" s="926"/>
      <c r="DE73" s="926"/>
      <c r="DF73" s="927"/>
      <c r="DG73" s="925"/>
      <c r="DH73" s="926"/>
      <c r="DI73" s="926"/>
      <c r="DJ73" s="926"/>
      <c r="DK73" s="927"/>
      <c r="DL73" s="925"/>
      <c r="DM73" s="926"/>
      <c r="DN73" s="926"/>
      <c r="DO73" s="926"/>
      <c r="DP73" s="927"/>
      <c r="DQ73" s="925"/>
      <c r="DR73" s="926"/>
      <c r="DS73" s="926"/>
      <c r="DT73" s="926"/>
      <c r="DU73" s="927"/>
      <c r="DV73" s="922"/>
      <c r="DW73" s="923"/>
      <c r="DX73" s="923"/>
      <c r="DY73" s="923"/>
      <c r="DZ73" s="924"/>
      <c r="EA73" s="226"/>
    </row>
    <row r="74" spans="1:131" ht="26.25" customHeight="1" x14ac:dyDescent="0.2">
      <c r="A74" s="234">
        <v>7</v>
      </c>
      <c r="B74" s="936" t="s">
        <v>589</v>
      </c>
      <c r="C74" s="937"/>
      <c r="D74" s="937"/>
      <c r="E74" s="937"/>
      <c r="F74" s="937"/>
      <c r="G74" s="937"/>
      <c r="H74" s="937"/>
      <c r="I74" s="937"/>
      <c r="J74" s="937"/>
      <c r="K74" s="937"/>
      <c r="L74" s="937"/>
      <c r="M74" s="937"/>
      <c r="N74" s="937"/>
      <c r="O74" s="937"/>
      <c r="P74" s="938"/>
      <c r="Q74" s="939">
        <v>162891</v>
      </c>
      <c r="R74" s="893"/>
      <c r="S74" s="893"/>
      <c r="T74" s="893"/>
      <c r="U74" s="893"/>
      <c r="V74" s="893">
        <v>159883</v>
      </c>
      <c r="W74" s="893"/>
      <c r="X74" s="893"/>
      <c r="Y74" s="893"/>
      <c r="Z74" s="893"/>
      <c r="AA74" s="893">
        <v>3008</v>
      </c>
      <c r="AB74" s="893"/>
      <c r="AC74" s="893"/>
      <c r="AD74" s="893"/>
      <c r="AE74" s="893"/>
      <c r="AF74" s="893">
        <v>3008</v>
      </c>
      <c r="AG74" s="893"/>
      <c r="AH74" s="893"/>
      <c r="AI74" s="893"/>
      <c r="AJ74" s="893"/>
      <c r="AK74" s="893">
        <v>358</v>
      </c>
      <c r="AL74" s="893"/>
      <c r="AM74" s="893"/>
      <c r="AN74" s="893"/>
      <c r="AO74" s="893"/>
      <c r="AP74" s="893" t="s">
        <v>582</v>
      </c>
      <c r="AQ74" s="893"/>
      <c r="AR74" s="893"/>
      <c r="AS74" s="893"/>
      <c r="AT74" s="893"/>
      <c r="AU74" s="893" t="s">
        <v>582</v>
      </c>
      <c r="AV74" s="893"/>
      <c r="AW74" s="893"/>
      <c r="AX74" s="893"/>
      <c r="AY74" s="893"/>
      <c r="AZ74" s="894"/>
      <c r="BA74" s="894"/>
      <c r="BB74" s="894"/>
      <c r="BC74" s="894"/>
      <c r="BD74" s="895"/>
      <c r="BE74" s="237"/>
      <c r="BF74" s="237"/>
      <c r="BG74" s="237"/>
      <c r="BH74" s="237"/>
      <c r="BI74" s="237"/>
      <c r="BJ74" s="237"/>
      <c r="BK74" s="237"/>
      <c r="BL74" s="237"/>
      <c r="BM74" s="237"/>
      <c r="BN74" s="237"/>
      <c r="BO74" s="237"/>
      <c r="BP74" s="237"/>
      <c r="BQ74" s="234">
        <v>68</v>
      </c>
      <c r="BR74" s="239"/>
      <c r="BS74" s="922"/>
      <c r="BT74" s="923"/>
      <c r="BU74" s="923"/>
      <c r="BV74" s="923"/>
      <c r="BW74" s="923"/>
      <c r="BX74" s="923"/>
      <c r="BY74" s="923"/>
      <c r="BZ74" s="923"/>
      <c r="CA74" s="923"/>
      <c r="CB74" s="923"/>
      <c r="CC74" s="923"/>
      <c r="CD74" s="923"/>
      <c r="CE74" s="923"/>
      <c r="CF74" s="923"/>
      <c r="CG74" s="928"/>
      <c r="CH74" s="925"/>
      <c r="CI74" s="926"/>
      <c r="CJ74" s="926"/>
      <c r="CK74" s="926"/>
      <c r="CL74" s="927"/>
      <c r="CM74" s="925"/>
      <c r="CN74" s="926"/>
      <c r="CO74" s="926"/>
      <c r="CP74" s="926"/>
      <c r="CQ74" s="927"/>
      <c r="CR74" s="925"/>
      <c r="CS74" s="926"/>
      <c r="CT74" s="926"/>
      <c r="CU74" s="926"/>
      <c r="CV74" s="927"/>
      <c r="CW74" s="925"/>
      <c r="CX74" s="926"/>
      <c r="CY74" s="926"/>
      <c r="CZ74" s="926"/>
      <c r="DA74" s="927"/>
      <c r="DB74" s="925"/>
      <c r="DC74" s="926"/>
      <c r="DD74" s="926"/>
      <c r="DE74" s="926"/>
      <c r="DF74" s="927"/>
      <c r="DG74" s="925"/>
      <c r="DH74" s="926"/>
      <c r="DI74" s="926"/>
      <c r="DJ74" s="926"/>
      <c r="DK74" s="927"/>
      <c r="DL74" s="925"/>
      <c r="DM74" s="926"/>
      <c r="DN74" s="926"/>
      <c r="DO74" s="926"/>
      <c r="DP74" s="927"/>
      <c r="DQ74" s="925"/>
      <c r="DR74" s="926"/>
      <c r="DS74" s="926"/>
      <c r="DT74" s="926"/>
      <c r="DU74" s="927"/>
      <c r="DV74" s="922"/>
      <c r="DW74" s="923"/>
      <c r="DX74" s="923"/>
      <c r="DY74" s="923"/>
      <c r="DZ74" s="924"/>
      <c r="EA74" s="226"/>
    </row>
    <row r="75" spans="1:131" ht="26.25" customHeight="1" x14ac:dyDescent="0.2">
      <c r="A75" s="234">
        <v>8</v>
      </c>
      <c r="B75" s="936"/>
      <c r="C75" s="937"/>
      <c r="D75" s="937"/>
      <c r="E75" s="937"/>
      <c r="F75" s="937"/>
      <c r="G75" s="937"/>
      <c r="H75" s="937"/>
      <c r="I75" s="937"/>
      <c r="J75" s="937"/>
      <c r="K75" s="937"/>
      <c r="L75" s="937"/>
      <c r="M75" s="937"/>
      <c r="N75" s="937"/>
      <c r="O75" s="937"/>
      <c r="P75" s="938"/>
      <c r="Q75" s="940"/>
      <c r="R75" s="941"/>
      <c r="S75" s="941"/>
      <c r="T75" s="941"/>
      <c r="U75" s="896"/>
      <c r="V75" s="942"/>
      <c r="W75" s="941"/>
      <c r="X75" s="941"/>
      <c r="Y75" s="941"/>
      <c r="Z75" s="896"/>
      <c r="AA75" s="942"/>
      <c r="AB75" s="941"/>
      <c r="AC75" s="941"/>
      <c r="AD75" s="941"/>
      <c r="AE75" s="896"/>
      <c r="AF75" s="942"/>
      <c r="AG75" s="941"/>
      <c r="AH75" s="941"/>
      <c r="AI75" s="941"/>
      <c r="AJ75" s="896"/>
      <c r="AK75" s="942"/>
      <c r="AL75" s="941"/>
      <c r="AM75" s="941"/>
      <c r="AN75" s="941"/>
      <c r="AO75" s="896"/>
      <c r="AP75" s="942"/>
      <c r="AQ75" s="941"/>
      <c r="AR75" s="941"/>
      <c r="AS75" s="941"/>
      <c r="AT75" s="896"/>
      <c r="AU75" s="942"/>
      <c r="AV75" s="941"/>
      <c r="AW75" s="941"/>
      <c r="AX75" s="941"/>
      <c r="AY75" s="896"/>
      <c r="AZ75" s="894"/>
      <c r="BA75" s="894"/>
      <c r="BB75" s="894"/>
      <c r="BC75" s="894"/>
      <c r="BD75" s="895"/>
      <c r="BE75" s="237"/>
      <c r="BF75" s="237"/>
      <c r="BG75" s="237"/>
      <c r="BH75" s="237"/>
      <c r="BI75" s="237"/>
      <c r="BJ75" s="237"/>
      <c r="BK75" s="237"/>
      <c r="BL75" s="237"/>
      <c r="BM75" s="237"/>
      <c r="BN75" s="237"/>
      <c r="BO75" s="237"/>
      <c r="BP75" s="237"/>
      <c r="BQ75" s="234">
        <v>69</v>
      </c>
      <c r="BR75" s="239"/>
      <c r="BS75" s="922"/>
      <c r="BT75" s="923"/>
      <c r="BU75" s="923"/>
      <c r="BV75" s="923"/>
      <c r="BW75" s="923"/>
      <c r="BX75" s="923"/>
      <c r="BY75" s="923"/>
      <c r="BZ75" s="923"/>
      <c r="CA75" s="923"/>
      <c r="CB75" s="923"/>
      <c r="CC75" s="923"/>
      <c r="CD75" s="923"/>
      <c r="CE75" s="923"/>
      <c r="CF75" s="923"/>
      <c r="CG75" s="928"/>
      <c r="CH75" s="925"/>
      <c r="CI75" s="926"/>
      <c r="CJ75" s="926"/>
      <c r="CK75" s="926"/>
      <c r="CL75" s="927"/>
      <c r="CM75" s="925"/>
      <c r="CN75" s="926"/>
      <c r="CO75" s="926"/>
      <c r="CP75" s="926"/>
      <c r="CQ75" s="927"/>
      <c r="CR75" s="925"/>
      <c r="CS75" s="926"/>
      <c r="CT75" s="926"/>
      <c r="CU75" s="926"/>
      <c r="CV75" s="927"/>
      <c r="CW75" s="925"/>
      <c r="CX75" s="926"/>
      <c r="CY75" s="926"/>
      <c r="CZ75" s="926"/>
      <c r="DA75" s="927"/>
      <c r="DB75" s="925"/>
      <c r="DC75" s="926"/>
      <c r="DD75" s="926"/>
      <c r="DE75" s="926"/>
      <c r="DF75" s="927"/>
      <c r="DG75" s="925"/>
      <c r="DH75" s="926"/>
      <c r="DI75" s="926"/>
      <c r="DJ75" s="926"/>
      <c r="DK75" s="927"/>
      <c r="DL75" s="925"/>
      <c r="DM75" s="926"/>
      <c r="DN75" s="926"/>
      <c r="DO75" s="926"/>
      <c r="DP75" s="927"/>
      <c r="DQ75" s="925"/>
      <c r="DR75" s="926"/>
      <c r="DS75" s="926"/>
      <c r="DT75" s="926"/>
      <c r="DU75" s="927"/>
      <c r="DV75" s="922"/>
      <c r="DW75" s="923"/>
      <c r="DX75" s="923"/>
      <c r="DY75" s="923"/>
      <c r="DZ75" s="924"/>
      <c r="EA75" s="226"/>
    </row>
    <row r="76" spans="1:131" ht="26.25" customHeight="1" x14ac:dyDescent="0.2">
      <c r="A76" s="234">
        <v>9</v>
      </c>
      <c r="B76" s="936"/>
      <c r="C76" s="937"/>
      <c r="D76" s="937"/>
      <c r="E76" s="937"/>
      <c r="F76" s="937"/>
      <c r="G76" s="937"/>
      <c r="H76" s="937"/>
      <c r="I76" s="937"/>
      <c r="J76" s="937"/>
      <c r="K76" s="937"/>
      <c r="L76" s="937"/>
      <c r="M76" s="937"/>
      <c r="N76" s="937"/>
      <c r="O76" s="937"/>
      <c r="P76" s="938"/>
      <c r="Q76" s="940"/>
      <c r="R76" s="941"/>
      <c r="S76" s="941"/>
      <c r="T76" s="941"/>
      <c r="U76" s="896"/>
      <c r="V76" s="942"/>
      <c r="W76" s="941"/>
      <c r="X76" s="941"/>
      <c r="Y76" s="941"/>
      <c r="Z76" s="896"/>
      <c r="AA76" s="942"/>
      <c r="AB76" s="941"/>
      <c r="AC76" s="941"/>
      <c r="AD76" s="941"/>
      <c r="AE76" s="896"/>
      <c r="AF76" s="942"/>
      <c r="AG76" s="941"/>
      <c r="AH76" s="941"/>
      <c r="AI76" s="941"/>
      <c r="AJ76" s="896"/>
      <c r="AK76" s="942"/>
      <c r="AL76" s="941"/>
      <c r="AM76" s="941"/>
      <c r="AN76" s="941"/>
      <c r="AO76" s="896"/>
      <c r="AP76" s="942"/>
      <c r="AQ76" s="941"/>
      <c r="AR76" s="941"/>
      <c r="AS76" s="941"/>
      <c r="AT76" s="896"/>
      <c r="AU76" s="942"/>
      <c r="AV76" s="941"/>
      <c r="AW76" s="941"/>
      <c r="AX76" s="941"/>
      <c r="AY76" s="896"/>
      <c r="AZ76" s="894"/>
      <c r="BA76" s="894"/>
      <c r="BB76" s="894"/>
      <c r="BC76" s="894"/>
      <c r="BD76" s="895"/>
      <c r="BE76" s="237"/>
      <c r="BF76" s="237"/>
      <c r="BG76" s="237"/>
      <c r="BH76" s="237"/>
      <c r="BI76" s="237"/>
      <c r="BJ76" s="237"/>
      <c r="BK76" s="237"/>
      <c r="BL76" s="237"/>
      <c r="BM76" s="237"/>
      <c r="BN76" s="237"/>
      <c r="BO76" s="237"/>
      <c r="BP76" s="237"/>
      <c r="BQ76" s="234">
        <v>70</v>
      </c>
      <c r="BR76" s="239"/>
      <c r="BS76" s="922"/>
      <c r="BT76" s="923"/>
      <c r="BU76" s="923"/>
      <c r="BV76" s="923"/>
      <c r="BW76" s="923"/>
      <c r="BX76" s="923"/>
      <c r="BY76" s="923"/>
      <c r="BZ76" s="923"/>
      <c r="CA76" s="923"/>
      <c r="CB76" s="923"/>
      <c r="CC76" s="923"/>
      <c r="CD76" s="923"/>
      <c r="CE76" s="923"/>
      <c r="CF76" s="923"/>
      <c r="CG76" s="928"/>
      <c r="CH76" s="925"/>
      <c r="CI76" s="926"/>
      <c r="CJ76" s="926"/>
      <c r="CK76" s="926"/>
      <c r="CL76" s="927"/>
      <c r="CM76" s="925"/>
      <c r="CN76" s="926"/>
      <c r="CO76" s="926"/>
      <c r="CP76" s="926"/>
      <c r="CQ76" s="927"/>
      <c r="CR76" s="925"/>
      <c r="CS76" s="926"/>
      <c r="CT76" s="926"/>
      <c r="CU76" s="926"/>
      <c r="CV76" s="927"/>
      <c r="CW76" s="925"/>
      <c r="CX76" s="926"/>
      <c r="CY76" s="926"/>
      <c r="CZ76" s="926"/>
      <c r="DA76" s="927"/>
      <c r="DB76" s="925"/>
      <c r="DC76" s="926"/>
      <c r="DD76" s="926"/>
      <c r="DE76" s="926"/>
      <c r="DF76" s="927"/>
      <c r="DG76" s="925"/>
      <c r="DH76" s="926"/>
      <c r="DI76" s="926"/>
      <c r="DJ76" s="926"/>
      <c r="DK76" s="927"/>
      <c r="DL76" s="925"/>
      <c r="DM76" s="926"/>
      <c r="DN76" s="926"/>
      <c r="DO76" s="926"/>
      <c r="DP76" s="927"/>
      <c r="DQ76" s="925"/>
      <c r="DR76" s="926"/>
      <c r="DS76" s="926"/>
      <c r="DT76" s="926"/>
      <c r="DU76" s="927"/>
      <c r="DV76" s="922"/>
      <c r="DW76" s="923"/>
      <c r="DX76" s="923"/>
      <c r="DY76" s="923"/>
      <c r="DZ76" s="924"/>
      <c r="EA76" s="226"/>
    </row>
    <row r="77" spans="1:131" ht="26.25" customHeight="1" x14ac:dyDescent="0.2">
      <c r="A77" s="234">
        <v>10</v>
      </c>
      <c r="B77" s="936"/>
      <c r="C77" s="937"/>
      <c r="D77" s="937"/>
      <c r="E77" s="937"/>
      <c r="F77" s="937"/>
      <c r="G77" s="937"/>
      <c r="H77" s="937"/>
      <c r="I77" s="937"/>
      <c r="J77" s="937"/>
      <c r="K77" s="937"/>
      <c r="L77" s="937"/>
      <c r="M77" s="937"/>
      <c r="N77" s="937"/>
      <c r="O77" s="937"/>
      <c r="P77" s="938"/>
      <c r="Q77" s="940"/>
      <c r="R77" s="941"/>
      <c r="S77" s="941"/>
      <c r="T77" s="941"/>
      <c r="U77" s="896"/>
      <c r="V77" s="942"/>
      <c r="W77" s="941"/>
      <c r="X77" s="941"/>
      <c r="Y77" s="941"/>
      <c r="Z77" s="896"/>
      <c r="AA77" s="942"/>
      <c r="AB77" s="941"/>
      <c r="AC77" s="941"/>
      <c r="AD77" s="941"/>
      <c r="AE77" s="896"/>
      <c r="AF77" s="942"/>
      <c r="AG77" s="941"/>
      <c r="AH77" s="941"/>
      <c r="AI77" s="941"/>
      <c r="AJ77" s="896"/>
      <c r="AK77" s="942"/>
      <c r="AL77" s="941"/>
      <c r="AM77" s="941"/>
      <c r="AN77" s="941"/>
      <c r="AO77" s="896"/>
      <c r="AP77" s="942"/>
      <c r="AQ77" s="941"/>
      <c r="AR77" s="941"/>
      <c r="AS77" s="941"/>
      <c r="AT77" s="896"/>
      <c r="AU77" s="942"/>
      <c r="AV77" s="941"/>
      <c r="AW77" s="941"/>
      <c r="AX77" s="941"/>
      <c r="AY77" s="896"/>
      <c r="AZ77" s="894"/>
      <c r="BA77" s="894"/>
      <c r="BB77" s="894"/>
      <c r="BC77" s="894"/>
      <c r="BD77" s="895"/>
      <c r="BE77" s="237"/>
      <c r="BF77" s="237"/>
      <c r="BG77" s="237"/>
      <c r="BH77" s="237"/>
      <c r="BI77" s="237"/>
      <c r="BJ77" s="237"/>
      <c r="BK77" s="237"/>
      <c r="BL77" s="237"/>
      <c r="BM77" s="237"/>
      <c r="BN77" s="237"/>
      <c r="BO77" s="237"/>
      <c r="BP77" s="237"/>
      <c r="BQ77" s="234">
        <v>71</v>
      </c>
      <c r="BR77" s="239"/>
      <c r="BS77" s="922"/>
      <c r="BT77" s="923"/>
      <c r="BU77" s="923"/>
      <c r="BV77" s="923"/>
      <c r="BW77" s="923"/>
      <c r="BX77" s="923"/>
      <c r="BY77" s="923"/>
      <c r="BZ77" s="923"/>
      <c r="CA77" s="923"/>
      <c r="CB77" s="923"/>
      <c r="CC77" s="923"/>
      <c r="CD77" s="923"/>
      <c r="CE77" s="923"/>
      <c r="CF77" s="923"/>
      <c r="CG77" s="928"/>
      <c r="CH77" s="925"/>
      <c r="CI77" s="926"/>
      <c r="CJ77" s="926"/>
      <c r="CK77" s="926"/>
      <c r="CL77" s="927"/>
      <c r="CM77" s="925"/>
      <c r="CN77" s="926"/>
      <c r="CO77" s="926"/>
      <c r="CP77" s="926"/>
      <c r="CQ77" s="927"/>
      <c r="CR77" s="925"/>
      <c r="CS77" s="926"/>
      <c r="CT77" s="926"/>
      <c r="CU77" s="926"/>
      <c r="CV77" s="927"/>
      <c r="CW77" s="925"/>
      <c r="CX77" s="926"/>
      <c r="CY77" s="926"/>
      <c r="CZ77" s="926"/>
      <c r="DA77" s="927"/>
      <c r="DB77" s="925"/>
      <c r="DC77" s="926"/>
      <c r="DD77" s="926"/>
      <c r="DE77" s="926"/>
      <c r="DF77" s="927"/>
      <c r="DG77" s="925"/>
      <c r="DH77" s="926"/>
      <c r="DI77" s="926"/>
      <c r="DJ77" s="926"/>
      <c r="DK77" s="927"/>
      <c r="DL77" s="925"/>
      <c r="DM77" s="926"/>
      <c r="DN77" s="926"/>
      <c r="DO77" s="926"/>
      <c r="DP77" s="927"/>
      <c r="DQ77" s="925"/>
      <c r="DR77" s="926"/>
      <c r="DS77" s="926"/>
      <c r="DT77" s="926"/>
      <c r="DU77" s="927"/>
      <c r="DV77" s="922"/>
      <c r="DW77" s="923"/>
      <c r="DX77" s="923"/>
      <c r="DY77" s="923"/>
      <c r="DZ77" s="924"/>
      <c r="EA77" s="226"/>
    </row>
    <row r="78" spans="1:131" ht="26.25" customHeight="1" x14ac:dyDescent="0.2">
      <c r="A78" s="234">
        <v>11</v>
      </c>
      <c r="B78" s="936"/>
      <c r="C78" s="937"/>
      <c r="D78" s="937"/>
      <c r="E78" s="937"/>
      <c r="F78" s="937"/>
      <c r="G78" s="937"/>
      <c r="H78" s="937"/>
      <c r="I78" s="937"/>
      <c r="J78" s="937"/>
      <c r="K78" s="937"/>
      <c r="L78" s="937"/>
      <c r="M78" s="937"/>
      <c r="N78" s="937"/>
      <c r="O78" s="937"/>
      <c r="P78" s="938"/>
      <c r="Q78" s="939"/>
      <c r="R78" s="893"/>
      <c r="S78" s="893"/>
      <c r="T78" s="893"/>
      <c r="U78" s="893"/>
      <c r="V78" s="893"/>
      <c r="W78" s="893"/>
      <c r="X78" s="893"/>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3"/>
      <c r="AY78" s="893"/>
      <c r="AZ78" s="894"/>
      <c r="BA78" s="894"/>
      <c r="BB78" s="894"/>
      <c r="BC78" s="894"/>
      <c r="BD78" s="895"/>
      <c r="BE78" s="237"/>
      <c r="BF78" s="237"/>
      <c r="BG78" s="237"/>
      <c r="BH78" s="237"/>
      <c r="BI78" s="237"/>
      <c r="BJ78" s="226"/>
      <c r="BK78" s="226"/>
      <c r="BL78" s="226"/>
      <c r="BM78" s="226"/>
      <c r="BN78" s="226"/>
      <c r="BO78" s="237"/>
      <c r="BP78" s="237"/>
      <c r="BQ78" s="234">
        <v>72</v>
      </c>
      <c r="BR78" s="239"/>
      <c r="BS78" s="922"/>
      <c r="BT78" s="923"/>
      <c r="BU78" s="923"/>
      <c r="BV78" s="923"/>
      <c r="BW78" s="923"/>
      <c r="BX78" s="923"/>
      <c r="BY78" s="923"/>
      <c r="BZ78" s="923"/>
      <c r="CA78" s="923"/>
      <c r="CB78" s="923"/>
      <c r="CC78" s="923"/>
      <c r="CD78" s="923"/>
      <c r="CE78" s="923"/>
      <c r="CF78" s="923"/>
      <c r="CG78" s="928"/>
      <c r="CH78" s="925"/>
      <c r="CI78" s="926"/>
      <c r="CJ78" s="926"/>
      <c r="CK78" s="926"/>
      <c r="CL78" s="927"/>
      <c r="CM78" s="925"/>
      <c r="CN78" s="926"/>
      <c r="CO78" s="926"/>
      <c r="CP78" s="926"/>
      <c r="CQ78" s="927"/>
      <c r="CR78" s="925"/>
      <c r="CS78" s="926"/>
      <c r="CT78" s="926"/>
      <c r="CU78" s="926"/>
      <c r="CV78" s="927"/>
      <c r="CW78" s="925"/>
      <c r="CX78" s="926"/>
      <c r="CY78" s="926"/>
      <c r="CZ78" s="926"/>
      <c r="DA78" s="927"/>
      <c r="DB78" s="925"/>
      <c r="DC78" s="926"/>
      <c r="DD78" s="926"/>
      <c r="DE78" s="926"/>
      <c r="DF78" s="927"/>
      <c r="DG78" s="925"/>
      <c r="DH78" s="926"/>
      <c r="DI78" s="926"/>
      <c r="DJ78" s="926"/>
      <c r="DK78" s="927"/>
      <c r="DL78" s="925"/>
      <c r="DM78" s="926"/>
      <c r="DN78" s="926"/>
      <c r="DO78" s="926"/>
      <c r="DP78" s="927"/>
      <c r="DQ78" s="925"/>
      <c r="DR78" s="926"/>
      <c r="DS78" s="926"/>
      <c r="DT78" s="926"/>
      <c r="DU78" s="927"/>
      <c r="DV78" s="922"/>
      <c r="DW78" s="923"/>
      <c r="DX78" s="923"/>
      <c r="DY78" s="923"/>
      <c r="DZ78" s="924"/>
      <c r="EA78" s="226"/>
    </row>
    <row r="79" spans="1:131" ht="26.25" customHeight="1" x14ac:dyDescent="0.2">
      <c r="A79" s="234">
        <v>12</v>
      </c>
      <c r="B79" s="936"/>
      <c r="C79" s="937"/>
      <c r="D79" s="937"/>
      <c r="E79" s="937"/>
      <c r="F79" s="937"/>
      <c r="G79" s="937"/>
      <c r="H79" s="937"/>
      <c r="I79" s="937"/>
      <c r="J79" s="937"/>
      <c r="K79" s="937"/>
      <c r="L79" s="937"/>
      <c r="M79" s="937"/>
      <c r="N79" s="937"/>
      <c r="O79" s="937"/>
      <c r="P79" s="938"/>
      <c r="Q79" s="939"/>
      <c r="R79" s="893"/>
      <c r="S79" s="893"/>
      <c r="T79" s="893"/>
      <c r="U79" s="893"/>
      <c r="V79" s="893"/>
      <c r="W79" s="893"/>
      <c r="X79" s="893"/>
      <c r="Y79" s="893"/>
      <c r="Z79" s="893"/>
      <c r="AA79" s="893"/>
      <c r="AB79" s="893"/>
      <c r="AC79" s="893"/>
      <c r="AD79" s="893"/>
      <c r="AE79" s="893"/>
      <c r="AF79" s="893"/>
      <c r="AG79" s="893"/>
      <c r="AH79" s="893"/>
      <c r="AI79" s="893"/>
      <c r="AJ79" s="893"/>
      <c r="AK79" s="893"/>
      <c r="AL79" s="893"/>
      <c r="AM79" s="893"/>
      <c r="AN79" s="893"/>
      <c r="AO79" s="893"/>
      <c r="AP79" s="893"/>
      <c r="AQ79" s="893"/>
      <c r="AR79" s="893"/>
      <c r="AS79" s="893"/>
      <c r="AT79" s="893"/>
      <c r="AU79" s="893"/>
      <c r="AV79" s="893"/>
      <c r="AW79" s="893"/>
      <c r="AX79" s="893"/>
      <c r="AY79" s="893"/>
      <c r="AZ79" s="894"/>
      <c r="BA79" s="894"/>
      <c r="BB79" s="894"/>
      <c r="BC79" s="894"/>
      <c r="BD79" s="895"/>
      <c r="BE79" s="237"/>
      <c r="BF79" s="237"/>
      <c r="BG79" s="237"/>
      <c r="BH79" s="237"/>
      <c r="BI79" s="237"/>
      <c r="BJ79" s="226"/>
      <c r="BK79" s="226"/>
      <c r="BL79" s="226"/>
      <c r="BM79" s="226"/>
      <c r="BN79" s="226"/>
      <c r="BO79" s="237"/>
      <c r="BP79" s="237"/>
      <c r="BQ79" s="234">
        <v>73</v>
      </c>
      <c r="BR79" s="239"/>
      <c r="BS79" s="922"/>
      <c r="BT79" s="923"/>
      <c r="BU79" s="923"/>
      <c r="BV79" s="923"/>
      <c r="BW79" s="923"/>
      <c r="BX79" s="923"/>
      <c r="BY79" s="923"/>
      <c r="BZ79" s="923"/>
      <c r="CA79" s="923"/>
      <c r="CB79" s="923"/>
      <c r="CC79" s="923"/>
      <c r="CD79" s="923"/>
      <c r="CE79" s="923"/>
      <c r="CF79" s="923"/>
      <c r="CG79" s="928"/>
      <c r="CH79" s="925"/>
      <c r="CI79" s="926"/>
      <c r="CJ79" s="926"/>
      <c r="CK79" s="926"/>
      <c r="CL79" s="927"/>
      <c r="CM79" s="925"/>
      <c r="CN79" s="926"/>
      <c r="CO79" s="926"/>
      <c r="CP79" s="926"/>
      <c r="CQ79" s="927"/>
      <c r="CR79" s="925"/>
      <c r="CS79" s="926"/>
      <c r="CT79" s="926"/>
      <c r="CU79" s="926"/>
      <c r="CV79" s="927"/>
      <c r="CW79" s="925"/>
      <c r="CX79" s="926"/>
      <c r="CY79" s="926"/>
      <c r="CZ79" s="926"/>
      <c r="DA79" s="927"/>
      <c r="DB79" s="925"/>
      <c r="DC79" s="926"/>
      <c r="DD79" s="926"/>
      <c r="DE79" s="926"/>
      <c r="DF79" s="927"/>
      <c r="DG79" s="925"/>
      <c r="DH79" s="926"/>
      <c r="DI79" s="926"/>
      <c r="DJ79" s="926"/>
      <c r="DK79" s="927"/>
      <c r="DL79" s="925"/>
      <c r="DM79" s="926"/>
      <c r="DN79" s="926"/>
      <c r="DO79" s="926"/>
      <c r="DP79" s="927"/>
      <c r="DQ79" s="925"/>
      <c r="DR79" s="926"/>
      <c r="DS79" s="926"/>
      <c r="DT79" s="926"/>
      <c r="DU79" s="927"/>
      <c r="DV79" s="922"/>
      <c r="DW79" s="923"/>
      <c r="DX79" s="923"/>
      <c r="DY79" s="923"/>
      <c r="DZ79" s="924"/>
      <c r="EA79" s="226"/>
    </row>
    <row r="80" spans="1:131" ht="26.25" customHeight="1" x14ac:dyDescent="0.2">
      <c r="A80" s="234">
        <v>13</v>
      </c>
      <c r="B80" s="936"/>
      <c r="C80" s="937"/>
      <c r="D80" s="937"/>
      <c r="E80" s="937"/>
      <c r="F80" s="937"/>
      <c r="G80" s="937"/>
      <c r="H80" s="937"/>
      <c r="I80" s="937"/>
      <c r="J80" s="937"/>
      <c r="K80" s="937"/>
      <c r="L80" s="937"/>
      <c r="M80" s="937"/>
      <c r="N80" s="937"/>
      <c r="O80" s="937"/>
      <c r="P80" s="938"/>
      <c r="Q80" s="939"/>
      <c r="R80" s="893"/>
      <c r="S80" s="893"/>
      <c r="T80" s="893"/>
      <c r="U80" s="893"/>
      <c r="V80" s="893"/>
      <c r="W80" s="893"/>
      <c r="X80" s="893"/>
      <c r="Y80" s="893"/>
      <c r="Z80" s="893"/>
      <c r="AA80" s="893"/>
      <c r="AB80" s="893"/>
      <c r="AC80" s="893"/>
      <c r="AD80" s="893"/>
      <c r="AE80" s="893"/>
      <c r="AF80" s="893"/>
      <c r="AG80" s="893"/>
      <c r="AH80" s="893"/>
      <c r="AI80" s="893"/>
      <c r="AJ80" s="893"/>
      <c r="AK80" s="893"/>
      <c r="AL80" s="893"/>
      <c r="AM80" s="893"/>
      <c r="AN80" s="893"/>
      <c r="AO80" s="893"/>
      <c r="AP80" s="893"/>
      <c r="AQ80" s="893"/>
      <c r="AR80" s="893"/>
      <c r="AS80" s="893"/>
      <c r="AT80" s="893"/>
      <c r="AU80" s="893"/>
      <c r="AV80" s="893"/>
      <c r="AW80" s="893"/>
      <c r="AX80" s="893"/>
      <c r="AY80" s="893"/>
      <c r="AZ80" s="894"/>
      <c r="BA80" s="894"/>
      <c r="BB80" s="894"/>
      <c r="BC80" s="894"/>
      <c r="BD80" s="895"/>
      <c r="BE80" s="237"/>
      <c r="BF80" s="237"/>
      <c r="BG80" s="237"/>
      <c r="BH80" s="237"/>
      <c r="BI80" s="237"/>
      <c r="BJ80" s="237"/>
      <c r="BK80" s="237"/>
      <c r="BL80" s="237"/>
      <c r="BM80" s="237"/>
      <c r="BN80" s="237"/>
      <c r="BO80" s="237"/>
      <c r="BP80" s="237"/>
      <c r="BQ80" s="234">
        <v>74</v>
      </c>
      <c r="BR80" s="239"/>
      <c r="BS80" s="922"/>
      <c r="BT80" s="923"/>
      <c r="BU80" s="923"/>
      <c r="BV80" s="923"/>
      <c r="BW80" s="923"/>
      <c r="BX80" s="923"/>
      <c r="BY80" s="923"/>
      <c r="BZ80" s="923"/>
      <c r="CA80" s="923"/>
      <c r="CB80" s="923"/>
      <c r="CC80" s="923"/>
      <c r="CD80" s="923"/>
      <c r="CE80" s="923"/>
      <c r="CF80" s="923"/>
      <c r="CG80" s="928"/>
      <c r="CH80" s="925"/>
      <c r="CI80" s="926"/>
      <c r="CJ80" s="926"/>
      <c r="CK80" s="926"/>
      <c r="CL80" s="927"/>
      <c r="CM80" s="925"/>
      <c r="CN80" s="926"/>
      <c r="CO80" s="926"/>
      <c r="CP80" s="926"/>
      <c r="CQ80" s="927"/>
      <c r="CR80" s="925"/>
      <c r="CS80" s="926"/>
      <c r="CT80" s="926"/>
      <c r="CU80" s="926"/>
      <c r="CV80" s="927"/>
      <c r="CW80" s="925"/>
      <c r="CX80" s="926"/>
      <c r="CY80" s="926"/>
      <c r="CZ80" s="926"/>
      <c r="DA80" s="927"/>
      <c r="DB80" s="925"/>
      <c r="DC80" s="926"/>
      <c r="DD80" s="926"/>
      <c r="DE80" s="926"/>
      <c r="DF80" s="927"/>
      <c r="DG80" s="925"/>
      <c r="DH80" s="926"/>
      <c r="DI80" s="926"/>
      <c r="DJ80" s="926"/>
      <c r="DK80" s="927"/>
      <c r="DL80" s="925"/>
      <c r="DM80" s="926"/>
      <c r="DN80" s="926"/>
      <c r="DO80" s="926"/>
      <c r="DP80" s="927"/>
      <c r="DQ80" s="925"/>
      <c r="DR80" s="926"/>
      <c r="DS80" s="926"/>
      <c r="DT80" s="926"/>
      <c r="DU80" s="927"/>
      <c r="DV80" s="922"/>
      <c r="DW80" s="923"/>
      <c r="DX80" s="923"/>
      <c r="DY80" s="923"/>
      <c r="DZ80" s="924"/>
      <c r="EA80" s="226"/>
    </row>
    <row r="81" spans="1:131" ht="26.25" customHeight="1" x14ac:dyDescent="0.2">
      <c r="A81" s="234">
        <v>14</v>
      </c>
      <c r="B81" s="936"/>
      <c r="C81" s="937"/>
      <c r="D81" s="937"/>
      <c r="E81" s="937"/>
      <c r="F81" s="937"/>
      <c r="G81" s="937"/>
      <c r="H81" s="937"/>
      <c r="I81" s="937"/>
      <c r="J81" s="937"/>
      <c r="K81" s="937"/>
      <c r="L81" s="937"/>
      <c r="M81" s="937"/>
      <c r="N81" s="937"/>
      <c r="O81" s="937"/>
      <c r="P81" s="938"/>
      <c r="Q81" s="939"/>
      <c r="R81" s="893"/>
      <c r="S81" s="893"/>
      <c r="T81" s="893"/>
      <c r="U81" s="893"/>
      <c r="V81" s="893"/>
      <c r="W81" s="893"/>
      <c r="X81" s="893"/>
      <c r="Y81" s="893"/>
      <c r="Z81" s="893"/>
      <c r="AA81" s="893"/>
      <c r="AB81" s="893"/>
      <c r="AC81" s="893"/>
      <c r="AD81" s="893"/>
      <c r="AE81" s="893"/>
      <c r="AF81" s="893"/>
      <c r="AG81" s="893"/>
      <c r="AH81" s="893"/>
      <c r="AI81" s="893"/>
      <c r="AJ81" s="893"/>
      <c r="AK81" s="893"/>
      <c r="AL81" s="893"/>
      <c r="AM81" s="893"/>
      <c r="AN81" s="893"/>
      <c r="AO81" s="893"/>
      <c r="AP81" s="893"/>
      <c r="AQ81" s="893"/>
      <c r="AR81" s="893"/>
      <c r="AS81" s="893"/>
      <c r="AT81" s="893"/>
      <c r="AU81" s="893"/>
      <c r="AV81" s="893"/>
      <c r="AW81" s="893"/>
      <c r="AX81" s="893"/>
      <c r="AY81" s="893"/>
      <c r="AZ81" s="894"/>
      <c r="BA81" s="894"/>
      <c r="BB81" s="894"/>
      <c r="BC81" s="894"/>
      <c r="BD81" s="895"/>
      <c r="BE81" s="237"/>
      <c r="BF81" s="237"/>
      <c r="BG81" s="237"/>
      <c r="BH81" s="237"/>
      <c r="BI81" s="237"/>
      <c r="BJ81" s="237"/>
      <c r="BK81" s="237"/>
      <c r="BL81" s="237"/>
      <c r="BM81" s="237"/>
      <c r="BN81" s="237"/>
      <c r="BO81" s="237"/>
      <c r="BP81" s="237"/>
      <c r="BQ81" s="234">
        <v>75</v>
      </c>
      <c r="BR81" s="239"/>
      <c r="BS81" s="922"/>
      <c r="BT81" s="923"/>
      <c r="BU81" s="923"/>
      <c r="BV81" s="923"/>
      <c r="BW81" s="923"/>
      <c r="BX81" s="923"/>
      <c r="BY81" s="923"/>
      <c r="BZ81" s="923"/>
      <c r="CA81" s="923"/>
      <c r="CB81" s="923"/>
      <c r="CC81" s="923"/>
      <c r="CD81" s="923"/>
      <c r="CE81" s="923"/>
      <c r="CF81" s="923"/>
      <c r="CG81" s="928"/>
      <c r="CH81" s="925"/>
      <c r="CI81" s="926"/>
      <c r="CJ81" s="926"/>
      <c r="CK81" s="926"/>
      <c r="CL81" s="927"/>
      <c r="CM81" s="925"/>
      <c r="CN81" s="926"/>
      <c r="CO81" s="926"/>
      <c r="CP81" s="926"/>
      <c r="CQ81" s="927"/>
      <c r="CR81" s="925"/>
      <c r="CS81" s="926"/>
      <c r="CT81" s="926"/>
      <c r="CU81" s="926"/>
      <c r="CV81" s="927"/>
      <c r="CW81" s="925"/>
      <c r="CX81" s="926"/>
      <c r="CY81" s="926"/>
      <c r="CZ81" s="926"/>
      <c r="DA81" s="927"/>
      <c r="DB81" s="925"/>
      <c r="DC81" s="926"/>
      <c r="DD81" s="926"/>
      <c r="DE81" s="926"/>
      <c r="DF81" s="927"/>
      <c r="DG81" s="925"/>
      <c r="DH81" s="926"/>
      <c r="DI81" s="926"/>
      <c r="DJ81" s="926"/>
      <c r="DK81" s="927"/>
      <c r="DL81" s="925"/>
      <c r="DM81" s="926"/>
      <c r="DN81" s="926"/>
      <c r="DO81" s="926"/>
      <c r="DP81" s="927"/>
      <c r="DQ81" s="925"/>
      <c r="DR81" s="926"/>
      <c r="DS81" s="926"/>
      <c r="DT81" s="926"/>
      <c r="DU81" s="927"/>
      <c r="DV81" s="922"/>
      <c r="DW81" s="923"/>
      <c r="DX81" s="923"/>
      <c r="DY81" s="923"/>
      <c r="DZ81" s="924"/>
      <c r="EA81" s="226"/>
    </row>
    <row r="82" spans="1:131" ht="26.25" customHeight="1" x14ac:dyDescent="0.2">
      <c r="A82" s="234">
        <v>15</v>
      </c>
      <c r="B82" s="936"/>
      <c r="C82" s="937"/>
      <c r="D82" s="937"/>
      <c r="E82" s="937"/>
      <c r="F82" s="937"/>
      <c r="G82" s="937"/>
      <c r="H82" s="937"/>
      <c r="I82" s="937"/>
      <c r="J82" s="937"/>
      <c r="K82" s="937"/>
      <c r="L82" s="937"/>
      <c r="M82" s="937"/>
      <c r="N82" s="937"/>
      <c r="O82" s="937"/>
      <c r="P82" s="938"/>
      <c r="Q82" s="939"/>
      <c r="R82" s="893"/>
      <c r="S82" s="893"/>
      <c r="T82" s="893"/>
      <c r="U82" s="893"/>
      <c r="V82" s="893"/>
      <c r="W82" s="893"/>
      <c r="X82" s="893"/>
      <c r="Y82" s="893"/>
      <c r="Z82" s="893"/>
      <c r="AA82" s="893"/>
      <c r="AB82" s="893"/>
      <c r="AC82" s="893"/>
      <c r="AD82" s="893"/>
      <c r="AE82" s="893"/>
      <c r="AF82" s="893"/>
      <c r="AG82" s="893"/>
      <c r="AH82" s="893"/>
      <c r="AI82" s="893"/>
      <c r="AJ82" s="893"/>
      <c r="AK82" s="893"/>
      <c r="AL82" s="893"/>
      <c r="AM82" s="893"/>
      <c r="AN82" s="893"/>
      <c r="AO82" s="893"/>
      <c r="AP82" s="893"/>
      <c r="AQ82" s="893"/>
      <c r="AR82" s="893"/>
      <c r="AS82" s="893"/>
      <c r="AT82" s="893"/>
      <c r="AU82" s="893"/>
      <c r="AV82" s="893"/>
      <c r="AW82" s="893"/>
      <c r="AX82" s="893"/>
      <c r="AY82" s="893"/>
      <c r="AZ82" s="894"/>
      <c r="BA82" s="894"/>
      <c r="BB82" s="894"/>
      <c r="BC82" s="894"/>
      <c r="BD82" s="895"/>
      <c r="BE82" s="237"/>
      <c r="BF82" s="237"/>
      <c r="BG82" s="237"/>
      <c r="BH82" s="237"/>
      <c r="BI82" s="237"/>
      <c r="BJ82" s="237"/>
      <c r="BK82" s="237"/>
      <c r="BL82" s="237"/>
      <c r="BM82" s="237"/>
      <c r="BN82" s="237"/>
      <c r="BO82" s="237"/>
      <c r="BP82" s="237"/>
      <c r="BQ82" s="234">
        <v>76</v>
      </c>
      <c r="BR82" s="239"/>
      <c r="BS82" s="922"/>
      <c r="BT82" s="923"/>
      <c r="BU82" s="923"/>
      <c r="BV82" s="923"/>
      <c r="BW82" s="923"/>
      <c r="BX82" s="923"/>
      <c r="BY82" s="923"/>
      <c r="BZ82" s="923"/>
      <c r="CA82" s="923"/>
      <c r="CB82" s="923"/>
      <c r="CC82" s="923"/>
      <c r="CD82" s="923"/>
      <c r="CE82" s="923"/>
      <c r="CF82" s="923"/>
      <c r="CG82" s="928"/>
      <c r="CH82" s="925"/>
      <c r="CI82" s="926"/>
      <c r="CJ82" s="926"/>
      <c r="CK82" s="926"/>
      <c r="CL82" s="927"/>
      <c r="CM82" s="925"/>
      <c r="CN82" s="926"/>
      <c r="CO82" s="926"/>
      <c r="CP82" s="926"/>
      <c r="CQ82" s="927"/>
      <c r="CR82" s="925"/>
      <c r="CS82" s="926"/>
      <c r="CT82" s="926"/>
      <c r="CU82" s="926"/>
      <c r="CV82" s="927"/>
      <c r="CW82" s="925"/>
      <c r="CX82" s="926"/>
      <c r="CY82" s="926"/>
      <c r="CZ82" s="926"/>
      <c r="DA82" s="927"/>
      <c r="DB82" s="925"/>
      <c r="DC82" s="926"/>
      <c r="DD82" s="926"/>
      <c r="DE82" s="926"/>
      <c r="DF82" s="927"/>
      <c r="DG82" s="925"/>
      <c r="DH82" s="926"/>
      <c r="DI82" s="926"/>
      <c r="DJ82" s="926"/>
      <c r="DK82" s="927"/>
      <c r="DL82" s="925"/>
      <c r="DM82" s="926"/>
      <c r="DN82" s="926"/>
      <c r="DO82" s="926"/>
      <c r="DP82" s="927"/>
      <c r="DQ82" s="925"/>
      <c r="DR82" s="926"/>
      <c r="DS82" s="926"/>
      <c r="DT82" s="926"/>
      <c r="DU82" s="927"/>
      <c r="DV82" s="922"/>
      <c r="DW82" s="923"/>
      <c r="DX82" s="923"/>
      <c r="DY82" s="923"/>
      <c r="DZ82" s="924"/>
      <c r="EA82" s="226"/>
    </row>
    <row r="83" spans="1:131" ht="26.25" customHeight="1" x14ac:dyDescent="0.2">
      <c r="A83" s="234">
        <v>16</v>
      </c>
      <c r="B83" s="936"/>
      <c r="C83" s="937"/>
      <c r="D83" s="937"/>
      <c r="E83" s="937"/>
      <c r="F83" s="937"/>
      <c r="G83" s="937"/>
      <c r="H83" s="937"/>
      <c r="I83" s="937"/>
      <c r="J83" s="937"/>
      <c r="K83" s="937"/>
      <c r="L83" s="937"/>
      <c r="M83" s="937"/>
      <c r="N83" s="937"/>
      <c r="O83" s="937"/>
      <c r="P83" s="938"/>
      <c r="Q83" s="939"/>
      <c r="R83" s="893"/>
      <c r="S83" s="893"/>
      <c r="T83" s="893"/>
      <c r="U83" s="893"/>
      <c r="V83" s="893"/>
      <c r="W83" s="893"/>
      <c r="X83" s="893"/>
      <c r="Y83" s="893"/>
      <c r="Z83" s="893"/>
      <c r="AA83" s="893"/>
      <c r="AB83" s="893"/>
      <c r="AC83" s="893"/>
      <c r="AD83" s="893"/>
      <c r="AE83" s="893"/>
      <c r="AF83" s="893"/>
      <c r="AG83" s="893"/>
      <c r="AH83" s="893"/>
      <c r="AI83" s="893"/>
      <c r="AJ83" s="893"/>
      <c r="AK83" s="893"/>
      <c r="AL83" s="893"/>
      <c r="AM83" s="893"/>
      <c r="AN83" s="893"/>
      <c r="AO83" s="893"/>
      <c r="AP83" s="893"/>
      <c r="AQ83" s="893"/>
      <c r="AR83" s="893"/>
      <c r="AS83" s="893"/>
      <c r="AT83" s="893"/>
      <c r="AU83" s="893"/>
      <c r="AV83" s="893"/>
      <c r="AW83" s="893"/>
      <c r="AX83" s="893"/>
      <c r="AY83" s="893"/>
      <c r="AZ83" s="894"/>
      <c r="BA83" s="894"/>
      <c r="BB83" s="894"/>
      <c r="BC83" s="894"/>
      <c r="BD83" s="895"/>
      <c r="BE83" s="237"/>
      <c r="BF83" s="237"/>
      <c r="BG83" s="237"/>
      <c r="BH83" s="237"/>
      <c r="BI83" s="237"/>
      <c r="BJ83" s="237"/>
      <c r="BK83" s="237"/>
      <c r="BL83" s="237"/>
      <c r="BM83" s="237"/>
      <c r="BN83" s="237"/>
      <c r="BO83" s="237"/>
      <c r="BP83" s="237"/>
      <c r="BQ83" s="234">
        <v>77</v>
      </c>
      <c r="BR83" s="239"/>
      <c r="BS83" s="922"/>
      <c r="BT83" s="923"/>
      <c r="BU83" s="923"/>
      <c r="BV83" s="923"/>
      <c r="BW83" s="923"/>
      <c r="BX83" s="923"/>
      <c r="BY83" s="923"/>
      <c r="BZ83" s="923"/>
      <c r="CA83" s="923"/>
      <c r="CB83" s="923"/>
      <c r="CC83" s="923"/>
      <c r="CD83" s="923"/>
      <c r="CE83" s="923"/>
      <c r="CF83" s="923"/>
      <c r="CG83" s="928"/>
      <c r="CH83" s="925"/>
      <c r="CI83" s="926"/>
      <c r="CJ83" s="926"/>
      <c r="CK83" s="926"/>
      <c r="CL83" s="927"/>
      <c r="CM83" s="925"/>
      <c r="CN83" s="926"/>
      <c r="CO83" s="926"/>
      <c r="CP83" s="926"/>
      <c r="CQ83" s="927"/>
      <c r="CR83" s="925"/>
      <c r="CS83" s="926"/>
      <c r="CT83" s="926"/>
      <c r="CU83" s="926"/>
      <c r="CV83" s="927"/>
      <c r="CW83" s="925"/>
      <c r="CX83" s="926"/>
      <c r="CY83" s="926"/>
      <c r="CZ83" s="926"/>
      <c r="DA83" s="927"/>
      <c r="DB83" s="925"/>
      <c r="DC83" s="926"/>
      <c r="DD83" s="926"/>
      <c r="DE83" s="926"/>
      <c r="DF83" s="927"/>
      <c r="DG83" s="925"/>
      <c r="DH83" s="926"/>
      <c r="DI83" s="926"/>
      <c r="DJ83" s="926"/>
      <c r="DK83" s="927"/>
      <c r="DL83" s="925"/>
      <c r="DM83" s="926"/>
      <c r="DN83" s="926"/>
      <c r="DO83" s="926"/>
      <c r="DP83" s="927"/>
      <c r="DQ83" s="925"/>
      <c r="DR83" s="926"/>
      <c r="DS83" s="926"/>
      <c r="DT83" s="926"/>
      <c r="DU83" s="927"/>
      <c r="DV83" s="922"/>
      <c r="DW83" s="923"/>
      <c r="DX83" s="923"/>
      <c r="DY83" s="923"/>
      <c r="DZ83" s="924"/>
      <c r="EA83" s="226"/>
    </row>
    <row r="84" spans="1:131" ht="26.25" customHeight="1" x14ac:dyDescent="0.2">
      <c r="A84" s="234">
        <v>17</v>
      </c>
      <c r="B84" s="936"/>
      <c r="C84" s="937"/>
      <c r="D84" s="937"/>
      <c r="E84" s="937"/>
      <c r="F84" s="937"/>
      <c r="G84" s="937"/>
      <c r="H84" s="937"/>
      <c r="I84" s="937"/>
      <c r="J84" s="937"/>
      <c r="K84" s="937"/>
      <c r="L84" s="937"/>
      <c r="M84" s="937"/>
      <c r="N84" s="937"/>
      <c r="O84" s="937"/>
      <c r="P84" s="938"/>
      <c r="Q84" s="939"/>
      <c r="R84" s="893"/>
      <c r="S84" s="893"/>
      <c r="T84" s="893"/>
      <c r="U84" s="893"/>
      <c r="V84" s="893"/>
      <c r="W84" s="893"/>
      <c r="X84" s="893"/>
      <c r="Y84" s="893"/>
      <c r="Z84" s="893"/>
      <c r="AA84" s="893"/>
      <c r="AB84" s="893"/>
      <c r="AC84" s="893"/>
      <c r="AD84" s="893"/>
      <c r="AE84" s="893"/>
      <c r="AF84" s="893"/>
      <c r="AG84" s="893"/>
      <c r="AH84" s="893"/>
      <c r="AI84" s="893"/>
      <c r="AJ84" s="893"/>
      <c r="AK84" s="893"/>
      <c r="AL84" s="893"/>
      <c r="AM84" s="893"/>
      <c r="AN84" s="893"/>
      <c r="AO84" s="893"/>
      <c r="AP84" s="893"/>
      <c r="AQ84" s="893"/>
      <c r="AR84" s="893"/>
      <c r="AS84" s="893"/>
      <c r="AT84" s="893"/>
      <c r="AU84" s="893"/>
      <c r="AV84" s="893"/>
      <c r="AW84" s="893"/>
      <c r="AX84" s="893"/>
      <c r="AY84" s="893"/>
      <c r="AZ84" s="894"/>
      <c r="BA84" s="894"/>
      <c r="BB84" s="894"/>
      <c r="BC84" s="894"/>
      <c r="BD84" s="895"/>
      <c r="BE84" s="237"/>
      <c r="BF84" s="237"/>
      <c r="BG84" s="237"/>
      <c r="BH84" s="237"/>
      <c r="BI84" s="237"/>
      <c r="BJ84" s="237"/>
      <c r="BK84" s="237"/>
      <c r="BL84" s="237"/>
      <c r="BM84" s="237"/>
      <c r="BN84" s="237"/>
      <c r="BO84" s="237"/>
      <c r="BP84" s="237"/>
      <c r="BQ84" s="234">
        <v>78</v>
      </c>
      <c r="BR84" s="239"/>
      <c r="BS84" s="922"/>
      <c r="BT84" s="923"/>
      <c r="BU84" s="923"/>
      <c r="BV84" s="923"/>
      <c r="BW84" s="923"/>
      <c r="BX84" s="923"/>
      <c r="BY84" s="923"/>
      <c r="BZ84" s="923"/>
      <c r="CA84" s="923"/>
      <c r="CB84" s="923"/>
      <c r="CC84" s="923"/>
      <c r="CD84" s="923"/>
      <c r="CE84" s="923"/>
      <c r="CF84" s="923"/>
      <c r="CG84" s="928"/>
      <c r="CH84" s="925"/>
      <c r="CI84" s="926"/>
      <c r="CJ84" s="926"/>
      <c r="CK84" s="926"/>
      <c r="CL84" s="927"/>
      <c r="CM84" s="925"/>
      <c r="CN84" s="926"/>
      <c r="CO84" s="926"/>
      <c r="CP84" s="926"/>
      <c r="CQ84" s="927"/>
      <c r="CR84" s="925"/>
      <c r="CS84" s="926"/>
      <c r="CT84" s="926"/>
      <c r="CU84" s="926"/>
      <c r="CV84" s="927"/>
      <c r="CW84" s="925"/>
      <c r="CX84" s="926"/>
      <c r="CY84" s="926"/>
      <c r="CZ84" s="926"/>
      <c r="DA84" s="927"/>
      <c r="DB84" s="925"/>
      <c r="DC84" s="926"/>
      <c r="DD84" s="926"/>
      <c r="DE84" s="926"/>
      <c r="DF84" s="927"/>
      <c r="DG84" s="925"/>
      <c r="DH84" s="926"/>
      <c r="DI84" s="926"/>
      <c r="DJ84" s="926"/>
      <c r="DK84" s="927"/>
      <c r="DL84" s="925"/>
      <c r="DM84" s="926"/>
      <c r="DN84" s="926"/>
      <c r="DO84" s="926"/>
      <c r="DP84" s="927"/>
      <c r="DQ84" s="925"/>
      <c r="DR84" s="926"/>
      <c r="DS84" s="926"/>
      <c r="DT84" s="926"/>
      <c r="DU84" s="927"/>
      <c r="DV84" s="922"/>
      <c r="DW84" s="923"/>
      <c r="DX84" s="923"/>
      <c r="DY84" s="923"/>
      <c r="DZ84" s="924"/>
      <c r="EA84" s="226"/>
    </row>
    <row r="85" spans="1:131" ht="26.25" customHeight="1" x14ac:dyDescent="0.2">
      <c r="A85" s="234">
        <v>18</v>
      </c>
      <c r="B85" s="936"/>
      <c r="C85" s="937"/>
      <c r="D85" s="937"/>
      <c r="E85" s="937"/>
      <c r="F85" s="937"/>
      <c r="G85" s="937"/>
      <c r="H85" s="937"/>
      <c r="I85" s="937"/>
      <c r="J85" s="937"/>
      <c r="K85" s="937"/>
      <c r="L85" s="937"/>
      <c r="M85" s="937"/>
      <c r="N85" s="937"/>
      <c r="O85" s="937"/>
      <c r="P85" s="938"/>
      <c r="Q85" s="939"/>
      <c r="R85" s="893"/>
      <c r="S85" s="893"/>
      <c r="T85" s="893"/>
      <c r="U85" s="893"/>
      <c r="V85" s="893"/>
      <c r="W85" s="893"/>
      <c r="X85" s="893"/>
      <c r="Y85" s="893"/>
      <c r="Z85" s="893"/>
      <c r="AA85" s="893"/>
      <c r="AB85" s="893"/>
      <c r="AC85" s="893"/>
      <c r="AD85" s="893"/>
      <c r="AE85" s="893"/>
      <c r="AF85" s="893"/>
      <c r="AG85" s="893"/>
      <c r="AH85" s="893"/>
      <c r="AI85" s="893"/>
      <c r="AJ85" s="893"/>
      <c r="AK85" s="893"/>
      <c r="AL85" s="893"/>
      <c r="AM85" s="893"/>
      <c r="AN85" s="893"/>
      <c r="AO85" s="893"/>
      <c r="AP85" s="893"/>
      <c r="AQ85" s="893"/>
      <c r="AR85" s="893"/>
      <c r="AS85" s="893"/>
      <c r="AT85" s="893"/>
      <c r="AU85" s="893"/>
      <c r="AV85" s="893"/>
      <c r="AW85" s="893"/>
      <c r="AX85" s="893"/>
      <c r="AY85" s="893"/>
      <c r="AZ85" s="894"/>
      <c r="BA85" s="894"/>
      <c r="BB85" s="894"/>
      <c r="BC85" s="894"/>
      <c r="BD85" s="895"/>
      <c r="BE85" s="237"/>
      <c r="BF85" s="237"/>
      <c r="BG85" s="237"/>
      <c r="BH85" s="237"/>
      <c r="BI85" s="237"/>
      <c r="BJ85" s="237"/>
      <c r="BK85" s="237"/>
      <c r="BL85" s="237"/>
      <c r="BM85" s="237"/>
      <c r="BN85" s="237"/>
      <c r="BO85" s="237"/>
      <c r="BP85" s="237"/>
      <c r="BQ85" s="234">
        <v>79</v>
      </c>
      <c r="BR85" s="239"/>
      <c r="BS85" s="922"/>
      <c r="BT85" s="923"/>
      <c r="BU85" s="923"/>
      <c r="BV85" s="923"/>
      <c r="BW85" s="923"/>
      <c r="BX85" s="923"/>
      <c r="BY85" s="923"/>
      <c r="BZ85" s="923"/>
      <c r="CA85" s="923"/>
      <c r="CB85" s="923"/>
      <c r="CC85" s="923"/>
      <c r="CD85" s="923"/>
      <c r="CE85" s="923"/>
      <c r="CF85" s="923"/>
      <c r="CG85" s="928"/>
      <c r="CH85" s="925"/>
      <c r="CI85" s="926"/>
      <c r="CJ85" s="926"/>
      <c r="CK85" s="926"/>
      <c r="CL85" s="927"/>
      <c r="CM85" s="925"/>
      <c r="CN85" s="926"/>
      <c r="CO85" s="926"/>
      <c r="CP85" s="926"/>
      <c r="CQ85" s="927"/>
      <c r="CR85" s="925"/>
      <c r="CS85" s="926"/>
      <c r="CT85" s="926"/>
      <c r="CU85" s="926"/>
      <c r="CV85" s="927"/>
      <c r="CW85" s="925"/>
      <c r="CX85" s="926"/>
      <c r="CY85" s="926"/>
      <c r="CZ85" s="926"/>
      <c r="DA85" s="927"/>
      <c r="DB85" s="925"/>
      <c r="DC85" s="926"/>
      <c r="DD85" s="926"/>
      <c r="DE85" s="926"/>
      <c r="DF85" s="927"/>
      <c r="DG85" s="925"/>
      <c r="DH85" s="926"/>
      <c r="DI85" s="926"/>
      <c r="DJ85" s="926"/>
      <c r="DK85" s="927"/>
      <c r="DL85" s="925"/>
      <c r="DM85" s="926"/>
      <c r="DN85" s="926"/>
      <c r="DO85" s="926"/>
      <c r="DP85" s="927"/>
      <c r="DQ85" s="925"/>
      <c r="DR85" s="926"/>
      <c r="DS85" s="926"/>
      <c r="DT85" s="926"/>
      <c r="DU85" s="927"/>
      <c r="DV85" s="922"/>
      <c r="DW85" s="923"/>
      <c r="DX85" s="923"/>
      <c r="DY85" s="923"/>
      <c r="DZ85" s="924"/>
      <c r="EA85" s="226"/>
    </row>
    <row r="86" spans="1:131" ht="26.25" customHeight="1" x14ac:dyDescent="0.2">
      <c r="A86" s="234">
        <v>19</v>
      </c>
      <c r="B86" s="936"/>
      <c r="C86" s="937"/>
      <c r="D86" s="937"/>
      <c r="E86" s="937"/>
      <c r="F86" s="937"/>
      <c r="G86" s="937"/>
      <c r="H86" s="937"/>
      <c r="I86" s="937"/>
      <c r="J86" s="937"/>
      <c r="K86" s="937"/>
      <c r="L86" s="937"/>
      <c r="M86" s="937"/>
      <c r="N86" s="937"/>
      <c r="O86" s="937"/>
      <c r="P86" s="938"/>
      <c r="Q86" s="939"/>
      <c r="R86" s="893"/>
      <c r="S86" s="893"/>
      <c r="T86" s="893"/>
      <c r="U86" s="893"/>
      <c r="V86" s="893"/>
      <c r="W86" s="893"/>
      <c r="X86" s="893"/>
      <c r="Y86" s="893"/>
      <c r="Z86" s="893"/>
      <c r="AA86" s="893"/>
      <c r="AB86" s="893"/>
      <c r="AC86" s="893"/>
      <c r="AD86" s="893"/>
      <c r="AE86" s="893"/>
      <c r="AF86" s="893"/>
      <c r="AG86" s="893"/>
      <c r="AH86" s="893"/>
      <c r="AI86" s="893"/>
      <c r="AJ86" s="893"/>
      <c r="AK86" s="893"/>
      <c r="AL86" s="893"/>
      <c r="AM86" s="893"/>
      <c r="AN86" s="893"/>
      <c r="AO86" s="893"/>
      <c r="AP86" s="893"/>
      <c r="AQ86" s="893"/>
      <c r="AR86" s="893"/>
      <c r="AS86" s="893"/>
      <c r="AT86" s="893"/>
      <c r="AU86" s="893"/>
      <c r="AV86" s="893"/>
      <c r="AW86" s="893"/>
      <c r="AX86" s="893"/>
      <c r="AY86" s="893"/>
      <c r="AZ86" s="894"/>
      <c r="BA86" s="894"/>
      <c r="BB86" s="894"/>
      <c r="BC86" s="894"/>
      <c r="BD86" s="895"/>
      <c r="BE86" s="237"/>
      <c r="BF86" s="237"/>
      <c r="BG86" s="237"/>
      <c r="BH86" s="237"/>
      <c r="BI86" s="237"/>
      <c r="BJ86" s="237"/>
      <c r="BK86" s="237"/>
      <c r="BL86" s="237"/>
      <c r="BM86" s="237"/>
      <c r="BN86" s="237"/>
      <c r="BO86" s="237"/>
      <c r="BP86" s="237"/>
      <c r="BQ86" s="234">
        <v>80</v>
      </c>
      <c r="BR86" s="239"/>
      <c r="BS86" s="922"/>
      <c r="BT86" s="923"/>
      <c r="BU86" s="923"/>
      <c r="BV86" s="923"/>
      <c r="BW86" s="923"/>
      <c r="BX86" s="923"/>
      <c r="BY86" s="923"/>
      <c r="BZ86" s="923"/>
      <c r="CA86" s="923"/>
      <c r="CB86" s="923"/>
      <c r="CC86" s="923"/>
      <c r="CD86" s="923"/>
      <c r="CE86" s="923"/>
      <c r="CF86" s="923"/>
      <c r="CG86" s="928"/>
      <c r="CH86" s="925"/>
      <c r="CI86" s="926"/>
      <c r="CJ86" s="926"/>
      <c r="CK86" s="926"/>
      <c r="CL86" s="927"/>
      <c r="CM86" s="925"/>
      <c r="CN86" s="926"/>
      <c r="CO86" s="926"/>
      <c r="CP86" s="926"/>
      <c r="CQ86" s="927"/>
      <c r="CR86" s="925"/>
      <c r="CS86" s="926"/>
      <c r="CT86" s="926"/>
      <c r="CU86" s="926"/>
      <c r="CV86" s="927"/>
      <c r="CW86" s="925"/>
      <c r="CX86" s="926"/>
      <c r="CY86" s="926"/>
      <c r="CZ86" s="926"/>
      <c r="DA86" s="927"/>
      <c r="DB86" s="925"/>
      <c r="DC86" s="926"/>
      <c r="DD86" s="926"/>
      <c r="DE86" s="926"/>
      <c r="DF86" s="927"/>
      <c r="DG86" s="925"/>
      <c r="DH86" s="926"/>
      <c r="DI86" s="926"/>
      <c r="DJ86" s="926"/>
      <c r="DK86" s="927"/>
      <c r="DL86" s="925"/>
      <c r="DM86" s="926"/>
      <c r="DN86" s="926"/>
      <c r="DO86" s="926"/>
      <c r="DP86" s="927"/>
      <c r="DQ86" s="925"/>
      <c r="DR86" s="926"/>
      <c r="DS86" s="926"/>
      <c r="DT86" s="926"/>
      <c r="DU86" s="927"/>
      <c r="DV86" s="922"/>
      <c r="DW86" s="923"/>
      <c r="DX86" s="923"/>
      <c r="DY86" s="923"/>
      <c r="DZ86" s="924"/>
      <c r="EA86" s="226"/>
    </row>
    <row r="87" spans="1:131" ht="26.25" customHeight="1" x14ac:dyDescent="0.2">
      <c r="A87" s="240">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37"/>
      <c r="BF87" s="237"/>
      <c r="BG87" s="237"/>
      <c r="BH87" s="237"/>
      <c r="BI87" s="237"/>
      <c r="BJ87" s="237"/>
      <c r="BK87" s="237"/>
      <c r="BL87" s="237"/>
      <c r="BM87" s="237"/>
      <c r="BN87" s="237"/>
      <c r="BO87" s="237"/>
      <c r="BP87" s="237"/>
      <c r="BQ87" s="234">
        <v>81</v>
      </c>
      <c r="BR87" s="239"/>
      <c r="BS87" s="922"/>
      <c r="BT87" s="923"/>
      <c r="BU87" s="923"/>
      <c r="BV87" s="923"/>
      <c r="BW87" s="923"/>
      <c r="BX87" s="923"/>
      <c r="BY87" s="923"/>
      <c r="BZ87" s="923"/>
      <c r="CA87" s="923"/>
      <c r="CB87" s="923"/>
      <c r="CC87" s="923"/>
      <c r="CD87" s="923"/>
      <c r="CE87" s="923"/>
      <c r="CF87" s="923"/>
      <c r="CG87" s="928"/>
      <c r="CH87" s="925"/>
      <c r="CI87" s="926"/>
      <c r="CJ87" s="926"/>
      <c r="CK87" s="926"/>
      <c r="CL87" s="927"/>
      <c r="CM87" s="925"/>
      <c r="CN87" s="926"/>
      <c r="CO87" s="926"/>
      <c r="CP87" s="926"/>
      <c r="CQ87" s="927"/>
      <c r="CR87" s="925"/>
      <c r="CS87" s="926"/>
      <c r="CT87" s="926"/>
      <c r="CU87" s="926"/>
      <c r="CV87" s="927"/>
      <c r="CW87" s="925"/>
      <c r="CX87" s="926"/>
      <c r="CY87" s="926"/>
      <c r="CZ87" s="926"/>
      <c r="DA87" s="927"/>
      <c r="DB87" s="925"/>
      <c r="DC87" s="926"/>
      <c r="DD87" s="926"/>
      <c r="DE87" s="926"/>
      <c r="DF87" s="927"/>
      <c r="DG87" s="925"/>
      <c r="DH87" s="926"/>
      <c r="DI87" s="926"/>
      <c r="DJ87" s="926"/>
      <c r="DK87" s="927"/>
      <c r="DL87" s="925"/>
      <c r="DM87" s="926"/>
      <c r="DN87" s="926"/>
      <c r="DO87" s="926"/>
      <c r="DP87" s="927"/>
      <c r="DQ87" s="925"/>
      <c r="DR87" s="926"/>
      <c r="DS87" s="926"/>
      <c r="DT87" s="926"/>
      <c r="DU87" s="927"/>
      <c r="DV87" s="922"/>
      <c r="DW87" s="923"/>
      <c r="DX87" s="923"/>
      <c r="DY87" s="923"/>
      <c r="DZ87" s="924"/>
      <c r="EA87" s="226"/>
    </row>
    <row r="88" spans="1:131" ht="26.25" customHeight="1" thickBot="1" x14ac:dyDescent="0.25">
      <c r="A88" s="236" t="s">
        <v>392</v>
      </c>
      <c r="B88" s="853" t="s">
        <v>424</v>
      </c>
      <c r="C88" s="854"/>
      <c r="D88" s="854"/>
      <c r="E88" s="854"/>
      <c r="F88" s="854"/>
      <c r="G88" s="854"/>
      <c r="H88" s="854"/>
      <c r="I88" s="854"/>
      <c r="J88" s="854"/>
      <c r="K88" s="854"/>
      <c r="L88" s="854"/>
      <c r="M88" s="854"/>
      <c r="N88" s="854"/>
      <c r="O88" s="854"/>
      <c r="P88" s="855"/>
      <c r="Q88" s="903"/>
      <c r="R88" s="904"/>
      <c r="S88" s="904"/>
      <c r="T88" s="904"/>
      <c r="U88" s="904"/>
      <c r="V88" s="904"/>
      <c r="W88" s="904"/>
      <c r="X88" s="904"/>
      <c r="Y88" s="904"/>
      <c r="Z88" s="904"/>
      <c r="AA88" s="904"/>
      <c r="AB88" s="904"/>
      <c r="AC88" s="904"/>
      <c r="AD88" s="904"/>
      <c r="AE88" s="904"/>
      <c r="AF88" s="907"/>
      <c r="AG88" s="907"/>
      <c r="AH88" s="907"/>
      <c r="AI88" s="907"/>
      <c r="AJ88" s="907"/>
      <c r="AK88" s="904"/>
      <c r="AL88" s="904"/>
      <c r="AM88" s="904"/>
      <c r="AN88" s="904"/>
      <c r="AO88" s="904"/>
      <c r="AP88" s="907">
        <v>800</v>
      </c>
      <c r="AQ88" s="907"/>
      <c r="AR88" s="907"/>
      <c r="AS88" s="907"/>
      <c r="AT88" s="907"/>
      <c r="AU88" s="907">
        <v>204</v>
      </c>
      <c r="AV88" s="907"/>
      <c r="AW88" s="907"/>
      <c r="AX88" s="907"/>
      <c r="AY88" s="907"/>
      <c r="AZ88" s="912"/>
      <c r="BA88" s="912"/>
      <c r="BB88" s="912"/>
      <c r="BC88" s="912"/>
      <c r="BD88" s="913"/>
      <c r="BE88" s="237"/>
      <c r="BF88" s="237"/>
      <c r="BG88" s="237"/>
      <c r="BH88" s="237"/>
      <c r="BI88" s="237"/>
      <c r="BJ88" s="237"/>
      <c r="BK88" s="237"/>
      <c r="BL88" s="237"/>
      <c r="BM88" s="237"/>
      <c r="BN88" s="237"/>
      <c r="BO88" s="237"/>
      <c r="BP88" s="237"/>
      <c r="BQ88" s="234">
        <v>82</v>
      </c>
      <c r="BR88" s="239"/>
      <c r="BS88" s="922"/>
      <c r="BT88" s="923"/>
      <c r="BU88" s="923"/>
      <c r="BV88" s="923"/>
      <c r="BW88" s="923"/>
      <c r="BX88" s="923"/>
      <c r="BY88" s="923"/>
      <c r="BZ88" s="923"/>
      <c r="CA88" s="923"/>
      <c r="CB88" s="923"/>
      <c r="CC88" s="923"/>
      <c r="CD88" s="923"/>
      <c r="CE88" s="923"/>
      <c r="CF88" s="923"/>
      <c r="CG88" s="928"/>
      <c r="CH88" s="925"/>
      <c r="CI88" s="926"/>
      <c r="CJ88" s="926"/>
      <c r="CK88" s="926"/>
      <c r="CL88" s="927"/>
      <c r="CM88" s="925"/>
      <c r="CN88" s="926"/>
      <c r="CO88" s="926"/>
      <c r="CP88" s="926"/>
      <c r="CQ88" s="927"/>
      <c r="CR88" s="925"/>
      <c r="CS88" s="926"/>
      <c r="CT88" s="926"/>
      <c r="CU88" s="926"/>
      <c r="CV88" s="927"/>
      <c r="CW88" s="925"/>
      <c r="CX88" s="926"/>
      <c r="CY88" s="926"/>
      <c r="CZ88" s="926"/>
      <c r="DA88" s="927"/>
      <c r="DB88" s="925"/>
      <c r="DC88" s="926"/>
      <c r="DD88" s="926"/>
      <c r="DE88" s="926"/>
      <c r="DF88" s="927"/>
      <c r="DG88" s="925"/>
      <c r="DH88" s="926"/>
      <c r="DI88" s="926"/>
      <c r="DJ88" s="926"/>
      <c r="DK88" s="927"/>
      <c r="DL88" s="925"/>
      <c r="DM88" s="926"/>
      <c r="DN88" s="926"/>
      <c r="DO88" s="926"/>
      <c r="DP88" s="927"/>
      <c r="DQ88" s="925"/>
      <c r="DR88" s="926"/>
      <c r="DS88" s="926"/>
      <c r="DT88" s="926"/>
      <c r="DU88" s="927"/>
      <c r="DV88" s="922"/>
      <c r="DW88" s="923"/>
      <c r="DX88" s="923"/>
      <c r="DY88" s="923"/>
      <c r="DZ88" s="924"/>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2"/>
      <c r="BT89" s="923"/>
      <c r="BU89" s="923"/>
      <c r="BV89" s="923"/>
      <c r="BW89" s="923"/>
      <c r="BX89" s="923"/>
      <c r="BY89" s="923"/>
      <c r="BZ89" s="923"/>
      <c r="CA89" s="923"/>
      <c r="CB89" s="923"/>
      <c r="CC89" s="923"/>
      <c r="CD89" s="923"/>
      <c r="CE89" s="923"/>
      <c r="CF89" s="923"/>
      <c r="CG89" s="928"/>
      <c r="CH89" s="925"/>
      <c r="CI89" s="926"/>
      <c r="CJ89" s="926"/>
      <c r="CK89" s="926"/>
      <c r="CL89" s="927"/>
      <c r="CM89" s="925"/>
      <c r="CN89" s="926"/>
      <c r="CO89" s="926"/>
      <c r="CP89" s="926"/>
      <c r="CQ89" s="927"/>
      <c r="CR89" s="925"/>
      <c r="CS89" s="926"/>
      <c r="CT89" s="926"/>
      <c r="CU89" s="926"/>
      <c r="CV89" s="927"/>
      <c r="CW89" s="925"/>
      <c r="CX89" s="926"/>
      <c r="CY89" s="926"/>
      <c r="CZ89" s="926"/>
      <c r="DA89" s="927"/>
      <c r="DB89" s="925"/>
      <c r="DC89" s="926"/>
      <c r="DD89" s="926"/>
      <c r="DE89" s="926"/>
      <c r="DF89" s="927"/>
      <c r="DG89" s="925"/>
      <c r="DH89" s="926"/>
      <c r="DI89" s="926"/>
      <c r="DJ89" s="926"/>
      <c r="DK89" s="927"/>
      <c r="DL89" s="925"/>
      <c r="DM89" s="926"/>
      <c r="DN89" s="926"/>
      <c r="DO89" s="926"/>
      <c r="DP89" s="927"/>
      <c r="DQ89" s="925"/>
      <c r="DR89" s="926"/>
      <c r="DS89" s="926"/>
      <c r="DT89" s="926"/>
      <c r="DU89" s="927"/>
      <c r="DV89" s="922"/>
      <c r="DW89" s="923"/>
      <c r="DX89" s="923"/>
      <c r="DY89" s="923"/>
      <c r="DZ89" s="924"/>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2"/>
      <c r="BT90" s="923"/>
      <c r="BU90" s="923"/>
      <c r="BV90" s="923"/>
      <c r="BW90" s="923"/>
      <c r="BX90" s="923"/>
      <c r="BY90" s="923"/>
      <c r="BZ90" s="923"/>
      <c r="CA90" s="923"/>
      <c r="CB90" s="923"/>
      <c r="CC90" s="923"/>
      <c r="CD90" s="923"/>
      <c r="CE90" s="923"/>
      <c r="CF90" s="923"/>
      <c r="CG90" s="928"/>
      <c r="CH90" s="925"/>
      <c r="CI90" s="926"/>
      <c r="CJ90" s="926"/>
      <c r="CK90" s="926"/>
      <c r="CL90" s="927"/>
      <c r="CM90" s="925"/>
      <c r="CN90" s="926"/>
      <c r="CO90" s="926"/>
      <c r="CP90" s="926"/>
      <c r="CQ90" s="927"/>
      <c r="CR90" s="925"/>
      <c r="CS90" s="926"/>
      <c r="CT90" s="926"/>
      <c r="CU90" s="926"/>
      <c r="CV90" s="927"/>
      <c r="CW90" s="925"/>
      <c r="CX90" s="926"/>
      <c r="CY90" s="926"/>
      <c r="CZ90" s="926"/>
      <c r="DA90" s="927"/>
      <c r="DB90" s="925"/>
      <c r="DC90" s="926"/>
      <c r="DD90" s="926"/>
      <c r="DE90" s="926"/>
      <c r="DF90" s="927"/>
      <c r="DG90" s="925"/>
      <c r="DH90" s="926"/>
      <c r="DI90" s="926"/>
      <c r="DJ90" s="926"/>
      <c r="DK90" s="927"/>
      <c r="DL90" s="925"/>
      <c r="DM90" s="926"/>
      <c r="DN90" s="926"/>
      <c r="DO90" s="926"/>
      <c r="DP90" s="927"/>
      <c r="DQ90" s="925"/>
      <c r="DR90" s="926"/>
      <c r="DS90" s="926"/>
      <c r="DT90" s="926"/>
      <c r="DU90" s="927"/>
      <c r="DV90" s="922"/>
      <c r="DW90" s="923"/>
      <c r="DX90" s="923"/>
      <c r="DY90" s="923"/>
      <c r="DZ90" s="924"/>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2"/>
      <c r="BT91" s="923"/>
      <c r="BU91" s="923"/>
      <c r="BV91" s="923"/>
      <c r="BW91" s="923"/>
      <c r="BX91" s="923"/>
      <c r="BY91" s="923"/>
      <c r="BZ91" s="923"/>
      <c r="CA91" s="923"/>
      <c r="CB91" s="923"/>
      <c r="CC91" s="923"/>
      <c r="CD91" s="923"/>
      <c r="CE91" s="923"/>
      <c r="CF91" s="923"/>
      <c r="CG91" s="928"/>
      <c r="CH91" s="925"/>
      <c r="CI91" s="926"/>
      <c r="CJ91" s="926"/>
      <c r="CK91" s="926"/>
      <c r="CL91" s="927"/>
      <c r="CM91" s="925"/>
      <c r="CN91" s="926"/>
      <c r="CO91" s="926"/>
      <c r="CP91" s="926"/>
      <c r="CQ91" s="927"/>
      <c r="CR91" s="925"/>
      <c r="CS91" s="926"/>
      <c r="CT91" s="926"/>
      <c r="CU91" s="926"/>
      <c r="CV91" s="927"/>
      <c r="CW91" s="925"/>
      <c r="CX91" s="926"/>
      <c r="CY91" s="926"/>
      <c r="CZ91" s="926"/>
      <c r="DA91" s="927"/>
      <c r="DB91" s="925"/>
      <c r="DC91" s="926"/>
      <c r="DD91" s="926"/>
      <c r="DE91" s="926"/>
      <c r="DF91" s="927"/>
      <c r="DG91" s="925"/>
      <c r="DH91" s="926"/>
      <c r="DI91" s="926"/>
      <c r="DJ91" s="926"/>
      <c r="DK91" s="927"/>
      <c r="DL91" s="925"/>
      <c r="DM91" s="926"/>
      <c r="DN91" s="926"/>
      <c r="DO91" s="926"/>
      <c r="DP91" s="927"/>
      <c r="DQ91" s="925"/>
      <c r="DR91" s="926"/>
      <c r="DS91" s="926"/>
      <c r="DT91" s="926"/>
      <c r="DU91" s="927"/>
      <c r="DV91" s="922"/>
      <c r="DW91" s="923"/>
      <c r="DX91" s="923"/>
      <c r="DY91" s="923"/>
      <c r="DZ91" s="924"/>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2"/>
      <c r="BT92" s="923"/>
      <c r="BU92" s="923"/>
      <c r="BV92" s="923"/>
      <c r="BW92" s="923"/>
      <c r="BX92" s="923"/>
      <c r="BY92" s="923"/>
      <c r="BZ92" s="923"/>
      <c r="CA92" s="923"/>
      <c r="CB92" s="923"/>
      <c r="CC92" s="923"/>
      <c r="CD92" s="923"/>
      <c r="CE92" s="923"/>
      <c r="CF92" s="923"/>
      <c r="CG92" s="928"/>
      <c r="CH92" s="925"/>
      <c r="CI92" s="926"/>
      <c r="CJ92" s="926"/>
      <c r="CK92" s="926"/>
      <c r="CL92" s="927"/>
      <c r="CM92" s="925"/>
      <c r="CN92" s="926"/>
      <c r="CO92" s="926"/>
      <c r="CP92" s="926"/>
      <c r="CQ92" s="927"/>
      <c r="CR92" s="925"/>
      <c r="CS92" s="926"/>
      <c r="CT92" s="926"/>
      <c r="CU92" s="926"/>
      <c r="CV92" s="927"/>
      <c r="CW92" s="925"/>
      <c r="CX92" s="926"/>
      <c r="CY92" s="926"/>
      <c r="CZ92" s="926"/>
      <c r="DA92" s="927"/>
      <c r="DB92" s="925"/>
      <c r="DC92" s="926"/>
      <c r="DD92" s="926"/>
      <c r="DE92" s="926"/>
      <c r="DF92" s="927"/>
      <c r="DG92" s="925"/>
      <c r="DH92" s="926"/>
      <c r="DI92" s="926"/>
      <c r="DJ92" s="926"/>
      <c r="DK92" s="927"/>
      <c r="DL92" s="925"/>
      <c r="DM92" s="926"/>
      <c r="DN92" s="926"/>
      <c r="DO92" s="926"/>
      <c r="DP92" s="927"/>
      <c r="DQ92" s="925"/>
      <c r="DR92" s="926"/>
      <c r="DS92" s="926"/>
      <c r="DT92" s="926"/>
      <c r="DU92" s="927"/>
      <c r="DV92" s="922"/>
      <c r="DW92" s="923"/>
      <c r="DX92" s="923"/>
      <c r="DY92" s="923"/>
      <c r="DZ92" s="924"/>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2"/>
      <c r="BT93" s="923"/>
      <c r="BU93" s="923"/>
      <c r="BV93" s="923"/>
      <c r="BW93" s="923"/>
      <c r="BX93" s="923"/>
      <c r="BY93" s="923"/>
      <c r="BZ93" s="923"/>
      <c r="CA93" s="923"/>
      <c r="CB93" s="923"/>
      <c r="CC93" s="923"/>
      <c r="CD93" s="923"/>
      <c r="CE93" s="923"/>
      <c r="CF93" s="923"/>
      <c r="CG93" s="928"/>
      <c r="CH93" s="925"/>
      <c r="CI93" s="926"/>
      <c r="CJ93" s="926"/>
      <c r="CK93" s="926"/>
      <c r="CL93" s="927"/>
      <c r="CM93" s="925"/>
      <c r="CN93" s="926"/>
      <c r="CO93" s="926"/>
      <c r="CP93" s="926"/>
      <c r="CQ93" s="927"/>
      <c r="CR93" s="925"/>
      <c r="CS93" s="926"/>
      <c r="CT93" s="926"/>
      <c r="CU93" s="926"/>
      <c r="CV93" s="927"/>
      <c r="CW93" s="925"/>
      <c r="CX93" s="926"/>
      <c r="CY93" s="926"/>
      <c r="CZ93" s="926"/>
      <c r="DA93" s="927"/>
      <c r="DB93" s="925"/>
      <c r="DC93" s="926"/>
      <c r="DD93" s="926"/>
      <c r="DE93" s="926"/>
      <c r="DF93" s="927"/>
      <c r="DG93" s="925"/>
      <c r="DH93" s="926"/>
      <c r="DI93" s="926"/>
      <c r="DJ93" s="926"/>
      <c r="DK93" s="927"/>
      <c r="DL93" s="925"/>
      <c r="DM93" s="926"/>
      <c r="DN93" s="926"/>
      <c r="DO93" s="926"/>
      <c r="DP93" s="927"/>
      <c r="DQ93" s="925"/>
      <c r="DR93" s="926"/>
      <c r="DS93" s="926"/>
      <c r="DT93" s="926"/>
      <c r="DU93" s="927"/>
      <c r="DV93" s="922"/>
      <c r="DW93" s="923"/>
      <c r="DX93" s="923"/>
      <c r="DY93" s="923"/>
      <c r="DZ93" s="924"/>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2"/>
      <c r="BT94" s="923"/>
      <c r="BU94" s="923"/>
      <c r="BV94" s="923"/>
      <c r="BW94" s="923"/>
      <c r="BX94" s="923"/>
      <c r="BY94" s="923"/>
      <c r="BZ94" s="923"/>
      <c r="CA94" s="923"/>
      <c r="CB94" s="923"/>
      <c r="CC94" s="923"/>
      <c r="CD94" s="923"/>
      <c r="CE94" s="923"/>
      <c r="CF94" s="923"/>
      <c r="CG94" s="928"/>
      <c r="CH94" s="925"/>
      <c r="CI94" s="926"/>
      <c r="CJ94" s="926"/>
      <c r="CK94" s="926"/>
      <c r="CL94" s="927"/>
      <c r="CM94" s="925"/>
      <c r="CN94" s="926"/>
      <c r="CO94" s="926"/>
      <c r="CP94" s="926"/>
      <c r="CQ94" s="927"/>
      <c r="CR94" s="925"/>
      <c r="CS94" s="926"/>
      <c r="CT94" s="926"/>
      <c r="CU94" s="926"/>
      <c r="CV94" s="927"/>
      <c r="CW94" s="925"/>
      <c r="CX94" s="926"/>
      <c r="CY94" s="926"/>
      <c r="CZ94" s="926"/>
      <c r="DA94" s="927"/>
      <c r="DB94" s="925"/>
      <c r="DC94" s="926"/>
      <c r="DD94" s="926"/>
      <c r="DE94" s="926"/>
      <c r="DF94" s="927"/>
      <c r="DG94" s="925"/>
      <c r="DH94" s="926"/>
      <c r="DI94" s="926"/>
      <c r="DJ94" s="926"/>
      <c r="DK94" s="927"/>
      <c r="DL94" s="925"/>
      <c r="DM94" s="926"/>
      <c r="DN94" s="926"/>
      <c r="DO94" s="926"/>
      <c r="DP94" s="927"/>
      <c r="DQ94" s="925"/>
      <c r="DR94" s="926"/>
      <c r="DS94" s="926"/>
      <c r="DT94" s="926"/>
      <c r="DU94" s="927"/>
      <c r="DV94" s="922"/>
      <c r="DW94" s="923"/>
      <c r="DX94" s="923"/>
      <c r="DY94" s="923"/>
      <c r="DZ94" s="924"/>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2"/>
      <c r="BT95" s="923"/>
      <c r="BU95" s="923"/>
      <c r="BV95" s="923"/>
      <c r="BW95" s="923"/>
      <c r="BX95" s="923"/>
      <c r="BY95" s="923"/>
      <c r="BZ95" s="923"/>
      <c r="CA95" s="923"/>
      <c r="CB95" s="923"/>
      <c r="CC95" s="923"/>
      <c r="CD95" s="923"/>
      <c r="CE95" s="923"/>
      <c r="CF95" s="923"/>
      <c r="CG95" s="928"/>
      <c r="CH95" s="925"/>
      <c r="CI95" s="926"/>
      <c r="CJ95" s="926"/>
      <c r="CK95" s="926"/>
      <c r="CL95" s="927"/>
      <c r="CM95" s="925"/>
      <c r="CN95" s="926"/>
      <c r="CO95" s="926"/>
      <c r="CP95" s="926"/>
      <c r="CQ95" s="927"/>
      <c r="CR95" s="925"/>
      <c r="CS95" s="926"/>
      <c r="CT95" s="926"/>
      <c r="CU95" s="926"/>
      <c r="CV95" s="927"/>
      <c r="CW95" s="925"/>
      <c r="CX95" s="926"/>
      <c r="CY95" s="926"/>
      <c r="CZ95" s="926"/>
      <c r="DA95" s="927"/>
      <c r="DB95" s="925"/>
      <c r="DC95" s="926"/>
      <c r="DD95" s="926"/>
      <c r="DE95" s="926"/>
      <c r="DF95" s="927"/>
      <c r="DG95" s="925"/>
      <c r="DH95" s="926"/>
      <c r="DI95" s="926"/>
      <c r="DJ95" s="926"/>
      <c r="DK95" s="927"/>
      <c r="DL95" s="925"/>
      <c r="DM95" s="926"/>
      <c r="DN95" s="926"/>
      <c r="DO95" s="926"/>
      <c r="DP95" s="927"/>
      <c r="DQ95" s="925"/>
      <c r="DR95" s="926"/>
      <c r="DS95" s="926"/>
      <c r="DT95" s="926"/>
      <c r="DU95" s="927"/>
      <c r="DV95" s="922"/>
      <c r="DW95" s="923"/>
      <c r="DX95" s="923"/>
      <c r="DY95" s="923"/>
      <c r="DZ95" s="924"/>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2"/>
      <c r="BT96" s="923"/>
      <c r="BU96" s="923"/>
      <c r="BV96" s="923"/>
      <c r="BW96" s="923"/>
      <c r="BX96" s="923"/>
      <c r="BY96" s="923"/>
      <c r="BZ96" s="923"/>
      <c r="CA96" s="923"/>
      <c r="CB96" s="923"/>
      <c r="CC96" s="923"/>
      <c r="CD96" s="923"/>
      <c r="CE96" s="923"/>
      <c r="CF96" s="923"/>
      <c r="CG96" s="928"/>
      <c r="CH96" s="925"/>
      <c r="CI96" s="926"/>
      <c r="CJ96" s="926"/>
      <c r="CK96" s="926"/>
      <c r="CL96" s="927"/>
      <c r="CM96" s="925"/>
      <c r="CN96" s="926"/>
      <c r="CO96" s="926"/>
      <c r="CP96" s="926"/>
      <c r="CQ96" s="927"/>
      <c r="CR96" s="925"/>
      <c r="CS96" s="926"/>
      <c r="CT96" s="926"/>
      <c r="CU96" s="926"/>
      <c r="CV96" s="927"/>
      <c r="CW96" s="925"/>
      <c r="CX96" s="926"/>
      <c r="CY96" s="926"/>
      <c r="CZ96" s="926"/>
      <c r="DA96" s="927"/>
      <c r="DB96" s="925"/>
      <c r="DC96" s="926"/>
      <c r="DD96" s="926"/>
      <c r="DE96" s="926"/>
      <c r="DF96" s="927"/>
      <c r="DG96" s="925"/>
      <c r="DH96" s="926"/>
      <c r="DI96" s="926"/>
      <c r="DJ96" s="926"/>
      <c r="DK96" s="927"/>
      <c r="DL96" s="925"/>
      <c r="DM96" s="926"/>
      <c r="DN96" s="926"/>
      <c r="DO96" s="926"/>
      <c r="DP96" s="927"/>
      <c r="DQ96" s="925"/>
      <c r="DR96" s="926"/>
      <c r="DS96" s="926"/>
      <c r="DT96" s="926"/>
      <c r="DU96" s="927"/>
      <c r="DV96" s="922"/>
      <c r="DW96" s="923"/>
      <c r="DX96" s="923"/>
      <c r="DY96" s="923"/>
      <c r="DZ96" s="924"/>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2"/>
      <c r="BT97" s="923"/>
      <c r="BU97" s="923"/>
      <c r="BV97" s="923"/>
      <c r="BW97" s="923"/>
      <c r="BX97" s="923"/>
      <c r="BY97" s="923"/>
      <c r="BZ97" s="923"/>
      <c r="CA97" s="923"/>
      <c r="CB97" s="923"/>
      <c r="CC97" s="923"/>
      <c r="CD97" s="923"/>
      <c r="CE97" s="923"/>
      <c r="CF97" s="923"/>
      <c r="CG97" s="928"/>
      <c r="CH97" s="925"/>
      <c r="CI97" s="926"/>
      <c r="CJ97" s="926"/>
      <c r="CK97" s="926"/>
      <c r="CL97" s="927"/>
      <c r="CM97" s="925"/>
      <c r="CN97" s="926"/>
      <c r="CO97" s="926"/>
      <c r="CP97" s="926"/>
      <c r="CQ97" s="927"/>
      <c r="CR97" s="925"/>
      <c r="CS97" s="926"/>
      <c r="CT97" s="926"/>
      <c r="CU97" s="926"/>
      <c r="CV97" s="927"/>
      <c r="CW97" s="925"/>
      <c r="CX97" s="926"/>
      <c r="CY97" s="926"/>
      <c r="CZ97" s="926"/>
      <c r="DA97" s="927"/>
      <c r="DB97" s="925"/>
      <c r="DC97" s="926"/>
      <c r="DD97" s="926"/>
      <c r="DE97" s="926"/>
      <c r="DF97" s="927"/>
      <c r="DG97" s="925"/>
      <c r="DH97" s="926"/>
      <c r="DI97" s="926"/>
      <c r="DJ97" s="926"/>
      <c r="DK97" s="927"/>
      <c r="DL97" s="925"/>
      <c r="DM97" s="926"/>
      <c r="DN97" s="926"/>
      <c r="DO97" s="926"/>
      <c r="DP97" s="927"/>
      <c r="DQ97" s="925"/>
      <c r="DR97" s="926"/>
      <c r="DS97" s="926"/>
      <c r="DT97" s="926"/>
      <c r="DU97" s="927"/>
      <c r="DV97" s="922"/>
      <c r="DW97" s="923"/>
      <c r="DX97" s="923"/>
      <c r="DY97" s="923"/>
      <c r="DZ97" s="924"/>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2"/>
      <c r="BT98" s="923"/>
      <c r="BU98" s="923"/>
      <c r="BV98" s="923"/>
      <c r="BW98" s="923"/>
      <c r="BX98" s="923"/>
      <c r="BY98" s="923"/>
      <c r="BZ98" s="923"/>
      <c r="CA98" s="923"/>
      <c r="CB98" s="923"/>
      <c r="CC98" s="923"/>
      <c r="CD98" s="923"/>
      <c r="CE98" s="923"/>
      <c r="CF98" s="923"/>
      <c r="CG98" s="928"/>
      <c r="CH98" s="925"/>
      <c r="CI98" s="926"/>
      <c r="CJ98" s="926"/>
      <c r="CK98" s="926"/>
      <c r="CL98" s="927"/>
      <c r="CM98" s="925"/>
      <c r="CN98" s="926"/>
      <c r="CO98" s="926"/>
      <c r="CP98" s="926"/>
      <c r="CQ98" s="927"/>
      <c r="CR98" s="925"/>
      <c r="CS98" s="926"/>
      <c r="CT98" s="926"/>
      <c r="CU98" s="926"/>
      <c r="CV98" s="927"/>
      <c r="CW98" s="925"/>
      <c r="CX98" s="926"/>
      <c r="CY98" s="926"/>
      <c r="CZ98" s="926"/>
      <c r="DA98" s="927"/>
      <c r="DB98" s="925"/>
      <c r="DC98" s="926"/>
      <c r="DD98" s="926"/>
      <c r="DE98" s="926"/>
      <c r="DF98" s="927"/>
      <c r="DG98" s="925"/>
      <c r="DH98" s="926"/>
      <c r="DI98" s="926"/>
      <c r="DJ98" s="926"/>
      <c r="DK98" s="927"/>
      <c r="DL98" s="925"/>
      <c r="DM98" s="926"/>
      <c r="DN98" s="926"/>
      <c r="DO98" s="926"/>
      <c r="DP98" s="927"/>
      <c r="DQ98" s="925"/>
      <c r="DR98" s="926"/>
      <c r="DS98" s="926"/>
      <c r="DT98" s="926"/>
      <c r="DU98" s="927"/>
      <c r="DV98" s="922"/>
      <c r="DW98" s="923"/>
      <c r="DX98" s="923"/>
      <c r="DY98" s="923"/>
      <c r="DZ98" s="924"/>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2"/>
      <c r="BT99" s="923"/>
      <c r="BU99" s="923"/>
      <c r="BV99" s="923"/>
      <c r="BW99" s="923"/>
      <c r="BX99" s="923"/>
      <c r="BY99" s="923"/>
      <c r="BZ99" s="923"/>
      <c r="CA99" s="923"/>
      <c r="CB99" s="923"/>
      <c r="CC99" s="923"/>
      <c r="CD99" s="923"/>
      <c r="CE99" s="923"/>
      <c r="CF99" s="923"/>
      <c r="CG99" s="928"/>
      <c r="CH99" s="925"/>
      <c r="CI99" s="926"/>
      <c r="CJ99" s="926"/>
      <c r="CK99" s="926"/>
      <c r="CL99" s="927"/>
      <c r="CM99" s="925"/>
      <c r="CN99" s="926"/>
      <c r="CO99" s="926"/>
      <c r="CP99" s="926"/>
      <c r="CQ99" s="927"/>
      <c r="CR99" s="925"/>
      <c r="CS99" s="926"/>
      <c r="CT99" s="926"/>
      <c r="CU99" s="926"/>
      <c r="CV99" s="927"/>
      <c r="CW99" s="925"/>
      <c r="CX99" s="926"/>
      <c r="CY99" s="926"/>
      <c r="CZ99" s="926"/>
      <c r="DA99" s="927"/>
      <c r="DB99" s="925"/>
      <c r="DC99" s="926"/>
      <c r="DD99" s="926"/>
      <c r="DE99" s="926"/>
      <c r="DF99" s="927"/>
      <c r="DG99" s="925"/>
      <c r="DH99" s="926"/>
      <c r="DI99" s="926"/>
      <c r="DJ99" s="926"/>
      <c r="DK99" s="927"/>
      <c r="DL99" s="925"/>
      <c r="DM99" s="926"/>
      <c r="DN99" s="926"/>
      <c r="DO99" s="926"/>
      <c r="DP99" s="927"/>
      <c r="DQ99" s="925"/>
      <c r="DR99" s="926"/>
      <c r="DS99" s="926"/>
      <c r="DT99" s="926"/>
      <c r="DU99" s="927"/>
      <c r="DV99" s="922"/>
      <c r="DW99" s="923"/>
      <c r="DX99" s="923"/>
      <c r="DY99" s="923"/>
      <c r="DZ99" s="924"/>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2"/>
      <c r="BT100" s="923"/>
      <c r="BU100" s="923"/>
      <c r="BV100" s="923"/>
      <c r="BW100" s="923"/>
      <c r="BX100" s="923"/>
      <c r="BY100" s="923"/>
      <c r="BZ100" s="923"/>
      <c r="CA100" s="923"/>
      <c r="CB100" s="923"/>
      <c r="CC100" s="923"/>
      <c r="CD100" s="923"/>
      <c r="CE100" s="923"/>
      <c r="CF100" s="923"/>
      <c r="CG100" s="928"/>
      <c r="CH100" s="925"/>
      <c r="CI100" s="926"/>
      <c r="CJ100" s="926"/>
      <c r="CK100" s="926"/>
      <c r="CL100" s="927"/>
      <c r="CM100" s="925"/>
      <c r="CN100" s="926"/>
      <c r="CO100" s="926"/>
      <c r="CP100" s="926"/>
      <c r="CQ100" s="927"/>
      <c r="CR100" s="925"/>
      <c r="CS100" s="926"/>
      <c r="CT100" s="926"/>
      <c r="CU100" s="926"/>
      <c r="CV100" s="927"/>
      <c r="CW100" s="925"/>
      <c r="CX100" s="926"/>
      <c r="CY100" s="926"/>
      <c r="CZ100" s="926"/>
      <c r="DA100" s="927"/>
      <c r="DB100" s="925"/>
      <c r="DC100" s="926"/>
      <c r="DD100" s="926"/>
      <c r="DE100" s="926"/>
      <c r="DF100" s="927"/>
      <c r="DG100" s="925"/>
      <c r="DH100" s="926"/>
      <c r="DI100" s="926"/>
      <c r="DJ100" s="926"/>
      <c r="DK100" s="927"/>
      <c r="DL100" s="925"/>
      <c r="DM100" s="926"/>
      <c r="DN100" s="926"/>
      <c r="DO100" s="926"/>
      <c r="DP100" s="927"/>
      <c r="DQ100" s="925"/>
      <c r="DR100" s="926"/>
      <c r="DS100" s="926"/>
      <c r="DT100" s="926"/>
      <c r="DU100" s="927"/>
      <c r="DV100" s="922"/>
      <c r="DW100" s="923"/>
      <c r="DX100" s="923"/>
      <c r="DY100" s="923"/>
      <c r="DZ100" s="924"/>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2"/>
      <c r="BT101" s="923"/>
      <c r="BU101" s="923"/>
      <c r="BV101" s="923"/>
      <c r="BW101" s="923"/>
      <c r="BX101" s="923"/>
      <c r="BY101" s="923"/>
      <c r="BZ101" s="923"/>
      <c r="CA101" s="923"/>
      <c r="CB101" s="923"/>
      <c r="CC101" s="923"/>
      <c r="CD101" s="923"/>
      <c r="CE101" s="923"/>
      <c r="CF101" s="923"/>
      <c r="CG101" s="928"/>
      <c r="CH101" s="925"/>
      <c r="CI101" s="926"/>
      <c r="CJ101" s="926"/>
      <c r="CK101" s="926"/>
      <c r="CL101" s="927"/>
      <c r="CM101" s="925"/>
      <c r="CN101" s="926"/>
      <c r="CO101" s="926"/>
      <c r="CP101" s="926"/>
      <c r="CQ101" s="927"/>
      <c r="CR101" s="925"/>
      <c r="CS101" s="926"/>
      <c r="CT101" s="926"/>
      <c r="CU101" s="926"/>
      <c r="CV101" s="927"/>
      <c r="CW101" s="925"/>
      <c r="CX101" s="926"/>
      <c r="CY101" s="926"/>
      <c r="CZ101" s="926"/>
      <c r="DA101" s="927"/>
      <c r="DB101" s="925"/>
      <c r="DC101" s="926"/>
      <c r="DD101" s="926"/>
      <c r="DE101" s="926"/>
      <c r="DF101" s="927"/>
      <c r="DG101" s="925"/>
      <c r="DH101" s="926"/>
      <c r="DI101" s="926"/>
      <c r="DJ101" s="926"/>
      <c r="DK101" s="927"/>
      <c r="DL101" s="925"/>
      <c r="DM101" s="926"/>
      <c r="DN101" s="926"/>
      <c r="DO101" s="926"/>
      <c r="DP101" s="927"/>
      <c r="DQ101" s="925"/>
      <c r="DR101" s="926"/>
      <c r="DS101" s="926"/>
      <c r="DT101" s="926"/>
      <c r="DU101" s="927"/>
      <c r="DV101" s="922"/>
      <c r="DW101" s="923"/>
      <c r="DX101" s="923"/>
      <c r="DY101" s="923"/>
      <c r="DZ101" s="924"/>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853" t="s">
        <v>425</v>
      </c>
      <c r="BS102" s="854"/>
      <c r="BT102" s="854"/>
      <c r="BU102" s="854"/>
      <c r="BV102" s="854"/>
      <c r="BW102" s="854"/>
      <c r="BX102" s="854"/>
      <c r="BY102" s="854"/>
      <c r="BZ102" s="854"/>
      <c r="CA102" s="854"/>
      <c r="CB102" s="854"/>
      <c r="CC102" s="854"/>
      <c r="CD102" s="854"/>
      <c r="CE102" s="854"/>
      <c r="CF102" s="854"/>
      <c r="CG102" s="855"/>
      <c r="CH102" s="950"/>
      <c r="CI102" s="951"/>
      <c r="CJ102" s="951"/>
      <c r="CK102" s="951"/>
      <c r="CL102" s="952"/>
      <c r="CM102" s="950"/>
      <c r="CN102" s="951"/>
      <c r="CO102" s="951"/>
      <c r="CP102" s="951"/>
      <c r="CQ102" s="952"/>
      <c r="CR102" s="953"/>
      <c r="CS102" s="915"/>
      <c r="CT102" s="915"/>
      <c r="CU102" s="915"/>
      <c r="CV102" s="954"/>
      <c r="CW102" s="953"/>
      <c r="CX102" s="915"/>
      <c r="CY102" s="915"/>
      <c r="CZ102" s="915"/>
      <c r="DA102" s="954"/>
      <c r="DB102" s="953"/>
      <c r="DC102" s="915"/>
      <c r="DD102" s="915"/>
      <c r="DE102" s="915"/>
      <c r="DF102" s="954"/>
      <c r="DG102" s="953"/>
      <c r="DH102" s="915"/>
      <c r="DI102" s="915"/>
      <c r="DJ102" s="915"/>
      <c r="DK102" s="954"/>
      <c r="DL102" s="953"/>
      <c r="DM102" s="915"/>
      <c r="DN102" s="915"/>
      <c r="DO102" s="915"/>
      <c r="DP102" s="954"/>
      <c r="DQ102" s="953"/>
      <c r="DR102" s="915"/>
      <c r="DS102" s="915"/>
      <c r="DT102" s="915"/>
      <c r="DU102" s="954"/>
      <c r="DV102" s="853"/>
      <c r="DW102" s="854"/>
      <c r="DX102" s="854"/>
      <c r="DY102" s="854"/>
      <c r="DZ102" s="977"/>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8" t="s">
        <v>426</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9" t="s">
        <v>427</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0" t="s">
        <v>430</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431</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x14ac:dyDescent="0.2">
      <c r="A109" s="975" t="s">
        <v>432</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433</v>
      </c>
      <c r="AB109" s="956"/>
      <c r="AC109" s="956"/>
      <c r="AD109" s="956"/>
      <c r="AE109" s="957"/>
      <c r="AF109" s="955" t="s">
        <v>434</v>
      </c>
      <c r="AG109" s="956"/>
      <c r="AH109" s="956"/>
      <c r="AI109" s="956"/>
      <c r="AJ109" s="957"/>
      <c r="AK109" s="955" t="s">
        <v>306</v>
      </c>
      <c r="AL109" s="956"/>
      <c r="AM109" s="956"/>
      <c r="AN109" s="956"/>
      <c r="AO109" s="957"/>
      <c r="AP109" s="955" t="s">
        <v>435</v>
      </c>
      <c r="AQ109" s="956"/>
      <c r="AR109" s="956"/>
      <c r="AS109" s="956"/>
      <c r="AT109" s="958"/>
      <c r="AU109" s="975" t="s">
        <v>432</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433</v>
      </c>
      <c r="BR109" s="956"/>
      <c r="BS109" s="956"/>
      <c r="BT109" s="956"/>
      <c r="BU109" s="957"/>
      <c r="BV109" s="955" t="s">
        <v>434</v>
      </c>
      <c r="BW109" s="956"/>
      <c r="BX109" s="956"/>
      <c r="BY109" s="956"/>
      <c r="BZ109" s="957"/>
      <c r="CA109" s="955" t="s">
        <v>306</v>
      </c>
      <c r="CB109" s="956"/>
      <c r="CC109" s="956"/>
      <c r="CD109" s="956"/>
      <c r="CE109" s="957"/>
      <c r="CF109" s="976" t="s">
        <v>435</v>
      </c>
      <c r="CG109" s="976"/>
      <c r="CH109" s="976"/>
      <c r="CI109" s="976"/>
      <c r="CJ109" s="976"/>
      <c r="CK109" s="955" t="s">
        <v>436</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433</v>
      </c>
      <c r="DH109" s="956"/>
      <c r="DI109" s="956"/>
      <c r="DJ109" s="956"/>
      <c r="DK109" s="957"/>
      <c r="DL109" s="955" t="s">
        <v>434</v>
      </c>
      <c r="DM109" s="956"/>
      <c r="DN109" s="956"/>
      <c r="DO109" s="956"/>
      <c r="DP109" s="957"/>
      <c r="DQ109" s="955" t="s">
        <v>306</v>
      </c>
      <c r="DR109" s="956"/>
      <c r="DS109" s="956"/>
      <c r="DT109" s="956"/>
      <c r="DU109" s="957"/>
      <c r="DV109" s="955" t="s">
        <v>435</v>
      </c>
      <c r="DW109" s="956"/>
      <c r="DX109" s="956"/>
      <c r="DY109" s="956"/>
      <c r="DZ109" s="958"/>
    </row>
    <row r="110" spans="1:131" s="226" customFormat="1" ht="26.25" customHeight="1" x14ac:dyDescent="0.2">
      <c r="A110" s="959" t="s">
        <v>437</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3419789</v>
      </c>
      <c r="AB110" s="963"/>
      <c r="AC110" s="963"/>
      <c r="AD110" s="963"/>
      <c r="AE110" s="964"/>
      <c r="AF110" s="965">
        <v>3420422</v>
      </c>
      <c r="AG110" s="963"/>
      <c r="AH110" s="963"/>
      <c r="AI110" s="963"/>
      <c r="AJ110" s="964"/>
      <c r="AK110" s="965">
        <v>3690152</v>
      </c>
      <c r="AL110" s="963"/>
      <c r="AM110" s="963"/>
      <c r="AN110" s="963"/>
      <c r="AO110" s="964"/>
      <c r="AP110" s="966">
        <v>40.700000000000003</v>
      </c>
      <c r="AQ110" s="967"/>
      <c r="AR110" s="967"/>
      <c r="AS110" s="967"/>
      <c r="AT110" s="968"/>
      <c r="AU110" s="969" t="s">
        <v>73</v>
      </c>
      <c r="AV110" s="970"/>
      <c r="AW110" s="970"/>
      <c r="AX110" s="970"/>
      <c r="AY110" s="970"/>
      <c r="AZ110" s="992" t="s">
        <v>438</v>
      </c>
      <c r="BA110" s="960"/>
      <c r="BB110" s="960"/>
      <c r="BC110" s="960"/>
      <c r="BD110" s="960"/>
      <c r="BE110" s="960"/>
      <c r="BF110" s="960"/>
      <c r="BG110" s="960"/>
      <c r="BH110" s="960"/>
      <c r="BI110" s="960"/>
      <c r="BJ110" s="960"/>
      <c r="BK110" s="960"/>
      <c r="BL110" s="960"/>
      <c r="BM110" s="960"/>
      <c r="BN110" s="960"/>
      <c r="BO110" s="960"/>
      <c r="BP110" s="961"/>
      <c r="BQ110" s="993">
        <v>28221684</v>
      </c>
      <c r="BR110" s="994"/>
      <c r="BS110" s="994"/>
      <c r="BT110" s="994"/>
      <c r="BU110" s="994"/>
      <c r="BV110" s="994">
        <v>29969253</v>
      </c>
      <c r="BW110" s="994"/>
      <c r="BX110" s="994"/>
      <c r="BY110" s="994"/>
      <c r="BZ110" s="994"/>
      <c r="CA110" s="994">
        <v>29837337</v>
      </c>
      <c r="CB110" s="994"/>
      <c r="CC110" s="994"/>
      <c r="CD110" s="994"/>
      <c r="CE110" s="994"/>
      <c r="CF110" s="1007">
        <v>329.2</v>
      </c>
      <c r="CG110" s="1008"/>
      <c r="CH110" s="1008"/>
      <c r="CI110" s="1008"/>
      <c r="CJ110" s="1008"/>
      <c r="CK110" s="1009" t="s">
        <v>439</v>
      </c>
      <c r="CL110" s="1010"/>
      <c r="CM110" s="992" t="s">
        <v>440</v>
      </c>
      <c r="CN110" s="960"/>
      <c r="CO110" s="960"/>
      <c r="CP110" s="960"/>
      <c r="CQ110" s="960"/>
      <c r="CR110" s="960"/>
      <c r="CS110" s="960"/>
      <c r="CT110" s="960"/>
      <c r="CU110" s="960"/>
      <c r="CV110" s="960"/>
      <c r="CW110" s="960"/>
      <c r="CX110" s="960"/>
      <c r="CY110" s="960"/>
      <c r="CZ110" s="960"/>
      <c r="DA110" s="960"/>
      <c r="DB110" s="960"/>
      <c r="DC110" s="960"/>
      <c r="DD110" s="960"/>
      <c r="DE110" s="960"/>
      <c r="DF110" s="961"/>
      <c r="DG110" s="993" t="s">
        <v>137</v>
      </c>
      <c r="DH110" s="994"/>
      <c r="DI110" s="994"/>
      <c r="DJ110" s="994"/>
      <c r="DK110" s="994"/>
      <c r="DL110" s="994" t="s">
        <v>137</v>
      </c>
      <c r="DM110" s="994"/>
      <c r="DN110" s="994"/>
      <c r="DO110" s="994"/>
      <c r="DP110" s="994"/>
      <c r="DQ110" s="994" t="s">
        <v>137</v>
      </c>
      <c r="DR110" s="994"/>
      <c r="DS110" s="994"/>
      <c r="DT110" s="994"/>
      <c r="DU110" s="994"/>
      <c r="DV110" s="995" t="s">
        <v>137</v>
      </c>
      <c r="DW110" s="995"/>
      <c r="DX110" s="995"/>
      <c r="DY110" s="995"/>
      <c r="DZ110" s="996"/>
    </row>
    <row r="111" spans="1:131" s="226" customFormat="1" ht="26.25" customHeight="1" x14ac:dyDescent="0.2">
      <c r="A111" s="997" t="s">
        <v>441</v>
      </c>
      <c r="B111" s="998"/>
      <c r="C111" s="998"/>
      <c r="D111" s="998"/>
      <c r="E111" s="998"/>
      <c r="F111" s="998"/>
      <c r="G111" s="998"/>
      <c r="H111" s="998"/>
      <c r="I111" s="998"/>
      <c r="J111" s="998"/>
      <c r="K111" s="998"/>
      <c r="L111" s="998"/>
      <c r="M111" s="998"/>
      <c r="N111" s="998"/>
      <c r="O111" s="998"/>
      <c r="P111" s="998"/>
      <c r="Q111" s="998"/>
      <c r="R111" s="998"/>
      <c r="S111" s="998"/>
      <c r="T111" s="998"/>
      <c r="U111" s="998"/>
      <c r="V111" s="998"/>
      <c r="W111" s="998"/>
      <c r="X111" s="998"/>
      <c r="Y111" s="998"/>
      <c r="Z111" s="999"/>
      <c r="AA111" s="1000" t="s">
        <v>442</v>
      </c>
      <c r="AB111" s="1001"/>
      <c r="AC111" s="1001"/>
      <c r="AD111" s="1001"/>
      <c r="AE111" s="1002"/>
      <c r="AF111" s="1003" t="s">
        <v>137</v>
      </c>
      <c r="AG111" s="1001"/>
      <c r="AH111" s="1001"/>
      <c r="AI111" s="1001"/>
      <c r="AJ111" s="1002"/>
      <c r="AK111" s="1003" t="s">
        <v>442</v>
      </c>
      <c r="AL111" s="1001"/>
      <c r="AM111" s="1001"/>
      <c r="AN111" s="1001"/>
      <c r="AO111" s="1002"/>
      <c r="AP111" s="1004" t="s">
        <v>137</v>
      </c>
      <c r="AQ111" s="1005"/>
      <c r="AR111" s="1005"/>
      <c r="AS111" s="1005"/>
      <c r="AT111" s="1006"/>
      <c r="AU111" s="971"/>
      <c r="AV111" s="972"/>
      <c r="AW111" s="972"/>
      <c r="AX111" s="972"/>
      <c r="AY111" s="972"/>
      <c r="AZ111" s="985" t="s">
        <v>443</v>
      </c>
      <c r="BA111" s="986"/>
      <c r="BB111" s="986"/>
      <c r="BC111" s="986"/>
      <c r="BD111" s="986"/>
      <c r="BE111" s="986"/>
      <c r="BF111" s="986"/>
      <c r="BG111" s="986"/>
      <c r="BH111" s="986"/>
      <c r="BI111" s="986"/>
      <c r="BJ111" s="986"/>
      <c r="BK111" s="986"/>
      <c r="BL111" s="986"/>
      <c r="BM111" s="986"/>
      <c r="BN111" s="986"/>
      <c r="BO111" s="986"/>
      <c r="BP111" s="987"/>
      <c r="BQ111" s="988" t="s">
        <v>137</v>
      </c>
      <c r="BR111" s="989"/>
      <c r="BS111" s="989"/>
      <c r="BT111" s="989"/>
      <c r="BU111" s="989"/>
      <c r="BV111" s="989" t="s">
        <v>137</v>
      </c>
      <c r="BW111" s="989"/>
      <c r="BX111" s="989"/>
      <c r="BY111" s="989"/>
      <c r="BZ111" s="989"/>
      <c r="CA111" s="989" t="s">
        <v>394</v>
      </c>
      <c r="CB111" s="989"/>
      <c r="CC111" s="989"/>
      <c r="CD111" s="989"/>
      <c r="CE111" s="989"/>
      <c r="CF111" s="983" t="s">
        <v>137</v>
      </c>
      <c r="CG111" s="984"/>
      <c r="CH111" s="984"/>
      <c r="CI111" s="984"/>
      <c r="CJ111" s="984"/>
      <c r="CK111" s="1011"/>
      <c r="CL111" s="1012"/>
      <c r="CM111" s="985" t="s">
        <v>444</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137</v>
      </c>
      <c r="DH111" s="989"/>
      <c r="DI111" s="989"/>
      <c r="DJ111" s="989"/>
      <c r="DK111" s="989"/>
      <c r="DL111" s="989" t="s">
        <v>137</v>
      </c>
      <c r="DM111" s="989"/>
      <c r="DN111" s="989"/>
      <c r="DO111" s="989"/>
      <c r="DP111" s="989"/>
      <c r="DQ111" s="989" t="s">
        <v>137</v>
      </c>
      <c r="DR111" s="989"/>
      <c r="DS111" s="989"/>
      <c r="DT111" s="989"/>
      <c r="DU111" s="989"/>
      <c r="DV111" s="990" t="s">
        <v>137</v>
      </c>
      <c r="DW111" s="990"/>
      <c r="DX111" s="990"/>
      <c r="DY111" s="990"/>
      <c r="DZ111" s="991"/>
    </row>
    <row r="112" spans="1:131" s="226" customFormat="1" ht="26.25" customHeight="1" x14ac:dyDescent="0.2">
      <c r="A112" s="1015" t="s">
        <v>445</v>
      </c>
      <c r="B112" s="1016"/>
      <c r="C112" s="986" t="s">
        <v>446</v>
      </c>
      <c r="D112" s="986"/>
      <c r="E112" s="986"/>
      <c r="F112" s="986"/>
      <c r="G112" s="986"/>
      <c r="H112" s="986"/>
      <c r="I112" s="986"/>
      <c r="J112" s="986"/>
      <c r="K112" s="986"/>
      <c r="L112" s="986"/>
      <c r="M112" s="986"/>
      <c r="N112" s="986"/>
      <c r="O112" s="986"/>
      <c r="P112" s="986"/>
      <c r="Q112" s="986"/>
      <c r="R112" s="986"/>
      <c r="S112" s="986"/>
      <c r="T112" s="986"/>
      <c r="U112" s="986"/>
      <c r="V112" s="986"/>
      <c r="W112" s="986"/>
      <c r="X112" s="986"/>
      <c r="Y112" s="986"/>
      <c r="Z112" s="987"/>
      <c r="AA112" s="1021" t="s">
        <v>137</v>
      </c>
      <c r="AB112" s="1022"/>
      <c r="AC112" s="1022"/>
      <c r="AD112" s="1022"/>
      <c r="AE112" s="1023"/>
      <c r="AF112" s="1024" t="s">
        <v>137</v>
      </c>
      <c r="AG112" s="1022"/>
      <c r="AH112" s="1022"/>
      <c r="AI112" s="1022"/>
      <c r="AJ112" s="1023"/>
      <c r="AK112" s="1024" t="s">
        <v>137</v>
      </c>
      <c r="AL112" s="1022"/>
      <c r="AM112" s="1022"/>
      <c r="AN112" s="1022"/>
      <c r="AO112" s="1023"/>
      <c r="AP112" s="1025" t="s">
        <v>137</v>
      </c>
      <c r="AQ112" s="1026"/>
      <c r="AR112" s="1026"/>
      <c r="AS112" s="1026"/>
      <c r="AT112" s="1027"/>
      <c r="AU112" s="971"/>
      <c r="AV112" s="972"/>
      <c r="AW112" s="972"/>
      <c r="AX112" s="972"/>
      <c r="AY112" s="972"/>
      <c r="AZ112" s="985" t="s">
        <v>447</v>
      </c>
      <c r="BA112" s="986"/>
      <c r="BB112" s="986"/>
      <c r="BC112" s="986"/>
      <c r="BD112" s="986"/>
      <c r="BE112" s="986"/>
      <c r="BF112" s="986"/>
      <c r="BG112" s="986"/>
      <c r="BH112" s="986"/>
      <c r="BI112" s="986"/>
      <c r="BJ112" s="986"/>
      <c r="BK112" s="986"/>
      <c r="BL112" s="986"/>
      <c r="BM112" s="986"/>
      <c r="BN112" s="986"/>
      <c r="BO112" s="986"/>
      <c r="BP112" s="987"/>
      <c r="BQ112" s="988">
        <v>11661402</v>
      </c>
      <c r="BR112" s="989"/>
      <c r="BS112" s="989"/>
      <c r="BT112" s="989"/>
      <c r="BU112" s="989"/>
      <c r="BV112" s="989">
        <v>10435465</v>
      </c>
      <c r="BW112" s="989"/>
      <c r="BX112" s="989"/>
      <c r="BY112" s="989"/>
      <c r="BZ112" s="989"/>
      <c r="CA112" s="989">
        <v>10063173</v>
      </c>
      <c r="CB112" s="989"/>
      <c r="CC112" s="989"/>
      <c r="CD112" s="989"/>
      <c r="CE112" s="989"/>
      <c r="CF112" s="983">
        <v>111</v>
      </c>
      <c r="CG112" s="984"/>
      <c r="CH112" s="984"/>
      <c r="CI112" s="984"/>
      <c r="CJ112" s="984"/>
      <c r="CK112" s="1011"/>
      <c r="CL112" s="1012"/>
      <c r="CM112" s="985" t="s">
        <v>448</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137</v>
      </c>
      <c r="DH112" s="989"/>
      <c r="DI112" s="989"/>
      <c r="DJ112" s="989"/>
      <c r="DK112" s="989"/>
      <c r="DL112" s="989" t="s">
        <v>137</v>
      </c>
      <c r="DM112" s="989"/>
      <c r="DN112" s="989"/>
      <c r="DO112" s="989"/>
      <c r="DP112" s="989"/>
      <c r="DQ112" s="989" t="s">
        <v>137</v>
      </c>
      <c r="DR112" s="989"/>
      <c r="DS112" s="989"/>
      <c r="DT112" s="989"/>
      <c r="DU112" s="989"/>
      <c r="DV112" s="990" t="s">
        <v>394</v>
      </c>
      <c r="DW112" s="990"/>
      <c r="DX112" s="990"/>
      <c r="DY112" s="990"/>
      <c r="DZ112" s="991"/>
    </row>
    <row r="113" spans="1:130" s="226" customFormat="1" ht="26.25" customHeight="1" x14ac:dyDescent="0.2">
      <c r="A113" s="1017"/>
      <c r="B113" s="1018"/>
      <c r="C113" s="986" t="s">
        <v>449</v>
      </c>
      <c r="D113" s="986"/>
      <c r="E113" s="986"/>
      <c r="F113" s="986"/>
      <c r="G113" s="986"/>
      <c r="H113" s="986"/>
      <c r="I113" s="986"/>
      <c r="J113" s="986"/>
      <c r="K113" s="986"/>
      <c r="L113" s="986"/>
      <c r="M113" s="986"/>
      <c r="N113" s="986"/>
      <c r="O113" s="986"/>
      <c r="P113" s="986"/>
      <c r="Q113" s="986"/>
      <c r="R113" s="986"/>
      <c r="S113" s="986"/>
      <c r="T113" s="986"/>
      <c r="U113" s="986"/>
      <c r="V113" s="986"/>
      <c r="W113" s="986"/>
      <c r="X113" s="986"/>
      <c r="Y113" s="986"/>
      <c r="Z113" s="987"/>
      <c r="AA113" s="1000">
        <v>1046667</v>
      </c>
      <c r="AB113" s="1001"/>
      <c r="AC113" s="1001"/>
      <c r="AD113" s="1001"/>
      <c r="AE113" s="1002"/>
      <c r="AF113" s="1003">
        <v>984961</v>
      </c>
      <c r="AG113" s="1001"/>
      <c r="AH113" s="1001"/>
      <c r="AI113" s="1001"/>
      <c r="AJ113" s="1002"/>
      <c r="AK113" s="1003">
        <v>1006252</v>
      </c>
      <c r="AL113" s="1001"/>
      <c r="AM113" s="1001"/>
      <c r="AN113" s="1001"/>
      <c r="AO113" s="1002"/>
      <c r="AP113" s="1004">
        <v>11.1</v>
      </c>
      <c r="AQ113" s="1005"/>
      <c r="AR113" s="1005"/>
      <c r="AS113" s="1005"/>
      <c r="AT113" s="1006"/>
      <c r="AU113" s="971"/>
      <c r="AV113" s="972"/>
      <c r="AW113" s="972"/>
      <c r="AX113" s="972"/>
      <c r="AY113" s="972"/>
      <c r="AZ113" s="985" t="s">
        <v>450</v>
      </c>
      <c r="BA113" s="986"/>
      <c r="BB113" s="986"/>
      <c r="BC113" s="986"/>
      <c r="BD113" s="986"/>
      <c r="BE113" s="986"/>
      <c r="BF113" s="986"/>
      <c r="BG113" s="986"/>
      <c r="BH113" s="986"/>
      <c r="BI113" s="986"/>
      <c r="BJ113" s="986"/>
      <c r="BK113" s="986"/>
      <c r="BL113" s="986"/>
      <c r="BM113" s="986"/>
      <c r="BN113" s="986"/>
      <c r="BO113" s="986"/>
      <c r="BP113" s="987"/>
      <c r="BQ113" s="988">
        <v>332231</v>
      </c>
      <c r="BR113" s="989"/>
      <c r="BS113" s="989"/>
      <c r="BT113" s="989"/>
      <c r="BU113" s="989"/>
      <c r="BV113" s="989">
        <v>268425</v>
      </c>
      <c r="BW113" s="989"/>
      <c r="BX113" s="989"/>
      <c r="BY113" s="989"/>
      <c r="BZ113" s="989"/>
      <c r="CA113" s="989">
        <v>204393</v>
      </c>
      <c r="CB113" s="989"/>
      <c r="CC113" s="989"/>
      <c r="CD113" s="989"/>
      <c r="CE113" s="989"/>
      <c r="CF113" s="983">
        <v>2.2999999999999998</v>
      </c>
      <c r="CG113" s="984"/>
      <c r="CH113" s="984"/>
      <c r="CI113" s="984"/>
      <c r="CJ113" s="984"/>
      <c r="CK113" s="1011"/>
      <c r="CL113" s="1012"/>
      <c r="CM113" s="985" t="s">
        <v>451</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1" t="s">
        <v>137</v>
      </c>
      <c r="DH113" s="1022"/>
      <c r="DI113" s="1022"/>
      <c r="DJ113" s="1022"/>
      <c r="DK113" s="1023"/>
      <c r="DL113" s="1024" t="s">
        <v>137</v>
      </c>
      <c r="DM113" s="1022"/>
      <c r="DN113" s="1022"/>
      <c r="DO113" s="1022"/>
      <c r="DP113" s="1023"/>
      <c r="DQ113" s="1024" t="s">
        <v>137</v>
      </c>
      <c r="DR113" s="1022"/>
      <c r="DS113" s="1022"/>
      <c r="DT113" s="1022"/>
      <c r="DU113" s="1023"/>
      <c r="DV113" s="1025" t="s">
        <v>137</v>
      </c>
      <c r="DW113" s="1026"/>
      <c r="DX113" s="1026"/>
      <c r="DY113" s="1026"/>
      <c r="DZ113" s="1027"/>
    </row>
    <row r="114" spans="1:130" s="226" customFormat="1" ht="26.25" customHeight="1" x14ac:dyDescent="0.2">
      <c r="A114" s="1017"/>
      <c r="B114" s="1018"/>
      <c r="C114" s="986" t="s">
        <v>452</v>
      </c>
      <c r="D114" s="986"/>
      <c r="E114" s="986"/>
      <c r="F114" s="986"/>
      <c r="G114" s="986"/>
      <c r="H114" s="986"/>
      <c r="I114" s="986"/>
      <c r="J114" s="986"/>
      <c r="K114" s="986"/>
      <c r="L114" s="986"/>
      <c r="M114" s="986"/>
      <c r="N114" s="986"/>
      <c r="O114" s="986"/>
      <c r="P114" s="986"/>
      <c r="Q114" s="986"/>
      <c r="R114" s="986"/>
      <c r="S114" s="986"/>
      <c r="T114" s="986"/>
      <c r="U114" s="986"/>
      <c r="V114" s="986"/>
      <c r="W114" s="986"/>
      <c r="X114" s="986"/>
      <c r="Y114" s="986"/>
      <c r="Z114" s="987"/>
      <c r="AA114" s="1021">
        <v>69557</v>
      </c>
      <c r="AB114" s="1022"/>
      <c r="AC114" s="1022"/>
      <c r="AD114" s="1022"/>
      <c r="AE114" s="1023"/>
      <c r="AF114" s="1024">
        <v>64876</v>
      </c>
      <c r="AG114" s="1022"/>
      <c r="AH114" s="1022"/>
      <c r="AI114" s="1022"/>
      <c r="AJ114" s="1023"/>
      <c r="AK114" s="1024">
        <v>64876</v>
      </c>
      <c r="AL114" s="1022"/>
      <c r="AM114" s="1022"/>
      <c r="AN114" s="1022"/>
      <c r="AO114" s="1023"/>
      <c r="AP114" s="1025">
        <v>0.7</v>
      </c>
      <c r="AQ114" s="1026"/>
      <c r="AR114" s="1026"/>
      <c r="AS114" s="1026"/>
      <c r="AT114" s="1027"/>
      <c r="AU114" s="971"/>
      <c r="AV114" s="972"/>
      <c r="AW114" s="972"/>
      <c r="AX114" s="972"/>
      <c r="AY114" s="972"/>
      <c r="AZ114" s="985" t="s">
        <v>453</v>
      </c>
      <c r="BA114" s="986"/>
      <c r="BB114" s="986"/>
      <c r="BC114" s="986"/>
      <c r="BD114" s="986"/>
      <c r="BE114" s="986"/>
      <c r="BF114" s="986"/>
      <c r="BG114" s="986"/>
      <c r="BH114" s="986"/>
      <c r="BI114" s="986"/>
      <c r="BJ114" s="986"/>
      <c r="BK114" s="986"/>
      <c r="BL114" s="986"/>
      <c r="BM114" s="986"/>
      <c r="BN114" s="986"/>
      <c r="BO114" s="986"/>
      <c r="BP114" s="987"/>
      <c r="BQ114" s="988">
        <v>1899225</v>
      </c>
      <c r="BR114" s="989"/>
      <c r="BS114" s="989"/>
      <c r="BT114" s="989"/>
      <c r="BU114" s="989"/>
      <c r="BV114" s="989">
        <v>2036826</v>
      </c>
      <c r="BW114" s="989"/>
      <c r="BX114" s="989"/>
      <c r="BY114" s="989"/>
      <c r="BZ114" s="989"/>
      <c r="CA114" s="989">
        <v>2023732</v>
      </c>
      <c r="CB114" s="989"/>
      <c r="CC114" s="989"/>
      <c r="CD114" s="989"/>
      <c r="CE114" s="989"/>
      <c r="CF114" s="983">
        <v>22.3</v>
      </c>
      <c r="CG114" s="984"/>
      <c r="CH114" s="984"/>
      <c r="CI114" s="984"/>
      <c r="CJ114" s="984"/>
      <c r="CK114" s="1011"/>
      <c r="CL114" s="1012"/>
      <c r="CM114" s="985" t="s">
        <v>454</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1" t="s">
        <v>137</v>
      </c>
      <c r="DH114" s="1022"/>
      <c r="DI114" s="1022"/>
      <c r="DJ114" s="1022"/>
      <c r="DK114" s="1023"/>
      <c r="DL114" s="1024" t="s">
        <v>137</v>
      </c>
      <c r="DM114" s="1022"/>
      <c r="DN114" s="1022"/>
      <c r="DO114" s="1022"/>
      <c r="DP114" s="1023"/>
      <c r="DQ114" s="1024" t="s">
        <v>137</v>
      </c>
      <c r="DR114" s="1022"/>
      <c r="DS114" s="1022"/>
      <c r="DT114" s="1022"/>
      <c r="DU114" s="1023"/>
      <c r="DV114" s="1025" t="s">
        <v>137</v>
      </c>
      <c r="DW114" s="1026"/>
      <c r="DX114" s="1026"/>
      <c r="DY114" s="1026"/>
      <c r="DZ114" s="1027"/>
    </row>
    <row r="115" spans="1:130" s="226" customFormat="1" ht="26.25" customHeight="1" x14ac:dyDescent="0.2">
      <c r="A115" s="1017"/>
      <c r="B115" s="1018"/>
      <c r="C115" s="986" t="s">
        <v>455</v>
      </c>
      <c r="D115" s="986"/>
      <c r="E115" s="986"/>
      <c r="F115" s="986"/>
      <c r="G115" s="986"/>
      <c r="H115" s="986"/>
      <c r="I115" s="986"/>
      <c r="J115" s="986"/>
      <c r="K115" s="986"/>
      <c r="L115" s="986"/>
      <c r="M115" s="986"/>
      <c r="N115" s="986"/>
      <c r="O115" s="986"/>
      <c r="P115" s="986"/>
      <c r="Q115" s="986"/>
      <c r="R115" s="986"/>
      <c r="S115" s="986"/>
      <c r="T115" s="986"/>
      <c r="U115" s="986"/>
      <c r="V115" s="986"/>
      <c r="W115" s="986"/>
      <c r="X115" s="986"/>
      <c r="Y115" s="986"/>
      <c r="Z115" s="987"/>
      <c r="AA115" s="1000" t="s">
        <v>137</v>
      </c>
      <c r="AB115" s="1001"/>
      <c r="AC115" s="1001"/>
      <c r="AD115" s="1001"/>
      <c r="AE115" s="1002"/>
      <c r="AF115" s="1003" t="s">
        <v>137</v>
      </c>
      <c r="AG115" s="1001"/>
      <c r="AH115" s="1001"/>
      <c r="AI115" s="1001"/>
      <c r="AJ115" s="1002"/>
      <c r="AK115" s="1003" t="s">
        <v>442</v>
      </c>
      <c r="AL115" s="1001"/>
      <c r="AM115" s="1001"/>
      <c r="AN115" s="1001"/>
      <c r="AO115" s="1002"/>
      <c r="AP115" s="1004" t="s">
        <v>137</v>
      </c>
      <c r="AQ115" s="1005"/>
      <c r="AR115" s="1005"/>
      <c r="AS115" s="1005"/>
      <c r="AT115" s="1006"/>
      <c r="AU115" s="971"/>
      <c r="AV115" s="972"/>
      <c r="AW115" s="972"/>
      <c r="AX115" s="972"/>
      <c r="AY115" s="972"/>
      <c r="AZ115" s="985" t="s">
        <v>456</v>
      </c>
      <c r="BA115" s="986"/>
      <c r="BB115" s="986"/>
      <c r="BC115" s="986"/>
      <c r="BD115" s="986"/>
      <c r="BE115" s="986"/>
      <c r="BF115" s="986"/>
      <c r="BG115" s="986"/>
      <c r="BH115" s="986"/>
      <c r="BI115" s="986"/>
      <c r="BJ115" s="986"/>
      <c r="BK115" s="986"/>
      <c r="BL115" s="986"/>
      <c r="BM115" s="986"/>
      <c r="BN115" s="986"/>
      <c r="BO115" s="986"/>
      <c r="BP115" s="987"/>
      <c r="BQ115" s="988" t="s">
        <v>137</v>
      </c>
      <c r="BR115" s="989"/>
      <c r="BS115" s="989"/>
      <c r="BT115" s="989"/>
      <c r="BU115" s="989"/>
      <c r="BV115" s="989" t="s">
        <v>137</v>
      </c>
      <c r="BW115" s="989"/>
      <c r="BX115" s="989"/>
      <c r="BY115" s="989"/>
      <c r="BZ115" s="989"/>
      <c r="CA115" s="989" t="s">
        <v>137</v>
      </c>
      <c r="CB115" s="989"/>
      <c r="CC115" s="989"/>
      <c r="CD115" s="989"/>
      <c r="CE115" s="989"/>
      <c r="CF115" s="983" t="s">
        <v>137</v>
      </c>
      <c r="CG115" s="984"/>
      <c r="CH115" s="984"/>
      <c r="CI115" s="984"/>
      <c r="CJ115" s="984"/>
      <c r="CK115" s="1011"/>
      <c r="CL115" s="1012"/>
      <c r="CM115" s="985" t="s">
        <v>457</v>
      </c>
      <c r="CN115" s="986"/>
      <c r="CO115" s="986"/>
      <c r="CP115" s="986"/>
      <c r="CQ115" s="986"/>
      <c r="CR115" s="986"/>
      <c r="CS115" s="986"/>
      <c r="CT115" s="986"/>
      <c r="CU115" s="986"/>
      <c r="CV115" s="986"/>
      <c r="CW115" s="986"/>
      <c r="CX115" s="986"/>
      <c r="CY115" s="986"/>
      <c r="CZ115" s="986"/>
      <c r="DA115" s="986"/>
      <c r="DB115" s="986"/>
      <c r="DC115" s="986"/>
      <c r="DD115" s="986"/>
      <c r="DE115" s="986"/>
      <c r="DF115" s="987"/>
      <c r="DG115" s="1021" t="s">
        <v>137</v>
      </c>
      <c r="DH115" s="1022"/>
      <c r="DI115" s="1022"/>
      <c r="DJ115" s="1022"/>
      <c r="DK115" s="1023"/>
      <c r="DL115" s="1024" t="s">
        <v>137</v>
      </c>
      <c r="DM115" s="1022"/>
      <c r="DN115" s="1022"/>
      <c r="DO115" s="1022"/>
      <c r="DP115" s="1023"/>
      <c r="DQ115" s="1024" t="s">
        <v>137</v>
      </c>
      <c r="DR115" s="1022"/>
      <c r="DS115" s="1022"/>
      <c r="DT115" s="1022"/>
      <c r="DU115" s="1023"/>
      <c r="DV115" s="1025" t="s">
        <v>458</v>
      </c>
      <c r="DW115" s="1026"/>
      <c r="DX115" s="1026"/>
      <c r="DY115" s="1026"/>
      <c r="DZ115" s="1027"/>
    </row>
    <row r="116" spans="1:130" s="226" customFormat="1" ht="26.25" customHeight="1" x14ac:dyDescent="0.2">
      <c r="A116" s="1019"/>
      <c r="B116" s="1020"/>
      <c r="C116" s="1028" t="s">
        <v>459</v>
      </c>
      <c r="D116" s="1028"/>
      <c r="E116" s="1028"/>
      <c r="F116" s="1028"/>
      <c r="G116" s="1028"/>
      <c r="H116" s="1028"/>
      <c r="I116" s="1028"/>
      <c r="J116" s="1028"/>
      <c r="K116" s="1028"/>
      <c r="L116" s="1028"/>
      <c r="M116" s="1028"/>
      <c r="N116" s="1028"/>
      <c r="O116" s="1028"/>
      <c r="P116" s="1028"/>
      <c r="Q116" s="1028"/>
      <c r="R116" s="1028"/>
      <c r="S116" s="1028"/>
      <c r="T116" s="1028"/>
      <c r="U116" s="1028"/>
      <c r="V116" s="1028"/>
      <c r="W116" s="1028"/>
      <c r="X116" s="1028"/>
      <c r="Y116" s="1028"/>
      <c r="Z116" s="1029"/>
      <c r="AA116" s="1021" t="s">
        <v>137</v>
      </c>
      <c r="AB116" s="1022"/>
      <c r="AC116" s="1022"/>
      <c r="AD116" s="1022"/>
      <c r="AE116" s="1023"/>
      <c r="AF116" s="1024" t="s">
        <v>137</v>
      </c>
      <c r="AG116" s="1022"/>
      <c r="AH116" s="1022"/>
      <c r="AI116" s="1022"/>
      <c r="AJ116" s="1023"/>
      <c r="AK116" s="1024" t="s">
        <v>137</v>
      </c>
      <c r="AL116" s="1022"/>
      <c r="AM116" s="1022"/>
      <c r="AN116" s="1022"/>
      <c r="AO116" s="1023"/>
      <c r="AP116" s="1025" t="s">
        <v>137</v>
      </c>
      <c r="AQ116" s="1026"/>
      <c r="AR116" s="1026"/>
      <c r="AS116" s="1026"/>
      <c r="AT116" s="1027"/>
      <c r="AU116" s="971"/>
      <c r="AV116" s="972"/>
      <c r="AW116" s="972"/>
      <c r="AX116" s="972"/>
      <c r="AY116" s="972"/>
      <c r="AZ116" s="1030" t="s">
        <v>460</v>
      </c>
      <c r="BA116" s="1031"/>
      <c r="BB116" s="1031"/>
      <c r="BC116" s="1031"/>
      <c r="BD116" s="1031"/>
      <c r="BE116" s="1031"/>
      <c r="BF116" s="1031"/>
      <c r="BG116" s="1031"/>
      <c r="BH116" s="1031"/>
      <c r="BI116" s="1031"/>
      <c r="BJ116" s="1031"/>
      <c r="BK116" s="1031"/>
      <c r="BL116" s="1031"/>
      <c r="BM116" s="1031"/>
      <c r="BN116" s="1031"/>
      <c r="BO116" s="1031"/>
      <c r="BP116" s="1032"/>
      <c r="BQ116" s="988" t="s">
        <v>137</v>
      </c>
      <c r="BR116" s="989"/>
      <c r="BS116" s="989"/>
      <c r="BT116" s="989"/>
      <c r="BU116" s="989"/>
      <c r="BV116" s="989" t="s">
        <v>137</v>
      </c>
      <c r="BW116" s="989"/>
      <c r="BX116" s="989"/>
      <c r="BY116" s="989"/>
      <c r="BZ116" s="989"/>
      <c r="CA116" s="989" t="s">
        <v>137</v>
      </c>
      <c r="CB116" s="989"/>
      <c r="CC116" s="989"/>
      <c r="CD116" s="989"/>
      <c r="CE116" s="989"/>
      <c r="CF116" s="983" t="s">
        <v>137</v>
      </c>
      <c r="CG116" s="984"/>
      <c r="CH116" s="984"/>
      <c r="CI116" s="984"/>
      <c r="CJ116" s="984"/>
      <c r="CK116" s="1011"/>
      <c r="CL116" s="1012"/>
      <c r="CM116" s="985" t="s">
        <v>461</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1" t="s">
        <v>137</v>
      </c>
      <c r="DH116" s="1022"/>
      <c r="DI116" s="1022"/>
      <c r="DJ116" s="1022"/>
      <c r="DK116" s="1023"/>
      <c r="DL116" s="1024" t="s">
        <v>137</v>
      </c>
      <c r="DM116" s="1022"/>
      <c r="DN116" s="1022"/>
      <c r="DO116" s="1022"/>
      <c r="DP116" s="1023"/>
      <c r="DQ116" s="1024" t="s">
        <v>137</v>
      </c>
      <c r="DR116" s="1022"/>
      <c r="DS116" s="1022"/>
      <c r="DT116" s="1022"/>
      <c r="DU116" s="1023"/>
      <c r="DV116" s="1025" t="s">
        <v>458</v>
      </c>
      <c r="DW116" s="1026"/>
      <c r="DX116" s="1026"/>
      <c r="DY116" s="1026"/>
      <c r="DZ116" s="1027"/>
    </row>
    <row r="117" spans="1:130" s="226" customFormat="1" ht="26.25" customHeight="1" x14ac:dyDescent="0.2">
      <c r="A117" s="975" t="s">
        <v>188</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0" t="s">
        <v>462</v>
      </c>
      <c r="Z117" s="957"/>
      <c r="AA117" s="1041">
        <v>4536013</v>
      </c>
      <c r="AB117" s="1042"/>
      <c r="AC117" s="1042"/>
      <c r="AD117" s="1042"/>
      <c r="AE117" s="1043"/>
      <c r="AF117" s="1044">
        <v>4470259</v>
      </c>
      <c r="AG117" s="1042"/>
      <c r="AH117" s="1042"/>
      <c r="AI117" s="1042"/>
      <c r="AJ117" s="1043"/>
      <c r="AK117" s="1044">
        <v>4761280</v>
      </c>
      <c r="AL117" s="1042"/>
      <c r="AM117" s="1042"/>
      <c r="AN117" s="1042"/>
      <c r="AO117" s="1043"/>
      <c r="AP117" s="1045"/>
      <c r="AQ117" s="1046"/>
      <c r="AR117" s="1046"/>
      <c r="AS117" s="1046"/>
      <c r="AT117" s="1047"/>
      <c r="AU117" s="971"/>
      <c r="AV117" s="972"/>
      <c r="AW117" s="972"/>
      <c r="AX117" s="972"/>
      <c r="AY117" s="972"/>
      <c r="AZ117" s="1037" t="s">
        <v>463</v>
      </c>
      <c r="BA117" s="1038"/>
      <c r="BB117" s="1038"/>
      <c r="BC117" s="1038"/>
      <c r="BD117" s="1038"/>
      <c r="BE117" s="1038"/>
      <c r="BF117" s="1038"/>
      <c r="BG117" s="1038"/>
      <c r="BH117" s="1038"/>
      <c r="BI117" s="1038"/>
      <c r="BJ117" s="1038"/>
      <c r="BK117" s="1038"/>
      <c r="BL117" s="1038"/>
      <c r="BM117" s="1038"/>
      <c r="BN117" s="1038"/>
      <c r="BO117" s="1038"/>
      <c r="BP117" s="1039"/>
      <c r="BQ117" s="988" t="s">
        <v>137</v>
      </c>
      <c r="BR117" s="989"/>
      <c r="BS117" s="989"/>
      <c r="BT117" s="989"/>
      <c r="BU117" s="989"/>
      <c r="BV117" s="989" t="s">
        <v>137</v>
      </c>
      <c r="BW117" s="989"/>
      <c r="BX117" s="989"/>
      <c r="BY117" s="989"/>
      <c r="BZ117" s="989"/>
      <c r="CA117" s="989" t="s">
        <v>137</v>
      </c>
      <c r="CB117" s="989"/>
      <c r="CC117" s="989"/>
      <c r="CD117" s="989"/>
      <c r="CE117" s="989"/>
      <c r="CF117" s="983" t="s">
        <v>137</v>
      </c>
      <c r="CG117" s="984"/>
      <c r="CH117" s="984"/>
      <c r="CI117" s="984"/>
      <c r="CJ117" s="984"/>
      <c r="CK117" s="1011"/>
      <c r="CL117" s="1012"/>
      <c r="CM117" s="985" t="s">
        <v>464</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1" t="s">
        <v>137</v>
      </c>
      <c r="DH117" s="1022"/>
      <c r="DI117" s="1022"/>
      <c r="DJ117" s="1022"/>
      <c r="DK117" s="1023"/>
      <c r="DL117" s="1024" t="s">
        <v>394</v>
      </c>
      <c r="DM117" s="1022"/>
      <c r="DN117" s="1022"/>
      <c r="DO117" s="1022"/>
      <c r="DP117" s="1023"/>
      <c r="DQ117" s="1024" t="s">
        <v>458</v>
      </c>
      <c r="DR117" s="1022"/>
      <c r="DS117" s="1022"/>
      <c r="DT117" s="1022"/>
      <c r="DU117" s="1023"/>
      <c r="DV117" s="1025" t="s">
        <v>394</v>
      </c>
      <c r="DW117" s="1026"/>
      <c r="DX117" s="1026"/>
      <c r="DY117" s="1026"/>
      <c r="DZ117" s="1027"/>
    </row>
    <row r="118" spans="1:130" s="226" customFormat="1" ht="26.25" customHeight="1" x14ac:dyDescent="0.2">
      <c r="A118" s="975" t="s">
        <v>436</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433</v>
      </c>
      <c r="AB118" s="956"/>
      <c r="AC118" s="956"/>
      <c r="AD118" s="956"/>
      <c r="AE118" s="957"/>
      <c r="AF118" s="955" t="s">
        <v>434</v>
      </c>
      <c r="AG118" s="956"/>
      <c r="AH118" s="956"/>
      <c r="AI118" s="956"/>
      <c r="AJ118" s="957"/>
      <c r="AK118" s="955" t="s">
        <v>306</v>
      </c>
      <c r="AL118" s="956"/>
      <c r="AM118" s="956"/>
      <c r="AN118" s="956"/>
      <c r="AO118" s="957"/>
      <c r="AP118" s="1033" t="s">
        <v>435</v>
      </c>
      <c r="AQ118" s="1034"/>
      <c r="AR118" s="1034"/>
      <c r="AS118" s="1034"/>
      <c r="AT118" s="1035"/>
      <c r="AU118" s="971"/>
      <c r="AV118" s="972"/>
      <c r="AW118" s="972"/>
      <c r="AX118" s="972"/>
      <c r="AY118" s="972"/>
      <c r="AZ118" s="1036" t="s">
        <v>465</v>
      </c>
      <c r="BA118" s="1028"/>
      <c r="BB118" s="1028"/>
      <c r="BC118" s="1028"/>
      <c r="BD118" s="1028"/>
      <c r="BE118" s="1028"/>
      <c r="BF118" s="1028"/>
      <c r="BG118" s="1028"/>
      <c r="BH118" s="1028"/>
      <c r="BI118" s="1028"/>
      <c r="BJ118" s="1028"/>
      <c r="BK118" s="1028"/>
      <c r="BL118" s="1028"/>
      <c r="BM118" s="1028"/>
      <c r="BN118" s="1028"/>
      <c r="BO118" s="1028"/>
      <c r="BP118" s="1029"/>
      <c r="BQ118" s="1062" t="s">
        <v>137</v>
      </c>
      <c r="BR118" s="1063"/>
      <c r="BS118" s="1063"/>
      <c r="BT118" s="1063"/>
      <c r="BU118" s="1063"/>
      <c r="BV118" s="1063" t="s">
        <v>137</v>
      </c>
      <c r="BW118" s="1063"/>
      <c r="BX118" s="1063"/>
      <c r="BY118" s="1063"/>
      <c r="BZ118" s="1063"/>
      <c r="CA118" s="1063" t="s">
        <v>394</v>
      </c>
      <c r="CB118" s="1063"/>
      <c r="CC118" s="1063"/>
      <c r="CD118" s="1063"/>
      <c r="CE118" s="1063"/>
      <c r="CF118" s="983" t="s">
        <v>137</v>
      </c>
      <c r="CG118" s="984"/>
      <c r="CH118" s="984"/>
      <c r="CI118" s="984"/>
      <c r="CJ118" s="984"/>
      <c r="CK118" s="1011"/>
      <c r="CL118" s="1012"/>
      <c r="CM118" s="985" t="s">
        <v>466</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1" t="s">
        <v>137</v>
      </c>
      <c r="DH118" s="1022"/>
      <c r="DI118" s="1022"/>
      <c r="DJ118" s="1022"/>
      <c r="DK118" s="1023"/>
      <c r="DL118" s="1024" t="s">
        <v>394</v>
      </c>
      <c r="DM118" s="1022"/>
      <c r="DN118" s="1022"/>
      <c r="DO118" s="1022"/>
      <c r="DP118" s="1023"/>
      <c r="DQ118" s="1024" t="s">
        <v>458</v>
      </c>
      <c r="DR118" s="1022"/>
      <c r="DS118" s="1022"/>
      <c r="DT118" s="1022"/>
      <c r="DU118" s="1023"/>
      <c r="DV118" s="1025" t="s">
        <v>137</v>
      </c>
      <c r="DW118" s="1026"/>
      <c r="DX118" s="1026"/>
      <c r="DY118" s="1026"/>
      <c r="DZ118" s="1027"/>
    </row>
    <row r="119" spans="1:130" s="226" customFormat="1" ht="26.25" customHeight="1" x14ac:dyDescent="0.2">
      <c r="A119" s="1119" t="s">
        <v>439</v>
      </c>
      <c r="B119" s="1010"/>
      <c r="C119" s="992" t="s">
        <v>440</v>
      </c>
      <c r="D119" s="960"/>
      <c r="E119" s="960"/>
      <c r="F119" s="960"/>
      <c r="G119" s="960"/>
      <c r="H119" s="960"/>
      <c r="I119" s="960"/>
      <c r="J119" s="960"/>
      <c r="K119" s="960"/>
      <c r="L119" s="960"/>
      <c r="M119" s="960"/>
      <c r="N119" s="960"/>
      <c r="O119" s="960"/>
      <c r="P119" s="960"/>
      <c r="Q119" s="960"/>
      <c r="R119" s="960"/>
      <c r="S119" s="960"/>
      <c r="T119" s="960"/>
      <c r="U119" s="960"/>
      <c r="V119" s="960"/>
      <c r="W119" s="960"/>
      <c r="X119" s="960"/>
      <c r="Y119" s="960"/>
      <c r="Z119" s="961"/>
      <c r="AA119" s="962" t="s">
        <v>137</v>
      </c>
      <c r="AB119" s="963"/>
      <c r="AC119" s="963"/>
      <c r="AD119" s="963"/>
      <c r="AE119" s="964"/>
      <c r="AF119" s="965" t="s">
        <v>442</v>
      </c>
      <c r="AG119" s="963"/>
      <c r="AH119" s="963"/>
      <c r="AI119" s="963"/>
      <c r="AJ119" s="964"/>
      <c r="AK119" s="965" t="s">
        <v>394</v>
      </c>
      <c r="AL119" s="963"/>
      <c r="AM119" s="963"/>
      <c r="AN119" s="963"/>
      <c r="AO119" s="964"/>
      <c r="AP119" s="966" t="s">
        <v>442</v>
      </c>
      <c r="AQ119" s="967"/>
      <c r="AR119" s="967"/>
      <c r="AS119" s="967"/>
      <c r="AT119" s="968"/>
      <c r="AU119" s="973"/>
      <c r="AV119" s="974"/>
      <c r="AW119" s="974"/>
      <c r="AX119" s="974"/>
      <c r="AY119" s="974"/>
      <c r="AZ119" s="247" t="s">
        <v>188</v>
      </c>
      <c r="BA119" s="247"/>
      <c r="BB119" s="247"/>
      <c r="BC119" s="247"/>
      <c r="BD119" s="247"/>
      <c r="BE119" s="247"/>
      <c r="BF119" s="247"/>
      <c r="BG119" s="247"/>
      <c r="BH119" s="247"/>
      <c r="BI119" s="247"/>
      <c r="BJ119" s="247"/>
      <c r="BK119" s="247"/>
      <c r="BL119" s="247"/>
      <c r="BM119" s="247"/>
      <c r="BN119" s="247"/>
      <c r="BO119" s="1040" t="s">
        <v>467</v>
      </c>
      <c r="BP119" s="1068"/>
      <c r="BQ119" s="1062">
        <v>42114542</v>
      </c>
      <c r="BR119" s="1063"/>
      <c r="BS119" s="1063"/>
      <c r="BT119" s="1063"/>
      <c r="BU119" s="1063"/>
      <c r="BV119" s="1063">
        <v>42709969</v>
      </c>
      <c r="BW119" s="1063"/>
      <c r="BX119" s="1063"/>
      <c r="BY119" s="1063"/>
      <c r="BZ119" s="1063"/>
      <c r="CA119" s="1063">
        <v>42128635</v>
      </c>
      <c r="CB119" s="1063"/>
      <c r="CC119" s="1063"/>
      <c r="CD119" s="1063"/>
      <c r="CE119" s="1063"/>
      <c r="CF119" s="1064"/>
      <c r="CG119" s="1065"/>
      <c r="CH119" s="1065"/>
      <c r="CI119" s="1065"/>
      <c r="CJ119" s="1066"/>
      <c r="CK119" s="1013"/>
      <c r="CL119" s="1014"/>
      <c r="CM119" s="1036" t="s">
        <v>468</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1067" t="s">
        <v>137</v>
      </c>
      <c r="DH119" s="1049"/>
      <c r="DI119" s="1049"/>
      <c r="DJ119" s="1049"/>
      <c r="DK119" s="1050"/>
      <c r="DL119" s="1048" t="s">
        <v>137</v>
      </c>
      <c r="DM119" s="1049"/>
      <c r="DN119" s="1049"/>
      <c r="DO119" s="1049"/>
      <c r="DP119" s="1050"/>
      <c r="DQ119" s="1048" t="s">
        <v>137</v>
      </c>
      <c r="DR119" s="1049"/>
      <c r="DS119" s="1049"/>
      <c r="DT119" s="1049"/>
      <c r="DU119" s="1050"/>
      <c r="DV119" s="1051" t="s">
        <v>137</v>
      </c>
      <c r="DW119" s="1052"/>
      <c r="DX119" s="1052"/>
      <c r="DY119" s="1052"/>
      <c r="DZ119" s="1053"/>
    </row>
    <row r="120" spans="1:130" s="226" customFormat="1" ht="26.25" customHeight="1" x14ac:dyDescent="0.2">
      <c r="A120" s="1120"/>
      <c r="B120" s="1012"/>
      <c r="C120" s="985" t="s">
        <v>444</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1" t="s">
        <v>137</v>
      </c>
      <c r="AB120" s="1022"/>
      <c r="AC120" s="1022"/>
      <c r="AD120" s="1022"/>
      <c r="AE120" s="1023"/>
      <c r="AF120" s="1024" t="s">
        <v>137</v>
      </c>
      <c r="AG120" s="1022"/>
      <c r="AH120" s="1022"/>
      <c r="AI120" s="1022"/>
      <c r="AJ120" s="1023"/>
      <c r="AK120" s="1024" t="s">
        <v>442</v>
      </c>
      <c r="AL120" s="1022"/>
      <c r="AM120" s="1022"/>
      <c r="AN120" s="1022"/>
      <c r="AO120" s="1023"/>
      <c r="AP120" s="1025" t="s">
        <v>442</v>
      </c>
      <c r="AQ120" s="1026"/>
      <c r="AR120" s="1026"/>
      <c r="AS120" s="1026"/>
      <c r="AT120" s="1027"/>
      <c r="AU120" s="1054" t="s">
        <v>469</v>
      </c>
      <c r="AV120" s="1055"/>
      <c r="AW120" s="1055"/>
      <c r="AX120" s="1055"/>
      <c r="AY120" s="1056"/>
      <c r="AZ120" s="992" t="s">
        <v>470</v>
      </c>
      <c r="BA120" s="960"/>
      <c r="BB120" s="960"/>
      <c r="BC120" s="960"/>
      <c r="BD120" s="960"/>
      <c r="BE120" s="960"/>
      <c r="BF120" s="960"/>
      <c r="BG120" s="960"/>
      <c r="BH120" s="960"/>
      <c r="BI120" s="960"/>
      <c r="BJ120" s="960"/>
      <c r="BK120" s="960"/>
      <c r="BL120" s="960"/>
      <c r="BM120" s="960"/>
      <c r="BN120" s="960"/>
      <c r="BO120" s="960"/>
      <c r="BP120" s="961"/>
      <c r="BQ120" s="993">
        <v>4295852</v>
      </c>
      <c r="BR120" s="994"/>
      <c r="BS120" s="994"/>
      <c r="BT120" s="994"/>
      <c r="BU120" s="994"/>
      <c r="BV120" s="994">
        <v>4324108</v>
      </c>
      <c r="BW120" s="994"/>
      <c r="BX120" s="994"/>
      <c r="BY120" s="994"/>
      <c r="BZ120" s="994"/>
      <c r="CA120" s="994">
        <v>4830427</v>
      </c>
      <c r="CB120" s="994"/>
      <c r="CC120" s="994"/>
      <c r="CD120" s="994"/>
      <c r="CE120" s="994"/>
      <c r="CF120" s="1007">
        <v>53.3</v>
      </c>
      <c r="CG120" s="1008"/>
      <c r="CH120" s="1008"/>
      <c r="CI120" s="1008"/>
      <c r="CJ120" s="1008"/>
      <c r="CK120" s="1069" t="s">
        <v>471</v>
      </c>
      <c r="CL120" s="1070"/>
      <c r="CM120" s="1070"/>
      <c r="CN120" s="1070"/>
      <c r="CO120" s="1071"/>
      <c r="CP120" s="1077" t="s">
        <v>472</v>
      </c>
      <c r="CQ120" s="1078"/>
      <c r="CR120" s="1078"/>
      <c r="CS120" s="1078"/>
      <c r="CT120" s="1078"/>
      <c r="CU120" s="1078"/>
      <c r="CV120" s="1078"/>
      <c r="CW120" s="1078"/>
      <c r="CX120" s="1078"/>
      <c r="CY120" s="1078"/>
      <c r="CZ120" s="1078"/>
      <c r="DA120" s="1078"/>
      <c r="DB120" s="1078"/>
      <c r="DC120" s="1078"/>
      <c r="DD120" s="1078"/>
      <c r="DE120" s="1078"/>
      <c r="DF120" s="1079"/>
      <c r="DG120" s="993">
        <v>8534556</v>
      </c>
      <c r="DH120" s="994"/>
      <c r="DI120" s="994"/>
      <c r="DJ120" s="994"/>
      <c r="DK120" s="994"/>
      <c r="DL120" s="994">
        <v>7775598</v>
      </c>
      <c r="DM120" s="994"/>
      <c r="DN120" s="994"/>
      <c r="DO120" s="994"/>
      <c r="DP120" s="994"/>
      <c r="DQ120" s="994">
        <v>7803661</v>
      </c>
      <c r="DR120" s="994"/>
      <c r="DS120" s="994"/>
      <c r="DT120" s="994"/>
      <c r="DU120" s="994"/>
      <c r="DV120" s="995">
        <v>86.1</v>
      </c>
      <c r="DW120" s="995"/>
      <c r="DX120" s="995"/>
      <c r="DY120" s="995"/>
      <c r="DZ120" s="996"/>
    </row>
    <row r="121" spans="1:130" s="226" customFormat="1" ht="26.25" customHeight="1" x14ac:dyDescent="0.2">
      <c r="A121" s="1120"/>
      <c r="B121" s="1012"/>
      <c r="C121" s="1037" t="s">
        <v>473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1" t="s">
        <v>137</v>
      </c>
      <c r="AB121" s="1022"/>
      <c r="AC121" s="1022"/>
      <c r="AD121" s="1022"/>
      <c r="AE121" s="1023"/>
      <c r="AF121" s="1024" t="s">
        <v>137</v>
      </c>
      <c r="AG121" s="1022"/>
      <c r="AH121" s="1022"/>
      <c r="AI121" s="1022"/>
      <c r="AJ121" s="1023"/>
      <c r="AK121" s="1024" t="s">
        <v>137</v>
      </c>
      <c r="AL121" s="1022"/>
      <c r="AM121" s="1022"/>
      <c r="AN121" s="1022"/>
      <c r="AO121" s="1023"/>
      <c r="AP121" s="1025" t="s">
        <v>442</v>
      </c>
      <c r="AQ121" s="1026"/>
      <c r="AR121" s="1026"/>
      <c r="AS121" s="1026"/>
      <c r="AT121" s="1027"/>
      <c r="AU121" s="1057"/>
      <c r="AV121" s="1058"/>
      <c r="AW121" s="1058"/>
      <c r="AX121" s="1058"/>
      <c r="AY121" s="1059"/>
      <c r="AZ121" s="985" t="s">
        <v>474</v>
      </c>
      <c r="BA121" s="986"/>
      <c r="BB121" s="986"/>
      <c r="BC121" s="986"/>
      <c r="BD121" s="986"/>
      <c r="BE121" s="986"/>
      <c r="BF121" s="986"/>
      <c r="BG121" s="986"/>
      <c r="BH121" s="986"/>
      <c r="BI121" s="986"/>
      <c r="BJ121" s="986"/>
      <c r="BK121" s="986"/>
      <c r="BL121" s="986"/>
      <c r="BM121" s="986"/>
      <c r="BN121" s="986"/>
      <c r="BO121" s="986"/>
      <c r="BP121" s="987"/>
      <c r="BQ121" s="988">
        <v>1954998</v>
      </c>
      <c r="BR121" s="989"/>
      <c r="BS121" s="989"/>
      <c r="BT121" s="989"/>
      <c r="BU121" s="989"/>
      <c r="BV121" s="989">
        <v>1854312</v>
      </c>
      <c r="BW121" s="989"/>
      <c r="BX121" s="989"/>
      <c r="BY121" s="989"/>
      <c r="BZ121" s="989"/>
      <c r="CA121" s="989">
        <v>1823136</v>
      </c>
      <c r="CB121" s="989"/>
      <c r="CC121" s="989"/>
      <c r="CD121" s="989"/>
      <c r="CE121" s="989"/>
      <c r="CF121" s="983">
        <v>20.100000000000001</v>
      </c>
      <c r="CG121" s="984"/>
      <c r="CH121" s="984"/>
      <c r="CI121" s="984"/>
      <c r="CJ121" s="984"/>
      <c r="CK121" s="1072"/>
      <c r="CL121" s="1073"/>
      <c r="CM121" s="1073"/>
      <c r="CN121" s="1073"/>
      <c r="CO121" s="1074"/>
      <c r="CP121" s="1082" t="s">
        <v>475</v>
      </c>
      <c r="CQ121" s="1083"/>
      <c r="CR121" s="1083"/>
      <c r="CS121" s="1083"/>
      <c r="CT121" s="1083"/>
      <c r="CU121" s="1083"/>
      <c r="CV121" s="1083"/>
      <c r="CW121" s="1083"/>
      <c r="CX121" s="1083"/>
      <c r="CY121" s="1083"/>
      <c r="CZ121" s="1083"/>
      <c r="DA121" s="1083"/>
      <c r="DB121" s="1083"/>
      <c r="DC121" s="1083"/>
      <c r="DD121" s="1083"/>
      <c r="DE121" s="1083"/>
      <c r="DF121" s="1084"/>
      <c r="DG121" s="988">
        <v>1970366</v>
      </c>
      <c r="DH121" s="989"/>
      <c r="DI121" s="989"/>
      <c r="DJ121" s="989"/>
      <c r="DK121" s="989"/>
      <c r="DL121" s="989">
        <v>1730025</v>
      </c>
      <c r="DM121" s="989"/>
      <c r="DN121" s="989"/>
      <c r="DO121" s="989"/>
      <c r="DP121" s="989"/>
      <c r="DQ121" s="989">
        <v>1511338</v>
      </c>
      <c r="DR121" s="989"/>
      <c r="DS121" s="989"/>
      <c r="DT121" s="989"/>
      <c r="DU121" s="989"/>
      <c r="DV121" s="990">
        <v>16.7</v>
      </c>
      <c r="DW121" s="990"/>
      <c r="DX121" s="990"/>
      <c r="DY121" s="990"/>
      <c r="DZ121" s="991"/>
    </row>
    <row r="122" spans="1:130" s="226" customFormat="1" ht="26.25" customHeight="1" x14ac:dyDescent="0.2">
      <c r="A122" s="1120"/>
      <c r="B122" s="1012"/>
      <c r="C122" s="985" t="s">
        <v>454</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1" t="s">
        <v>442</v>
      </c>
      <c r="AB122" s="1022"/>
      <c r="AC122" s="1022"/>
      <c r="AD122" s="1022"/>
      <c r="AE122" s="1023"/>
      <c r="AF122" s="1024" t="s">
        <v>442</v>
      </c>
      <c r="AG122" s="1022"/>
      <c r="AH122" s="1022"/>
      <c r="AI122" s="1022"/>
      <c r="AJ122" s="1023"/>
      <c r="AK122" s="1024" t="s">
        <v>137</v>
      </c>
      <c r="AL122" s="1022"/>
      <c r="AM122" s="1022"/>
      <c r="AN122" s="1022"/>
      <c r="AO122" s="1023"/>
      <c r="AP122" s="1025" t="s">
        <v>137</v>
      </c>
      <c r="AQ122" s="1026"/>
      <c r="AR122" s="1026"/>
      <c r="AS122" s="1026"/>
      <c r="AT122" s="1027"/>
      <c r="AU122" s="1057"/>
      <c r="AV122" s="1058"/>
      <c r="AW122" s="1058"/>
      <c r="AX122" s="1058"/>
      <c r="AY122" s="1059"/>
      <c r="AZ122" s="1036" t="s">
        <v>476</v>
      </c>
      <c r="BA122" s="1028"/>
      <c r="BB122" s="1028"/>
      <c r="BC122" s="1028"/>
      <c r="BD122" s="1028"/>
      <c r="BE122" s="1028"/>
      <c r="BF122" s="1028"/>
      <c r="BG122" s="1028"/>
      <c r="BH122" s="1028"/>
      <c r="BI122" s="1028"/>
      <c r="BJ122" s="1028"/>
      <c r="BK122" s="1028"/>
      <c r="BL122" s="1028"/>
      <c r="BM122" s="1028"/>
      <c r="BN122" s="1028"/>
      <c r="BO122" s="1028"/>
      <c r="BP122" s="1029"/>
      <c r="BQ122" s="1062">
        <v>28587071</v>
      </c>
      <c r="BR122" s="1063"/>
      <c r="BS122" s="1063"/>
      <c r="BT122" s="1063"/>
      <c r="BU122" s="1063"/>
      <c r="BV122" s="1063">
        <v>29282254</v>
      </c>
      <c r="BW122" s="1063"/>
      <c r="BX122" s="1063"/>
      <c r="BY122" s="1063"/>
      <c r="BZ122" s="1063"/>
      <c r="CA122" s="1063">
        <v>28737686</v>
      </c>
      <c r="CB122" s="1063"/>
      <c r="CC122" s="1063"/>
      <c r="CD122" s="1063"/>
      <c r="CE122" s="1063"/>
      <c r="CF122" s="1080">
        <v>317.10000000000002</v>
      </c>
      <c r="CG122" s="1081"/>
      <c r="CH122" s="1081"/>
      <c r="CI122" s="1081"/>
      <c r="CJ122" s="1081"/>
      <c r="CK122" s="1072"/>
      <c r="CL122" s="1073"/>
      <c r="CM122" s="1073"/>
      <c r="CN122" s="1073"/>
      <c r="CO122" s="1074"/>
      <c r="CP122" s="1082" t="s">
        <v>477</v>
      </c>
      <c r="CQ122" s="1083"/>
      <c r="CR122" s="1083"/>
      <c r="CS122" s="1083"/>
      <c r="CT122" s="1083"/>
      <c r="CU122" s="1083"/>
      <c r="CV122" s="1083"/>
      <c r="CW122" s="1083"/>
      <c r="CX122" s="1083"/>
      <c r="CY122" s="1083"/>
      <c r="CZ122" s="1083"/>
      <c r="DA122" s="1083"/>
      <c r="DB122" s="1083"/>
      <c r="DC122" s="1083"/>
      <c r="DD122" s="1083"/>
      <c r="DE122" s="1083"/>
      <c r="DF122" s="1084"/>
      <c r="DG122" s="988">
        <v>1156480</v>
      </c>
      <c r="DH122" s="989"/>
      <c r="DI122" s="989"/>
      <c r="DJ122" s="989"/>
      <c r="DK122" s="989"/>
      <c r="DL122" s="989">
        <v>929842</v>
      </c>
      <c r="DM122" s="989"/>
      <c r="DN122" s="989"/>
      <c r="DO122" s="989"/>
      <c r="DP122" s="989"/>
      <c r="DQ122" s="989">
        <v>748174</v>
      </c>
      <c r="DR122" s="989"/>
      <c r="DS122" s="989"/>
      <c r="DT122" s="989"/>
      <c r="DU122" s="989"/>
      <c r="DV122" s="990">
        <v>8.3000000000000007</v>
      </c>
      <c r="DW122" s="990"/>
      <c r="DX122" s="990"/>
      <c r="DY122" s="990"/>
      <c r="DZ122" s="991"/>
    </row>
    <row r="123" spans="1:130" s="226" customFormat="1" ht="26.25" customHeight="1" x14ac:dyDescent="0.2">
      <c r="A123" s="1120"/>
      <c r="B123" s="1012"/>
      <c r="C123" s="985" t="s">
        <v>461</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1" t="s">
        <v>137</v>
      </c>
      <c r="AB123" s="1022"/>
      <c r="AC123" s="1022"/>
      <c r="AD123" s="1022"/>
      <c r="AE123" s="1023"/>
      <c r="AF123" s="1024" t="s">
        <v>137</v>
      </c>
      <c r="AG123" s="1022"/>
      <c r="AH123" s="1022"/>
      <c r="AI123" s="1022"/>
      <c r="AJ123" s="1023"/>
      <c r="AK123" s="1024" t="s">
        <v>137</v>
      </c>
      <c r="AL123" s="1022"/>
      <c r="AM123" s="1022"/>
      <c r="AN123" s="1022"/>
      <c r="AO123" s="1023"/>
      <c r="AP123" s="1025" t="s">
        <v>137</v>
      </c>
      <c r="AQ123" s="1026"/>
      <c r="AR123" s="1026"/>
      <c r="AS123" s="1026"/>
      <c r="AT123" s="1027"/>
      <c r="AU123" s="1060"/>
      <c r="AV123" s="1061"/>
      <c r="AW123" s="1061"/>
      <c r="AX123" s="1061"/>
      <c r="AY123" s="1061"/>
      <c r="AZ123" s="247" t="s">
        <v>188</v>
      </c>
      <c r="BA123" s="247"/>
      <c r="BB123" s="247"/>
      <c r="BC123" s="247"/>
      <c r="BD123" s="247"/>
      <c r="BE123" s="247"/>
      <c r="BF123" s="247"/>
      <c r="BG123" s="247"/>
      <c r="BH123" s="247"/>
      <c r="BI123" s="247"/>
      <c r="BJ123" s="247"/>
      <c r="BK123" s="247"/>
      <c r="BL123" s="247"/>
      <c r="BM123" s="247"/>
      <c r="BN123" s="247"/>
      <c r="BO123" s="1040" t="s">
        <v>478</v>
      </c>
      <c r="BP123" s="1068"/>
      <c r="BQ123" s="1126">
        <v>34837921</v>
      </c>
      <c r="BR123" s="1127"/>
      <c r="BS123" s="1127"/>
      <c r="BT123" s="1127"/>
      <c r="BU123" s="1127"/>
      <c r="BV123" s="1127">
        <v>35460674</v>
      </c>
      <c r="BW123" s="1127"/>
      <c r="BX123" s="1127"/>
      <c r="BY123" s="1127"/>
      <c r="BZ123" s="1127"/>
      <c r="CA123" s="1127">
        <v>35391249</v>
      </c>
      <c r="CB123" s="1127"/>
      <c r="CC123" s="1127"/>
      <c r="CD123" s="1127"/>
      <c r="CE123" s="1127"/>
      <c r="CF123" s="1064"/>
      <c r="CG123" s="1065"/>
      <c r="CH123" s="1065"/>
      <c r="CI123" s="1065"/>
      <c r="CJ123" s="1066"/>
      <c r="CK123" s="1072"/>
      <c r="CL123" s="1073"/>
      <c r="CM123" s="1073"/>
      <c r="CN123" s="1073"/>
      <c r="CO123" s="1074"/>
      <c r="CP123" s="1082" t="s">
        <v>479</v>
      </c>
      <c r="CQ123" s="1083"/>
      <c r="CR123" s="1083"/>
      <c r="CS123" s="1083"/>
      <c r="CT123" s="1083"/>
      <c r="CU123" s="1083"/>
      <c r="CV123" s="1083"/>
      <c r="CW123" s="1083"/>
      <c r="CX123" s="1083"/>
      <c r="CY123" s="1083"/>
      <c r="CZ123" s="1083"/>
      <c r="DA123" s="1083"/>
      <c r="DB123" s="1083"/>
      <c r="DC123" s="1083"/>
      <c r="DD123" s="1083"/>
      <c r="DE123" s="1083"/>
      <c r="DF123" s="1084"/>
      <c r="DG123" s="1021" t="s">
        <v>137</v>
      </c>
      <c r="DH123" s="1022"/>
      <c r="DI123" s="1022"/>
      <c r="DJ123" s="1022"/>
      <c r="DK123" s="1023"/>
      <c r="DL123" s="1024" t="s">
        <v>137</v>
      </c>
      <c r="DM123" s="1022"/>
      <c r="DN123" s="1022"/>
      <c r="DO123" s="1022"/>
      <c r="DP123" s="1023"/>
      <c r="DQ123" s="1024" t="s">
        <v>442</v>
      </c>
      <c r="DR123" s="1022"/>
      <c r="DS123" s="1022"/>
      <c r="DT123" s="1022"/>
      <c r="DU123" s="1023"/>
      <c r="DV123" s="1025" t="s">
        <v>442</v>
      </c>
      <c r="DW123" s="1026"/>
      <c r="DX123" s="1026"/>
      <c r="DY123" s="1026"/>
      <c r="DZ123" s="1027"/>
    </row>
    <row r="124" spans="1:130" s="226" customFormat="1" ht="26.25" customHeight="1" thickBot="1" x14ac:dyDescent="0.25">
      <c r="A124" s="1120"/>
      <c r="B124" s="1012"/>
      <c r="C124" s="985" t="s">
        <v>464</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1" t="s">
        <v>442</v>
      </c>
      <c r="AB124" s="1022"/>
      <c r="AC124" s="1022"/>
      <c r="AD124" s="1022"/>
      <c r="AE124" s="1023"/>
      <c r="AF124" s="1024" t="s">
        <v>137</v>
      </c>
      <c r="AG124" s="1022"/>
      <c r="AH124" s="1022"/>
      <c r="AI124" s="1022"/>
      <c r="AJ124" s="1023"/>
      <c r="AK124" s="1024" t="s">
        <v>394</v>
      </c>
      <c r="AL124" s="1022"/>
      <c r="AM124" s="1022"/>
      <c r="AN124" s="1022"/>
      <c r="AO124" s="1023"/>
      <c r="AP124" s="1025" t="s">
        <v>137</v>
      </c>
      <c r="AQ124" s="1026"/>
      <c r="AR124" s="1026"/>
      <c r="AS124" s="1026"/>
      <c r="AT124" s="1027"/>
      <c r="AU124" s="1122" t="s">
        <v>480</v>
      </c>
      <c r="AV124" s="1123"/>
      <c r="AW124" s="1123"/>
      <c r="AX124" s="1123"/>
      <c r="AY124" s="1123"/>
      <c r="AZ124" s="1123"/>
      <c r="BA124" s="1123"/>
      <c r="BB124" s="1123"/>
      <c r="BC124" s="1123"/>
      <c r="BD124" s="1123"/>
      <c r="BE124" s="1123"/>
      <c r="BF124" s="1123"/>
      <c r="BG124" s="1123"/>
      <c r="BH124" s="1123"/>
      <c r="BI124" s="1123"/>
      <c r="BJ124" s="1123"/>
      <c r="BK124" s="1123"/>
      <c r="BL124" s="1123"/>
      <c r="BM124" s="1123"/>
      <c r="BN124" s="1123"/>
      <c r="BO124" s="1123"/>
      <c r="BP124" s="1124"/>
      <c r="BQ124" s="1125">
        <v>87.9</v>
      </c>
      <c r="BR124" s="1090"/>
      <c r="BS124" s="1090"/>
      <c r="BT124" s="1090"/>
      <c r="BU124" s="1090"/>
      <c r="BV124" s="1090">
        <v>84.7</v>
      </c>
      <c r="BW124" s="1090"/>
      <c r="BX124" s="1090"/>
      <c r="BY124" s="1090"/>
      <c r="BZ124" s="1090"/>
      <c r="CA124" s="1090">
        <v>74.3</v>
      </c>
      <c r="CB124" s="1090"/>
      <c r="CC124" s="1090"/>
      <c r="CD124" s="1090"/>
      <c r="CE124" s="1090"/>
      <c r="CF124" s="1091"/>
      <c r="CG124" s="1092"/>
      <c r="CH124" s="1092"/>
      <c r="CI124" s="1092"/>
      <c r="CJ124" s="1093"/>
      <c r="CK124" s="1075"/>
      <c r="CL124" s="1075"/>
      <c r="CM124" s="1075"/>
      <c r="CN124" s="1075"/>
      <c r="CO124" s="1076"/>
      <c r="CP124" s="1082" t="s">
        <v>481</v>
      </c>
      <c r="CQ124" s="1083"/>
      <c r="CR124" s="1083"/>
      <c r="CS124" s="1083"/>
      <c r="CT124" s="1083"/>
      <c r="CU124" s="1083"/>
      <c r="CV124" s="1083"/>
      <c r="CW124" s="1083"/>
      <c r="CX124" s="1083"/>
      <c r="CY124" s="1083"/>
      <c r="CZ124" s="1083"/>
      <c r="DA124" s="1083"/>
      <c r="DB124" s="1083"/>
      <c r="DC124" s="1083"/>
      <c r="DD124" s="1083"/>
      <c r="DE124" s="1083"/>
      <c r="DF124" s="1084"/>
      <c r="DG124" s="1067" t="s">
        <v>442</v>
      </c>
      <c r="DH124" s="1049"/>
      <c r="DI124" s="1049"/>
      <c r="DJ124" s="1049"/>
      <c r="DK124" s="1050"/>
      <c r="DL124" s="1048" t="s">
        <v>137</v>
      </c>
      <c r="DM124" s="1049"/>
      <c r="DN124" s="1049"/>
      <c r="DO124" s="1049"/>
      <c r="DP124" s="1050"/>
      <c r="DQ124" s="1048" t="s">
        <v>442</v>
      </c>
      <c r="DR124" s="1049"/>
      <c r="DS124" s="1049"/>
      <c r="DT124" s="1049"/>
      <c r="DU124" s="1050"/>
      <c r="DV124" s="1051" t="s">
        <v>137</v>
      </c>
      <c r="DW124" s="1052"/>
      <c r="DX124" s="1052"/>
      <c r="DY124" s="1052"/>
      <c r="DZ124" s="1053"/>
    </row>
    <row r="125" spans="1:130" s="226" customFormat="1" ht="26.25" customHeight="1" x14ac:dyDescent="0.2">
      <c r="A125" s="1120"/>
      <c r="B125" s="1012"/>
      <c r="C125" s="985" t="s">
        <v>466</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1" t="s">
        <v>137</v>
      </c>
      <c r="AB125" s="1022"/>
      <c r="AC125" s="1022"/>
      <c r="AD125" s="1022"/>
      <c r="AE125" s="1023"/>
      <c r="AF125" s="1024" t="s">
        <v>137</v>
      </c>
      <c r="AG125" s="1022"/>
      <c r="AH125" s="1022"/>
      <c r="AI125" s="1022"/>
      <c r="AJ125" s="1023"/>
      <c r="AK125" s="1024" t="s">
        <v>137</v>
      </c>
      <c r="AL125" s="1022"/>
      <c r="AM125" s="1022"/>
      <c r="AN125" s="1022"/>
      <c r="AO125" s="1023"/>
      <c r="AP125" s="1025" t="s">
        <v>137</v>
      </c>
      <c r="AQ125" s="1026"/>
      <c r="AR125" s="1026"/>
      <c r="AS125" s="1026"/>
      <c r="AT125" s="1027"/>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5" t="s">
        <v>482</v>
      </c>
      <c r="CL125" s="1070"/>
      <c r="CM125" s="1070"/>
      <c r="CN125" s="1070"/>
      <c r="CO125" s="1071"/>
      <c r="CP125" s="992" t="s">
        <v>483</v>
      </c>
      <c r="CQ125" s="960"/>
      <c r="CR125" s="960"/>
      <c r="CS125" s="960"/>
      <c r="CT125" s="960"/>
      <c r="CU125" s="960"/>
      <c r="CV125" s="960"/>
      <c r="CW125" s="960"/>
      <c r="CX125" s="960"/>
      <c r="CY125" s="960"/>
      <c r="CZ125" s="960"/>
      <c r="DA125" s="960"/>
      <c r="DB125" s="960"/>
      <c r="DC125" s="960"/>
      <c r="DD125" s="960"/>
      <c r="DE125" s="960"/>
      <c r="DF125" s="961"/>
      <c r="DG125" s="993" t="s">
        <v>137</v>
      </c>
      <c r="DH125" s="994"/>
      <c r="DI125" s="994"/>
      <c r="DJ125" s="994"/>
      <c r="DK125" s="994"/>
      <c r="DL125" s="994" t="s">
        <v>137</v>
      </c>
      <c r="DM125" s="994"/>
      <c r="DN125" s="994"/>
      <c r="DO125" s="994"/>
      <c r="DP125" s="994"/>
      <c r="DQ125" s="994" t="s">
        <v>137</v>
      </c>
      <c r="DR125" s="994"/>
      <c r="DS125" s="994"/>
      <c r="DT125" s="994"/>
      <c r="DU125" s="994"/>
      <c r="DV125" s="995" t="s">
        <v>442</v>
      </c>
      <c r="DW125" s="995"/>
      <c r="DX125" s="995"/>
      <c r="DY125" s="995"/>
      <c r="DZ125" s="996"/>
    </row>
    <row r="126" spans="1:130" s="226" customFormat="1" ht="26.25" customHeight="1" thickBot="1" x14ac:dyDescent="0.25">
      <c r="A126" s="1120"/>
      <c r="B126" s="1012"/>
      <c r="C126" s="985" t="s">
        <v>468</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1" t="s">
        <v>137</v>
      </c>
      <c r="AB126" s="1022"/>
      <c r="AC126" s="1022"/>
      <c r="AD126" s="1022"/>
      <c r="AE126" s="1023"/>
      <c r="AF126" s="1024" t="s">
        <v>137</v>
      </c>
      <c r="AG126" s="1022"/>
      <c r="AH126" s="1022"/>
      <c r="AI126" s="1022"/>
      <c r="AJ126" s="1023"/>
      <c r="AK126" s="1024" t="s">
        <v>442</v>
      </c>
      <c r="AL126" s="1022"/>
      <c r="AM126" s="1022"/>
      <c r="AN126" s="1022"/>
      <c r="AO126" s="1023"/>
      <c r="AP126" s="1025" t="s">
        <v>137</v>
      </c>
      <c r="AQ126" s="1026"/>
      <c r="AR126" s="1026"/>
      <c r="AS126" s="1026"/>
      <c r="AT126" s="1027"/>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6"/>
      <c r="CL126" s="1073"/>
      <c r="CM126" s="1073"/>
      <c r="CN126" s="1073"/>
      <c r="CO126" s="1074"/>
      <c r="CP126" s="985" t="s">
        <v>484</v>
      </c>
      <c r="CQ126" s="986"/>
      <c r="CR126" s="986"/>
      <c r="CS126" s="986"/>
      <c r="CT126" s="986"/>
      <c r="CU126" s="986"/>
      <c r="CV126" s="986"/>
      <c r="CW126" s="986"/>
      <c r="CX126" s="986"/>
      <c r="CY126" s="986"/>
      <c r="CZ126" s="986"/>
      <c r="DA126" s="986"/>
      <c r="DB126" s="986"/>
      <c r="DC126" s="986"/>
      <c r="DD126" s="986"/>
      <c r="DE126" s="986"/>
      <c r="DF126" s="987"/>
      <c r="DG126" s="988" t="s">
        <v>137</v>
      </c>
      <c r="DH126" s="989"/>
      <c r="DI126" s="989"/>
      <c r="DJ126" s="989"/>
      <c r="DK126" s="989"/>
      <c r="DL126" s="989" t="s">
        <v>137</v>
      </c>
      <c r="DM126" s="989"/>
      <c r="DN126" s="989"/>
      <c r="DO126" s="989"/>
      <c r="DP126" s="989"/>
      <c r="DQ126" s="989" t="s">
        <v>137</v>
      </c>
      <c r="DR126" s="989"/>
      <c r="DS126" s="989"/>
      <c r="DT126" s="989"/>
      <c r="DU126" s="989"/>
      <c r="DV126" s="990" t="s">
        <v>137</v>
      </c>
      <c r="DW126" s="990"/>
      <c r="DX126" s="990"/>
      <c r="DY126" s="990"/>
      <c r="DZ126" s="991"/>
    </row>
    <row r="127" spans="1:130" s="226" customFormat="1" ht="26.25" customHeight="1" x14ac:dyDescent="0.2">
      <c r="A127" s="1121"/>
      <c r="B127" s="1014"/>
      <c r="C127" s="1036" t="s">
        <v>485</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1021" t="s">
        <v>137</v>
      </c>
      <c r="AB127" s="1022"/>
      <c r="AC127" s="1022"/>
      <c r="AD127" s="1022"/>
      <c r="AE127" s="1023"/>
      <c r="AF127" s="1024" t="s">
        <v>137</v>
      </c>
      <c r="AG127" s="1022"/>
      <c r="AH127" s="1022"/>
      <c r="AI127" s="1022"/>
      <c r="AJ127" s="1023"/>
      <c r="AK127" s="1024" t="s">
        <v>137</v>
      </c>
      <c r="AL127" s="1022"/>
      <c r="AM127" s="1022"/>
      <c r="AN127" s="1022"/>
      <c r="AO127" s="1023"/>
      <c r="AP127" s="1025" t="s">
        <v>137</v>
      </c>
      <c r="AQ127" s="1026"/>
      <c r="AR127" s="1026"/>
      <c r="AS127" s="1026"/>
      <c r="AT127" s="1027"/>
      <c r="AU127" s="228"/>
      <c r="AV127" s="228"/>
      <c r="AW127" s="228"/>
      <c r="AX127" s="1094" t="s">
        <v>486</v>
      </c>
      <c r="AY127" s="1095"/>
      <c r="AZ127" s="1095"/>
      <c r="BA127" s="1095"/>
      <c r="BB127" s="1095"/>
      <c r="BC127" s="1095"/>
      <c r="BD127" s="1095"/>
      <c r="BE127" s="1096"/>
      <c r="BF127" s="1097" t="s">
        <v>487</v>
      </c>
      <c r="BG127" s="1095"/>
      <c r="BH127" s="1095"/>
      <c r="BI127" s="1095"/>
      <c r="BJ127" s="1095"/>
      <c r="BK127" s="1095"/>
      <c r="BL127" s="1096"/>
      <c r="BM127" s="1097" t="s">
        <v>488</v>
      </c>
      <c r="BN127" s="1095"/>
      <c r="BO127" s="1095"/>
      <c r="BP127" s="1095"/>
      <c r="BQ127" s="1095"/>
      <c r="BR127" s="1095"/>
      <c r="BS127" s="1096"/>
      <c r="BT127" s="1097" t="s">
        <v>489</v>
      </c>
      <c r="BU127" s="1095"/>
      <c r="BV127" s="1095"/>
      <c r="BW127" s="1095"/>
      <c r="BX127" s="1095"/>
      <c r="BY127" s="1095"/>
      <c r="BZ127" s="1118"/>
      <c r="CA127" s="228"/>
      <c r="CB127" s="228"/>
      <c r="CC127" s="228"/>
      <c r="CD127" s="251"/>
      <c r="CE127" s="251"/>
      <c r="CF127" s="251"/>
      <c r="CG127" s="228"/>
      <c r="CH127" s="228"/>
      <c r="CI127" s="228"/>
      <c r="CJ127" s="250"/>
      <c r="CK127" s="1086"/>
      <c r="CL127" s="1073"/>
      <c r="CM127" s="1073"/>
      <c r="CN127" s="1073"/>
      <c r="CO127" s="1074"/>
      <c r="CP127" s="985" t="s">
        <v>490</v>
      </c>
      <c r="CQ127" s="986"/>
      <c r="CR127" s="986"/>
      <c r="CS127" s="986"/>
      <c r="CT127" s="986"/>
      <c r="CU127" s="986"/>
      <c r="CV127" s="986"/>
      <c r="CW127" s="986"/>
      <c r="CX127" s="986"/>
      <c r="CY127" s="986"/>
      <c r="CZ127" s="986"/>
      <c r="DA127" s="986"/>
      <c r="DB127" s="986"/>
      <c r="DC127" s="986"/>
      <c r="DD127" s="986"/>
      <c r="DE127" s="986"/>
      <c r="DF127" s="987"/>
      <c r="DG127" s="988" t="s">
        <v>137</v>
      </c>
      <c r="DH127" s="989"/>
      <c r="DI127" s="989"/>
      <c r="DJ127" s="989"/>
      <c r="DK127" s="989"/>
      <c r="DL127" s="989" t="s">
        <v>137</v>
      </c>
      <c r="DM127" s="989"/>
      <c r="DN127" s="989"/>
      <c r="DO127" s="989"/>
      <c r="DP127" s="989"/>
      <c r="DQ127" s="989" t="s">
        <v>442</v>
      </c>
      <c r="DR127" s="989"/>
      <c r="DS127" s="989"/>
      <c r="DT127" s="989"/>
      <c r="DU127" s="989"/>
      <c r="DV127" s="990" t="s">
        <v>137</v>
      </c>
      <c r="DW127" s="990"/>
      <c r="DX127" s="990"/>
      <c r="DY127" s="990"/>
      <c r="DZ127" s="991"/>
    </row>
    <row r="128" spans="1:130" s="226" customFormat="1" ht="26.25" customHeight="1" thickBot="1" x14ac:dyDescent="0.25">
      <c r="A128" s="1104" t="s">
        <v>491</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492</v>
      </c>
      <c r="X128" s="1106"/>
      <c r="Y128" s="1106"/>
      <c r="Z128" s="1107"/>
      <c r="AA128" s="1108">
        <v>264152</v>
      </c>
      <c r="AB128" s="1109"/>
      <c r="AC128" s="1109"/>
      <c r="AD128" s="1109"/>
      <c r="AE128" s="1110"/>
      <c r="AF128" s="1111">
        <v>244460</v>
      </c>
      <c r="AG128" s="1109"/>
      <c r="AH128" s="1109"/>
      <c r="AI128" s="1109"/>
      <c r="AJ128" s="1110"/>
      <c r="AK128" s="1111">
        <v>506909</v>
      </c>
      <c r="AL128" s="1109"/>
      <c r="AM128" s="1109"/>
      <c r="AN128" s="1109"/>
      <c r="AO128" s="1110"/>
      <c r="AP128" s="1112"/>
      <c r="AQ128" s="1113"/>
      <c r="AR128" s="1113"/>
      <c r="AS128" s="1113"/>
      <c r="AT128" s="1114"/>
      <c r="AU128" s="228"/>
      <c r="AV128" s="228"/>
      <c r="AW128" s="228"/>
      <c r="AX128" s="959" t="s">
        <v>493</v>
      </c>
      <c r="AY128" s="960"/>
      <c r="AZ128" s="960"/>
      <c r="BA128" s="960"/>
      <c r="BB128" s="960"/>
      <c r="BC128" s="960"/>
      <c r="BD128" s="960"/>
      <c r="BE128" s="961"/>
      <c r="BF128" s="1115" t="s">
        <v>137</v>
      </c>
      <c r="BG128" s="1116"/>
      <c r="BH128" s="1116"/>
      <c r="BI128" s="1116"/>
      <c r="BJ128" s="1116"/>
      <c r="BK128" s="1116"/>
      <c r="BL128" s="1117"/>
      <c r="BM128" s="1115">
        <v>13.04</v>
      </c>
      <c r="BN128" s="1116"/>
      <c r="BO128" s="1116"/>
      <c r="BP128" s="1116"/>
      <c r="BQ128" s="1116"/>
      <c r="BR128" s="1116"/>
      <c r="BS128" s="1117"/>
      <c r="BT128" s="1115">
        <v>20</v>
      </c>
      <c r="BU128" s="1116"/>
      <c r="BV128" s="1116"/>
      <c r="BW128" s="1116"/>
      <c r="BX128" s="1116"/>
      <c r="BY128" s="1116"/>
      <c r="BZ128" s="1139"/>
      <c r="CA128" s="251"/>
      <c r="CB128" s="251"/>
      <c r="CC128" s="251"/>
      <c r="CD128" s="251"/>
      <c r="CE128" s="251"/>
      <c r="CF128" s="251"/>
      <c r="CG128" s="228"/>
      <c r="CH128" s="228"/>
      <c r="CI128" s="228"/>
      <c r="CJ128" s="250"/>
      <c r="CK128" s="1087"/>
      <c r="CL128" s="1088"/>
      <c r="CM128" s="1088"/>
      <c r="CN128" s="1088"/>
      <c r="CO128" s="1089"/>
      <c r="CP128" s="1098" t="s">
        <v>494</v>
      </c>
      <c r="CQ128" s="790"/>
      <c r="CR128" s="790"/>
      <c r="CS128" s="790"/>
      <c r="CT128" s="790"/>
      <c r="CU128" s="790"/>
      <c r="CV128" s="790"/>
      <c r="CW128" s="790"/>
      <c r="CX128" s="790"/>
      <c r="CY128" s="790"/>
      <c r="CZ128" s="790"/>
      <c r="DA128" s="790"/>
      <c r="DB128" s="790"/>
      <c r="DC128" s="790"/>
      <c r="DD128" s="790"/>
      <c r="DE128" s="790"/>
      <c r="DF128" s="1099"/>
      <c r="DG128" s="1100" t="s">
        <v>137</v>
      </c>
      <c r="DH128" s="1101"/>
      <c r="DI128" s="1101"/>
      <c r="DJ128" s="1101"/>
      <c r="DK128" s="1101"/>
      <c r="DL128" s="1101" t="s">
        <v>137</v>
      </c>
      <c r="DM128" s="1101"/>
      <c r="DN128" s="1101"/>
      <c r="DO128" s="1101"/>
      <c r="DP128" s="1101"/>
      <c r="DQ128" s="1101" t="s">
        <v>137</v>
      </c>
      <c r="DR128" s="1101"/>
      <c r="DS128" s="1101"/>
      <c r="DT128" s="1101"/>
      <c r="DU128" s="1101"/>
      <c r="DV128" s="1102" t="s">
        <v>394</v>
      </c>
      <c r="DW128" s="1102"/>
      <c r="DX128" s="1102"/>
      <c r="DY128" s="1102"/>
      <c r="DZ128" s="1103"/>
    </row>
    <row r="129" spans="1:131" s="226" customFormat="1" ht="26.25" customHeight="1" x14ac:dyDescent="0.2">
      <c r="A129" s="997" t="s">
        <v>106</v>
      </c>
      <c r="B129" s="998"/>
      <c r="C129" s="998"/>
      <c r="D129" s="998"/>
      <c r="E129" s="998"/>
      <c r="F129" s="998"/>
      <c r="G129" s="998"/>
      <c r="H129" s="998"/>
      <c r="I129" s="998"/>
      <c r="J129" s="998"/>
      <c r="K129" s="998"/>
      <c r="L129" s="998"/>
      <c r="M129" s="998"/>
      <c r="N129" s="998"/>
      <c r="O129" s="998"/>
      <c r="P129" s="998"/>
      <c r="Q129" s="998"/>
      <c r="R129" s="998"/>
      <c r="S129" s="998"/>
      <c r="T129" s="998"/>
      <c r="U129" s="998"/>
      <c r="V129" s="998"/>
      <c r="W129" s="1133" t="s">
        <v>495</v>
      </c>
      <c r="X129" s="1134"/>
      <c r="Y129" s="1134"/>
      <c r="Z129" s="1135"/>
      <c r="AA129" s="1021">
        <v>11598851</v>
      </c>
      <c r="AB129" s="1022"/>
      <c r="AC129" s="1022"/>
      <c r="AD129" s="1022"/>
      <c r="AE129" s="1023"/>
      <c r="AF129" s="1024">
        <v>11790829</v>
      </c>
      <c r="AG129" s="1022"/>
      <c r="AH129" s="1022"/>
      <c r="AI129" s="1022"/>
      <c r="AJ129" s="1023"/>
      <c r="AK129" s="1024">
        <v>12111224</v>
      </c>
      <c r="AL129" s="1022"/>
      <c r="AM129" s="1022"/>
      <c r="AN129" s="1022"/>
      <c r="AO129" s="1023"/>
      <c r="AP129" s="1136"/>
      <c r="AQ129" s="1137"/>
      <c r="AR129" s="1137"/>
      <c r="AS129" s="1137"/>
      <c r="AT129" s="1138"/>
      <c r="AU129" s="229"/>
      <c r="AV129" s="229"/>
      <c r="AW129" s="229"/>
      <c r="AX129" s="1128" t="s">
        <v>496</v>
      </c>
      <c r="AY129" s="986"/>
      <c r="AZ129" s="986"/>
      <c r="BA129" s="986"/>
      <c r="BB129" s="986"/>
      <c r="BC129" s="986"/>
      <c r="BD129" s="986"/>
      <c r="BE129" s="987"/>
      <c r="BF129" s="1129" t="s">
        <v>137</v>
      </c>
      <c r="BG129" s="1130"/>
      <c r="BH129" s="1130"/>
      <c r="BI129" s="1130"/>
      <c r="BJ129" s="1130"/>
      <c r="BK129" s="1130"/>
      <c r="BL129" s="1131"/>
      <c r="BM129" s="1129">
        <v>18.04</v>
      </c>
      <c r="BN129" s="1130"/>
      <c r="BO129" s="1130"/>
      <c r="BP129" s="1130"/>
      <c r="BQ129" s="1130"/>
      <c r="BR129" s="1130"/>
      <c r="BS129" s="1131"/>
      <c r="BT129" s="1129">
        <v>30</v>
      </c>
      <c r="BU129" s="1130"/>
      <c r="BV129" s="1130"/>
      <c r="BW129" s="1130"/>
      <c r="BX129" s="1130"/>
      <c r="BY129" s="1130"/>
      <c r="BZ129" s="113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7" t="s">
        <v>497</v>
      </c>
      <c r="B130" s="998"/>
      <c r="C130" s="998"/>
      <c r="D130" s="998"/>
      <c r="E130" s="998"/>
      <c r="F130" s="998"/>
      <c r="G130" s="998"/>
      <c r="H130" s="998"/>
      <c r="I130" s="998"/>
      <c r="J130" s="998"/>
      <c r="K130" s="998"/>
      <c r="L130" s="998"/>
      <c r="M130" s="998"/>
      <c r="N130" s="998"/>
      <c r="O130" s="998"/>
      <c r="P130" s="998"/>
      <c r="Q130" s="998"/>
      <c r="R130" s="998"/>
      <c r="S130" s="998"/>
      <c r="T130" s="998"/>
      <c r="U130" s="998"/>
      <c r="V130" s="998"/>
      <c r="W130" s="1133" t="s">
        <v>498</v>
      </c>
      <c r="X130" s="1134"/>
      <c r="Y130" s="1134"/>
      <c r="Z130" s="1135"/>
      <c r="AA130" s="1021">
        <v>3321628</v>
      </c>
      <c r="AB130" s="1022"/>
      <c r="AC130" s="1022"/>
      <c r="AD130" s="1022"/>
      <c r="AE130" s="1023"/>
      <c r="AF130" s="1024">
        <v>3242074</v>
      </c>
      <c r="AG130" s="1022"/>
      <c r="AH130" s="1022"/>
      <c r="AI130" s="1022"/>
      <c r="AJ130" s="1023"/>
      <c r="AK130" s="1024">
        <v>3048883</v>
      </c>
      <c r="AL130" s="1022"/>
      <c r="AM130" s="1022"/>
      <c r="AN130" s="1022"/>
      <c r="AO130" s="1023"/>
      <c r="AP130" s="1136"/>
      <c r="AQ130" s="1137"/>
      <c r="AR130" s="1137"/>
      <c r="AS130" s="1137"/>
      <c r="AT130" s="1138"/>
      <c r="AU130" s="229"/>
      <c r="AV130" s="229"/>
      <c r="AW130" s="229"/>
      <c r="AX130" s="1128" t="s">
        <v>499</v>
      </c>
      <c r="AY130" s="986"/>
      <c r="AZ130" s="986"/>
      <c r="BA130" s="986"/>
      <c r="BB130" s="986"/>
      <c r="BC130" s="986"/>
      <c r="BD130" s="986"/>
      <c r="BE130" s="987"/>
      <c r="BF130" s="1164">
        <v>12</v>
      </c>
      <c r="BG130" s="1165"/>
      <c r="BH130" s="1165"/>
      <c r="BI130" s="1165"/>
      <c r="BJ130" s="1165"/>
      <c r="BK130" s="1165"/>
      <c r="BL130" s="1166"/>
      <c r="BM130" s="1164">
        <v>25</v>
      </c>
      <c r="BN130" s="1165"/>
      <c r="BO130" s="1165"/>
      <c r="BP130" s="1165"/>
      <c r="BQ130" s="1165"/>
      <c r="BR130" s="1165"/>
      <c r="BS130" s="1166"/>
      <c r="BT130" s="1164">
        <v>35</v>
      </c>
      <c r="BU130" s="1165"/>
      <c r="BV130" s="1165"/>
      <c r="BW130" s="1165"/>
      <c r="BX130" s="1165"/>
      <c r="BY130" s="1165"/>
      <c r="BZ130" s="116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500</v>
      </c>
      <c r="X131" s="1171"/>
      <c r="Y131" s="1171"/>
      <c r="Z131" s="1172"/>
      <c r="AA131" s="1067">
        <v>8277223</v>
      </c>
      <c r="AB131" s="1049"/>
      <c r="AC131" s="1049"/>
      <c r="AD131" s="1049"/>
      <c r="AE131" s="1050"/>
      <c r="AF131" s="1048">
        <v>8548755</v>
      </c>
      <c r="AG131" s="1049"/>
      <c r="AH131" s="1049"/>
      <c r="AI131" s="1049"/>
      <c r="AJ131" s="1050"/>
      <c r="AK131" s="1048">
        <v>9062341</v>
      </c>
      <c r="AL131" s="1049"/>
      <c r="AM131" s="1049"/>
      <c r="AN131" s="1049"/>
      <c r="AO131" s="1050"/>
      <c r="AP131" s="1173"/>
      <c r="AQ131" s="1174"/>
      <c r="AR131" s="1174"/>
      <c r="AS131" s="1174"/>
      <c r="AT131" s="1175"/>
      <c r="AU131" s="229"/>
      <c r="AV131" s="229"/>
      <c r="AW131" s="229"/>
      <c r="AX131" s="1146" t="s">
        <v>501</v>
      </c>
      <c r="AY131" s="790"/>
      <c r="AZ131" s="790"/>
      <c r="BA131" s="790"/>
      <c r="BB131" s="790"/>
      <c r="BC131" s="790"/>
      <c r="BD131" s="790"/>
      <c r="BE131" s="1099"/>
      <c r="BF131" s="1147">
        <v>74.3</v>
      </c>
      <c r="BG131" s="1148"/>
      <c r="BH131" s="1148"/>
      <c r="BI131" s="1148"/>
      <c r="BJ131" s="1148"/>
      <c r="BK131" s="1148"/>
      <c r="BL131" s="1149"/>
      <c r="BM131" s="1147">
        <v>350</v>
      </c>
      <c r="BN131" s="1148"/>
      <c r="BO131" s="1148"/>
      <c r="BP131" s="1148"/>
      <c r="BQ131" s="1148"/>
      <c r="BR131" s="1148"/>
      <c r="BS131" s="1149"/>
      <c r="BT131" s="1150"/>
      <c r="BU131" s="1151"/>
      <c r="BV131" s="1151"/>
      <c r="BW131" s="1151"/>
      <c r="BX131" s="1151"/>
      <c r="BY131" s="1151"/>
      <c r="BZ131" s="115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3" t="s">
        <v>502</v>
      </c>
      <c r="B132" s="1154"/>
      <c r="C132" s="1154"/>
      <c r="D132" s="1154"/>
      <c r="E132" s="1154"/>
      <c r="F132" s="1154"/>
      <c r="G132" s="1154"/>
      <c r="H132" s="1154"/>
      <c r="I132" s="1154"/>
      <c r="J132" s="1154"/>
      <c r="K132" s="1154"/>
      <c r="L132" s="1154"/>
      <c r="M132" s="1154"/>
      <c r="N132" s="1154"/>
      <c r="O132" s="1154"/>
      <c r="P132" s="1154"/>
      <c r="Q132" s="1154"/>
      <c r="R132" s="1154"/>
      <c r="S132" s="1154"/>
      <c r="T132" s="1154"/>
      <c r="U132" s="1154"/>
      <c r="V132" s="1157" t="s">
        <v>503</v>
      </c>
      <c r="W132" s="1157"/>
      <c r="X132" s="1157"/>
      <c r="Y132" s="1157"/>
      <c r="Z132" s="1158"/>
      <c r="AA132" s="1159">
        <v>11.480094230000001</v>
      </c>
      <c r="AB132" s="1160"/>
      <c r="AC132" s="1160"/>
      <c r="AD132" s="1160"/>
      <c r="AE132" s="1161"/>
      <c r="AF132" s="1162">
        <v>11.507231170000001</v>
      </c>
      <c r="AG132" s="1160"/>
      <c r="AH132" s="1160"/>
      <c r="AI132" s="1160"/>
      <c r="AJ132" s="1161"/>
      <c r="AK132" s="1162">
        <v>13.302169940000001</v>
      </c>
      <c r="AL132" s="1160"/>
      <c r="AM132" s="1160"/>
      <c r="AN132" s="1160"/>
      <c r="AO132" s="1161"/>
      <c r="AP132" s="1064"/>
      <c r="AQ132" s="1065"/>
      <c r="AR132" s="1065"/>
      <c r="AS132" s="1065"/>
      <c r="AT132" s="1163"/>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5"/>
      <c r="B133" s="1156"/>
      <c r="C133" s="1156"/>
      <c r="D133" s="1156"/>
      <c r="E133" s="1156"/>
      <c r="F133" s="1156"/>
      <c r="G133" s="1156"/>
      <c r="H133" s="1156"/>
      <c r="I133" s="1156"/>
      <c r="J133" s="1156"/>
      <c r="K133" s="1156"/>
      <c r="L133" s="1156"/>
      <c r="M133" s="1156"/>
      <c r="N133" s="1156"/>
      <c r="O133" s="1156"/>
      <c r="P133" s="1156"/>
      <c r="Q133" s="1156"/>
      <c r="R133" s="1156"/>
      <c r="S133" s="1156"/>
      <c r="T133" s="1156"/>
      <c r="U133" s="1156"/>
      <c r="V133" s="1140" t="s">
        <v>504</v>
      </c>
      <c r="W133" s="1140"/>
      <c r="X133" s="1140"/>
      <c r="Y133" s="1140"/>
      <c r="Z133" s="1141"/>
      <c r="AA133" s="1142">
        <v>10.4</v>
      </c>
      <c r="AB133" s="1143"/>
      <c r="AC133" s="1143"/>
      <c r="AD133" s="1143"/>
      <c r="AE133" s="1144"/>
      <c r="AF133" s="1142">
        <v>10.8</v>
      </c>
      <c r="AG133" s="1143"/>
      <c r="AH133" s="1143"/>
      <c r="AI133" s="1143"/>
      <c r="AJ133" s="1144"/>
      <c r="AK133" s="1142">
        <v>12</v>
      </c>
      <c r="AL133" s="1143"/>
      <c r="AM133" s="1143"/>
      <c r="AN133" s="1143"/>
      <c r="AO133" s="1144"/>
      <c r="AP133" s="1091"/>
      <c r="AQ133" s="1092"/>
      <c r="AR133" s="1092"/>
      <c r="AS133" s="1092"/>
      <c r="AT133" s="1145"/>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LCQ0DbWmbZ2Uj3gUIvsPT5/xntOM8dkzylztufTKo2/5feUuzxOQHLwULnP7ujr+BbTLaxZ2M+XQTd/hXVHCdA==" saltValue="coI1ZYkP2Bi7J1db6KGQt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505</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7tkMes9EbtUsgv1e9m3eF8Naz41nbzgt1G7IdjeZvx9WJKzz4lWMaQtM+r7AkKhMvtg8ELrQnD1msYpTxbV4Iw==" saltValue="O9sDs7bg5YwaIr+Hhs5/v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506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507</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7" t="s">
        <v>508</v>
      </c>
      <c r="AP7" s="268"/>
      <c r="AQ7" s="269" t="s">
        <v>509</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8"/>
      <c r="AP8" s="274" t="s">
        <v>510</v>
      </c>
      <c r="AQ8" s="275" t="s">
        <v>511</v>
      </c>
      <c r="AR8" s="276" t="s">
        <v>512</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79" t="s">
        <v>513</v>
      </c>
      <c r="AL9" s="1180"/>
      <c r="AM9" s="1180"/>
      <c r="AN9" s="1181"/>
      <c r="AO9" s="277">
        <v>2694752</v>
      </c>
      <c r="AP9" s="277">
        <v>108206</v>
      </c>
      <c r="AQ9" s="278">
        <v>104625</v>
      </c>
      <c r="AR9" s="279">
        <v>3.4</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79" t="s">
        <v>514</v>
      </c>
      <c r="AL10" s="1180"/>
      <c r="AM10" s="1180"/>
      <c r="AN10" s="1181"/>
      <c r="AO10" s="280">
        <v>613752</v>
      </c>
      <c r="AP10" s="280">
        <v>24645</v>
      </c>
      <c r="AQ10" s="281">
        <v>9752</v>
      </c>
      <c r="AR10" s="282">
        <v>152.69999999999999</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79" t="s">
        <v>515</v>
      </c>
      <c r="AL11" s="1180"/>
      <c r="AM11" s="1180"/>
      <c r="AN11" s="1181"/>
      <c r="AO11" s="280" t="s">
        <v>516</v>
      </c>
      <c r="AP11" s="280" t="s">
        <v>516</v>
      </c>
      <c r="AQ11" s="281">
        <v>1608</v>
      </c>
      <c r="AR11" s="282" t="s">
        <v>516</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79" t="s">
        <v>517</v>
      </c>
      <c r="AL12" s="1180"/>
      <c r="AM12" s="1180"/>
      <c r="AN12" s="1181"/>
      <c r="AO12" s="280" t="s">
        <v>516</v>
      </c>
      <c r="AP12" s="280" t="s">
        <v>516</v>
      </c>
      <c r="AQ12" s="281">
        <v>4</v>
      </c>
      <c r="AR12" s="282" t="s">
        <v>516</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79" t="s">
        <v>518</v>
      </c>
      <c r="AL13" s="1180"/>
      <c r="AM13" s="1180"/>
      <c r="AN13" s="1181"/>
      <c r="AO13" s="280">
        <v>47471</v>
      </c>
      <c r="AP13" s="280">
        <v>1906</v>
      </c>
      <c r="AQ13" s="281">
        <v>4175</v>
      </c>
      <c r="AR13" s="282">
        <v>-54.3</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79" t="s">
        <v>519</v>
      </c>
      <c r="AL14" s="1180"/>
      <c r="AM14" s="1180"/>
      <c r="AN14" s="1181"/>
      <c r="AO14" s="280">
        <v>110516</v>
      </c>
      <c r="AP14" s="280">
        <v>4438</v>
      </c>
      <c r="AQ14" s="281">
        <v>2340</v>
      </c>
      <c r="AR14" s="282">
        <v>89.7</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2" t="s">
        <v>520</v>
      </c>
      <c r="AL15" s="1183"/>
      <c r="AM15" s="1183"/>
      <c r="AN15" s="1184"/>
      <c r="AO15" s="280">
        <v>-200485</v>
      </c>
      <c r="AP15" s="280">
        <v>-8050</v>
      </c>
      <c r="AQ15" s="281">
        <v>-8060</v>
      </c>
      <c r="AR15" s="282">
        <v>-0.1</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2" t="s">
        <v>188</v>
      </c>
      <c r="AL16" s="1183"/>
      <c r="AM16" s="1183"/>
      <c r="AN16" s="1184"/>
      <c r="AO16" s="280">
        <v>3266006</v>
      </c>
      <c r="AP16" s="280">
        <v>131144</v>
      </c>
      <c r="AQ16" s="281">
        <v>114444</v>
      </c>
      <c r="AR16" s="282">
        <v>14.6</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521</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522</v>
      </c>
      <c r="AP20" s="289" t="s">
        <v>523</v>
      </c>
      <c r="AQ20" s="290" t="s">
        <v>524</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5" t="s">
        <v>525</v>
      </c>
      <c r="AL21" s="1186"/>
      <c r="AM21" s="1186"/>
      <c r="AN21" s="1187"/>
      <c r="AO21" s="293">
        <v>12.25</v>
      </c>
      <c r="AP21" s="294">
        <v>10.6</v>
      </c>
      <c r="AQ21" s="295">
        <v>1.65</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5" t="s">
        <v>526</v>
      </c>
      <c r="AL22" s="1186"/>
      <c r="AM22" s="1186"/>
      <c r="AN22" s="1187"/>
      <c r="AO22" s="298">
        <v>97.6</v>
      </c>
      <c r="AP22" s="299">
        <v>97.5</v>
      </c>
      <c r="AQ22" s="300">
        <v>0.1</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76" t="s">
        <v>527</v>
      </c>
      <c r="B26" s="1176"/>
      <c r="C26" s="1176"/>
      <c r="D26" s="1176"/>
      <c r="E26" s="1176"/>
      <c r="F26" s="1176"/>
      <c r="G26" s="1176"/>
      <c r="H26" s="1176"/>
      <c r="I26" s="1176"/>
      <c r="J26" s="1176"/>
      <c r="K26" s="1176"/>
      <c r="L26" s="1176"/>
      <c r="M26" s="1176"/>
      <c r="N26" s="1176"/>
      <c r="O26" s="1176"/>
      <c r="P26" s="1176"/>
      <c r="Q26" s="1176"/>
      <c r="R26" s="1176"/>
      <c r="S26" s="1176"/>
      <c r="T26" s="1176"/>
      <c r="U26" s="1176"/>
      <c r="V26" s="1176"/>
      <c r="W26" s="1176"/>
      <c r="X26" s="1176"/>
      <c r="Y26" s="1176"/>
      <c r="Z26" s="1176"/>
      <c r="AA26" s="1176"/>
      <c r="AB26" s="1176"/>
      <c r="AC26" s="1176"/>
      <c r="AD26" s="1176"/>
      <c r="AE26" s="1176"/>
      <c r="AF26" s="1176"/>
      <c r="AG26" s="1176"/>
      <c r="AH26" s="1176"/>
      <c r="AI26" s="1176"/>
      <c r="AJ26" s="1176"/>
      <c r="AK26" s="1176"/>
      <c r="AL26" s="1176"/>
      <c r="AM26" s="1176"/>
      <c r="AN26" s="1176"/>
      <c r="AO26" s="1176"/>
      <c r="AP26" s="1176"/>
      <c r="AQ26" s="1176"/>
      <c r="AR26" s="1176"/>
      <c r="AS26" s="1176"/>
      <c r="AT26" s="263"/>
    </row>
    <row r="27" spans="1:46" ht="13" x14ac:dyDescent="0.2">
      <c r="A27" s="305"/>
      <c r="AO27" s="258"/>
      <c r="AP27" s="258"/>
      <c r="AQ27" s="258"/>
      <c r="AR27" s="258"/>
      <c r="AS27" s="258"/>
      <c r="AT27" s="258"/>
    </row>
    <row r="28" spans="1:46" ht="16.5" x14ac:dyDescent="0.2">
      <c r="A28" s="259" t="s">
        <v>528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529</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7" t="s">
        <v>508</v>
      </c>
      <c r="AP30" s="268"/>
      <c r="AQ30" s="269" t="s">
        <v>509</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8"/>
      <c r="AP31" s="274" t="s">
        <v>510</v>
      </c>
      <c r="AQ31" s="275" t="s">
        <v>511</v>
      </c>
      <c r="AR31" s="276" t="s">
        <v>512</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3" t="s">
        <v>530</v>
      </c>
      <c r="AL32" s="1194"/>
      <c r="AM32" s="1194"/>
      <c r="AN32" s="1195"/>
      <c r="AO32" s="308">
        <v>3690152</v>
      </c>
      <c r="AP32" s="308">
        <v>148175</v>
      </c>
      <c r="AQ32" s="309">
        <v>72468</v>
      </c>
      <c r="AR32" s="310">
        <v>104.5</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3" t="s">
        <v>531</v>
      </c>
      <c r="AL33" s="1194"/>
      <c r="AM33" s="1194"/>
      <c r="AN33" s="1195"/>
      <c r="AO33" s="308" t="s">
        <v>516</v>
      </c>
      <c r="AP33" s="308" t="s">
        <v>516</v>
      </c>
      <c r="AQ33" s="309" t="s">
        <v>516</v>
      </c>
      <c r="AR33" s="310" t="s">
        <v>516</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3" t="s">
        <v>532</v>
      </c>
      <c r="AL34" s="1194"/>
      <c r="AM34" s="1194"/>
      <c r="AN34" s="1195"/>
      <c r="AO34" s="308" t="s">
        <v>516</v>
      </c>
      <c r="AP34" s="308" t="s">
        <v>516</v>
      </c>
      <c r="AQ34" s="309">
        <v>1</v>
      </c>
      <c r="AR34" s="310" t="s">
        <v>516</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3" t="s">
        <v>533</v>
      </c>
      <c r="AL35" s="1194"/>
      <c r="AM35" s="1194"/>
      <c r="AN35" s="1195"/>
      <c r="AO35" s="308">
        <v>1006252</v>
      </c>
      <c r="AP35" s="308">
        <v>40405</v>
      </c>
      <c r="AQ35" s="309">
        <v>17710</v>
      </c>
      <c r="AR35" s="310">
        <v>128.1</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3" t="s">
        <v>534</v>
      </c>
      <c r="AL36" s="1194"/>
      <c r="AM36" s="1194"/>
      <c r="AN36" s="1195"/>
      <c r="AO36" s="308">
        <v>64876</v>
      </c>
      <c r="AP36" s="308">
        <v>2605</v>
      </c>
      <c r="AQ36" s="309">
        <v>2475</v>
      </c>
      <c r="AR36" s="310">
        <v>5.3</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3" t="s">
        <v>535</v>
      </c>
      <c r="AL37" s="1194"/>
      <c r="AM37" s="1194"/>
      <c r="AN37" s="1195"/>
      <c r="AO37" s="308" t="s">
        <v>516</v>
      </c>
      <c r="AP37" s="308" t="s">
        <v>516</v>
      </c>
      <c r="AQ37" s="309">
        <v>637</v>
      </c>
      <c r="AR37" s="310" t="s">
        <v>516</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6" t="s">
        <v>536</v>
      </c>
      <c r="AL38" s="1197"/>
      <c r="AM38" s="1197"/>
      <c r="AN38" s="1198"/>
      <c r="AO38" s="311" t="s">
        <v>516</v>
      </c>
      <c r="AP38" s="311" t="s">
        <v>516</v>
      </c>
      <c r="AQ38" s="312">
        <v>2</v>
      </c>
      <c r="AR38" s="300" t="s">
        <v>516</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6" t="s">
        <v>537</v>
      </c>
      <c r="AL39" s="1197"/>
      <c r="AM39" s="1197"/>
      <c r="AN39" s="1198"/>
      <c r="AO39" s="308">
        <v>-506909</v>
      </c>
      <c r="AP39" s="308">
        <v>-20355</v>
      </c>
      <c r="AQ39" s="309">
        <v>-3769</v>
      </c>
      <c r="AR39" s="310">
        <v>440.1</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3" t="s">
        <v>538</v>
      </c>
      <c r="AL40" s="1194"/>
      <c r="AM40" s="1194"/>
      <c r="AN40" s="1195"/>
      <c r="AO40" s="308">
        <v>-3048883</v>
      </c>
      <c r="AP40" s="308">
        <v>-122425</v>
      </c>
      <c r="AQ40" s="309">
        <v>-62733</v>
      </c>
      <c r="AR40" s="310">
        <v>95.2</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9" t="s">
        <v>299</v>
      </c>
      <c r="AL41" s="1200"/>
      <c r="AM41" s="1200"/>
      <c r="AN41" s="1201"/>
      <c r="AO41" s="308">
        <v>1205488</v>
      </c>
      <c r="AP41" s="308">
        <v>48405</v>
      </c>
      <c r="AQ41" s="309">
        <v>26792</v>
      </c>
      <c r="AR41" s="310">
        <v>80.7</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539</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541</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8" t="s">
        <v>508</v>
      </c>
      <c r="AN49" s="1190" t="s">
        <v>542</v>
      </c>
      <c r="AO49" s="1191"/>
      <c r="AP49" s="1191"/>
      <c r="AQ49" s="1191"/>
      <c r="AR49" s="1192"/>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9"/>
      <c r="AN50" s="324" t="s">
        <v>543</v>
      </c>
      <c r="AO50" s="325" t="s">
        <v>544</v>
      </c>
      <c r="AP50" s="326" t="s">
        <v>545</v>
      </c>
      <c r="AQ50" s="327" t="s">
        <v>546</v>
      </c>
      <c r="AR50" s="328" t="s">
        <v>547</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548</v>
      </c>
      <c r="AL51" s="321"/>
      <c r="AM51" s="329">
        <v>5105084</v>
      </c>
      <c r="AN51" s="330">
        <v>183921</v>
      </c>
      <c r="AO51" s="331">
        <v>44.4</v>
      </c>
      <c r="AP51" s="332">
        <v>88968</v>
      </c>
      <c r="AQ51" s="333">
        <v>6.8</v>
      </c>
      <c r="AR51" s="334">
        <v>37.6</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549</v>
      </c>
      <c r="AM52" s="337">
        <v>1160626</v>
      </c>
      <c r="AN52" s="338">
        <v>41814</v>
      </c>
      <c r="AO52" s="339">
        <v>80</v>
      </c>
      <c r="AP52" s="340">
        <v>45482</v>
      </c>
      <c r="AQ52" s="341">
        <v>5.5</v>
      </c>
      <c r="AR52" s="342">
        <v>74.5</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550</v>
      </c>
      <c r="AL53" s="321"/>
      <c r="AM53" s="329">
        <v>3207104</v>
      </c>
      <c r="AN53" s="330">
        <v>118208</v>
      </c>
      <c r="AO53" s="331">
        <v>-35.700000000000003</v>
      </c>
      <c r="AP53" s="332">
        <v>85173</v>
      </c>
      <c r="AQ53" s="333">
        <v>-4.3</v>
      </c>
      <c r="AR53" s="334">
        <v>-31.4</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549</v>
      </c>
      <c r="AM54" s="337">
        <v>670919</v>
      </c>
      <c r="AN54" s="338">
        <v>24729</v>
      </c>
      <c r="AO54" s="339">
        <v>-40.9</v>
      </c>
      <c r="AP54" s="340">
        <v>43913</v>
      </c>
      <c r="AQ54" s="341">
        <v>-3.4</v>
      </c>
      <c r="AR54" s="342">
        <v>-37.5</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551</v>
      </c>
      <c r="AL55" s="321"/>
      <c r="AM55" s="329">
        <v>3442164</v>
      </c>
      <c r="AN55" s="330">
        <v>130336</v>
      </c>
      <c r="AO55" s="331">
        <v>10.3</v>
      </c>
      <c r="AP55" s="332">
        <v>94081</v>
      </c>
      <c r="AQ55" s="333">
        <v>10.5</v>
      </c>
      <c r="AR55" s="334">
        <v>-0.2</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549</v>
      </c>
      <c r="AM56" s="337">
        <v>1169753</v>
      </c>
      <c r="AN56" s="338">
        <v>44292</v>
      </c>
      <c r="AO56" s="339">
        <v>79.099999999999994</v>
      </c>
      <c r="AP56" s="340">
        <v>48949</v>
      </c>
      <c r="AQ56" s="341">
        <v>11.5</v>
      </c>
      <c r="AR56" s="342">
        <v>67.599999999999994</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552</v>
      </c>
      <c r="AL57" s="321"/>
      <c r="AM57" s="329">
        <v>6063632</v>
      </c>
      <c r="AN57" s="330">
        <v>236510</v>
      </c>
      <c r="AO57" s="331">
        <v>81.5</v>
      </c>
      <c r="AP57" s="332">
        <v>92632</v>
      </c>
      <c r="AQ57" s="333">
        <v>-1.5</v>
      </c>
      <c r="AR57" s="334">
        <v>83</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549</v>
      </c>
      <c r="AM58" s="337">
        <v>3508563</v>
      </c>
      <c r="AN58" s="338">
        <v>136850</v>
      </c>
      <c r="AO58" s="339">
        <v>209</v>
      </c>
      <c r="AP58" s="340">
        <v>47978</v>
      </c>
      <c r="AQ58" s="341">
        <v>-2</v>
      </c>
      <c r="AR58" s="342">
        <v>211</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553</v>
      </c>
      <c r="AL59" s="321"/>
      <c r="AM59" s="329">
        <v>3815798</v>
      </c>
      <c r="AN59" s="330">
        <v>153220</v>
      </c>
      <c r="AO59" s="331">
        <v>-35.200000000000003</v>
      </c>
      <c r="AP59" s="332">
        <v>96469</v>
      </c>
      <c r="AQ59" s="333">
        <v>4.0999999999999996</v>
      </c>
      <c r="AR59" s="334">
        <v>-39.299999999999997</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549</v>
      </c>
      <c r="AM60" s="337">
        <v>1397140</v>
      </c>
      <c r="AN60" s="338">
        <v>56101</v>
      </c>
      <c r="AO60" s="339">
        <v>-59</v>
      </c>
      <c r="AP60" s="340">
        <v>49775</v>
      </c>
      <c r="AQ60" s="341">
        <v>3.7</v>
      </c>
      <c r="AR60" s="342">
        <v>-62.7</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554</v>
      </c>
      <c r="AL61" s="343"/>
      <c r="AM61" s="344">
        <v>4326756</v>
      </c>
      <c r="AN61" s="345">
        <v>164439</v>
      </c>
      <c r="AO61" s="346">
        <v>13.1</v>
      </c>
      <c r="AP61" s="347">
        <v>91465</v>
      </c>
      <c r="AQ61" s="348">
        <v>3.1</v>
      </c>
      <c r="AR61" s="334">
        <v>10</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549</v>
      </c>
      <c r="AM62" s="337">
        <v>1581400</v>
      </c>
      <c r="AN62" s="338">
        <v>60757</v>
      </c>
      <c r="AO62" s="339">
        <v>53.6</v>
      </c>
      <c r="AP62" s="340">
        <v>47219</v>
      </c>
      <c r="AQ62" s="341">
        <v>3.1</v>
      </c>
      <c r="AR62" s="342">
        <v>50.5</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UmN8fRIkPbbSRT2DH9heq4c/EaIPjtnoP+hwiOmpvokL1FLBqWFadHkULaHzLn1f4na4f4NzIpqwqA3Q3i2l5g==" saltValue="QWNaqfFirB6baXq37yl50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556</v>
      </c>
    </row>
    <row r="121" spans="125:125" ht="13.5" hidden="1" customHeight="1" x14ac:dyDescent="0.2">
      <c r="DU121" s="255"/>
    </row>
  </sheetData>
  <sheetProtection algorithmName="SHA-512" hashValue="M2idhvIuS48hPIcFW9TQv/Cj9Hs2FvBDtdAiKgatzlhYDwnNUNb1Mn1ZPgqfAl3sBISVu3zCKlEHzy+4Zc8/ZQ==" saltValue="UFiNoCf/BUzh14b0OzTh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557</v>
      </c>
    </row>
  </sheetData>
  <sheetProtection algorithmName="SHA-512" hashValue="V88W8RGFmDhGzvWfx/U8JrW5W/qBj/E4S4j1+sAAAKIfxZRcyd/pf5H+l3B21hJ6oKOBQBYIolh3giM2nxha5g==" saltValue="MPO2XhcDXej5MLGNBcSI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558</v>
      </c>
      <c r="G46" s="8" t="s">
        <v>559</v>
      </c>
      <c r="H46" s="8" t="s">
        <v>560</v>
      </c>
      <c r="I46" s="8" t="s">
        <v>561</v>
      </c>
      <c r="J46" s="9" t="s">
        <v>562</v>
      </c>
    </row>
    <row r="47" spans="2:10" ht="57.75" customHeight="1" x14ac:dyDescent="0.2">
      <c r="B47" s="10"/>
      <c r="C47" s="1202" t="s">
        <v>3</v>
      </c>
      <c r="D47" s="1202"/>
      <c r="E47" s="1203"/>
      <c r="F47" s="11">
        <v>29.12</v>
      </c>
      <c r="G47" s="12">
        <v>25.4</v>
      </c>
      <c r="H47" s="12">
        <v>22.94</v>
      </c>
      <c r="I47" s="12">
        <v>22.92</v>
      </c>
      <c r="J47" s="13">
        <v>25.22</v>
      </c>
    </row>
    <row r="48" spans="2:10" ht="57.75" customHeight="1" x14ac:dyDescent="0.2">
      <c r="B48" s="14"/>
      <c r="C48" s="1204" t="s">
        <v>4</v>
      </c>
      <c r="D48" s="1204"/>
      <c r="E48" s="1205"/>
      <c r="F48" s="15">
        <v>0.82</v>
      </c>
      <c r="G48" s="16">
        <v>0.79</v>
      </c>
      <c r="H48" s="16">
        <v>0.7</v>
      </c>
      <c r="I48" s="16">
        <v>5.74</v>
      </c>
      <c r="J48" s="17">
        <v>8.68</v>
      </c>
    </row>
    <row r="49" spans="2:10" ht="57.75" customHeight="1" thickBot="1" x14ac:dyDescent="0.25">
      <c r="B49" s="18"/>
      <c r="C49" s="1206" t="s">
        <v>5</v>
      </c>
      <c r="D49" s="1206"/>
      <c r="E49" s="1207"/>
      <c r="F49" s="19">
        <v>0.56000000000000005</v>
      </c>
      <c r="G49" s="20" t="s">
        <v>563</v>
      </c>
      <c r="H49" s="20" t="s">
        <v>564</v>
      </c>
      <c r="I49" s="20">
        <v>5.07</v>
      </c>
      <c r="J49" s="21">
        <v>3.11</v>
      </c>
    </row>
    <row r="50" spans="2:10" ht="13" x14ac:dyDescent="0.2"/>
  </sheetData>
  <sheetProtection algorithmName="SHA-512" hashValue="2eJm2PyTUEFH4CtWHdKFS1G5CWP2kg1DgxX+5V4jCnavkaYnOda/YFvn60bhU6Xad4yLW/PJSoycSahUjyBW4g==" saltValue="fQFtXftVFG9jRKMTeY5t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斉藤　愛美</cp:lastModifiedBy>
  <cp:lastPrinted>2023-10-05T08:12:44Z</cp:lastPrinted>
  <dcterms:created xsi:type="dcterms:W3CDTF">2023-02-20T05:04:44Z</dcterms:created>
  <dcterms:modified xsi:type="dcterms:W3CDTF">2023-10-10T04:56:50Z</dcterms:modified>
  <cp:category/>
</cp:coreProperties>
</file>